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harenow.sp.aepsc.com/shsvcs/regsvcs/aeptexas/2018 Base Rate Case/Schedules/Randy Schedules/"/>
    </mc:Choice>
  </mc:AlternateContent>
  <bookViews>
    <workbookView xWindow="19350" yWindow="555" windowWidth="20160" windowHeight="11130"/>
  </bookViews>
  <sheets>
    <sheet name="WP II-B.1 Prepayments" sheetId="25" r:id="rId1"/>
    <sheet name="WP II-B.2 Material and Supplies" sheetId="24" r:id="rId2"/>
    <sheet name="WP II-B.3 Catastrophe" sheetId="15" r:id="rId3"/>
    <sheet name="WP II-B.4 Prepaid Pension" sheetId="23" r:id="rId4"/>
    <sheet name="WP II-B.5 Plant held for Future" sheetId="36" r:id="rId5"/>
    <sheet name="WP II-B.6 PRW MED-D" sheetId="39" r:id="rId6"/>
    <sheet name="WP II-B-1-1 TCOS " sheetId="31" r:id="rId7"/>
    <sheet name="WP II-B-1-2" sheetId="27" r:id="rId8"/>
    <sheet name="WP II-B-5-1" sheetId="38" r:id="rId9"/>
    <sheet name="WP II-B-9.1 D Lead Lag" sheetId="41" r:id="rId10"/>
    <sheet name="WP II-B-9.2 T Lead Lag" sheetId="51" r:id="rId11"/>
    <sheet name="WP II-D-1-1 Payroll" sheetId="4" r:id="rId12"/>
    <sheet name="WP II-D-1-2 TCOS" sheetId="34" r:id="rId13"/>
    <sheet name="WP II-D-1-3 AEPSC" sheetId="30" r:id="rId14"/>
    <sheet name="WP II-D-1-4 ICP" sheetId="3" r:id="rId15"/>
    <sheet name="WP II-D-1-5 LTIP" sheetId="5" r:id="rId16"/>
    <sheet name="WP II-D-1-6 DSM" sheetId="2" r:id="rId17"/>
    <sheet name="WP II-D-1-7 NONRECURRING" sheetId="35" r:id="rId18"/>
    <sheet name="WP II-D-1-8 Functionalization" sheetId="33" r:id="rId19"/>
    <sheet name="WP II-D-1-9 Bad Debt" sheetId="1" r:id="rId20"/>
    <sheet name="WP II-D-1-10 Sales Expenses" sheetId="6" r:id="rId21"/>
    <sheet name="WP II-D-1-11 EMP EXP" sheetId="8" r:id="rId22"/>
    <sheet name="WP II-D-1-12 Distibution OM" sheetId="22" r:id="rId23"/>
    <sheet name="WP II-D-1-13 Tree Trimming" sheetId="40" r:id="rId24"/>
    <sheet name="WP II-D-2-1 Cr Line Fees" sheetId="7" r:id="rId25"/>
    <sheet name="WP II-D-2-2 Catastrophe reserve" sheetId="28" r:id="rId26"/>
    <sheet name="WP II-D-2-3 ASC 715-30 Pension" sheetId="10" r:id="rId27"/>
    <sheet name="WP II-D-2-4 ASC 715 OPEB" sheetId="11" r:id="rId28"/>
    <sheet name="WP II-D-2-4-1 OPEB_FAS 112" sheetId="12" r:id="rId29"/>
    <sheet name="WP II-D-2-5 SFAS 112" sheetId="21" r:id="rId30"/>
    <sheet name="WP II-D-2-6 GRP INS" sheetId="13" r:id="rId31"/>
    <sheet name="WP II-D-2-7 Dues and Contr Exp" sheetId="14" r:id="rId32"/>
    <sheet name="WP II-D-2-8 Reg Comm Exp" sheetId="29" r:id="rId33"/>
    <sheet name="WP II-D-2.5-1 Educational " sheetId="43" r:id="rId34"/>
    <sheet name="WP II-D-2.5-1 Educationl AEPSC " sheetId="47" r:id="rId35"/>
    <sheet name="WP II-D-2.5-2 Com Service" sheetId="44" r:id="rId36"/>
    <sheet name="WP II-D-2.5-2 Com Service AEPSC" sheetId="48" r:id="rId37"/>
    <sheet name="WP II-D-2.5-3 Bus-Econ" sheetId="45" r:id="rId38"/>
    <sheet name="WP II-D-2.5-3 Bus-Econ AEPSC" sheetId="49" r:id="rId39"/>
    <sheet name="WP II-D-2.5-4 Industry" sheetId="46" r:id="rId40"/>
    <sheet name="WP II-D-2.5-4 Industry AEPSC" sheetId="50" r:id="rId41"/>
    <sheet name="WP II-E-2-1 FICA" sheetId="37" r:id="rId42"/>
    <sheet name="WP II-E-2-2 Ad Valorem" sheetId="16" r:id="rId43"/>
    <sheet name="WP II-E-2-3 Municipal Fees" sheetId="17" r:id="rId44"/>
    <sheet name="WP II-E-1 Amort. Exp" sheetId="20" r:id="rId45"/>
    <sheet name="WP II-E-2-4 Gross Margin tax" sheetId="18" r:id="rId46"/>
    <sheet name="WP II-E-2-5 Sales and Use" sheetId="19" r:id="rId47"/>
    <sheet name="WP II-E-4.5 Rate Case Exp Est" sheetId="26" r:id="rId48"/>
    <sheet name="WP II-E-5" sheetId="32" r:id="rId49"/>
  </sheets>
  <externalReferences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\p" localSheetId="0">#REF!</definedName>
    <definedName name="\p" localSheetId="1">#REF!</definedName>
    <definedName name="\p" localSheetId="5">#REF!</definedName>
    <definedName name="\p" localSheetId="6">#REF!</definedName>
    <definedName name="\p" localSheetId="7">#REF!</definedName>
    <definedName name="\p" localSheetId="10">#REF!</definedName>
    <definedName name="\p" localSheetId="22">#REF!</definedName>
    <definedName name="\p" localSheetId="23">#REF!</definedName>
    <definedName name="\p" localSheetId="13">#REF!</definedName>
    <definedName name="\p" localSheetId="17">#REF!</definedName>
    <definedName name="\p" localSheetId="30">#REF!</definedName>
    <definedName name="\p" localSheetId="32">#REF!</definedName>
    <definedName name="\p" localSheetId="42">#REF!</definedName>
    <definedName name="\p">#REF!</definedName>
    <definedName name="__123Graph_A" localSheetId="0" hidden="1">'[1]Over Under Recovery Calc'!#REF!</definedName>
    <definedName name="__123Graph_A" localSheetId="1" hidden="1">'[1]Over Under Recovery Calc'!#REF!</definedName>
    <definedName name="__123Graph_A" localSheetId="5" hidden="1">'[1]Over Under Recovery Calc'!#REF!</definedName>
    <definedName name="__123Graph_A" localSheetId="6" hidden="1">'[1]Over Under Recovery Calc'!#REF!</definedName>
    <definedName name="__123Graph_A" localSheetId="7" hidden="1">'[1]Over Under Recovery Calc'!#REF!</definedName>
    <definedName name="__123Graph_A" localSheetId="10" hidden="1">'[1]Over Under Recovery Calc'!#REF!</definedName>
    <definedName name="__123Graph_A" localSheetId="22" hidden="1">'[1]Over Under Recovery Calc'!#REF!</definedName>
    <definedName name="__123Graph_A" localSheetId="23" hidden="1">'[1]Over Under Recovery Calc'!#REF!</definedName>
    <definedName name="__123Graph_A" localSheetId="13" hidden="1">'[1]Over Under Recovery Calc'!#REF!</definedName>
    <definedName name="__123Graph_A" localSheetId="17" hidden="1">'[1]Over Under Recovery Calc'!#REF!</definedName>
    <definedName name="__123Graph_A" localSheetId="26" hidden="1">'[1]Over Under Recovery Calc'!#REF!</definedName>
    <definedName name="__123Graph_A" localSheetId="27" hidden="1">'[1]Over Under Recovery Calc'!#REF!</definedName>
    <definedName name="__123Graph_A" localSheetId="28" hidden="1">'[1]Over Under Recovery Calc'!#REF!</definedName>
    <definedName name="__123Graph_A" localSheetId="29" hidden="1">'[1]Over Under Recovery Calc'!#REF!</definedName>
    <definedName name="__123Graph_A" localSheetId="30" hidden="1">'[1]Over Under Recovery Calc'!#REF!</definedName>
    <definedName name="__123Graph_A" localSheetId="32" hidden="1">'[1]Over Under Recovery Calc'!#REF!</definedName>
    <definedName name="__123Graph_A" localSheetId="42" hidden="1">'[1]Over Under Recovery Calc'!#REF!</definedName>
    <definedName name="__123Graph_A" hidden="1">'[1]Over Under Recovery Calc'!#REF!</definedName>
    <definedName name="__123Graph_ACF" localSheetId="0" hidden="1">'[1]Over Under Recovery Calc'!#REF!</definedName>
    <definedName name="__123Graph_ACF" localSheetId="1" hidden="1">'[1]Over Under Recovery Calc'!#REF!</definedName>
    <definedName name="__123Graph_ACF" localSheetId="5" hidden="1">'[1]Over Under Recovery Calc'!#REF!</definedName>
    <definedName name="__123Graph_ACF" localSheetId="6" hidden="1">'[1]Over Under Recovery Calc'!#REF!</definedName>
    <definedName name="__123Graph_ACF" localSheetId="7" hidden="1">'[1]Over Under Recovery Calc'!#REF!</definedName>
    <definedName name="__123Graph_ACF" localSheetId="10" hidden="1">'[1]Over Under Recovery Calc'!#REF!</definedName>
    <definedName name="__123Graph_ACF" localSheetId="22" hidden="1">'[1]Over Under Recovery Calc'!#REF!</definedName>
    <definedName name="__123Graph_ACF" localSheetId="23" hidden="1">'[1]Over Under Recovery Calc'!#REF!</definedName>
    <definedName name="__123Graph_ACF" localSheetId="13" hidden="1">'[1]Over Under Recovery Calc'!#REF!</definedName>
    <definedName name="__123Graph_ACF" localSheetId="17" hidden="1">'[1]Over Under Recovery Calc'!#REF!</definedName>
    <definedName name="__123Graph_ACF" localSheetId="26" hidden="1">'[1]Over Under Recovery Calc'!#REF!</definedName>
    <definedName name="__123Graph_ACF" localSheetId="27" hidden="1">'[1]Over Under Recovery Calc'!#REF!</definedName>
    <definedName name="__123Graph_ACF" localSheetId="28" hidden="1">'[1]Over Under Recovery Calc'!#REF!</definedName>
    <definedName name="__123Graph_ACF" localSheetId="29" hidden="1">'[1]Over Under Recovery Calc'!#REF!</definedName>
    <definedName name="__123Graph_ACF" localSheetId="30" hidden="1">'[1]Over Under Recovery Calc'!#REF!</definedName>
    <definedName name="__123Graph_ACF" localSheetId="32" hidden="1">'[1]Over Under Recovery Calc'!#REF!</definedName>
    <definedName name="__123Graph_ACF" localSheetId="42" hidden="1">'[1]Over Under Recovery Calc'!#REF!</definedName>
    <definedName name="__123Graph_ACF" hidden="1">'[1]Over Under Recovery Calc'!#REF!</definedName>
    <definedName name="__123Graph_AOU" localSheetId="0" hidden="1">'[1]Over Under Recovery Calc'!#REF!</definedName>
    <definedName name="__123Graph_AOU" localSheetId="1" hidden="1">'[1]Over Under Recovery Calc'!#REF!</definedName>
    <definedName name="__123Graph_AOU" localSheetId="5" hidden="1">'[1]Over Under Recovery Calc'!#REF!</definedName>
    <definedName name="__123Graph_AOU" localSheetId="6" hidden="1">'[1]Over Under Recovery Calc'!#REF!</definedName>
    <definedName name="__123Graph_AOU" localSheetId="7" hidden="1">'[1]Over Under Recovery Calc'!#REF!</definedName>
    <definedName name="__123Graph_AOU" localSheetId="22" hidden="1">'[1]Over Under Recovery Calc'!#REF!</definedName>
    <definedName name="__123Graph_AOU" localSheetId="23" hidden="1">'[1]Over Under Recovery Calc'!#REF!</definedName>
    <definedName name="__123Graph_AOU" localSheetId="13" hidden="1">'[1]Over Under Recovery Calc'!#REF!</definedName>
    <definedName name="__123Graph_AOU" localSheetId="17" hidden="1">'[1]Over Under Recovery Calc'!#REF!</definedName>
    <definedName name="__123Graph_AOU" localSheetId="29" hidden="1">'[1]Over Under Recovery Calc'!#REF!</definedName>
    <definedName name="__123Graph_AOU" localSheetId="30" hidden="1">'[1]Over Under Recovery Calc'!#REF!</definedName>
    <definedName name="__123Graph_AOU" localSheetId="32" hidden="1">'[1]Over Under Recovery Calc'!#REF!</definedName>
    <definedName name="__123Graph_AOU" localSheetId="42" hidden="1">'[1]Over Under Recovery Calc'!#REF!</definedName>
    <definedName name="__123Graph_AOU" hidden="1">'[1]Over Under Recovery Calc'!#REF!</definedName>
    <definedName name="__123Graph_APUR" localSheetId="0" hidden="1">'[1]Over Under Recovery Calc'!#REF!</definedName>
    <definedName name="__123Graph_APUR" localSheetId="1" hidden="1">'[1]Over Under Recovery Calc'!#REF!</definedName>
    <definedName name="__123Graph_APUR" localSheetId="5" hidden="1">'[1]Over Under Recovery Calc'!#REF!</definedName>
    <definedName name="__123Graph_APUR" localSheetId="6" hidden="1">'[1]Over Under Recovery Calc'!#REF!</definedName>
    <definedName name="__123Graph_APUR" localSheetId="7" hidden="1">'[1]Over Under Recovery Calc'!#REF!</definedName>
    <definedName name="__123Graph_APUR" localSheetId="22" hidden="1">'[1]Over Under Recovery Calc'!#REF!</definedName>
    <definedName name="__123Graph_APUR" localSheetId="23" hidden="1">'[1]Over Under Recovery Calc'!#REF!</definedName>
    <definedName name="__123Graph_APUR" localSheetId="13" hidden="1">'[1]Over Under Recovery Calc'!#REF!</definedName>
    <definedName name="__123Graph_APUR" localSheetId="17" hidden="1">'[1]Over Under Recovery Calc'!#REF!</definedName>
    <definedName name="__123Graph_APUR" localSheetId="29" hidden="1">'[1]Over Under Recovery Calc'!#REF!</definedName>
    <definedName name="__123Graph_APUR" hidden="1">'[1]Over Under Recovery Calc'!#REF!</definedName>
    <definedName name="__123Graph_BPUR" localSheetId="0" hidden="1">'[1]Over Under Recovery Calc'!#REF!</definedName>
    <definedName name="__123Graph_BPUR" localSheetId="1" hidden="1">'[1]Over Under Recovery Calc'!#REF!</definedName>
    <definedName name="__123Graph_BPUR" localSheetId="5" hidden="1">'[1]Over Under Recovery Calc'!#REF!</definedName>
    <definedName name="__123Graph_BPUR" localSheetId="6" hidden="1">'[1]Over Under Recovery Calc'!#REF!</definedName>
    <definedName name="__123Graph_BPUR" localSheetId="7" hidden="1">'[1]Over Under Recovery Calc'!#REF!</definedName>
    <definedName name="__123Graph_BPUR" localSheetId="22" hidden="1">'[1]Over Under Recovery Calc'!#REF!</definedName>
    <definedName name="__123Graph_BPUR" localSheetId="23" hidden="1">'[1]Over Under Recovery Calc'!#REF!</definedName>
    <definedName name="__123Graph_BPUR" localSheetId="13" hidden="1">'[1]Over Under Recovery Calc'!#REF!</definedName>
    <definedName name="__123Graph_BPUR" localSheetId="17" hidden="1">'[1]Over Under Recovery Calc'!#REF!</definedName>
    <definedName name="__123Graph_BPUR" localSheetId="29" hidden="1">'[1]Over Under Recovery Calc'!#REF!</definedName>
    <definedName name="__123Graph_BPUR" hidden="1">'[1]Over Under Recovery Calc'!#REF!</definedName>
    <definedName name="__123Graph_C" localSheetId="0" hidden="1">'[1]Over Under Recovery Calc'!#REF!</definedName>
    <definedName name="__123Graph_C" localSheetId="1" hidden="1">'[1]Over Under Recovery Calc'!#REF!</definedName>
    <definedName name="__123Graph_C" localSheetId="5" hidden="1">'[1]Over Under Recovery Calc'!#REF!</definedName>
    <definedName name="__123Graph_C" localSheetId="6" hidden="1">'[1]Over Under Recovery Calc'!#REF!</definedName>
    <definedName name="__123Graph_C" localSheetId="7" hidden="1">'[1]Over Under Recovery Calc'!#REF!</definedName>
    <definedName name="__123Graph_C" localSheetId="22" hidden="1">'[1]Over Under Recovery Calc'!#REF!</definedName>
    <definedName name="__123Graph_C" localSheetId="23" hidden="1">'[1]Over Under Recovery Calc'!#REF!</definedName>
    <definedName name="__123Graph_C" localSheetId="13" hidden="1">'[1]Over Under Recovery Calc'!#REF!</definedName>
    <definedName name="__123Graph_C" localSheetId="17" hidden="1">'[1]Over Under Recovery Calc'!#REF!</definedName>
    <definedName name="__123Graph_C" hidden="1">'[1]Over Under Recovery Calc'!#REF!</definedName>
    <definedName name="__123Graph_CCF" localSheetId="0" hidden="1">'[1]Over Under Recovery Calc'!#REF!</definedName>
    <definedName name="__123Graph_CCF" localSheetId="1" hidden="1">'[1]Over Under Recovery Calc'!#REF!</definedName>
    <definedName name="__123Graph_CCF" localSheetId="5" hidden="1">'[1]Over Under Recovery Calc'!#REF!</definedName>
    <definedName name="__123Graph_CCF" localSheetId="6" hidden="1">'[1]Over Under Recovery Calc'!#REF!</definedName>
    <definedName name="__123Graph_CCF" localSheetId="7" hidden="1">'[1]Over Under Recovery Calc'!#REF!</definedName>
    <definedName name="__123Graph_CCF" localSheetId="22" hidden="1">'[1]Over Under Recovery Calc'!#REF!</definedName>
    <definedName name="__123Graph_CCF" localSheetId="23" hidden="1">'[1]Over Under Recovery Calc'!#REF!</definedName>
    <definedName name="__123Graph_CCF" localSheetId="13" hidden="1">'[1]Over Under Recovery Calc'!#REF!</definedName>
    <definedName name="__123Graph_CCF" localSheetId="17" hidden="1">'[1]Over Under Recovery Calc'!#REF!</definedName>
    <definedName name="__123Graph_CCF" hidden="1">'[1]Over Under Recovery Calc'!#REF!</definedName>
    <definedName name="__123Graph_COU" localSheetId="0" hidden="1">'[1]Over Under Recovery Calc'!#REF!</definedName>
    <definedName name="__123Graph_COU" localSheetId="1" hidden="1">'[1]Over Under Recovery Calc'!#REF!</definedName>
    <definedName name="__123Graph_COU" localSheetId="5" hidden="1">'[1]Over Under Recovery Calc'!#REF!</definedName>
    <definedName name="__123Graph_COU" localSheetId="6" hidden="1">'[1]Over Under Recovery Calc'!#REF!</definedName>
    <definedName name="__123Graph_COU" localSheetId="7" hidden="1">'[1]Over Under Recovery Calc'!#REF!</definedName>
    <definedName name="__123Graph_COU" localSheetId="22" hidden="1">'[1]Over Under Recovery Calc'!#REF!</definedName>
    <definedName name="__123Graph_COU" localSheetId="23" hidden="1">'[1]Over Under Recovery Calc'!#REF!</definedName>
    <definedName name="__123Graph_COU" localSheetId="13" hidden="1">'[1]Over Under Recovery Calc'!#REF!</definedName>
    <definedName name="__123Graph_COU" localSheetId="17" hidden="1">'[1]Over Under Recovery Calc'!#REF!</definedName>
    <definedName name="__123Graph_COU" hidden="1">'[1]Over Under Recovery Calc'!#REF!</definedName>
    <definedName name="__123Graph_LBL_C" localSheetId="0" hidden="1">'[1]Over Under Recovery Calc'!#REF!</definedName>
    <definedName name="__123Graph_LBL_C" localSheetId="1" hidden="1">'[1]Over Under Recovery Calc'!#REF!</definedName>
    <definedName name="__123Graph_LBL_C" localSheetId="5" hidden="1">'[1]Over Under Recovery Calc'!#REF!</definedName>
    <definedName name="__123Graph_LBL_C" localSheetId="6" hidden="1">'[1]Over Under Recovery Calc'!#REF!</definedName>
    <definedName name="__123Graph_LBL_C" localSheetId="7" hidden="1">'[1]Over Under Recovery Calc'!#REF!</definedName>
    <definedName name="__123Graph_LBL_C" localSheetId="22" hidden="1">'[1]Over Under Recovery Calc'!#REF!</definedName>
    <definedName name="__123Graph_LBL_C" localSheetId="23" hidden="1">'[1]Over Under Recovery Calc'!#REF!</definedName>
    <definedName name="__123Graph_LBL_C" localSheetId="13" hidden="1">'[1]Over Under Recovery Calc'!#REF!</definedName>
    <definedName name="__123Graph_LBL_C" localSheetId="17" hidden="1">'[1]Over Under Recovery Calc'!#REF!</definedName>
    <definedName name="__123Graph_LBL_C" hidden="1">'[1]Over Under Recovery Calc'!#REF!</definedName>
    <definedName name="__123Graph_LBL_CCF" localSheetId="0" hidden="1">'[1]Over Under Recovery Calc'!#REF!</definedName>
    <definedName name="__123Graph_LBL_CCF" localSheetId="1" hidden="1">'[1]Over Under Recovery Calc'!#REF!</definedName>
    <definedName name="__123Graph_LBL_CCF" localSheetId="5" hidden="1">'[1]Over Under Recovery Calc'!#REF!</definedName>
    <definedName name="__123Graph_LBL_CCF" localSheetId="6" hidden="1">'[1]Over Under Recovery Calc'!#REF!</definedName>
    <definedName name="__123Graph_LBL_CCF" localSheetId="7" hidden="1">'[1]Over Under Recovery Calc'!#REF!</definedName>
    <definedName name="__123Graph_LBL_CCF" localSheetId="22" hidden="1">'[1]Over Under Recovery Calc'!#REF!</definedName>
    <definedName name="__123Graph_LBL_CCF" localSheetId="23" hidden="1">'[1]Over Under Recovery Calc'!#REF!</definedName>
    <definedName name="__123Graph_LBL_CCF" localSheetId="13" hidden="1">'[1]Over Under Recovery Calc'!#REF!</definedName>
    <definedName name="__123Graph_LBL_CCF" localSheetId="17" hidden="1">'[1]Over Under Recovery Calc'!#REF!</definedName>
    <definedName name="__123Graph_LBL_CCF" hidden="1">'[1]Over Under Recovery Calc'!#REF!</definedName>
    <definedName name="__123Graph_LBL_COU" localSheetId="0" hidden="1">'[1]Over Under Recovery Calc'!#REF!</definedName>
    <definedName name="__123Graph_LBL_COU" localSheetId="1" hidden="1">'[1]Over Under Recovery Calc'!#REF!</definedName>
    <definedName name="__123Graph_LBL_COU" localSheetId="5" hidden="1">'[1]Over Under Recovery Calc'!#REF!</definedName>
    <definedName name="__123Graph_LBL_COU" localSheetId="6" hidden="1">'[1]Over Under Recovery Calc'!#REF!</definedName>
    <definedName name="__123Graph_LBL_COU" localSheetId="7" hidden="1">'[1]Over Under Recovery Calc'!#REF!</definedName>
    <definedName name="__123Graph_LBL_COU" localSheetId="22" hidden="1">'[1]Over Under Recovery Calc'!#REF!</definedName>
    <definedName name="__123Graph_LBL_COU" localSheetId="23" hidden="1">'[1]Over Under Recovery Calc'!#REF!</definedName>
    <definedName name="__123Graph_LBL_COU" localSheetId="13" hidden="1">'[1]Over Under Recovery Calc'!#REF!</definedName>
    <definedName name="__123Graph_LBL_COU" localSheetId="17" hidden="1">'[1]Over Under Recovery Calc'!#REF!</definedName>
    <definedName name="__123Graph_LBL_COU" hidden="1">'[1]Over Under Recovery Calc'!#REF!</definedName>
    <definedName name="__123Graph_X" localSheetId="0" hidden="1">'[1]Over Under Recovery Calc'!#REF!</definedName>
    <definedName name="__123Graph_X" localSheetId="1" hidden="1">'[1]Over Under Recovery Calc'!#REF!</definedName>
    <definedName name="__123Graph_X" localSheetId="5" hidden="1">'[1]Over Under Recovery Calc'!#REF!</definedName>
    <definedName name="__123Graph_X" localSheetId="6" hidden="1">'[1]Over Under Recovery Calc'!#REF!</definedName>
    <definedName name="__123Graph_X" localSheetId="7" hidden="1">'[1]Over Under Recovery Calc'!#REF!</definedName>
    <definedName name="__123Graph_X" localSheetId="22" hidden="1">'[1]Over Under Recovery Calc'!#REF!</definedName>
    <definedName name="__123Graph_X" localSheetId="23" hidden="1">'[1]Over Under Recovery Calc'!#REF!</definedName>
    <definedName name="__123Graph_X" localSheetId="13" hidden="1">'[1]Over Under Recovery Calc'!#REF!</definedName>
    <definedName name="__123Graph_X" localSheetId="17" hidden="1">'[1]Over Under Recovery Calc'!#REF!</definedName>
    <definedName name="__123Graph_X" hidden="1">'[1]Over Under Recovery Calc'!#REF!</definedName>
    <definedName name="__123Graph_XCF" localSheetId="0" hidden="1">'[1]Over Under Recovery Calc'!#REF!</definedName>
    <definedName name="__123Graph_XCF" localSheetId="1" hidden="1">'[1]Over Under Recovery Calc'!#REF!</definedName>
    <definedName name="__123Graph_XCF" localSheetId="5" hidden="1">'[1]Over Under Recovery Calc'!#REF!</definedName>
    <definedName name="__123Graph_XCF" localSheetId="6" hidden="1">'[1]Over Under Recovery Calc'!#REF!</definedName>
    <definedName name="__123Graph_XCF" localSheetId="7" hidden="1">'[1]Over Under Recovery Calc'!#REF!</definedName>
    <definedName name="__123Graph_XCF" localSheetId="22" hidden="1">'[1]Over Under Recovery Calc'!#REF!</definedName>
    <definedName name="__123Graph_XCF" localSheetId="23" hidden="1">'[1]Over Under Recovery Calc'!#REF!</definedName>
    <definedName name="__123Graph_XCF" localSheetId="13" hidden="1">'[1]Over Under Recovery Calc'!#REF!</definedName>
    <definedName name="__123Graph_XCF" localSheetId="17" hidden="1">'[1]Over Under Recovery Calc'!#REF!</definedName>
    <definedName name="__123Graph_XCF" hidden="1">'[1]Over Under Recovery Calc'!#REF!</definedName>
    <definedName name="__123Graph_XOU" localSheetId="0" hidden="1">'[1]Over Under Recovery Calc'!#REF!</definedName>
    <definedName name="__123Graph_XOU" localSheetId="1" hidden="1">'[1]Over Under Recovery Calc'!#REF!</definedName>
    <definedName name="__123Graph_XOU" localSheetId="5" hidden="1">'[1]Over Under Recovery Calc'!#REF!</definedName>
    <definedName name="__123Graph_XOU" localSheetId="6" hidden="1">'[1]Over Under Recovery Calc'!#REF!</definedName>
    <definedName name="__123Graph_XOU" localSheetId="7" hidden="1">'[1]Over Under Recovery Calc'!#REF!</definedName>
    <definedName name="__123Graph_XOU" localSheetId="22" hidden="1">'[1]Over Under Recovery Calc'!#REF!</definedName>
    <definedName name="__123Graph_XOU" localSheetId="23" hidden="1">'[1]Over Under Recovery Calc'!#REF!</definedName>
    <definedName name="__123Graph_XOU" localSheetId="13" hidden="1">'[1]Over Under Recovery Calc'!#REF!</definedName>
    <definedName name="__123Graph_XOU" localSheetId="17" hidden="1">'[1]Over Under Recovery Calc'!#REF!</definedName>
    <definedName name="__123Graph_XOU" hidden="1">'[1]Over Under Recovery Calc'!#REF!</definedName>
    <definedName name="__123Graph_XPUR" localSheetId="0" hidden="1">'[1]Over Under Recovery Calc'!#REF!</definedName>
    <definedName name="__123Graph_XPUR" localSheetId="1" hidden="1">'[1]Over Under Recovery Calc'!#REF!</definedName>
    <definedName name="__123Graph_XPUR" localSheetId="5" hidden="1">'[1]Over Under Recovery Calc'!#REF!</definedName>
    <definedName name="__123Graph_XPUR" localSheetId="6" hidden="1">'[1]Over Under Recovery Calc'!#REF!</definedName>
    <definedName name="__123Graph_XPUR" localSheetId="7" hidden="1">'[1]Over Under Recovery Calc'!#REF!</definedName>
    <definedName name="__123Graph_XPUR" localSheetId="22" hidden="1">'[1]Over Under Recovery Calc'!#REF!</definedName>
    <definedName name="__123Graph_XPUR" localSheetId="23" hidden="1">'[1]Over Under Recovery Calc'!#REF!</definedName>
    <definedName name="__123Graph_XPUR" localSheetId="13" hidden="1">'[1]Over Under Recovery Calc'!#REF!</definedName>
    <definedName name="__123Graph_XPUR" localSheetId="17" hidden="1">'[1]Over Under Recovery Calc'!#REF!</definedName>
    <definedName name="__123Graph_XPUR" hidden="1">'[1]Over Under Recovery Calc'!#REF!</definedName>
    <definedName name="_2006_Summary_Combined" localSheetId="0">#REF!</definedName>
    <definedName name="_2006_Summary_Combined" localSheetId="1">#REF!</definedName>
    <definedName name="_2006_Summary_Combined" localSheetId="5">#REF!</definedName>
    <definedName name="_2006_Summary_Combined" localSheetId="6">#REF!</definedName>
    <definedName name="_2006_Summary_Combined" localSheetId="7">#REF!</definedName>
    <definedName name="_2006_Summary_Combined" localSheetId="10">#REF!</definedName>
    <definedName name="_2006_Summary_Combined" localSheetId="22">#REF!</definedName>
    <definedName name="_2006_Summary_Combined" localSheetId="23">#REF!</definedName>
    <definedName name="_2006_Summary_Combined" localSheetId="13">#REF!</definedName>
    <definedName name="_2006_Summary_Combined" localSheetId="17">#REF!</definedName>
    <definedName name="_2006_Summary_Combined" localSheetId="27">#REF!</definedName>
    <definedName name="_2006_Summary_Combined" localSheetId="28">#REF!</definedName>
    <definedName name="_2006_Summary_Combined" localSheetId="29">#REF!</definedName>
    <definedName name="_2006_Summary_Combined" localSheetId="32">#REF!</definedName>
    <definedName name="_2006_Summary_Combined">#REF!</definedName>
    <definedName name="_963" localSheetId="0">#REF!</definedName>
    <definedName name="_963" localSheetId="1">#REF!</definedName>
    <definedName name="_963" localSheetId="5">#REF!</definedName>
    <definedName name="_963" localSheetId="6">#REF!</definedName>
    <definedName name="_963" localSheetId="7">#REF!</definedName>
    <definedName name="_963" localSheetId="22">#REF!</definedName>
    <definedName name="_963" localSheetId="23">#REF!</definedName>
    <definedName name="_963" localSheetId="13">#REF!</definedName>
    <definedName name="_963" localSheetId="17">#REF!</definedName>
    <definedName name="_963" localSheetId="27">#REF!</definedName>
    <definedName name="_963" localSheetId="28">#REF!</definedName>
    <definedName name="_963" localSheetId="29">#REF!</definedName>
    <definedName name="_963" localSheetId="32">#REF!</definedName>
    <definedName name="_963">#REF!</definedName>
    <definedName name="_985" localSheetId="0">#REF!</definedName>
    <definedName name="_985" localSheetId="1">#REF!</definedName>
    <definedName name="_985" localSheetId="5">#REF!</definedName>
    <definedName name="_985" localSheetId="6">#REF!</definedName>
    <definedName name="_985" localSheetId="7">#REF!</definedName>
    <definedName name="_985" localSheetId="22">#REF!</definedName>
    <definedName name="_985" localSheetId="23">#REF!</definedName>
    <definedName name="_985" localSheetId="13">#REF!</definedName>
    <definedName name="_985" localSheetId="17">#REF!</definedName>
    <definedName name="_985" localSheetId="27">#REF!</definedName>
    <definedName name="_985" localSheetId="28">#REF!</definedName>
    <definedName name="_985" localSheetId="29">#REF!</definedName>
    <definedName name="_985" localSheetId="32">#REF!</definedName>
    <definedName name="_985">#REF!</definedName>
    <definedName name="_991" localSheetId="0">#REF!</definedName>
    <definedName name="_991" localSheetId="1">#REF!</definedName>
    <definedName name="_991" localSheetId="5">#REF!</definedName>
    <definedName name="_991" localSheetId="6">#REF!</definedName>
    <definedName name="_991" localSheetId="7">#REF!</definedName>
    <definedName name="_991" localSheetId="22">#REF!</definedName>
    <definedName name="_991" localSheetId="23">#REF!</definedName>
    <definedName name="_991" localSheetId="13">#REF!</definedName>
    <definedName name="_991" localSheetId="17">#REF!</definedName>
    <definedName name="_991" localSheetId="27">#REF!</definedName>
    <definedName name="_991" localSheetId="28">#REF!</definedName>
    <definedName name="_991" localSheetId="29">#REF!</definedName>
    <definedName name="_991">#REF!</definedName>
    <definedName name="_co6rates">[2]Co6_Alloc_Table!$A$4:$H$10</definedName>
    <definedName name="_corprates1">'[2]Corp_Alloc_Table+'!$A$30:$G$44</definedName>
    <definedName name="_Fill" localSheetId="0" hidden="1">#REF!</definedName>
    <definedName name="_Fill" localSheetId="1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10" hidden="1">#REF!</definedName>
    <definedName name="_Fill" localSheetId="22" hidden="1">#REF!</definedName>
    <definedName name="_Fill" localSheetId="23" hidden="1">#REF!</definedName>
    <definedName name="_Fill" localSheetId="13" hidden="1">#REF!</definedName>
    <definedName name="_Fill" localSheetId="17" hidden="1">#REF!</definedName>
    <definedName name="_Fill" localSheetId="26" hidden="1">#REF!</definedName>
    <definedName name="_Fill" localSheetId="27" hidden="1">#REF!</definedName>
    <definedName name="_Fill" localSheetId="28" hidden="1">#REF!</definedName>
    <definedName name="_Fill" localSheetId="29" hidden="1">#REF!</definedName>
    <definedName name="_Fill" localSheetId="32" hidden="1">#REF!</definedName>
    <definedName name="_Fill" localSheetId="42" hidden="1">#REF!</definedName>
    <definedName name="_Fill" localSheetId="45" hidden="1">#REF!</definedName>
    <definedName name="_Fill" localSheetId="47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10" hidden="1">#REF!</definedName>
    <definedName name="_Key1" localSheetId="22" hidden="1">#REF!</definedName>
    <definedName name="_Key1" localSheetId="23" hidden="1">#REF!</definedName>
    <definedName name="_Key1" localSheetId="13" hidden="1">#REF!</definedName>
    <definedName name="_Key1" localSheetId="17" hidden="1">#REF!</definedName>
    <definedName name="_Key1" localSheetId="26" hidden="1">#REF!</definedName>
    <definedName name="_Key1" localSheetId="27" hidden="1">#REF!</definedName>
    <definedName name="_Key1" localSheetId="28" hidden="1">#REF!</definedName>
    <definedName name="_Key1" localSheetId="29" hidden="1">#REF!</definedName>
    <definedName name="_Key1" localSheetId="32" hidden="1">#REF!</definedName>
    <definedName name="_Key1" localSheetId="42" hidden="1">#REF!</definedName>
    <definedName name="_Key1" localSheetId="45" hidden="1">#REF!</definedName>
    <definedName name="_Key1" localSheetId="47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5" hidden="1">#REF!</definedName>
    <definedName name="_Key2" localSheetId="6" hidden="1">#REF!</definedName>
    <definedName name="_Key2" localSheetId="7" hidden="1">#REF!</definedName>
    <definedName name="_Key2" localSheetId="22" hidden="1">#REF!</definedName>
    <definedName name="_Key2" localSheetId="23" hidden="1">#REF!</definedName>
    <definedName name="_Key2" localSheetId="13" hidden="1">#REF!</definedName>
    <definedName name="_Key2" localSheetId="17" hidden="1">#REF!</definedName>
    <definedName name="_Key2" localSheetId="26" hidden="1">#REF!</definedName>
    <definedName name="_Key2" localSheetId="27" hidden="1">#REF!</definedName>
    <definedName name="_Key2" localSheetId="28" hidden="1">#REF!</definedName>
    <definedName name="_Key2" localSheetId="29" hidden="1">#REF!</definedName>
    <definedName name="_Key2" localSheetId="32" hidden="1">#REF!</definedName>
    <definedName name="_Key2" localSheetId="42" hidden="1">#REF!</definedName>
    <definedName name="_Key2" localSheetId="45" hidden="1">#REF!</definedName>
    <definedName name="_Key2" localSheetId="47" hidden="1">#REF!</definedName>
    <definedName name="_Key2" hidden="1">#REF!</definedName>
    <definedName name="_Order1" hidden="1">255</definedName>
    <definedName name="_Order2" hidden="1">255</definedName>
    <definedName name="_pg1" localSheetId="0">#REF!</definedName>
    <definedName name="_pg1" localSheetId="1">#REF!</definedName>
    <definedName name="_pg1" localSheetId="5">#REF!</definedName>
    <definedName name="_pg1" localSheetId="6">#REF!</definedName>
    <definedName name="_pg1" localSheetId="7">#REF!</definedName>
    <definedName name="_pg1" localSheetId="10">#REF!</definedName>
    <definedName name="_pg1" localSheetId="22">#REF!</definedName>
    <definedName name="_pg1" localSheetId="23">#REF!</definedName>
    <definedName name="_pg1" localSheetId="13">#REF!</definedName>
    <definedName name="_pg1" localSheetId="17">#REF!</definedName>
    <definedName name="_pg1" localSheetId="32">#REF!</definedName>
    <definedName name="_pg1">#REF!</definedName>
    <definedName name="_Sort" localSheetId="0" hidden="1">#REF!</definedName>
    <definedName name="_Sort" localSheetId="1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10" hidden="1">#REF!</definedName>
    <definedName name="_Sort" localSheetId="22" hidden="1">#REF!</definedName>
    <definedName name="_Sort" localSheetId="23" hidden="1">#REF!</definedName>
    <definedName name="_Sort" localSheetId="13" hidden="1">#REF!</definedName>
    <definedName name="_Sort" localSheetId="17" hidden="1">#REF!</definedName>
    <definedName name="_Sort" localSheetId="26" hidden="1">#REF!</definedName>
    <definedName name="_Sort" localSheetId="27" hidden="1">#REF!</definedName>
    <definedName name="_Sort" localSheetId="28" hidden="1">#REF!</definedName>
    <definedName name="_Sort" localSheetId="29" hidden="1">#REF!</definedName>
    <definedName name="_Sort" localSheetId="32" hidden="1">#REF!</definedName>
    <definedName name="_Sort" localSheetId="42" hidden="1">#REF!</definedName>
    <definedName name="_Sort" localSheetId="45" hidden="1">#REF!</definedName>
    <definedName name="_Sort" localSheetId="47" hidden="1">#REF!</definedName>
    <definedName name="_Sort" hidden="1">#REF!</definedName>
    <definedName name="audit">#REF!</definedName>
    <definedName name="audit2">#REF!</definedName>
    <definedName name="Base_Year_Ferc_CT_HC_Location" localSheetId="0">#REF!</definedName>
    <definedName name="Base_Year_Ferc_CT_HC_Location" localSheetId="1">#REF!</definedName>
    <definedName name="Base_Year_Ferc_CT_HC_Location" localSheetId="5">#REF!</definedName>
    <definedName name="Base_Year_Ferc_CT_HC_Location" localSheetId="6">#REF!</definedName>
    <definedName name="Base_Year_Ferc_CT_HC_Location" localSheetId="7">#REF!</definedName>
    <definedName name="Base_Year_Ferc_CT_HC_Location" localSheetId="22">#REF!</definedName>
    <definedName name="Base_Year_Ferc_CT_HC_Location" localSheetId="23">#REF!</definedName>
    <definedName name="Base_Year_Ferc_CT_HC_Location" localSheetId="13">#REF!</definedName>
    <definedName name="Base_Year_Ferc_CT_HC_Location" localSheetId="17">#REF!</definedName>
    <definedName name="Base_Year_Ferc_CT_HC_Location" localSheetId="27">#REF!</definedName>
    <definedName name="Base_Year_Ferc_CT_HC_Location" localSheetId="28">#REF!</definedName>
    <definedName name="Base_Year_Ferc_CT_HC_Location" localSheetId="29">#REF!</definedName>
    <definedName name="Base_Year_Ferc_CT_HC_Location" localSheetId="32">#REF!</definedName>
    <definedName name="Base_Year_Ferc_CT_HC_Location">#REF!</definedName>
    <definedName name="category">#REF!</definedName>
    <definedName name="cclookup">[3]Lookups!$A$5:$B$12</definedName>
    <definedName name="costcomponent">#REF!</definedName>
    <definedName name="cpdata">'[4]IDR Meter Listing'!$A$1:$O$217</definedName>
    <definedName name="CRD" localSheetId="0">#REF!</definedName>
    <definedName name="CRD" localSheetId="1">#REF!</definedName>
    <definedName name="CRD" localSheetId="5">#REF!</definedName>
    <definedName name="CRD" localSheetId="6">#REF!</definedName>
    <definedName name="CRD" localSheetId="7">#REF!</definedName>
    <definedName name="CRD" localSheetId="10">#REF!</definedName>
    <definedName name="CRD" localSheetId="22">#REF!</definedName>
    <definedName name="CRD" localSheetId="23">#REF!</definedName>
    <definedName name="CRD" localSheetId="13">#REF!</definedName>
    <definedName name="CRD" localSheetId="17">#REF!</definedName>
    <definedName name="CRD" localSheetId="32">#REF!</definedName>
    <definedName name="CRD" localSheetId="42">#REF!</definedName>
    <definedName name="CRD">#REF!</definedName>
    <definedName name="CUST" localSheetId="0">#REF!</definedName>
    <definedName name="CUST" localSheetId="1">#REF!</definedName>
    <definedName name="CUST" localSheetId="5">#REF!</definedName>
    <definedName name="CUST" localSheetId="6">#REF!</definedName>
    <definedName name="CUST" localSheetId="7">#REF!</definedName>
    <definedName name="CUST" localSheetId="22">#REF!</definedName>
    <definedName name="CUST" localSheetId="23">#REF!</definedName>
    <definedName name="CUST" localSheetId="13">#REF!</definedName>
    <definedName name="CUST" localSheetId="17">#REF!</definedName>
    <definedName name="CUST" localSheetId="32">#REF!</definedName>
    <definedName name="CUST" localSheetId="42">#REF!</definedName>
    <definedName name="CUST">#REF!</definedName>
    <definedName name="DATA" localSheetId="0">[5]!DATA</definedName>
    <definedName name="DATA" localSheetId="1">[5]!DATA</definedName>
    <definedName name="DATA" localSheetId="5">[5]!DATA</definedName>
    <definedName name="DATA" localSheetId="6">[5]!DATA</definedName>
    <definedName name="DATA" localSheetId="7">[5]!DATA</definedName>
    <definedName name="DATA" localSheetId="22">[5]!DATA</definedName>
    <definedName name="DATA" localSheetId="23">[5]!DATA</definedName>
    <definedName name="DATA" localSheetId="13">[5]!DATA</definedName>
    <definedName name="DATA" localSheetId="17">[5]!DATA</definedName>
    <definedName name="DATA">[5]!DATA</definedName>
    <definedName name="DateDa">#VALUE!</definedName>
    <definedName name="dona211">'[6]Shannon''s file 2 donations'!$A$575:$AG$1093</definedName>
    <definedName name="donation1">'[7]TCC PS Donation Query'!$D$2:$N$529</definedName>
    <definedName name="donato119">'[6]Shannon''s file 2 donations'!$A$2:$AH$27</definedName>
    <definedName name="donato169">'[6]Shannon''s file 2 donations'!$A$28:$AG$547</definedName>
    <definedName name="donato192">'[6]Shannon''s file 2 donations'!$A$548:$AG$574</definedName>
    <definedName name="dues1">'[7]TCC Dues PS Query'!$D$1:$M$209</definedName>
    <definedName name="dues119">'[6]Shannon File 2 dues'!$A$6:$AU$70</definedName>
    <definedName name="dues169">'[6]Shannon File 2 dues'!$A$2:$AU$5</definedName>
    <definedName name="dues192">'[6]Shannon File 2 dues'!$A$237:$AT$298</definedName>
    <definedName name="dues211">'[6]Shannon File 2 dues'!$A$299:$AG$552</definedName>
    <definedName name="duesto169">'[6]Shannon File 2 dues'!$A$71:$AU$236</definedName>
    <definedName name="FFT" localSheetId="0">#REF!</definedName>
    <definedName name="FFT" localSheetId="1">#REF!</definedName>
    <definedName name="FFT" localSheetId="3">'[8]II-F-1 Alloc_Data'!#REF!</definedName>
    <definedName name="FFT" localSheetId="5">'[8]II-F-1 Alloc_Data'!#REF!</definedName>
    <definedName name="FFT" localSheetId="6">#REF!</definedName>
    <definedName name="FFT" localSheetId="7">'[8]II-F-1 Alloc_Data'!#REF!</definedName>
    <definedName name="FFT" localSheetId="10">#REF!</definedName>
    <definedName name="FFT" localSheetId="22">#REF!</definedName>
    <definedName name="FFT" localSheetId="23">#REF!</definedName>
    <definedName name="FFT" localSheetId="13">#REF!</definedName>
    <definedName name="FFT" localSheetId="17">#REF!</definedName>
    <definedName name="FFT" localSheetId="26">#REF!</definedName>
    <definedName name="FFT" localSheetId="27">#REF!</definedName>
    <definedName name="FFT" localSheetId="28">#REF!</definedName>
    <definedName name="FFT" localSheetId="29">#REF!</definedName>
    <definedName name="FFT" localSheetId="32">#REF!</definedName>
    <definedName name="FFT" localSheetId="44">'[8]II-F-1 Alloc_Data'!#REF!</definedName>
    <definedName name="FFT" localSheetId="42">#REF!</definedName>
    <definedName name="FFT">#REF!</definedName>
    <definedName name="Full_Service_Company_Base_Year" localSheetId="0">#REF!</definedName>
    <definedName name="Full_Service_Company_Base_Year" localSheetId="1">#REF!</definedName>
    <definedName name="Full_Service_Company_Base_Year" localSheetId="5">#REF!</definedName>
    <definedName name="Full_Service_Company_Base_Year" localSheetId="6">#REF!</definedName>
    <definedName name="Full_Service_Company_Base_Year" localSheetId="7">#REF!</definedName>
    <definedName name="Full_Service_Company_Base_Year" localSheetId="10">#REF!</definedName>
    <definedName name="Full_Service_Company_Base_Year" localSheetId="22">#REF!</definedName>
    <definedName name="Full_Service_Company_Base_Year" localSheetId="23">#REF!</definedName>
    <definedName name="Full_Service_Company_Base_Year" localSheetId="13">#REF!</definedName>
    <definedName name="Full_Service_Company_Base_Year" localSheetId="17">#REF!</definedName>
    <definedName name="Full_Service_Company_Base_Year" localSheetId="27">#REF!</definedName>
    <definedName name="Full_Service_Company_Base_Year" localSheetId="28">#REF!</definedName>
    <definedName name="Full_Service_Company_Base_Year" localSheetId="29">#REF!</definedName>
    <definedName name="Full_Service_Company_Base_Year" localSheetId="32">#REF!</definedName>
    <definedName name="Full_Service_Company_Base_Year">#REF!</definedName>
    <definedName name="interco1" localSheetId="0">#REF!</definedName>
    <definedName name="interco1" localSheetId="1">#REF!</definedName>
    <definedName name="interco1" localSheetId="5">#REF!</definedName>
    <definedName name="interco1" localSheetId="6">#REF!</definedName>
    <definedName name="interco1" localSheetId="7">#REF!</definedName>
    <definedName name="interco1" localSheetId="9">#REF!</definedName>
    <definedName name="interco1" localSheetId="10">#REF!</definedName>
    <definedName name="interco1" localSheetId="22">#REF!</definedName>
    <definedName name="interco1" localSheetId="23">#REF!</definedName>
    <definedName name="interco1" localSheetId="13">#REF!</definedName>
    <definedName name="interco1" localSheetId="17">#REF!</definedName>
    <definedName name="interco1" localSheetId="34">#REF!</definedName>
    <definedName name="interco1" localSheetId="36">#REF!</definedName>
    <definedName name="interco1" localSheetId="38">#REF!</definedName>
    <definedName name="interco1" localSheetId="39">#REF!</definedName>
    <definedName name="interco1" localSheetId="40">#REF!</definedName>
    <definedName name="interco1" localSheetId="32">#REF!</definedName>
    <definedName name="interco1" localSheetId="44">#REF!</definedName>
    <definedName name="interco1" localSheetId="42">#REF!</definedName>
    <definedName name="interco1">#REF!</definedName>
    <definedName name="interco2" localSheetId="0">#REF!</definedName>
    <definedName name="interco2" localSheetId="1">#REF!</definedName>
    <definedName name="interco2" localSheetId="5">#REF!</definedName>
    <definedName name="interco2" localSheetId="6">#REF!</definedName>
    <definedName name="interco2" localSheetId="7">#REF!</definedName>
    <definedName name="interco2" localSheetId="22">#REF!</definedName>
    <definedName name="interco2" localSheetId="23">#REF!</definedName>
    <definedName name="interco2" localSheetId="13">#REF!</definedName>
    <definedName name="interco2" localSheetId="17">#REF!</definedName>
    <definedName name="interco2" localSheetId="34">#REF!</definedName>
    <definedName name="interco2" localSheetId="36">#REF!</definedName>
    <definedName name="interco2" localSheetId="38">#REF!</definedName>
    <definedName name="interco2" localSheetId="39">#REF!</definedName>
    <definedName name="interco2" localSheetId="40">#REF!</definedName>
    <definedName name="interco2" localSheetId="44">#REF!</definedName>
    <definedName name="interco2" localSheetId="42">#REF!</definedName>
    <definedName name="interco2">#REF!</definedName>
    <definedName name="IntroPrintArea" localSheetId="0" hidden="1">#REF!</definedName>
    <definedName name="IntroPrintArea" localSheetId="1" hidden="1">#REF!</definedName>
    <definedName name="IntroPrintArea" localSheetId="5" hidden="1">#REF!</definedName>
    <definedName name="IntroPrintArea" localSheetId="6" hidden="1">#REF!</definedName>
    <definedName name="IntroPrintArea" localSheetId="7" hidden="1">#REF!</definedName>
    <definedName name="IntroPrintArea" localSheetId="22" hidden="1">#REF!</definedName>
    <definedName name="IntroPrintArea" localSheetId="23" hidden="1">#REF!</definedName>
    <definedName name="IntroPrintArea" localSheetId="13" hidden="1">#REF!</definedName>
    <definedName name="IntroPrintArea" localSheetId="17" hidden="1">#REF!</definedName>
    <definedName name="IntroPrintArea" localSheetId="26" hidden="1">#REF!</definedName>
    <definedName name="IntroPrintArea" localSheetId="27" hidden="1">#REF!</definedName>
    <definedName name="IntroPrintArea" localSheetId="28" hidden="1">#REF!</definedName>
    <definedName name="IntroPrintArea" localSheetId="29" hidden="1">#REF!</definedName>
    <definedName name="IntroPrintArea" hidden="1">#REF!</definedName>
    <definedName name="loadfactor" localSheetId="0">#REF!</definedName>
    <definedName name="loadfactor" localSheetId="1">#REF!</definedName>
    <definedName name="loadfactor" localSheetId="5">#REF!</definedName>
    <definedName name="loadfactor" localSheetId="6">#REF!</definedName>
    <definedName name="loadfactor" localSheetId="7">#REF!</definedName>
    <definedName name="loadfactor" localSheetId="22">#REF!</definedName>
    <definedName name="loadfactor" localSheetId="23">#REF!</definedName>
    <definedName name="loadfactor" localSheetId="13">#REF!</definedName>
    <definedName name="loadfactor" localSheetId="17">#REF!</definedName>
    <definedName name="loadfactor" localSheetId="27">#REF!</definedName>
    <definedName name="loadfactor" localSheetId="28">#REF!</definedName>
    <definedName name="loadfactor" localSheetId="29">#REF!</definedName>
    <definedName name="loadfactor">#REF!</definedName>
    <definedName name="lookup">[7]Lookup!$A$1:$B$12</definedName>
    <definedName name="lookup2">[3]Sheet2!$A$5:$B$407</definedName>
    <definedName name="lookup4" localSheetId="0">#REF!</definedName>
    <definedName name="lookup4" localSheetId="1">#REF!</definedName>
    <definedName name="lookup4" localSheetId="5">#REF!</definedName>
    <definedName name="lookup4" localSheetId="6">#REF!</definedName>
    <definedName name="lookup4" localSheetId="7">#REF!</definedName>
    <definedName name="lookup4" localSheetId="9">#REF!</definedName>
    <definedName name="lookup4" localSheetId="10">#REF!</definedName>
    <definedName name="lookup4" localSheetId="22">#REF!</definedName>
    <definedName name="lookup4" localSheetId="23">#REF!</definedName>
    <definedName name="lookup4" localSheetId="13">#REF!</definedName>
    <definedName name="lookup4" localSheetId="17">#REF!</definedName>
    <definedName name="lookup4" localSheetId="34">#REF!</definedName>
    <definedName name="lookup4" localSheetId="36">#REF!</definedName>
    <definedName name="lookup4" localSheetId="38">#REF!</definedName>
    <definedName name="lookup4" localSheetId="39">#REF!</definedName>
    <definedName name="lookup4" localSheetId="40">#REF!</definedName>
    <definedName name="lookup4" localSheetId="32">#REF!</definedName>
    <definedName name="lookup4" localSheetId="44">#REF!</definedName>
    <definedName name="lookup4" localSheetId="42">#REF!</definedName>
    <definedName name="lookup4">#REF!</definedName>
    <definedName name="lookup5" localSheetId="0">#REF!</definedName>
    <definedName name="lookup5" localSheetId="1">#REF!</definedName>
    <definedName name="lookup5" localSheetId="3">#REF!</definedName>
    <definedName name="lookup5" localSheetId="5">#REF!</definedName>
    <definedName name="lookup5" localSheetId="6">#REF!</definedName>
    <definedName name="lookup5" localSheetId="7">#REF!</definedName>
    <definedName name="lookup5" localSheetId="22">#REF!</definedName>
    <definedName name="lookup5" localSheetId="23">#REF!</definedName>
    <definedName name="lookup5" localSheetId="13">#REF!</definedName>
    <definedName name="lookup5" localSheetId="17">#REF!</definedName>
    <definedName name="lookup5" localSheetId="32">#REF!</definedName>
    <definedName name="lookup5">#REF!</definedName>
    <definedName name="meterdata">'[4]Meter Data Inventory File'!$A$1:$J$6178</definedName>
    <definedName name="NvsASD" localSheetId="6">"V2002-12-31"</definedName>
    <definedName name="NvsASD">"V2002-12-31"</definedName>
    <definedName name="NvsAutoDrillOk">"VN"</definedName>
    <definedName name="NvsElapsedTime" localSheetId="6">0.000300925923511386</definedName>
    <definedName name="NvsElapsedTime">0.000300925923511386</definedName>
    <definedName name="NvsEndTime" localSheetId="3">38910.4843055556</definedName>
    <definedName name="NvsEndTime" localSheetId="5">38910.4843055556</definedName>
    <definedName name="NvsEndTime" localSheetId="6">37814.7334027778</definedName>
    <definedName name="NvsEndTime" localSheetId="7">38910.4843055556</definedName>
    <definedName name="NvsEndTime" localSheetId="30">37814.7334027778</definedName>
    <definedName name="NvsEndTime">37814.7334027778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"V100"</definedName>
    <definedName name="NvsPanelEffdt">"V2020-01-01"</definedName>
    <definedName name="NvsPanelSetid">"VAEP"</definedName>
    <definedName name="NvsReqBU" localSheetId="6">"V100"</definedName>
    <definedName name="NvsReqBU">"V100"</definedName>
    <definedName name="NvsReqBUOnly" localSheetId="6">"VY"</definedName>
    <definedName name="NvsReqBUOnly">"VY"</definedName>
    <definedName name="NvsTransLed">"VN"</definedName>
    <definedName name="NvsTreeASD" localSheetId="6">"V2002-12-31"</definedName>
    <definedName name="NvsTreeASD">"V2002-12-31"</definedName>
    <definedName name="NvsValTbl.ACCOUNT">"GL_ACCOUNT_TBL"</definedName>
    <definedName name="NvsValTbl.BUSINESS_UNIT">"BUS_UNIT_TBL_GL"</definedName>
    <definedName name="NvsValTbl.CURRENCY_CD">"CURRENCY_CD_TBL"</definedName>
    <definedName name="PG" localSheetId="0">#REF!</definedName>
    <definedName name="PG" localSheetId="1">#REF!</definedName>
    <definedName name="PG" localSheetId="5">#REF!</definedName>
    <definedName name="PG" localSheetId="6">#REF!</definedName>
    <definedName name="PG" localSheetId="7">#REF!</definedName>
    <definedName name="PG" localSheetId="10">#REF!</definedName>
    <definedName name="PG" localSheetId="22">#REF!</definedName>
    <definedName name="PG" localSheetId="23">#REF!</definedName>
    <definedName name="PG" localSheetId="13">#REF!</definedName>
    <definedName name="PG" localSheetId="17">#REF!</definedName>
    <definedName name="PG" localSheetId="32">#REF!</definedName>
    <definedName name="PG">#REF!</definedName>
    <definedName name="PG1_2" localSheetId="0">#REF!</definedName>
    <definedName name="PG1_2" localSheetId="1">#REF!</definedName>
    <definedName name="PG1_2" localSheetId="5">#REF!</definedName>
    <definedName name="PG1_2" localSheetId="6">#REF!</definedName>
    <definedName name="PG1_2" localSheetId="7">#REF!</definedName>
    <definedName name="PG1_2" localSheetId="22">#REF!</definedName>
    <definedName name="PG1_2" localSheetId="23">#REF!</definedName>
    <definedName name="PG1_2" localSheetId="13">#REF!</definedName>
    <definedName name="PG1_2" localSheetId="17">#REF!</definedName>
    <definedName name="PG1_2" localSheetId="32">#REF!</definedName>
    <definedName name="PG1_2">#REF!</definedName>
    <definedName name="_xlnm.Print_Area" localSheetId="3">'WP II-B.4 Prepaid Pension'!$A$1:$G$38</definedName>
    <definedName name="_xlnm.Print_Area" localSheetId="5">'WP II-B.6 PRW MED-D'!$A$1:$G$32</definedName>
    <definedName name="_xlnm.Print_Area" localSheetId="7">'WP II-B-1-2'!$A$1:$G$41</definedName>
    <definedName name="_xlnm.Print_Area" localSheetId="33">'WP II-D-2.5-1 Educational '!$A$1:$Q$93</definedName>
    <definedName name="_xlnm.Print_Area" localSheetId="34">'WP II-D-2.5-1 Educationl AEPSC '!$A$1:$Q$53</definedName>
    <definedName name="_xlnm.Print_Area" localSheetId="35">'WP II-D-2.5-2 Com Service'!$A$1:$Q$155</definedName>
    <definedName name="_xlnm.Print_Area" localSheetId="36">'WP II-D-2.5-2 Com Service AEPSC'!$A$1:$Q$27</definedName>
    <definedName name="_xlnm.Print_Area" localSheetId="37">'WP II-D-2.5-3 Bus-Econ'!$A$1:$Q$52</definedName>
    <definedName name="_xlnm.Print_Area" localSheetId="38">'WP II-D-2.5-3 Bus-Econ AEPSC'!$A$1:$Q$28</definedName>
    <definedName name="_xlnm.Print_Area" localSheetId="39">'WP II-D-2.5-4 Industry'!$A$1:$Q$18</definedName>
    <definedName name="_xlnm.Print_Area" localSheetId="40">'WP II-D-2.5-4 Industry AEPSC'!$A$1:$Q$18</definedName>
    <definedName name="_xlnm.Print_Area" localSheetId="25">'WP II-D-2-2 Catastrophe reserve'!$A$1:$F$21</definedName>
    <definedName name="_xlnm.Print_Area" localSheetId="42">'WP II-E-2-2 Ad Valorem'!$A$1:$E$80</definedName>
    <definedName name="_xlnm.Print_Titles" localSheetId="33">'WP II-D-2.5-1 Educational '!$A:$C,'WP II-D-2.5-1 Educational '!$1:$10</definedName>
    <definedName name="_xlnm.Print_Titles" localSheetId="34">'WP II-D-2.5-1 Educationl AEPSC '!$A:$C,'WP II-D-2.5-1 Educationl AEPSC '!$1:$10</definedName>
    <definedName name="_xlnm.Print_Titles" localSheetId="35">'WP II-D-2.5-2 Com Service'!$A:$C,'WP II-D-2.5-2 Com Service'!$1:$10</definedName>
    <definedName name="_xlnm.Print_Titles" localSheetId="36">'WP II-D-2.5-2 Com Service AEPSC'!$A:$C,'WP II-D-2.5-2 Com Service AEPSC'!$1:$10</definedName>
    <definedName name="_xlnm.Print_Titles" localSheetId="37">'WP II-D-2.5-3 Bus-Econ'!$A:$C,'WP II-D-2.5-3 Bus-Econ'!$1:$13</definedName>
    <definedName name="_xlnm.Print_Titles" localSheetId="38">'WP II-D-2.5-3 Bus-Econ AEPSC'!$A:$C,'WP II-D-2.5-3 Bus-Econ AEPSC'!$1:$13</definedName>
    <definedName name="_xlnm.Print_Titles" localSheetId="39">'WP II-D-2.5-4 Industry'!$A:$C,'WP II-D-2.5-4 Industry'!$1:$13</definedName>
    <definedName name="_xlnm.Print_Titles" localSheetId="40">'WP II-D-2.5-4 Industry AEPSC'!$A:$C,'WP II-D-2.5-4 Industry AEPSC'!$1:$13</definedName>
    <definedName name="ratios">'[9]WP II-C-2.8'!$A$10:$I$40</definedName>
    <definedName name="_xlnm.Recorder" localSheetId="0">#REF!</definedName>
    <definedName name="_xlnm.Recorder" localSheetId="1">#REF!</definedName>
    <definedName name="_xlnm.Recorder" localSheetId="3">#REF!</definedName>
    <definedName name="_xlnm.Recorder" localSheetId="5">#REF!</definedName>
    <definedName name="_xlnm.Recorder" localSheetId="6">#REF!</definedName>
    <definedName name="_xlnm.Recorder" localSheetId="7">#REF!</definedName>
    <definedName name="_xlnm.Recorder" localSheetId="9">#REF!</definedName>
    <definedName name="_xlnm.Recorder" localSheetId="10">#REF!</definedName>
    <definedName name="_xlnm.Recorder" localSheetId="22">#REF!</definedName>
    <definedName name="_xlnm.Recorder" localSheetId="23">#REF!</definedName>
    <definedName name="_xlnm.Recorder" localSheetId="13">#REF!</definedName>
    <definedName name="_xlnm.Recorder" localSheetId="17">#REF!</definedName>
    <definedName name="_xlnm.Recorder" localSheetId="34">#REF!</definedName>
    <definedName name="_xlnm.Recorder" localSheetId="36">#REF!</definedName>
    <definedName name="_xlnm.Recorder" localSheetId="38">#REF!</definedName>
    <definedName name="_xlnm.Recorder" localSheetId="39">#REF!</definedName>
    <definedName name="_xlnm.Recorder" localSheetId="40">#REF!</definedName>
    <definedName name="_xlnm.Recorder" localSheetId="32">#REF!</definedName>
    <definedName name="_xlnm.Recorder" localSheetId="44">#REF!</definedName>
    <definedName name="_xlnm.Recorder" localSheetId="42">#REF!</definedName>
    <definedName name="_xlnm.Recorder">#REF!</definedName>
    <definedName name="SAPBEXrevision" hidden="1">18</definedName>
    <definedName name="SAPBEXsysID" hidden="1">"BWP"</definedName>
    <definedName name="SAPBEXwbID" hidden="1">"3PHPFV8FO7PRQRDHFGKHVVOKV"</definedName>
    <definedName name="SECT1" localSheetId="0">#REF!</definedName>
    <definedName name="SECT1" localSheetId="1">#REF!</definedName>
    <definedName name="SECT1" localSheetId="3">#REF!</definedName>
    <definedName name="SECT1" localSheetId="5">#REF!</definedName>
    <definedName name="SECT1" localSheetId="6">#REF!</definedName>
    <definedName name="SECT1" localSheetId="7">#REF!</definedName>
    <definedName name="SECT1" localSheetId="11">#REF!</definedName>
    <definedName name="SECT1" localSheetId="20">#REF!</definedName>
    <definedName name="SECT1" localSheetId="21">#REF!</definedName>
    <definedName name="SECT1" localSheetId="22">#REF!</definedName>
    <definedName name="SECT1" localSheetId="23">#REF!</definedName>
    <definedName name="SECT1" localSheetId="13">#REF!</definedName>
    <definedName name="SECT1" localSheetId="17">#REF!</definedName>
    <definedName name="SECT1" localSheetId="19">#REF!</definedName>
    <definedName name="SECT1" localSheetId="34">#REF!</definedName>
    <definedName name="SECT1" localSheetId="36">#REF!</definedName>
    <definedName name="SECT1" localSheetId="38">#REF!</definedName>
    <definedName name="SECT1" localSheetId="39">#REF!</definedName>
    <definedName name="SECT1" localSheetId="40">#REF!</definedName>
    <definedName name="SECT1" localSheetId="24">#REF!</definedName>
    <definedName name="SECT1" localSheetId="26">#REF!</definedName>
    <definedName name="SECT1" localSheetId="27">#REF!</definedName>
    <definedName name="SECT1" localSheetId="28">#REF!</definedName>
    <definedName name="SECT1" localSheetId="29">#REF!</definedName>
    <definedName name="SECT1" localSheetId="30">#REF!</definedName>
    <definedName name="SECT1" localSheetId="31">#REF!</definedName>
    <definedName name="SECT1" localSheetId="32">#REF!</definedName>
    <definedName name="SECT1" localSheetId="44">#REF!</definedName>
    <definedName name="SECT1" localSheetId="42">#REF!</definedName>
    <definedName name="SECT1" localSheetId="43">#REF!</definedName>
    <definedName name="SECT1" localSheetId="46">#REF!</definedName>
    <definedName name="SECT1">#REF!</definedName>
    <definedName name="SECT2" localSheetId="0">#REF!</definedName>
    <definedName name="SECT2" localSheetId="1">#REF!</definedName>
    <definedName name="SECT2" localSheetId="3">#REF!</definedName>
    <definedName name="SECT2" localSheetId="5">#REF!</definedName>
    <definedName name="SECT2" localSheetId="6">#REF!</definedName>
    <definedName name="SECT2" localSheetId="7">#REF!</definedName>
    <definedName name="SECT2" localSheetId="11">#REF!</definedName>
    <definedName name="SECT2" localSheetId="20">#REF!</definedName>
    <definedName name="SECT2" localSheetId="21">#REF!</definedName>
    <definedName name="SECT2" localSheetId="22">#REF!</definedName>
    <definedName name="SECT2" localSheetId="23">#REF!</definedName>
    <definedName name="SECT2" localSheetId="13">#REF!</definedName>
    <definedName name="SECT2" localSheetId="17">#REF!</definedName>
    <definedName name="SECT2" localSheetId="19">#REF!</definedName>
    <definedName name="SECT2" localSheetId="34">#REF!</definedName>
    <definedName name="SECT2" localSheetId="36">#REF!</definedName>
    <definedName name="SECT2" localSheetId="38">#REF!</definedName>
    <definedName name="SECT2" localSheetId="39">#REF!</definedName>
    <definedName name="SECT2" localSheetId="40">#REF!</definedName>
    <definedName name="SECT2" localSheetId="24">#REF!</definedName>
    <definedName name="SECT2" localSheetId="26">#REF!</definedName>
    <definedName name="SECT2" localSheetId="27">#REF!</definedName>
    <definedName name="SECT2" localSheetId="28">#REF!</definedName>
    <definedName name="SECT2" localSheetId="29">#REF!</definedName>
    <definedName name="SECT2" localSheetId="30">#REF!</definedName>
    <definedName name="SECT2" localSheetId="31">#REF!</definedName>
    <definedName name="SECT2" localSheetId="32">#REF!</definedName>
    <definedName name="SECT2" localSheetId="44">#REF!</definedName>
    <definedName name="SECT2" localSheetId="42">#REF!</definedName>
    <definedName name="SECT2" localSheetId="43">#REF!</definedName>
    <definedName name="SECT2" localSheetId="46">#REF!</definedName>
    <definedName name="SECT2">#REF!</definedName>
    <definedName name="SECT3" localSheetId="0">#REF!</definedName>
    <definedName name="SECT3" localSheetId="1">#REF!</definedName>
    <definedName name="SECT3" localSheetId="3">#REF!</definedName>
    <definedName name="SECT3" localSheetId="5">#REF!</definedName>
    <definedName name="SECT3" localSheetId="6">#REF!</definedName>
    <definedName name="SECT3" localSheetId="7">#REF!</definedName>
    <definedName name="SECT3" localSheetId="11">#REF!</definedName>
    <definedName name="SECT3" localSheetId="22">#REF!</definedName>
    <definedName name="SECT3" localSheetId="23">#REF!</definedName>
    <definedName name="SECT3" localSheetId="13">#REF!</definedName>
    <definedName name="SECT3" localSheetId="17">#REF!</definedName>
    <definedName name="SECT3" localSheetId="34">#REF!</definedName>
    <definedName name="SECT3" localSheetId="36">#REF!</definedName>
    <definedName name="SECT3" localSheetId="38">#REF!</definedName>
    <definedName name="SECT3" localSheetId="39">#REF!</definedName>
    <definedName name="SECT3" localSheetId="40">#REF!</definedName>
    <definedName name="SECT3" localSheetId="26">#REF!</definedName>
    <definedName name="SECT3" localSheetId="27">#REF!</definedName>
    <definedName name="SECT3" localSheetId="28">#REF!</definedName>
    <definedName name="SECT3" localSheetId="29">#REF!</definedName>
    <definedName name="SECT3" localSheetId="30">#REF!</definedName>
    <definedName name="SECT3" localSheetId="44">#REF!</definedName>
    <definedName name="SECT3" localSheetId="43">#REF!</definedName>
    <definedName name="SECT3" localSheetId="46">#REF!</definedName>
    <definedName name="SECT3">#REF!</definedName>
    <definedName name="TITLE" localSheetId="0">#REF!</definedName>
    <definedName name="TITLE" localSheetId="1">#REF!</definedName>
    <definedName name="TITLE" localSheetId="5">#REF!</definedName>
    <definedName name="TITLE" localSheetId="6">#REF!</definedName>
    <definedName name="TITLE" localSheetId="7">#REF!</definedName>
    <definedName name="TITLE" localSheetId="22">#REF!</definedName>
    <definedName name="TITLE" localSheetId="23">#REF!</definedName>
    <definedName name="TITLE" localSheetId="13">#REF!</definedName>
    <definedName name="TITLE" localSheetId="17">#REF!</definedName>
    <definedName name="TITLE">#REF!</definedName>
    <definedName name="top" localSheetId="0">#REF!</definedName>
    <definedName name="top" localSheetId="1">#REF!</definedName>
    <definedName name="top" localSheetId="5">#REF!</definedName>
    <definedName name="top" localSheetId="6">#REF!</definedName>
    <definedName name="top" localSheetId="7">#REF!</definedName>
    <definedName name="top" localSheetId="22">#REF!</definedName>
    <definedName name="top" localSheetId="23">#REF!</definedName>
    <definedName name="top" localSheetId="13">#REF!</definedName>
    <definedName name="top" localSheetId="17">#REF!</definedName>
    <definedName name="top">#REF!</definedName>
    <definedName name="type" localSheetId="0">#REF!</definedName>
    <definedName name="type" localSheetId="1">#REF!</definedName>
    <definedName name="type" localSheetId="5">#REF!</definedName>
    <definedName name="type" localSheetId="6">#REF!</definedName>
    <definedName name="type" localSheetId="7">#REF!</definedName>
    <definedName name="type" localSheetId="9">#REF!</definedName>
    <definedName name="type" localSheetId="10">#REF!</definedName>
    <definedName name="type" localSheetId="22">#REF!</definedName>
    <definedName name="type" localSheetId="23">#REF!</definedName>
    <definedName name="type" localSheetId="13">#REF!</definedName>
    <definedName name="type" localSheetId="17">#REF!</definedName>
    <definedName name="type" localSheetId="34">#REF!</definedName>
    <definedName name="type" localSheetId="36">#REF!</definedName>
    <definedName name="type" localSheetId="38">#REF!</definedName>
    <definedName name="type" localSheetId="39">#REF!</definedName>
    <definedName name="type" localSheetId="40">#REF!</definedName>
    <definedName name="type" localSheetId="44">#REF!</definedName>
    <definedName name="type">#REF!</definedName>
    <definedName name="vendor" localSheetId="0">#REF!</definedName>
    <definedName name="vendor" localSheetId="1">#REF!</definedName>
    <definedName name="vendor" localSheetId="5">#REF!</definedName>
    <definedName name="vendor" localSheetId="6">#REF!</definedName>
    <definedName name="vendor" localSheetId="7">#REF!</definedName>
    <definedName name="vendor" localSheetId="22">#REF!</definedName>
    <definedName name="vendor" localSheetId="23">#REF!</definedName>
    <definedName name="vendor" localSheetId="13">#REF!</definedName>
    <definedName name="vendor" localSheetId="17">#REF!</definedName>
    <definedName name="vendor" localSheetId="34">#REF!</definedName>
    <definedName name="vendor" localSheetId="36">#REF!</definedName>
    <definedName name="vendor" localSheetId="38">#REF!</definedName>
    <definedName name="vendor" localSheetId="39">#REF!</definedName>
    <definedName name="vendor" localSheetId="40">#REF!</definedName>
    <definedName name="vendor" localSheetId="44">#REF!</definedName>
    <definedName name="vendor">#REF!</definedName>
    <definedName name="vendor3" localSheetId="0">#REF!</definedName>
    <definedName name="vendor3" localSheetId="1">#REF!</definedName>
    <definedName name="vendor3" localSheetId="3">#REF!</definedName>
    <definedName name="vendor3" localSheetId="5">#REF!</definedName>
    <definedName name="vendor3" localSheetId="6">#REF!</definedName>
    <definedName name="vendor3" localSheetId="7">#REF!</definedName>
    <definedName name="vendor3" localSheetId="22">#REF!</definedName>
    <definedName name="vendor3" localSheetId="23">#REF!</definedName>
    <definedName name="vendor3" localSheetId="13">#REF!</definedName>
    <definedName name="vendor3" localSheetId="17">#REF!</definedName>
    <definedName name="vendor3">#REF!</definedName>
    <definedName name="voucher">'[6]Dues Adj WP'!$H$3:$K$54</definedName>
    <definedName name="wrn.Cashflow." localSheetId="6" hidden="1">{#N/A,#N/A,TRUE,"Cover";#N/A,#N/A,TRUE,"Revision Log";#N/A,#N/A,TRUE,"Assumptions";#N/A,#N/A,TRUE,"Inputs";#N/A,#N/A,TRUE,"Sensitivity";#N/A,#N/A,TRUE,"Graphs";#N/A,#N/A,TRUE,"Operating Graphs";#N/A,#N/A,TRUE,"Stats";#N/A,#N/A,TRUE,"Summary"}</definedName>
    <definedName name="wrn.Cashflow." localSheetId="10" hidden="1">{#N/A,#N/A,TRUE,"Cover";#N/A,#N/A,TRUE,"Revision Log";#N/A,#N/A,TRUE,"Assumptions";#N/A,#N/A,TRUE,"Inputs";#N/A,#N/A,TRUE,"Sensitivity";#N/A,#N/A,TRUE,"Graphs";#N/A,#N/A,TRUE,"Operating Graphs";#N/A,#N/A,TRUE,"Stats";#N/A,#N/A,TRUE,"Summary"}</definedName>
    <definedName name="wrn.Cashflow." localSheetId="26" hidden="1">{#N/A,#N/A,TRUE,"Cover";#N/A,#N/A,TRUE,"Revision Log";#N/A,#N/A,TRUE,"Assumptions";#N/A,#N/A,TRUE,"Inputs";#N/A,#N/A,TRUE,"Sensitivity";#N/A,#N/A,TRUE,"Graphs";#N/A,#N/A,TRUE,"Operating Graphs";#N/A,#N/A,TRUE,"Stats";#N/A,#N/A,TRUE,"Summary"}</definedName>
    <definedName name="wrn.Cashflow." localSheetId="27" hidden="1">{#N/A,#N/A,TRUE,"Cover";#N/A,#N/A,TRUE,"Revision Log";#N/A,#N/A,TRUE,"Assumptions";#N/A,#N/A,TRUE,"Inputs";#N/A,#N/A,TRUE,"Sensitivity";#N/A,#N/A,TRUE,"Graphs";#N/A,#N/A,TRUE,"Operating Graphs";#N/A,#N/A,TRUE,"Stats";#N/A,#N/A,TRUE,"Summary"}</definedName>
    <definedName name="wrn.Cashflow." localSheetId="28" hidden="1">{#N/A,#N/A,TRUE,"Cover";#N/A,#N/A,TRUE,"Revision Log";#N/A,#N/A,TRUE,"Assumptions";#N/A,#N/A,TRUE,"Inputs";#N/A,#N/A,TRUE,"Sensitivity";#N/A,#N/A,TRUE,"Graphs";#N/A,#N/A,TRUE,"Operating Graphs";#N/A,#N/A,TRUE,"Stats";#N/A,#N/A,TRUE,"Summary"}</definedName>
    <definedName name="wrn.Cashflow." localSheetId="29" hidden="1">{#N/A,#N/A,TRUE,"Cover";#N/A,#N/A,TRUE,"Revision Log";#N/A,#N/A,TRUE,"Assumptions";#N/A,#N/A,TRUE,"Inputs";#N/A,#N/A,TRUE,"Sensitivity";#N/A,#N/A,TRUE,"Graphs";#N/A,#N/A,TRUE,"Operating Graphs";#N/A,#N/A,TRUE,"Stats";#N/A,#N/A,TRUE,"Summary"}</definedName>
    <definedName name="wrn.Cashflow." localSheetId="30" hidden="1">{#N/A,#N/A,TRUE,"Cover";#N/A,#N/A,TRUE,"Revision Log";#N/A,#N/A,TRUE,"Assumptions";#N/A,#N/A,TRUE,"Inputs";#N/A,#N/A,TRUE,"Sensitivity";#N/A,#N/A,TRUE,"Graphs";#N/A,#N/A,TRUE,"Operating Graphs";#N/A,#N/A,TRUE,"Stats";#N/A,#N/A,TRUE,"Summary"}</definedName>
    <definedName name="wrn.Cashflow." localSheetId="32" hidden="1">{#N/A,#N/A,TRUE,"Cover";#N/A,#N/A,TRUE,"Revision Log";#N/A,#N/A,TRUE,"Assumptions";#N/A,#N/A,TRUE,"Inputs";#N/A,#N/A,TRUE,"Sensitivity";#N/A,#N/A,TRUE,"Graphs";#N/A,#N/A,TRUE,"Operating Graphs";#N/A,#N/A,TRUE,"Stats";#N/A,#N/A,TRUE,"Summary"}</definedName>
    <definedName name="wrn.Cashflow." localSheetId="42" hidden="1">{#N/A,#N/A,TRUE,"Cover";#N/A,#N/A,TRUE,"Revision Log";#N/A,#N/A,TRUE,"Assumptions";#N/A,#N/A,TRUE,"Inputs";#N/A,#N/A,TRUE,"Sensitivity";#N/A,#N/A,TRUE,"Graphs";#N/A,#N/A,TRUE,"Operating Graphs";#N/A,#N/A,TRUE,"Stats";#N/A,#N/A,TRUE,"Summary"}</definedName>
    <definedName name="wrn.Cashflow." hidden="1">{#N/A,#N/A,TRUE,"Cover";#N/A,#N/A,TRUE,"Revision Log";#N/A,#N/A,TRUE,"Assumptions";#N/A,#N/A,TRUE,"Inputs";#N/A,#N/A,TRUE,"Sensitivity";#N/A,#N/A,TRUE,"Graphs";#N/A,#N/A,TRUE,"Operating Graphs";#N/A,#N/A,TRUE,"Stats";#N/A,#N/A,TRUE,"Summary"}</definedName>
    <definedName name="wrn.Operating_Graphs_Stats." localSheetId="6" hidden="1">{#N/A,#N/A,TRUE,"Operating Graphs";#N/A,#N/A,TRUE,"Stats"}</definedName>
    <definedName name="wrn.Operating_Graphs_Stats." localSheetId="10" hidden="1">{#N/A,#N/A,TRUE,"Operating Graphs";#N/A,#N/A,TRUE,"Stats"}</definedName>
    <definedName name="wrn.Operating_Graphs_Stats." localSheetId="26" hidden="1">{#N/A,#N/A,TRUE,"Operating Graphs";#N/A,#N/A,TRUE,"Stats"}</definedName>
    <definedName name="wrn.Operating_Graphs_Stats." localSheetId="27" hidden="1">{#N/A,#N/A,TRUE,"Operating Graphs";#N/A,#N/A,TRUE,"Stats"}</definedName>
    <definedName name="wrn.Operating_Graphs_Stats." localSheetId="28" hidden="1">{#N/A,#N/A,TRUE,"Operating Graphs";#N/A,#N/A,TRUE,"Stats"}</definedName>
    <definedName name="wrn.Operating_Graphs_Stats." localSheetId="29" hidden="1">{#N/A,#N/A,TRUE,"Operating Graphs";#N/A,#N/A,TRUE,"Stats"}</definedName>
    <definedName name="wrn.Operating_Graphs_Stats." localSheetId="30" hidden="1">{#N/A,#N/A,TRUE,"Operating Graphs";#N/A,#N/A,TRUE,"Stats"}</definedName>
    <definedName name="wrn.Operating_Graphs_Stats." localSheetId="32" hidden="1">{#N/A,#N/A,TRUE,"Operating Graphs";#N/A,#N/A,TRUE,"Stats"}</definedName>
    <definedName name="wrn.Operating_Graphs_Stats." localSheetId="42" hidden="1">{#N/A,#N/A,TRUE,"Operating Graphs";#N/A,#N/A,TRUE,"Stats"}</definedName>
    <definedName name="wrn.Operating_Graphs_Stats." hidden="1">{#N/A,#N/A,TRUE,"Operating Graphs";#N/A,#N/A,TRUE,"Stats"}</definedName>
    <definedName name="XFER1" localSheetId="0">#REF!</definedName>
    <definedName name="XFER1" localSheetId="1">#REF!</definedName>
    <definedName name="XFER1" localSheetId="5">#REF!</definedName>
    <definedName name="XFER1" localSheetId="6">#REF!</definedName>
    <definedName name="XFER1" localSheetId="7">#REF!</definedName>
    <definedName name="XFER1" localSheetId="10">#REF!</definedName>
    <definedName name="XFER1" localSheetId="22">#REF!</definedName>
    <definedName name="XFER1" localSheetId="23">#REF!</definedName>
    <definedName name="XFER1" localSheetId="13">#REF!</definedName>
    <definedName name="XFER1" localSheetId="17">#REF!</definedName>
    <definedName name="XFER1" localSheetId="32">#REF!</definedName>
    <definedName name="XFER1">#REF!</definedName>
  </definedNames>
  <calcPr calcId="162913" iterate="1"/>
  <customWorkbookViews>
    <customWorkbookView name="dtso140 - Personal View" guid="{BCE458C7-5D9D-426A-8684-167ACD5760F4}" mergeInterval="0" personalView="1" xWindow="34" yWindow="45" windowWidth="2409" windowHeight="640" activeSheetId="1"/>
    <customWorkbookView name="dtso858 - Personal View" guid="{D793F1BD-CEA1-4C8F-AD91-71A1DCD6721F}" mergeInterval="0" personalView="1" xWindow="58" yWindow="31" windowWidth="2409" windowHeight="640" activeSheetId="2"/>
  </customWorkbookViews>
</workbook>
</file>

<file path=xl/calcChain.xml><?xml version="1.0" encoding="utf-8"?>
<calcChain xmlns="http://schemas.openxmlformats.org/spreadsheetml/2006/main">
  <c r="D12" i="51" l="1"/>
  <c r="F12" i="51"/>
  <c r="F22" i="51" s="1"/>
  <c r="H22" i="51" s="1"/>
  <c r="G12" i="51"/>
  <c r="E13" i="51"/>
  <c r="I13" i="51" s="1"/>
  <c r="H13" i="51"/>
  <c r="E14" i="51"/>
  <c r="G14" i="51"/>
  <c r="G18" i="51"/>
  <c r="C19" i="51"/>
  <c r="E19" i="51" s="1"/>
  <c r="I19" i="51" s="1"/>
  <c r="H19" i="51"/>
  <c r="D20" i="51"/>
  <c r="G22" i="51"/>
  <c r="H24" i="51"/>
  <c r="H26" i="51"/>
  <c r="F18" i="51" l="1"/>
  <c r="H18" i="51" s="1"/>
  <c r="F14" i="51"/>
  <c r="H14" i="51" s="1"/>
  <c r="I14" i="51" s="1"/>
  <c r="D28" i="51"/>
  <c r="H12" i="51"/>
  <c r="B6" i="50" l="1"/>
  <c r="H14" i="50"/>
  <c r="J14" i="50" s="1"/>
  <c r="J16" i="50" s="1"/>
  <c r="Q14" i="50"/>
  <c r="E16" i="50"/>
  <c r="F16" i="50"/>
  <c r="G16" i="50"/>
  <c r="H16" i="50"/>
  <c r="M16" i="50"/>
  <c r="N16" i="50"/>
  <c r="O16" i="50"/>
  <c r="P16" i="50"/>
  <c r="B6" i="49"/>
  <c r="G14" i="49"/>
  <c r="Q14" i="49"/>
  <c r="A15" i="49"/>
  <c r="A16" i="49" s="1"/>
  <c r="A17" i="49" s="1"/>
  <c r="A18" i="49" s="1"/>
  <c r="A19" i="49" s="1"/>
  <c r="A20" i="49" s="1"/>
  <c r="A21" i="49" s="1"/>
  <c r="A22" i="49" s="1"/>
  <c r="A23" i="49" s="1"/>
  <c r="A24" i="49" s="1"/>
  <c r="G15" i="49"/>
  <c r="H15" i="49" s="1"/>
  <c r="J15" i="49" s="1"/>
  <c r="Q15" i="49"/>
  <c r="G16" i="49"/>
  <c r="H16" i="49" s="1"/>
  <c r="J16" i="49" s="1"/>
  <c r="Q16" i="49"/>
  <c r="G17" i="49"/>
  <c r="H17" i="49" s="1"/>
  <c r="J17" i="49" s="1"/>
  <c r="R17" i="49" s="1"/>
  <c r="Q17" i="49"/>
  <c r="G18" i="49"/>
  <c r="H18" i="49" s="1"/>
  <c r="J18" i="49" s="1"/>
  <c r="Q18" i="49"/>
  <c r="G19" i="49"/>
  <c r="H19" i="49" s="1"/>
  <c r="J19" i="49" s="1"/>
  <c r="Q19" i="49"/>
  <c r="G20" i="49"/>
  <c r="H20" i="49" s="1"/>
  <c r="J20" i="49" s="1"/>
  <c r="Q20" i="49"/>
  <c r="G21" i="49"/>
  <c r="H21" i="49" s="1"/>
  <c r="J21" i="49" s="1"/>
  <c r="R21" i="49" s="1"/>
  <c r="Q21" i="49"/>
  <c r="G22" i="49"/>
  <c r="H22" i="49" s="1"/>
  <c r="J22" i="49" s="1"/>
  <c r="Q22" i="49"/>
  <c r="G23" i="49"/>
  <c r="H23" i="49" s="1"/>
  <c r="J23" i="49" s="1"/>
  <c r="Q23" i="49"/>
  <c r="G24" i="49"/>
  <c r="H24" i="49" s="1"/>
  <c r="J24" i="49" s="1"/>
  <c r="Q24" i="49"/>
  <c r="E26" i="49"/>
  <c r="F26" i="49"/>
  <c r="K26" i="49"/>
  <c r="L26" i="49"/>
  <c r="M26" i="49"/>
  <c r="N26" i="49"/>
  <c r="O26" i="49"/>
  <c r="P26" i="49"/>
  <c r="G12" i="48"/>
  <c r="H12" i="48" s="1"/>
  <c r="J12" i="48" s="1"/>
  <c r="Q12" i="48"/>
  <c r="A13" i="48"/>
  <c r="G13" i="48"/>
  <c r="G24" i="48" s="1"/>
  <c r="Q13" i="48"/>
  <c r="A14" i="48"/>
  <c r="A15" i="48" s="1"/>
  <c r="A16" i="48" s="1"/>
  <c r="A17" i="48" s="1"/>
  <c r="A18" i="48" s="1"/>
  <c r="A19" i="48" s="1"/>
  <c r="A20" i="48" s="1"/>
  <c r="A21" i="48" s="1"/>
  <c r="A22" i="48" s="1"/>
  <c r="G14" i="48"/>
  <c r="H14" i="48"/>
  <c r="J14" i="48" s="1"/>
  <c r="Q14" i="48"/>
  <c r="G15" i="48"/>
  <c r="H15" i="48"/>
  <c r="J15" i="48" s="1"/>
  <c r="R15" i="48" s="1"/>
  <c r="Q15" i="48"/>
  <c r="G16" i="48"/>
  <c r="H16" i="48"/>
  <c r="J16" i="48" s="1"/>
  <c r="Q16" i="48"/>
  <c r="G17" i="48"/>
  <c r="H17" i="48"/>
  <c r="J17" i="48" s="1"/>
  <c r="Q17" i="48"/>
  <c r="G18" i="48"/>
  <c r="H18" i="48" s="1"/>
  <c r="J18" i="48" s="1"/>
  <c r="Q18" i="48"/>
  <c r="G19" i="48"/>
  <c r="H19" i="48" s="1"/>
  <c r="J19" i="48" s="1"/>
  <c r="R19" i="48" s="1"/>
  <c r="Q19" i="48"/>
  <c r="G20" i="48"/>
  <c r="H20" i="48" s="1"/>
  <c r="J20" i="48" s="1"/>
  <c r="Q20" i="48"/>
  <c r="G21" i="48"/>
  <c r="H21" i="48" s="1"/>
  <c r="J21" i="48" s="1"/>
  <c r="Q21" i="48"/>
  <c r="G22" i="48"/>
  <c r="H22" i="48" s="1"/>
  <c r="J22" i="48" s="1"/>
  <c r="Q22" i="48"/>
  <c r="E24" i="48"/>
  <c r="F24" i="48"/>
  <c r="M24" i="48"/>
  <c r="N24" i="48"/>
  <c r="O24" i="48"/>
  <c r="P24" i="48"/>
  <c r="G11" i="47"/>
  <c r="H11" i="47"/>
  <c r="J11" i="47" s="1"/>
  <c r="Q11" i="47"/>
  <c r="A12" i="47"/>
  <c r="A13" i="47" s="1"/>
  <c r="A14" i="47" s="1"/>
  <c r="A15" i="47" s="1"/>
  <c r="A16" i="47" s="1"/>
  <c r="A17" i="47" s="1"/>
  <c r="A18" i="47" s="1"/>
  <c r="A19" i="47" s="1"/>
  <c r="A20" i="47" s="1"/>
  <c r="A21" i="47" s="1"/>
  <c r="A22" i="47" s="1"/>
  <c r="A23" i="47" s="1"/>
  <c r="A24" i="47" s="1"/>
  <c r="A25" i="47" s="1"/>
  <c r="A26" i="47" s="1"/>
  <c r="A27" i="47" s="1"/>
  <c r="A28" i="47" s="1"/>
  <c r="A29" i="47" s="1"/>
  <c r="A30" i="47" s="1"/>
  <c r="A31" i="47" s="1"/>
  <c r="A32" i="47" s="1"/>
  <c r="A33" i="47" s="1"/>
  <c r="A34" i="47" s="1"/>
  <c r="A35" i="47" s="1"/>
  <c r="A36" i="47" s="1"/>
  <c r="A37" i="47" s="1"/>
  <c r="A38" i="47" s="1"/>
  <c r="A39" i="47" s="1"/>
  <c r="A40" i="47" s="1"/>
  <c r="A41" i="47" s="1"/>
  <c r="A42" i="47" s="1"/>
  <c r="A43" i="47" s="1"/>
  <c r="A44" i="47" s="1"/>
  <c r="A45" i="47" s="1"/>
  <c r="A46" i="47" s="1"/>
  <c r="A47" i="47" s="1"/>
  <c r="A48" i="47" s="1"/>
  <c r="G12" i="47"/>
  <c r="H12" i="47"/>
  <c r="J12" i="47" s="1"/>
  <c r="Q12" i="47"/>
  <c r="G13" i="47"/>
  <c r="H13" i="47" s="1"/>
  <c r="J13" i="47" s="1"/>
  <c r="Q13" i="47"/>
  <c r="G14" i="47"/>
  <c r="H14" i="47" s="1"/>
  <c r="J14" i="47" s="1"/>
  <c r="Q14" i="47"/>
  <c r="G15" i="47"/>
  <c r="H15" i="47" s="1"/>
  <c r="J15" i="47" s="1"/>
  <c r="Q15" i="47"/>
  <c r="G16" i="47"/>
  <c r="H16" i="47" s="1"/>
  <c r="J16" i="47" s="1"/>
  <c r="Q16" i="47"/>
  <c r="G17" i="47"/>
  <c r="H17" i="47" s="1"/>
  <c r="J17" i="47" s="1"/>
  <c r="Q17" i="47"/>
  <c r="G18" i="47"/>
  <c r="H18" i="47" s="1"/>
  <c r="J18" i="47" s="1"/>
  <c r="Q18" i="47"/>
  <c r="G19" i="47"/>
  <c r="H19" i="47"/>
  <c r="J19" i="47" s="1"/>
  <c r="Q19" i="47"/>
  <c r="G20" i="47"/>
  <c r="H20" i="47"/>
  <c r="J20" i="47" s="1"/>
  <c r="Q20" i="47"/>
  <c r="G21" i="47"/>
  <c r="H21" i="47" s="1"/>
  <c r="J21" i="47" s="1"/>
  <c r="Q21" i="47"/>
  <c r="G22" i="47"/>
  <c r="H22" i="47" s="1"/>
  <c r="J22" i="47" s="1"/>
  <c r="Q22" i="47"/>
  <c r="G23" i="47"/>
  <c r="H23" i="47" s="1"/>
  <c r="J23" i="47" s="1"/>
  <c r="Q23" i="47"/>
  <c r="G24" i="47"/>
  <c r="H24" i="47"/>
  <c r="J24" i="47" s="1"/>
  <c r="Q24" i="47"/>
  <c r="G25" i="47"/>
  <c r="H25" i="47" s="1"/>
  <c r="J25" i="47" s="1"/>
  <c r="Q25" i="47"/>
  <c r="G26" i="47"/>
  <c r="H26" i="47" s="1"/>
  <c r="J26" i="47" s="1"/>
  <c r="Q26" i="47"/>
  <c r="G27" i="47"/>
  <c r="H27" i="47" s="1"/>
  <c r="J27" i="47" s="1"/>
  <c r="Q27" i="47"/>
  <c r="G28" i="47"/>
  <c r="H28" i="47"/>
  <c r="J28" i="47" s="1"/>
  <c r="Q28" i="47"/>
  <c r="R28" i="47" s="1"/>
  <c r="G29" i="47"/>
  <c r="H29" i="47" s="1"/>
  <c r="J29" i="47" s="1"/>
  <c r="Q29" i="47"/>
  <c r="G30" i="47"/>
  <c r="H30" i="47" s="1"/>
  <c r="J30" i="47" s="1"/>
  <c r="Q30" i="47"/>
  <c r="G31" i="47"/>
  <c r="H31" i="47" s="1"/>
  <c r="J31" i="47" s="1"/>
  <c r="Q31" i="47"/>
  <c r="G32" i="47"/>
  <c r="H32" i="47" s="1"/>
  <c r="J32" i="47" s="1"/>
  <c r="Q32" i="47"/>
  <c r="G33" i="47"/>
  <c r="H33" i="47" s="1"/>
  <c r="J33" i="47" s="1"/>
  <c r="Q33" i="47"/>
  <c r="G34" i="47"/>
  <c r="H34" i="47" s="1"/>
  <c r="J34" i="47" s="1"/>
  <c r="Q34" i="47"/>
  <c r="G35" i="47"/>
  <c r="H35" i="47"/>
  <c r="J35" i="47" s="1"/>
  <c r="Q35" i="47"/>
  <c r="G36" i="47"/>
  <c r="H36" i="47"/>
  <c r="J36" i="47" s="1"/>
  <c r="Q36" i="47"/>
  <c r="G37" i="47"/>
  <c r="H37" i="47" s="1"/>
  <c r="J37" i="47" s="1"/>
  <c r="Q37" i="47"/>
  <c r="G38" i="47"/>
  <c r="H38" i="47" s="1"/>
  <c r="J38" i="47" s="1"/>
  <c r="Q38" i="47"/>
  <c r="G39" i="47"/>
  <c r="H39" i="47" s="1"/>
  <c r="J39" i="47" s="1"/>
  <c r="Q39" i="47"/>
  <c r="G40" i="47"/>
  <c r="H40" i="47"/>
  <c r="J40" i="47" s="1"/>
  <c r="Q40" i="47"/>
  <c r="G41" i="47"/>
  <c r="H41" i="47" s="1"/>
  <c r="J41" i="47" s="1"/>
  <c r="Q41" i="47"/>
  <c r="G42" i="47"/>
  <c r="H42" i="47" s="1"/>
  <c r="J42" i="47" s="1"/>
  <c r="Q42" i="47"/>
  <c r="G43" i="47"/>
  <c r="H43" i="47" s="1"/>
  <c r="J43" i="47" s="1"/>
  <c r="Q43" i="47"/>
  <c r="G44" i="47"/>
  <c r="H44" i="47"/>
  <c r="J44" i="47" s="1"/>
  <c r="Q44" i="47"/>
  <c r="R44" i="47" s="1"/>
  <c r="G45" i="47"/>
  <c r="H45" i="47" s="1"/>
  <c r="J45" i="47" s="1"/>
  <c r="Q45" i="47"/>
  <c r="G46" i="47"/>
  <c r="H46" i="47" s="1"/>
  <c r="J46" i="47" s="1"/>
  <c r="Q46" i="47"/>
  <c r="G47" i="47"/>
  <c r="H47" i="47" s="1"/>
  <c r="J47" i="47" s="1"/>
  <c r="Q47" i="47"/>
  <c r="G48" i="47"/>
  <c r="H48" i="47" s="1"/>
  <c r="J48" i="47" s="1"/>
  <c r="Q48" i="47"/>
  <c r="E50" i="47"/>
  <c r="F50" i="47"/>
  <c r="M50" i="47"/>
  <c r="N50" i="47"/>
  <c r="O50" i="47"/>
  <c r="P50" i="47"/>
  <c r="R21" i="48" l="1"/>
  <c r="R23" i="49"/>
  <c r="R19" i="49"/>
  <c r="R15" i="49"/>
  <c r="R40" i="47"/>
  <c r="R24" i="47"/>
  <c r="R36" i="47"/>
  <c r="R20" i="47"/>
  <c r="R11" i="47"/>
  <c r="R48" i="47"/>
  <c r="R32" i="47"/>
  <c r="R16" i="47"/>
  <c r="Q26" i="49"/>
  <c r="H13" i="48"/>
  <c r="J13" i="48" s="1"/>
  <c r="R13" i="48" s="1"/>
  <c r="R18" i="48"/>
  <c r="R45" i="47"/>
  <c r="R33" i="47"/>
  <c r="R17" i="47"/>
  <c r="R13" i="47"/>
  <c r="R20" i="48"/>
  <c r="R24" i="49"/>
  <c r="R20" i="49"/>
  <c r="R18" i="49"/>
  <c r="R16" i="49"/>
  <c r="R22" i="48"/>
  <c r="R14" i="48"/>
  <c r="Q50" i="47"/>
  <c r="G50" i="47"/>
  <c r="R41" i="47"/>
  <c r="R37" i="47"/>
  <c r="R29" i="47"/>
  <c r="R25" i="47"/>
  <c r="R21" i="47"/>
  <c r="R17" i="48"/>
  <c r="R22" i="49"/>
  <c r="R47" i="47"/>
  <c r="R43" i="47"/>
  <c r="R39" i="47"/>
  <c r="R35" i="47"/>
  <c r="R31" i="47"/>
  <c r="R27" i="47"/>
  <c r="R23" i="47"/>
  <c r="R19" i="47"/>
  <c r="R15" i="47"/>
  <c r="R16" i="48"/>
  <c r="R12" i="48"/>
  <c r="G26" i="49"/>
  <c r="R14" i="50"/>
  <c r="R16" i="50" s="1"/>
  <c r="Q16" i="50"/>
  <c r="H14" i="49"/>
  <c r="Q24" i="48"/>
  <c r="J50" i="47"/>
  <c r="R46" i="47"/>
  <c r="R42" i="47"/>
  <c r="R38" i="47"/>
  <c r="R34" i="47"/>
  <c r="R30" i="47"/>
  <c r="R26" i="47"/>
  <c r="R22" i="47"/>
  <c r="R18" i="47"/>
  <c r="R14" i="47"/>
  <c r="H50" i="47"/>
  <c r="R12" i="47"/>
  <c r="H24" i="48" l="1"/>
  <c r="J24" i="48"/>
  <c r="R24" i="48"/>
  <c r="R50" i="47"/>
  <c r="H26" i="49"/>
  <c r="J14" i="49"/>
  <c r="R14" i="49" l="1"/>
  <c r="R26" i="49" s="1"/>
  <c r="J26" i="49"/>
  <c r="B6" i="46" l="1"/>
  <c r="H14" i="46"/>
  <c r="I14" i="46"/>
  <c r="J14" i="46" s="1"/>
  <c r="J16" i="46" s="1"/>
  <c r="Q14" i="46"/>
  <c r="E16" i="46"/>
  <c r="F16" i="46"/>
  <c r="G16" i="46"/>
  <c r="H16" i="46"/>
  <c r="M16" i="46"/>
  <c r="N16" i="46"/>
  <c r="O16" i="46"/>
  <c r="P16" i="46"/>
  <c r="Q16" i="46"/>
  <c r="B6" i="45"/>
  <c r="H14" i="45"/>
  <c r="I14" i="45"/>
  <c r="Q14" i="45"/>
  <c r="A15" i="45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H15" i="45"/>
  <c r="I15" i="45"/>
  <c r="Q15" i="45"/>
  <c r="H16" i="45"/>
  <c r="I16" i="45"/>
  <c r="Q16" i="45"/>
  <c r="H17" i="45"/>
  <c r="J17" i="45" s="1"/>
  <c r="R17" i="45" s="1"/>
  <c r="I17" i="45"/>
  <c r="Q17" i="45"/>
  <c r="H18" i="45"/>
  <c r="I18" i="45"/>
  <c r="Q18" i="45"/>
  <c r="H19" i="45"/>
  <c r="I19" i="45"/>
  <c r="Q19" i="45"/>
  <c r="H20" i="45"/>
  <c r="I20" i="45"/>
  <c r="Q20" i="45"/>
  <c r="H21" i="45"/>
  <c r="I21" i="45"/>
  <c r="J21" i="45"/>
  <c r="R21" i="45" s="1"/>
  <c r="Q21" i="45"/>
  <c r="H22" i="45"/>
  <c r="I22" i="45"/>
  <c r="Q22" i="45"/>
  <c r="H23" i="45"/>
  <c r="I23" i="45"/>
  <c r="J23" i="45" s="1"/>
  <c r="Q23" i="45"/>
  <c r="H24" i="45"/>
  <c r="I24" i="45"/>
  <c r="Q24" i="45"/>
  <c r="H25" i="45"/>
  <c r="I25" i="45"/>
  <c r="Q25" i="45"/>
  <c r="H26" i="45"/>
  <c r="I26" i="45"/>
  <c r="Q26" i="45"/>
  <c r="H27" i="45"/>
  <c r="J27" i="45" s="1"/>
  <c r="R27" i="45" s="1"/>
  <c r="I27" i="45"/>
  <c r="Q27" i="45"/>
  <c r="H28" i="45"/>
  <c r="I28" i="45"/>
  <c r="Q28" i="45"/>
  <c r="H29" i="45"/>
  <c r="I29" i="45"/>
  <c r="J29" i="45"/>
  <c r="R29" i="45" s="1"/>
  <c r="Q29" i="45"/>
  <c r="H30" i="45"/>
  <c r="I30" i="45"/>
  <c r="Q30" i="45"/>
  <c r="H31" i="45"/>
  <c r="J31" i="45" s="1"/>
  <c r="I31" i="45"/>
  <c r="Q31" i="45"/>
  <c r="H32" i="45"/>
  <c r="I32" i="45"/>
  <c r="Q32" i="45"/>
  <c r="H33" i="45"/>
  <c r="J33" i="45" s="1"/>
  <c r="I33" i="45"/>
  <c r="Q33" i="45"/>
  <c r="H34" i="45"/>
  <c r="I34" i="45"/>
  <c r="Q34" i="45"/>
  <c r="H35" i="45"/>
  <c r="I35" i="45"/>
  <c r="Q35" i="45"/>
  <c r="H36" i="45"/>
  <c r="I36" i="45"/>
  <c r="Q36" i="45"/>
  <c r="H37" i="45"/>
  <c r="J37" i="45" s="1"/>
  <c r="R37" i="45" s="1"/>
  <c r="I37" i="45"/>
  <c r="Q37" i="45"/>
  <c r="H38" i="45"/>
  <c r="I38" i="45"/>
  <c r="Q38" i="45"/>
  <c r="H39" i="45"/>
  <c r="J39" i="45" s="1"/>
  <c r="I39" i="45"/>
  <c r="Q39" i="45"/>
  <c r="H40" i="45"/>
  <c r="I40" i="45"/>
  <c r="Q40" i="45"/>
  <c r="H41" i="45"/>
  <c r="J41" i="45" s="1"/>
  <c r="I41" i="45"/>
  <c r="Q41" i="45"/>
  <c r="H42" i="45"/>
  <c r="I42" i="45"/>
  <c r="Q42" i="45"/>
  <c r="H43" i="45"/>
  <c r="J43" i="45" s="1"/>
  <c r="I43" i="45"/>
  <c r="Q43" i="45"/>
  <c r="H44" i="45"/>
  <c r="I44" i="45"/>
  <c r="Q44" i="45"/>
  <c r="H45" i="45"/>
  <c r="I45" i="45"/>
  <c r="J45" i="45"/>
  <c r="R45" i="45" s="1"/>
  <c r="Q45" i="45"/>
  <c r="H46" i="45"/>
  <c r="I46" i="45"/>
  <c r="Q46" i="45"/>
  <c r="H47" i="45"/>
  <c r="I47" i="45"/>
  <c r="J47" i="45"/>
  <c r="Q47" i="45"/>
  <c r="H48" i="45"/>
  <c r="I48" i="45"/>
  <c r="Q48" i="45"/>
  <c r="E50" i="45"/>
  <c r="F50" i="45"/>
  <c r="G50" i="45"/>
  <c r="K50" i="45"/>
  <c r="L50" i="45"/>
  <c r="M50" i="45"/>
  <c r="N50" i="45"/>
  <c r="O50" i="45"/>
  <c r="P50" i="45"/>
  <c r="H12" i="44"/>
  <c r="I12" i="44"/>
  <c r="Q12" i="44"/>
  <c r="A13" i="44"/>
  <c r="H13" i="44"/>
  <c r="I13" i="44"/>
  <c r="Q13" i="44"/>
  <c r="A14" i="44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H14" i="44"/>
  <c r="I14" i="44"/>
  <c r="Q14" i="44"/>
  <c r="H15" i="44"/>
  <c r="I15" i="44"/>
  <c r="Q15" i="44"/>
  <c r="H16" i="44"/>
  <c r="I16" i="44"/>
  <c r="Q16" i="44"/>
  <c r="H17" i="44"/>
  <c r="I17" i="44"/>
  <c r="Q17" i="44"/>
  <c r="H18" i="44"/>
  <c r="I18" i="44"/>
  <c r="Q18" i="44"/>
  <c r="H19" i="44"/>
  <c r="I19" i="44"/>
  <c r="Q19" i="44"/>
  <c r="H20" i="44"/>
  <c r="I20" i="44"/>
  <c r="J20" i="44" s="1"/>
  <c r="Q20" i="44"/>
  <c r="H21" i="44"/>
  <c r="I21" i="44"/>
  <c r="Q21" i="44"/>
  <c r="H22" i="44"/>
  <c r="I22" i="44"/>
  <c r="J22" i="44"/>
  <c r="Q22" i="44"/>
  <c r="H23" i="44"/>
  <c r="I23" i="44"/>
  <c r="Q23" i="44"/>
  <c r="H24" i="44"/>
  <c r="I24" i="44"/>
  <c r="J24" i="44"/>
  <c r="Q24" i="44"/>
  <c r="H25" i="44"/>
  <c r="I25" i="44"/>
  <c r="Q25" i="44"/>
  <c r="A26" i="44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A89" i="44" s="1"/>
  <c r="A90" i="44" s="1"/>
  <c r="A91" i="44" s="1"/>
  <c r="A92" i="44" s="1"/>
  <c r="A93" i="44" s="1"/>
  <c r="A94" i="44" s="1"/>
  <c r="A95" i="44" s="1"/>
  <c r="A96" i="44" s="1"/>
  <c r="A97" i="44" s="1"/>
  <c r="A98" i="44" s="1"/>
  <c r="A99" i="44" s="1"/>
  <c r="A100" i="44" s="1"/>
  <c r="A101" i="44" s="1"/>
  <c r="A102" i="44" s="1"/>
  <c r="A103" i="44" s="1"/>
  <c r="A104" i="44" s="1"/>
  <c r="A105" i="44" s="1"/>
  <c r="A106" i="44" s="1"/>
  <c r="A107" i="44" s="1"/>
  <c r="A108" i="44" s="1"/>
  <c r="A109" i="44" s="1"/>
  <c r="A110" i="44" s="1"/>
  <c r="A111" i="44" s="1"/>
  <c r="A112" i="44" s="1"/>
  <c r="A113" i="44" s="1"/>
  <c r="A114" i="44" s="1"/>
  <c r="A115" i="44" s="1"/>
  <c r="A116" i="44" s="1"/>
  <c r="A117" i="44" s="1"/>
  <c r="A118" i="44" s="1"/>
  <c r="A119" i="44" s="1"/>
  <c r="A120" i="44" s="1"/>
  <c r="A121" i="44" s="1"/>
  <c r="A122" i="44" s="1"/>
  <c r="A123" i="44" s="1"/>
  <c r="A124" i="44" s="1"/>
  <c r="A125" i="44" s="1"/>
  <c r="A126" i="44" s="1"/>
  <c r="A127" i="44" s="1"/>
  <c r="A128" i="44" s="1"/>
  <c r="A129" i="44" s="1"/>
  <c r="A130" i="44" s="1"/>
  <c r="A131" i="44" s="1"/>
  <c r="A132" i="44" s="1"/>
  <c r="A133" i="44" s="1"/>
  <c r="A134" i="44" s="1"/>
  <c r="A135" i="44" s="1"/>
  <c r="A136" i="44" s="1"/>
  <c r="A137" i="44" s="1"/>
  <c r="A138" i="44" s="1"/>
  <c r="A139" i="44" s="1"/>
  <c r="A140" i="44" s="1"/>
  <c r="A141" i="44" s="1"/>
  <c r="A142" i="44" s="1"/>
  <c r="A143" i="44" s="1"/>
  <c r="A144" i="44" s="1"/>
  <c r="A145" i="44" s="1"/>
  <c r="A146" i="44" s="1"/>
  <c r="A147" i="44" s="1"/>
  <c r="A148" i="44" s="1"/>
  <c r="A149" i="44" s="1"/>
  <c r="A150" i="44" s="1"/>
  <c r="A152" i="44" s="1"/>
  <c r="A154" i="44" s="1"/>
  <c r="H26" i="44"/>
  <c r="I26" i="44"/>
  <c r="J26" i="44"/>
  <c r="Q26" i="44"/>
  <c r="R26" i="44" s="1"/>
  <c r="H27" i="44"/>
  <c r="I27" i="44"/>
  <c r="Q27" i="44"/>
  <c r="H28" i="44"/>
  <c r="J28" i="44" s="1"/>
  <c r="I28" i="44"/>
  <c r="Q28" i="44"/>
  <c r="H29" i="44"/>
  <c r="I29" i="44"/>
  <c r="Q29" i="44"/>
  <c r="H30" i="44"/>
  <c r="J30" i="44" s="1"/>
  <c r="I30" i="44"/>
  <c r="Q30" i="44"/>
  <c r="H31" i="44"/>
  <c r="I31" i="44"/>
  <c r="Q31" i="44"/>
  <c r="H32" i="44"/>
  <c r="J32" i="44" s="1"/>
  <c r="I32" i="44"/>
  <c r="Q32" i="44"/>
  <c r="H33" i="44"/>
  <c r="I33" i="44"/>
  <c r="Q33" i="44"/>
  <c r="H34" i="44"/>
  <c r="I34" i="44"/>
  <c r="Q34" i="44"/>
  <c r="H35" i="44"/>
  <c r="I35" i="44"/>
  <c r="Q35" i="44"/>
  <c r="H36" i="44"/>
  <c r="I36" i="44"/>
  <c r="Q36" i="44"/>
  <c r="H37" i="44"/>
  <c r="I37" i="44"/>
  <c r="Q37" i="44"/>
  <c r="H38" i="44"/>
  <c r="I38" i="44"/>
  <c r="Q38" i="44"/>
  <c r="H39" i="44"/>
  <c r="I39" i="44"/>
  <c r="Q39" i="44"/>
  <c r="H40" i="44"/>
  <c r="I40" i="44"/>
  <c r="J40" i="44"/>
  <c r="Q40" i="44"/>
  <c r="H41" i="44"/>
  <c r="J41" i="44" s="1"/>
  <c r="I41" i="44"/>
  <c r="Q41" i="44"/>
  <c r="H42" i="44"/>
  <c r="I42" i="44"/>
  <c r="J42" i="44" s="1"/>
  <c r="Q42" i="44"/>
  <c r="H43" i="44"/>
  <c r="I43" i="44"/>
  <c r="Q43" i="44"/>
  <c r="H44" i="44"/>
  <c r="I44" i="44"/>
  <c r="Q44" i="44"/>
  <c r="H45" i="44"/>
  <c r="I45" i="44"/>
  <c r="Q45" i="44"/>
  <c r="H46" i="44"/>
  <c r="J46" i="44" s="1"/>
  <c r="I46" i="44"/>
  <c r="Q46" i="44"/>
  <c r="H47" i="44"/>
  <c r="I47" i="44"/>
  <c r="Q47" i="44"/>
  <c r="H48" i="44"/>
  <c r="I48" i="44"/>
  <c r="Q48" i="44"/>
  <c r="H49" i="44"/>
  <c r="I49" i="44"/>
  <c r="Q49" i="44"/>
  <c r="H50" i="44"/>
  <c r="J50" i="44" s="1"/>
  <c r="I50" i="44"/>
  <c r="Q50" i="44"/>
  <c r="H51" i="44"/>
  <c r="I51" i="44"/>
  <c r="Q51" i="44"/>
  <c r="H52" i="44"/>
  <c r="I52" i="44"/>
  <c r="J52" i="44"/>
  <c r="Q52" i="44"/>
  <c r="H53" i="44"/>
  <c r="I53" i="44"/>
  <c r="Q53" i="44"/>
  <c r="H54" i="44"/>
  <c r="I54" i="44"/>
  <c r="J54" i="44"/>
  <c r="Q54" i="44"/>
  <c r="H55" i="44"/>
  <c r="I55" i="44"/>
  <c r="Q55" i="44"/>
  <c r="H56" i="44"/>
  <c r="J56" i="44" s="1"/>
  <c r="I56" i="44"/>
  <c r="Q56" i="44"/>
  <c r="H57" i="44"/>
  <c r="I57" i="44"/>
  <c r="Q57" i="44"/>
  <c r="H58" i="44"/>
  <c r="J58" i="44" s="1"/>
  <c r="I58" i="44"/>
  <c r="Q58" i="44"/>
  <c r="H59" i="44"/>
  <c r="I59" i="44"/>
  <c r="Q59" i="44"/>
  <c r="H60" i="44"/>
  <c r="J60" i="44" s="1"/>
  <c r="I60" i="44"/>
  <c r="Q60" i="44"/>
  <c r="H61" i="44"/>
  <c r="I61" i="44"/>
  <c r="Q61" i="44"/>
  <c r="H62" i="44"/>
  <c r="J62" i="44" s="1"/>
  <c r="I62" i="44"/>
  <c r="Q62" i="44"/>
  <c r="R62" i="44" s="1"/>
  <c r="H63" i="44"/>
  <c r="I63" i="44"/>
  <c r="Q63" i="44"/>
  <c r="H64" i="44"/>
  <c r="I64" i="44"/>
  <c r="Q64" i="44"/>
  <c r="H65" i="44"/>
  <c r="I65" i="44"/>
  <c r="Q65" i="44"/>
  <c r="H66" i="44"/>
  <c r="I66" i="44"/>
  <c r="Q66" i="44"/>
  <c r="H67" i="44"/>
  <c r="I67" i="44"/>
  <c r="Q67" i="44"/>
  <c r="H68" i="44"/>
  <c r="I68" i="44"/>
  <c r="Q68" i="44"/>
  <c r="H69" i="44"/>
  <c r="I69" i="44"/>
  <c r="Q69" i="44"/>
  <c r="H70" i="44"/>
  <c r="I70" i="44"/>
  <c r="Q70" i="44"/>
  <c r="H71" i="44"/>
  <c r="I71" i="44"/>
  <c r="Q71" i="44"/>
  <c r="H72" i="44"/>
  <c r="I72" i="44"/>
  <c r="J72" i="44"/>
  <c r="Q72" i="44"/>
  <c r="H73" i="44"/>
  <c r="J73" i="44" s="1"/>
  <c r="I73" i="44"/>
  <c r="Q73" i="44"/>
  <c r="H74" i="44"/>
  <c r="I74" i="44"/>
  <c r="J74" i="44"/>
  <c r="Q74" i="44"/>
  <c r="H75" i="44"/>
  <c r="I75" i="44"/>
  <c r="Q75" i="44"/>
  <c r="H76" i="44"/>
  <c r="J76" i="44" s="1"/>
  <c r="I76" i="44"/>
  <c r="Q76" i="44"/>
  <c r="H77" i="44"/>
  <c r="I77" i="44"/>
  <c r="Q77" i="44"/>
  <c r="H78" i="44"/>
  <c r="J78" i="44" s="1"/>
  <c r="I78" i="44"/>
  <c r="Q78" i="44"/>
  <c r="H79" i="44"/>
  <c r="I79" i="44"/>
  <c r="Q79" i="44"/>
  <c r="H80" i="44"/>
  <c r="I80" i="44"/>
  <c r="Q80" i="44"/>
  <c r="H81" i="44"/>
  <c r="I81" i="44"/>
  <c r="Q81" i="44"/>
  <c r="H82" i="44"/>
  <c r="I82" i="44"/>
  <c r="Q82" i="44"/>
  <c r="H83" i="44"/>
  <c r="I83" i="44"/>
  <c r="Q83" i="44"/>
  <c r="H84" i="44"/>
  <c r="J84" i="44" s="1"/>
  <c r="I84" i="44"/>
  <c r="Q84" i="44"/>
  <c r="H85" i="44"/>
  <c r="I85" i="44"/>
  <c r="Q85" i="44"/>
  <c r="H86" i="44"/>
  <c r="J86" i="44" s="1"/>
  <c r="I86" i="44"/>
  <c r="Q86" i="44"/>
  <c r="H87" i="44"/>
  <c r="I87" i="44"/>
  <c r="Q87" i="44"/>
  <c r="H88" i="44"/>
  <c r="I88" i="44"/>
  <c r="J88" i="44"/>
  <c r="Q88" i="44"/>
  <c r="H89" i="44"/>
  <c r="I89" i="44"/>
  <c r="Q89" i="44"/>
  <c r="H90" i="44"/>
  <c r="J90" i="44" s="1"/>
  <c r="I90" i="44"/>
  <c r="Q90" i="44"/>
  <c r="H91" i="44"/>
  <c r="I91" i="44"/>
  <c r="Q91" i="44"/>
  <c r="H92" i="44"/>
  <c r="J92" i="44" s="1"/>
  <c r="I92" i="44"/>
  <c r="Q92" i="44"/>
  <c r="H93" i="44"/>
  <c r="I93" i="44"/>
  <c r="Q93" i="44"/>
  <c r="H94" i="44"/>
  <c r="I94" i="44"/>
  <c r="Q94" i="44"/>
  <c r="H95" i="44"/>
  <c r="I95" i="44"/>
  <c r="Q95" i="44"/>
  <c r="H96" i="44"/>
  <c r="J96" i="44" s="1"/>
  <c r="I96" i="44"/>
  <c r="Q96" i="44"/>
  <c r="H97" i="44"/>
  <c r="I97" i="44"/>
  <c r="Q97" i="44"/>
  <c r="H98" i="44"/>
  <c r="I98" i="44"/>
  <c r="Q98" i="44"/>
  <c r="H99" i="44"/>
  <c r="I99" i="44"/>
  <c r="Q99" i="44"/>
  <c r="H100" i="44"/>
  <c r="I100" i="44"/>
  <c r="Q100" i="44"/>
  <c r="H101" i="44"/>
  <c r="I101" i="44"/>
  <c r="Q101" i="44"/>
  <c r="H102" i="44"/>
  <c r="I102" i="44"/>
  <c r="Q102" i="44"/>
  <c r="H103" i="44"/>
  <c r="I103" i="44"/>
  <c r="Q103" i="44"/>
  <c r="H104" i="44"/>
  <c r="J104" i="44" s="1"/>
  <c r="I104" i="44"/>
  <c r="Q104" i="44"/>
  <c r="H105" i="44"/>
  <c r="I105" i="44"/>
  <c r="Q105" i="44"/>
  <c r="H106" i="44"/>
  <c r="I106" i="44"/>
  <c r="J106" i="44"/>
  <c r="R106" i="44" s="1"/>
  <c r="Q106" i="44"/>
  <c r="H107" i="44"/>
  <c r="I107" i="44"/>
  <c r="Q107" i="44"/>
  <c r="H108" i="44"/>
  <c r="I108" i="44"/>
  <c r="Q108" i="44"/>
  <c r="H109" i="44"/>
  <c r="I109" i="44"/>
  <c r="Q109" i="44"/>
  <c r="H110" i="44"/>
  <c r="I110" i="44"/>
  <c r="J110" i="44" s="1"/>
  <c r="Q110" i="44"/>
  <c r="H111" i="44"/>
  <c r="I111" i="44"/>
  <c r="Q111" i="44"/>
  <c r="H112" i="44"/>
  <c r="I112" i="44"/>
  <c r="Q112" i="44"/>
  <c r="H113" i="44"/>
  <c r="I113" i="44"/>
  <c r="Q113" i="44"/>
  <c r="H114" i="44"/>
  <c r="I114" i="44"/>
  <c r="J114" i="44" s="1"/>
  <c r="Q114" i="44"/>
  <c r="H115" i="44"/>
  <c r="I115" i="44"/>
  <c r="Q115" i="44"/>
  <c r="H116" i="44"/>
  <c r="I116" i="44"/>
  <c r="Q116" i="44"/>
  <c r="H117" i="44"/>
  <c r="I117" i="44"/>
  <c r="Q117" i="44"/>
  <c r="H118" i="44"/>
  <c r="I118" i="44"/>
  <c r="J118" i="44" s="1"/>
  <c r="Q118" i="44"/>
  <c r="H119" i="44"/>
  <c r="I119" i="44"/>
  <c r="Q119" i="44"/>
  <c r="H120" i="44"/>
  <c r="I120" i="44"/>
  <c r="Q120" i="44"/>
  <c r="H121" i="44"/>
  <c r="I121" i="44"/>
  <c r="Q121" i="44"/>
  <c r="H122" i="44"/>
  <c r="I122" i="44"/>
  <c r="J122" i="44" s="1"/>
  <c r="Q122" i="44"/>
  <c r="H123" i="44"/>
  <c r="I123" i="44"/>
  <c r="Q123" i="44"/>
  <c r="H124" i="44"/>
  <c r="I124" i="44"/>
  <c r="Q124" i="44"/>
  <c r="H125" i="44"/>
  <c r="I125" i="44"/>
  <c r="Q125" i="44"/>
  <c r="H126" i="44"/>
  <c r="I126" i="44"/>
  <c r="J126" i="44" s="1"/>
  <c r="Q126" i="44"/>
  <c r="H127" i="44"/>
  <c r="I127" i="44"/>
  <c r="Q127" i="44"/>
  <c r="H128" i="44"/>
  <c r="I128" i="44"/>
  <c r="Q128" i="44"/>
  <c r="H129" i="44"/>
  <c r="I129" i="44"/>
  <c r="Q129" i="44"/>
  <c r="H130" i="44"/>
  <c r="I130" i="44"/>
  <c r="J130" i="44" s="1"/>
  <c r="Q130" i="44"/>
  <c r="H131" i="44"/>
  <c r="I131" i="44"/>
  <c r="Q131" i="44"/>
  <c r="H132" i="44"/>
  <c r="I132" i="44"/>
  <c r="Q132" i="44"/>
  <c r="H133" i="44"/>
  <c r="I133" i="44"/>
  <c r="Q133" i="44"/>
  <c r="H134" i="44"/>
  <c r="I134" i="44"/>
  <c r="J134" i="44" s="1"/>
  <c r="Q134" i="44"/>
  <c r="H135" i="44"/>
  <c r="I135" i="44"/>
  <c r="Q135" i="44"/>
  <c r="H136" i="44"/>
  <c r="I136" i="44"/>
  <c r="Q136" i="44"/>
  <c r="H137" i="44"/>
  <c r="I137" i="44"/>
  <c r="Q137" i="44"/>
  <c r="H138" i="44"/>
  <c r="I138" i="44"/>
  <c r="J138" i="44" s="1"/>
  <c r="Q138" i="44"/>
  <c r="H139" i="44"/>
  <c r="I139" i="44"/>
  <c r="Q139" i="44"/>
  <c r="H140" i="44"/>
  <c r="I140" i="44"/>
  <c r="Q140" i="44"/>
  <c r="H141" i="44"/>
  <c r="I141" i="44"/>
  <c r="Q141" i="44"/>
  <c r="H142" i="44"/>
  <c r="I142" i="44"/>
  <c r="Q142" i="44"/>
  <c r="H143" i="44"/>
  <c r="I143" i="44"/>
  <c r="Q143" i="44"/>
  <c r="H144" i="44"/>
  <c r="I144" i="44"/>
  <c r="Q144" i="44"/>
  <c r="H145" i="44"/>
  <c r="I145" i="44"/>
  <c r="Q145" i="44"/>
  <c r="H146" i="44"/>
  <c r="I146" i="44"/>
  <c r="Q146" i="44"/>
  <c r="H147" i="44"/>
  <c r="I147" i="44"/>
  <c r="Q147" i="44"/>
  <c r="H148" i="44"/>
  <c r="I148" i="44"/>
  <c r="Q148" i="44"/>
  <c r="H149" i="44"/>
  <c r="I149" i="44"/>
  <c r="Q149" i="44"/>
  <c r="H150" i="44"/>
  <c r="I150" i="44"/>
  <c r="Q150" i="44"/>
  <c r="E152" i="44"/>
  <c r="F152" i="44"/>
  <c r="G152" i="44"/>
  <c r="M152" i="44"/>
  <c r="N152" i="44"/>
  <c r="O152" i="44"/>
  <c r="P152" i="44"/>
  <c r="H11" i="43"/>
  <c r="J11" i="43" s="1"/>
  <c r="I11" i="43"/>
  <c r="Q11" i="43"/>
  <c r="A12" i="43"/>
  <c r="H12" i="43"/>
  <c r="I12" i="43"/>
  <c r="Q12" i="43"/>
  <c r="A13" i="43"/>
  <c r="A14" i="43" s="1"/>
  <c r="H13" i="43"/>
  <c r="I13" i="43"/>
  <c r="Q13" i="43"/>
  <c r="H14" i="43"/>
  <c r="I14" i="43"/>
  <c r="Q14" i="43"/>
  <c r="A15" i="43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75" i="43" s="1"/>
  <c r="A76" i="43" s="1"/>
  <c r="A77" i="43" s="1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90" i="43" s="1"/>
  <c r="A92" i="43" s="1"/>
  <c r="H15" i="43"/>
  <c r="I15" i="43"/>
  <c r="J15" i="43" s="1"/>
  <c r="Q15" i="43"/>
  <c r="H16" i="43"/>
  <c r="I16" i="43"/>
  <c r="Q16" i="43"/>
  <c r="H17" i="43"/>
  <c r="I17" i="43"/>
  <c r="Q17" i="43"/>
  <c r="H18" i="43"/>
  <c r="I18" i="43"/>
  <c r="Q18" i="43"/>
  <c r="H19" i="43"/>
  <c r="I19" i="43"/>
  <c r="J19" i="43" s="1"/>
  <c r="Q19" i="43"/>
  <c r="H20" i="43"/>
  <c r="I20" i="43"/>
  <c r="Q20" i="43"/>
  <c r="H21" i="43"/>
  <c r="I21" i="43"/>
  <c r="J21" i="43" s="1"/>
  <c r="Q21" i="43"/>
  <c r="H22" i="43"/>
  <c r="I22" i="43"/>
  <c r="Q22" i="43"/>
  <c r="H23" i="43"/>
  <c r="I23" i="43"/>
  <c r="Q23" i="43"/>
  <c r="H24" i="43"/>
  <c r="I24" i="43"/>
  <c r="Q24" i="43"/>
  <c r="H25" i="43"/>
  <c r="I25" i="43"/>
  <c r="Q25" i="43"/>
  <c r="H26" i="43"/>
  <c r="I26" i="43"/>
  <c r="Q26" i="43"/>
  <c r="H27" i="43"/>
  <c r="I27" i="43"/>
  <c r="J27" i="43" s="1"/>
  <c r="Q27" i="43"/>
  <c r="H28" i="43"/>
  <c r="I28" i="43"/>
  <c r="Q28" i="43"/>
  <c r="H29" i="43"/>
  <c r="I29" i="43"/>
  <c r="Q29" i="43"/>
  <c r="H30" i="43"/>
  <c r="I30" i="43"/>
  <c r="Q30" i="43"/>
  <c r="H31" i="43"/>
  <c r="I31" i="43"/>
  <c r="J31" i="43" s="1"/>
  <c r="Q31" i="43"/>
  <c r="H32" i="43"/>
  <c r="I32" i="43"/>
  <c r="Q32" i="43"/>
  <c r="H33" i="43"/>
  <c r="I33" i="43"/>
  <c r="Q33" i="43"/>
  <c r="H34" i="43"/>
  <c r="I34" i="43"/>
  <c r="Q34" i="43"/>
  <c r="H35" i="43"/>
  <c r="I35" i="43"/>
  <c r="J35" i="43" s="1"/>
  <c r="Q35" i="43"/>
  <c r="H36" i="43"/>
  <c r="I36" i="43"/>
  <c r="Q36" i="43"/>
  <c r="H37" i="43"/>
  <c r="I37" i="43"/>
  <c r="J37" i="43"/>
  <c r="Q37" i="43"/>
  <c r="H38" i="43"/>
  <c r="I38" i="43"/>
  <c r="Q38" i="43"/>
  <c r="H39" i="43"/>
  <c r="J39" i="43" s="1"/>
  <c r="I39" i="43"/>
  <c r="Q39" i="43"/>
  <c r="H40" i="43"/>
  <c r="I40" i="43"/>
  <c r="Q40" i="43"/>
  <c r="H41" i="43"/>
  <c r="J41" i="43" s="1"/>
  <c r="I41" i="43"/>
  <c r="Q41" i="43"/>
  <c r="H42" i="43"/>
  <c r="I42" i="43"/>
  <c r="Q42" i="43"/>
  <c r="H43" i="43"/>
  <c r="I43" i="43"/>
  <c r="Q43" i="43"/>
  <c r="H44" i="43"/>
  <c r="I44" i="43"/>
  <c r="Q44" i="43"/>
  <c r="H45" i="43"/>
  <c r="I45" i="43"/>
  <c r="J45" i="43" s="1"/>
  <c r="Q45" i="43"/>
  <c r="H46" i="43"/>
  <c r="I46" i="43"/>
  <c r="Q46" i="43"/>
  <c r="H47" i="43"/>
  <c r="J47" i="43" s="1"/>
  <c r="I47" i="43"/>
  <c r="Q47" i="43"/>
  <c r="H48" i="43"/>
  <c r="J48" i="43" s="1"/>
  <c r="I48" i="43"/>
  <c r="Q48" i="43"/>
  <c r="H49" i="43"/>
  <c r="I49" i="43"/>
  <c r="Q49" i="43"/>
  <c r="H50" i="43"/>
  <c r="I50" i="43"/>
  <c r="Q50" i="43"/>
  <c r="H51" i="43"/>
  <c r="J51" i="43" s="1"/>
  <c r="I51" i="43"/>
  <c r="Q51" i="43"/>
  <c r="H52" i="43"/>
  <c r="I52" i="43"/>
  <c r="Q52" i="43"/>
  <c r="H53" i="43"/>
  <c r="I53" i="43"/>
  <c r="Q53" i="43"/>
  <c r="H54" i="43"/>
  <c r="I54" i="43"/>
  <c r="Q54" i="43"/>
  <c r="H55" i="43"/>
  <c r="I55" i="43"/>
  <c r="J55" i="43"/>
  <c r="Q55" i="43"/>
  <c r="H56" i="43"/>
  <c r="I56" i="43"/>
  <c r="Q56" i="43"/>
  <c r="H57" i="43"/>
  <c r="I57" i="43"/>
  <c r="J57" i="43"/>
  <c r="Q57" i="43"/>
  <c r="R57" i="43" s="1"/>
  <c r="H58" i="43"/>
  <c r="I58" i="43"/>
  <c r="Q58" i="43"/>
  <c r="H59" i="43"/>
  <c r="I59" i="43"/>
  <c r="J59" i="43"/>
  <c r="Q59" i="43"/>
  <c r="H60" i="43"/>
  <c r="I60" i="43"/>
  <c r="Q60" i="43"/>
  <c r="H61" i="43"/>
  <c r="J61" i="43" s="1"/>
  <c r="I61" i="43"/>
  <c r="Q61" i="43"/>
  <c r="H62" i="43"/>
  <c r="I62" i="43"/>
  <c r="Q62" i="43"/>
  <c r="H63" i="43"/>
  <c r="J63" i="43" s="1"/>
  <c r="I63" i="43"/>
  <c r="Q63" i="43"/>
  <c r="H64" i="43"/>
  <c r="J64" i="43" s="1"/>
  <c r="I64" i="43"/>
  <c r="Q64" i="43"/>
  <c r="H65" i="43"/>
  <c r="I65" i="43"/>
  <c r="Q65" i="43"/>
  <c r="H66" i="43"/>
  <c r="I66" i="43"/>
  <c r="Q66" i="43"/>
  <c r="H67" i="43"/>
  <c r="I67" i="43"/>
  <c r="J67" i="43"/>
  <c r="Q67" i="43"/>
  <c r="H68" i="43"/>
  <c r="I68" i="43"/>
  <c r="Q68" i="43"/>
  <c r="H69" i="43"/>
  <c r="J69" i="43" s="1"/>
  <c r="I69" i="43"/>
  <c r="Q69" i="43"/>
  <c r="H70" i="43"/>
  <c r="I70" i="43"/>
  <c r="Q70" i="43"/>
  <c r="H71" i="43"/>
  <c r="J71" i="43" s="1"/>
  <c r="I71" i="43"/>
  <c r="Q71" i="43"/>
  <c r="H72" i="43"/>
  <c r="I72" i="43"/>
  <c r="Q72" i="43"/>
  <c r="H73" i="43"/>
  <c r="I73" i="43"/>
  <c r="Q73" i="43"/>
  <c r="H74" i="43"/>
  <c r="J74" i="43" s="1"/>
  <c r="I74" i="43"/>
  <c r="Q74" i="43"/>
  <c r="R74" i="43" s="1"/>
  <c r="H75" i="43"/>
  <c r="J75" i="43" s="1"/>
  <c r="I75" i="43"/>
  <c r="Q75" i="43"/>
  <c r="H76" i="43"/>
  <c r="I76" i="43"/>
  <c r="Q76" i="43"/>
  <c r="H77" i="43"/>
  <c r="I77" i="43"/>
  <c r="J77" i="43"/>
  <c r="Q77" i="43"/>
  <c r="H78" i="43"/>
  <c r="I78" i="43"/>
  <c r="Q78" i="43"/>
  <c r="H79" i="43"/>
  <c r="I79" i="43"/>
  <c r="J79" i="43"/>
  <c r="Q79" i="43"/>
  <c r="R79" i="43" s="1"/>
  <c r="H80" i="43"/>
  <c r="I80" i="43"/>
  <c r="Q80" i="43"/>
  <c r="H81" i="43"/>
  <c r="J81" i="43" s="1"/>
  <c r="I81" i="43"/>
  <c r="Q81" i="43"/>
  <c r="H82" i="43"/>
  <c r="I82" i="43"/>
  <c r="Q82" i="43"/>
  <c r="H83" i="43"/>
  <c r="J83" i="43" s="1"/>
  <c r="I83" i="43"/>
  <c r="Q83" i="43"/>
  <c r="H84" i="43"/>
  <c r="I84" i="43"/>
  <c r="Q84" i="43"/>
  <c r="H85" i="43"/>
  <c r="J85" i="43" s="1"/>
  <c r="I85" i="43"/>
  <c r="Q85" i="43"/>
  <c r="H86" i="43"/>
  <c r="I86" i="43"/>
  <c r="Q86" i="43"/>
  <c r="H87" i="43"/>
  <c r="I87" i="43"/>
  <c r="J87" i="43" s="1"/>
  <c r="Q87" i="43"/>
  <c r="H88" i="43"/>
  <c r="I88" i="43"/>
  <c r="Q88" i="43"/>
  <c r="E90" i="43"/>
  <c r="F90" i="43"/>
  <c r="G90" i="43"/>
  <c r="M90" i="43"/>
  <c r="N90" i="43"/>
  <c r="O90" i="43"/>
  <c r="P90" i="43"/>
  <c r="J80" i="43" l="1"/>
  <c r="J65" i="43"/>
  <c r="J58" i="43"/>
  <c r="R58" i="43" s="1"/>
  <c r="J33" i="43"/>
  <c r="J17" i="43"/>
  <c r="J148" i="44"/>
  <c r="J100" i="44"/>
  <c r="J70" i="44"/>
  <c r="J45" i="44"/>
  <c r="R45" i="44" s="1"/>
  <c r="J18" i="44"/>
  <c r="J13" i="44"/>
  <c r="R13" i="44" s="1"/>
  <c r="J26" i="45"/>
  <c r="R26" i="45" s="1"/>
  <c r="R94" i="44"/>
  <c r="R43" i="45"/>
  <c r="R33" i="45"/>
  <c r="R90" i="44"/>
  <c r="J82" i="43"/>
  <c r="R82" i="43" s="1"/>
  <c r="J72" i="43"/>
  <c r="R72" i="43" s="1"/>
  <c r="J40" i="43"/>
  <c r="R40" i="43" s="1"/>
  <c r="J77" i="44"/>
  <c r="R77" i="44" s="1"/>
  <c r="J29" i="44"/>
  <c r="R29" i="44" s="1"/>
  <c r="J18" i="45"/>
  <c r="R18" i="45" s="1"/>
  <c r="J50" i="43"/>
  <c r="R50" i="43" s="1"/>
  <c r="R39" i="43"/>
  <c r="J23" i="43"/>
  <c r="J102" i="44"/>
  <c r="J94" i="44"/>
  <c r="J82" i="44"/>
  <c r="J64" i="44"/>
  <c r="R58" i="44"/>
  <c r="J44" i="44"/>
  <c r="J25" i="45"/>
  <c r="R25" i="45" s="1"/>
  <c r="R64" i="43"/>
  <c r="J25" i="43"/>
  <c r="J99" i="44"/>
  <c r="R99" i="44" s="1"/>
  <c r="J61" i="44"/>
  <c r="R61" i="44" s="1"/>
  <c r="J49" i="44"/>
  <c r="R49" i="44" s="1"/>
  <c r="J36" i="44"/>
  <c r="J14" i="44"/>
  <c r="R14" i="44" s="1"/>
  <c r="J12" i="44"/>
  <c r="J42" i="45"/>
  <c r="R42" i="45" s="1"/>
  <c r="J15" i="45"/>
  <c r="R15" i="45" s="1"/>
  <c r="Q152" i="44"/>
  <c r="J49" i="43"/>
  <c r="R49" i="43" s="1"/>
  <c r="J29" i="43"/>
  <c r="J13" i="43"/>
  <c r="J93" i="44"/>
  <c r="R93" i="44" s="1"/>
  <c r="J81" i="44"/>
  <c r="R81" i="44" s="1"/>
  <c r="J68" i="44"/>
  <c r="J38" i="44"/>
  <c r="J34" i="45"/>
  <c r="R34" i="45" s="1"/>
  <c r="R41" i="45"/>
  <c r="J53" i="43"/>
  <c r="J97" i="44"/>
  <c r="R97" i="44" s="1"/>
  <c r="J65" i="44"/>
  <c r="R65" i="44" s="1"/>
  <c r="J33" i="44"/>
  <c r="R33" i="44" s="1"/>
  <c r="H90" i="43"/>
  <c r="R74" i="44"/>
  <c r="R42" i="44"/>
  <c r="J14" i="45"/>
  <c r="H50" i="45"/>
  <c r="J42" i="43"/>
  <c r="R42" i="43" s="1"/>
  <c r="J16" i="44"/>
  <c r="Q50" i="45"/>
  <c r="R81" i="43"/>
  <c r="J73" i="43"/>
  <c r="R73" i="43" s="1"/>
  <c r="R71" i="43"/>
  <c r="R47" i="43"/>
  <c r="J43" i="43"/>
  <c r="R43" i="43" s="1"/>
  <c r="J149" i="44"/>
  <c r="R149" i="44" s="1"/>
  <c r="J145" i="44"/>
  <c r="R145" i="44" s="1"/>
  <c r="H152" i="44"/>
  <c r="J98" i="44"/>
  <c r="R98" i="44" s="1"/>
  <c r="J80" i="44"/>
  <c r="R78" i="44"/>
  <c r="J66" i="44"/>
  <c r="R66" i="44" s="1"/>
  <c r="J48" i="44"/>
  <c r="R46" i="44"/>
  <c r="J34" i="44"/>
  <c r="R34" i="44" s="1"/>
  <c r="J35" i="45"/>
  <c r="R35" i="45" s="1"/>
  <c r="J19" i="45"/>
  <c r="R19" i="45" s="1"/>
  <c r="R47" i="45"/>
  <c r="R39" i="45"/>
  <c r="J36" i="45"/>
  <c r="R36" i="45" s="1"/>
  <c r="R31" i="45"/>
  <c r="J88" i="43"/>
  <c r="R88" i="43" s="1"/>
  <c r="J66" i="43"/>
  <c r="R66" i="43" s="1"/>
  <c r="R63" i="43"/>
  <c r="J56" i="43"/>
  <c r="R56" i="43" s="1"/>
  <c r="R41" i="43"/>
  <c r="J150" i="44"/>
  <c r="R150" i="44" s="1"/>
  <c r="R148" i="44"/>
  <c r="J147" i="44"/>
  <c r="R147" i="44" s="1"/>
  <c r="J146" i="44"/>
  <c r="J105" i="44"/>
  <c r="R105" i="44" s="1"/>
  <c r="J101" i="44"/>
  <c r="R101" i="44" s="1"/>
  <c r="J85" i="44"/>
  <c r="R85" i="44" s="1"/>
  <c r="R82" i="44"/>
  <c r="J69" i="44"/>
  <c r="R69" i="44" s="1"/>
  <c r="J53" i="44"/>
  <c r="R53" i="44" s="1"/>
  <c r="R50" i="44"/>
  <c r="J37" i="44"/>
  <c r="R37" i="44" s="1"/>
  <c r="J21" i="44"/>
  <c r="R21" i="44" s="1"/>
  <c r="R18" i="44"/>
  <c r="R12" i="44"/>
  <c r="J46" i="45"/>
  <c r="R46" i="45" s="1"/>
  <c r="J38" i="45"/>
  <c r="R38" i="45" s="1"/>
  <c r="J30" i="45"/>
  <c r="R30" i="45" s="1"/>
  <c r="J22" i="45"/>
  <c r="R22" i="45" s="1"/>
  <c r="R30" i="44"/>
  <c r="J17" i="44"/>
  <c r="R17" i="44" s="1"/>
  <c r="J44" i="45"/>
  <c r="R44" i="45" s="1"/>
  <c r="J28" i="45"/>
  <c r="R28" i="45" s="1"/>
  <c r="R23" i="45"/>
  <c r="J20" i="45"/>
  <c r="R20" i="45" s="1"/>
  <c r="R87" i="43"/>
  <c r="R80" i="43"/>
  <c r="R65" i="43"/>
  <c r="R55" i="43"/>
  <c r="R48" i="43"/>
  <c r="R35" i="43"/>
  <c r="R33" i="43"/>
  <c r="R31" i="43"/>
  <c r="R29" i="43"/>
  <c r="R27" i="43"/>
  <c r="R25" i="43"/>
  <c r="R23" i="43"/>
  <c r="R21" i="43"/>
  <c r="R19" i="43"/>
  <c r="R17" i="43"/>
  <c r="R15" i="43"/>
  <c r="R13" i="43"/>
  <c r="J140" i="44"/>
  <c r="R140" i="44" s="1"/>
  <c r="J136" i="44"/>
  <c r="R136" i="44" s="1"/>
  <c r="J132" i="44"/>
  <c r="J128" i="44"/>
  <c r="J124" i="44"/>
  <c r="J120" i="44"/>
  <c r="R120" i="44" s="1"/>
  <c r="J116" i="44"/>
  <c r="J112" i="44"/>
  <c r="J108" i="44"/>
  <c r="R104" i="44"/>
  <c r="J103" i="44"/>
  <c r="R103" i="44" s="1"/>
  <c r="R102" i="44"/>
  <c r="R100" i="44"/>
  <c r="J89" i="44"/>
  <c r="R89" i="44" s="1"/>
  <c r="R86" i="44"/>
  <c r="R73" i="44"/>
  <c r="R70" i="44"/>
  <c r="J57" i="44"/>
  <c r="R57" i="44" s="1"/>
  <c r="R54" i="44"/>
  <c r="R41" i="44"/>
  <c r="R38" i="44"/>
  <c r="J25" i="44"/>
  <c r="R25" i="44" s="1"/>
  <c r="R22" i="44"/>
  <c r="J48" i="45"/>
  <c r="R48" i="45" s="1"/>
  <c r="J40" i="45"/>
  <c r="R40" i="45" s="1"/>
  <c r="J32" i="45"/>
  <c r="R32" i="45" s="1"/>
  <c r="J24" i="45"/>
  <c r="R24" i="45" s="1"/>
  <c r="J16" i="45"/>
  <c r="R16" i="45" s="1"/>
  <c r="R14" i="46"/>
  <c r="R16" i="46" s="1"/>
  <c r="R14" i="45"/>
  <c r="R50" i="45" s="1"/>
  <c r="R146" i="44"/>
  <c r="J144" i="44"/>
  <c r="R144" i="44" s="1"/>
  <c r="J143" i="44"/>
  <c r="R143" i="44" s="1"/>
  <c r="J142" i="44"/>
  <c r="R142" i="44" s="1"/>
  <c r="J141" i="44"/>
  <c r="R141" i="44" s="1"/>
  <c r="J139" i="44"/>
  <c r="R139" i="44" s="1"/>
  <c r="J137" i="44"/>
  <c r="R137" i="44" s="1"/>
  <c r="J135" i="44"/>
  <c r="R135" i="44" s="1"/>
  <c r="J133" i="44"/>
  <c r="J131" i="44"/>
  <c r="R131" i="44" s="1"/>
  <c r="J129" i="44"/>
  <c r="R129" i="44" s="1"/>
  <c r="J127" i="44"/>
  <c r="R127" i="44" s="1"/>
  <c r="J125" i="44"/>
  <c r="R125" i="44" s="1"/>
  <c r="J123" i="44"/>
  <c r="R123" i="44" s="1"/>
  <c r="J121" i="44"/>
  <c r="R121" i="44" s="1"/>
  <c r="J119" i="44"/>
  <c r="J117" i="44"/>
  <c r="R117" i="44" s="1"/>
  <c r="J115" i="44"/>
  <c r="R115" i="44" s="1"/>
  <c r="J113" i="44"/>
  <c r="R113" i="44" s="1"/>
  <c r="J111" i="44"/>
  <c r="R111" i="44" s="1"/>
  <c r="J109" i="44"/>
  <c r="R109" i="44" s="1"/>
  <c r="J107" i="44"/>
  <c r="R107" i="44" s="1"/>
  <c r="R138" i="44"/>
  <c r="R134" i="44"/>
  <c r="R133" i="44"/>
  <c r="R132" i="44"/>
  <c r="R130" i="44"/>
  <c r="R128" i="44"/>
  <c r="R126" i="44"/>
  <c r="R124" i="44"/>
  <c r="R122" i="44"/>
  <c r="R119" i="44"/>
  <c r="R118" i="44"/>
  <c r="R116" i="44"/>
  <c r="R114" i="44"/>
  <c r="R112" i="44"/>
  <c r="R110" i="44"/>
  <c r="R108" i="44"/>
  <c r="R96" i="44"/>
  <c r="J95" i="44"/>
  <c r="R95" i="44" s="1"/>
  <c r="R88" i="44"/>
  <c r="J87" i="44"/>
  <c r="R87" i="44" s="1"/>
  <c r="R80" i="44"/>
  <c r="J79" i="44"/>
  <c r="R79" i="44" s="1"/>
  <c r="R72" i="44"/>
  <c r="J71" i="44"/>
  <c r="R71" i="44" s="1"/>
  <c r="R64" i="44"/>
  <c r="J63" i="44"/>
  <c r="R63" i="44" s="1"/>
  <c r="R56" i="44"/>
  <c r="J55" i="44"/>
  <c r="R55" i="44" s="1"/>
  <c r="R48" i="44"/>
  <c r="J47" i="44"/>
  <c r="R47" i="44" s="1"/>
  <c r="R40" i="44"/>
  <c r="J39" i="44"/>
  <c r="R39" i="44" s="1"/>
  <c r="R32" i="44"/>
  <c r="J31" i="44"/>
  <c r="R31" i="44" s="1"/>
  <c r="R24" i="44"/>
  <c r="J23" i="44"/>
  <c r="R23" i="44" s="1"/>
  <c r="R16" i="44"/>
  <c r="J15" i="44"/>
  <c r="R92" i="44"/>
  <c r="J91" i="44"/>
  <c r="R91" i="44" s="1"/>
  <c r="R84" i="44"/>
  <c r="J83" i="44"/>
  <c r="R83" i="44" s="1"/>
  <c r="R76" i="44"/>
  <c r="J75" i="44"/>
  <c r="R75" i="44" s="1"/>
  <c r="R68" i="44"/>
  <c r="J67" i="44"/>
  <c r="R67" i="44" s="1"/>
  <c r="R60" i="44"/>
  <c r="J59" i="44"/>
  <c r="R59" i="44" s="1"/>
  <c r="R52" i="44"/>
  <c r="J51" i="44"/>
  <c r="R51" i="44" s="1"/>
  <c r="R44" i="44"/>
  <c r="J43" i="44"/>
  <c r="R43" i="44" s="1"/>
  <c r="R36" i="44"/>
  <c r="J35" i="44"/>
  <c r="R35" i="44" s="1"/>
  <c r="R28" i="44"/>
  <c r="J27" i="44"/>
  <c r="R27" i="44" s="1"/>
  <c r="R20" i="44"/>
  <c r="J19" i="44"/>
  <c r="R19" i="44" s="1"/>
  <c r="R11" i="43"/>
  <c r="Q90" i="43"/>
  <c r="J86" i="43"/>
  <c r="R86" i="43" s="1"/>
  <c r="J62" i="43"/>
  <c r="R62" i="43" s="1"/>
  <c r="J46" i="43"/>
  <c r="R46" i="43" s="1"/>
  <c r="J38" i="43"/>
  <c r="R38" i="43" s="1"/>
  <c r="R85" i="43"/>
  <c r="J84" i="43"/>
  <c r="R84" i="43" s="1"/>
  <c r="R77" i="43"/>
  <c r="J76" i="43"/>
  <c r="R76" i="43" s="1"/>
  <c r="R69" i="43"/>
  <c r="J68" i="43"/>
  <c r="R68" i="43" s="1"/>
  <c r="R61" i="43"/>
  <c r="J60" i="43"/>
  <c r="R60" i="43" s="1"/>
  <c r="R53" i="43"/>
  <c r="J52" i="43"/>
  <c r="R52" i="43" s="1"/>
  <c r="R45" i="43"/>
  <c r="J44" i="43"/>
  <c r="R44" i="43" s="1"/>
  <c r="R37" i="43"/>
  <c r="J36" i="43"/>
  <c r="R36" i="43" s="1"/>
  <c r="J34" i="43"/>
  <c r="R34" i="43" s="1"/>
  <c r="J32" i="43"/>
  <c r="R32" i="43" s="1"/>
  <c r="J30" i="43"/>
  <c r="R30" i="43" s="1"/>
  <c r="J28" i="43"/>
  <c r="R28" i="43" s="1"/>
  <c r="J26" i="43"/>
  <c r="R26" i="43" s="1"/>
  <c r="J24" i="43"/>
  <c r="R24" i="43" s="1"/>
  <c r="J22" i="43"/>
  <c r="R22" i="43" s="1"/>
  <c r="J20" i="43"/>
  <c r="R20" i="43" s="1"/>
  <c r="J18" i="43"/>
  <c r="R18" i="43" s="1"/>
  <c r="J16" i="43"/>
  <c r="R16" i="43" s="1"/>
  <c r="J14" i="43"/>
  <c r="R14" i="43" s="1"/>
  <c r="J12" i="43"/>
  <c r="R12" i="43" s="1"/>
  <c r="J78" i="43"/>
  <c r="R78" i="43" s="1"/>
  <c r="J70" i="43"/>
  <c r="R70" i="43" s="1"/>
  <c r="J54" i="43"/>
  <c r="R54" i="43" s="1"/>
  <c r="R83" i="43"/>
  <c r="R75" i="43"/>
  <c r="R67" i="43"/>
  <c r="R59" i="43"/>
  <c r="R51" i="43"/>
  <c r="J50" i="45" l="1"/>
  <c r="R15" i="44"/>
  <c r="R152" i="44" s="1"/>
  <c r="J152" i="44"/>
  <c r="J90" i="43"/>
  <c r="R90" i="43"/>
  <c r="D15" i="28" l="1"/>
  <c r="E15" i="28"/>
  <c r="D10" i="28"/>
  <c r="E10" i="28"/>
  <c r="E21" i="23" l="1"/>
  <c r="E20" i="23"/>
  <c r="E19" i="23"/>
  <c r="E14" i="23"/>
  <c r="E13" i="23"/>
  <c r="E12" i="23"/>
  <c r="E23" i="23" l="1"/>
  <c r="E16" i="23"/>
  <c r="D12" i="41"/>
  <c r="E16" i="39" l="1"/>
  <c r="E12" i="39"/>
  <c r="E12" i="37" l="1"/>
  <c r="F10" i="11"/>
  <c r="F10" i="21" s="1"/>
  <c r="G18" i="13" s="1"/>
  <c r="F24" i="10"/>
  <c r="E14" i="24"/>
  <c r="D14" i="24"/>
  <c r="D10" i="24"/>
  <c r="E10" i="24"/>
  <c r="F17" i="28" l="1"/>
  <c r="F15" i="28" l="1"/>
  <c r="F19" i="18"/>
  <c r="F18" i="18"/>
  <c r="F12" i="18"/>
  <c r="E20" i="18"/>
  <c r="D20" i="18"/>
  <c r="F20" i="18" s="1"/>
  <c r="F30" i="17"/>
  <c r="A12" i="41" l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35" i="41" s="1"/>
  <c r="A36" i="41" s="1"/>
  <c r="F12" i="41"/>
  <c r="F14" i="41" s="1"/>
  <c r="G12" i="41"/>
  <c r="G13" i="41"/>
  <c r="E14" i="41"/>
  <c r="G14" i="41"/>
  <c r="G17" i="41"/>
  <c r="G18" i="41"/>
  <c r="H18" i="41" s="1"/>
  <c r="D19" i="41"/>
  <c r="D31" i="41" s="1"/>
  <c r="G21" i="41"/>
  <c r="G23" i="41"/>
  <c r="H23" i="41" s="1"/>
  <c r="E25" i="41"/>
  <c r="H25" i="41"/>
  <c r="E26" i="41"/>
  <c r="G26" i="41"/>
  <c r="H26" i="41" s="1"/>
  <c r="G29" i="41"/>
  <c r="H29" i="41" s="1"/>
  <c r="F17" i="41" l="1"/>
  <c r="H17" i="41" s="1"/>
  <c r="I25" i="41"/>
  <c r="H14" i="41"/>
  <c r="I14" i="41" s="1"/>
  <c r="I26" i="41"/>
  <c r="F21" i="41"/>
  <c r="H21" i="41" s="1"/>
  <c r="F13" i="41"/>
  <c r="H13" i="41" s="1"/>
  <c r="H12" i="41"/>
  <c r="F13" i="40" l="1"/>
  <c r="E13" i="40"/>
  <c r="G11" i="40"/>
  <c r="G10" i="40"/>
  <c r="G13" i="40" l="1"/>
  <c r="A13" i="38" l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F14" i="38"/>
  <c r="F15" i="38"/>
  <c r="F16" i="38"/>
  <c r="F17" i="38"/>
  <c r="F18" i="38"/>
  <c r="F19" i="38"/>
  <c r="F20" i="38"/>
  <c r="F21" i="38"/>
  <c r="D22" i="38"/>
  <c r="E22" i="38"/>
  <c r="F26" i="38"/>
  <c r="F27" i="38"/>
  <c r="F28" i="38"/>
  <c r="F29" i="38"/>
  <c r="F30" i="38"/>
  <c r="F31" i="38"/>
  <c r="F32" i="38"/>
  <c r="F33" i="38"/>
  <c r="F34" i="38"/>
  <c r="F35" i="38"/>
  <c r="F36" i="38"/>
  <c r="D37" i="38"/>
  <c r="E37" i="38"/>
  <c r="D48" i="38"/>
  <c r="D52" i="38"/>
  <c r="F37" i="38" l="1"/>
  <c r="D54" i="38"/>
  <c r="H28" i="38" s="1"/>
  <c r="F22" i="38"/>
  <c r="D78" i="16"/>
  <c r="C78" i="16"/>
  <c r="D70" i="16"/>
  <c r="C70" i="16"/>
  <c r="D67" i="16"/>
  <c r="C67" i="16"/>
  <c r="D63" i="16"/>
  <c r="C63" i="16"/>
  <c r="D58" i="16"/>
  <c r="C58" i="16"/>
  <c r="D53" i="16"/>
  <c r="C53" i="16"/>
  <c r="D50" i="16"/>
  <c r="C50" i="16"/>
  <c r="D47" i="16"/>
  <c r="C47" i="16"/>
  <c r="D43" i="16"/>
  <c r="C43" i="16"/>
  <c r="D40" i="16"/>
  <c r="C40" i="16"/>
  <c r="D35" i="16"/>
  <c r="C35" i="16"/>
  <c r="D29" i="16"/>
  <c r="C29" i="16"/>
  <c r="E27" i="16"/>
  <c r="E28" i="16"/>
  <c r="E30" i="16"/>
  <c r="E31" i="16"/>
  <c r="E32" i="16"/>
  <c r="E33" i="16"/>
  <c r="E34" i="16"/>
  <c r="E36" i="16"/>
  <c r="E37" i="16"/>
  <c r="E38" i="16"/>
  <c r="E39" i="16"/>
  <c r="E41" i="16"/>
  <c r="E42" i="16"/>
  <c r="E44" i="16"/>
  <c r="E45" i="16"/>
  <c r="E46" i="16"/>
  <c r="E48" i="16"/>
  <c r="E49" i="16"/>
  <c r="E51" i="16"/>
  <c r="E52" i="16"/>
  <c r="E54" i="16"/>
  <c r="E55" i="16"/>
  <c r="E56" i="16"/>
  <c r="E57" i="16"/>
  <c r="E59" i="16"/>
  <c r="E60" i="16"/>
  <c r="E61" i="16"/>
  <c r="E62" i="16"/>
  <c r="E64" i="16"/>
  <c r="E65" i="16"/>
  <c r="E66" i="16"/>
  <c r="E68" i="16"/>
  <c r="E69" i="16"/>
  <c r="E71" i="16"/>
  <c r="E72" i="16"/>
  <c r="E73" i="16"/>
  <c r="E74" i="16"/>
  <c r="E75" i="16"/>
  <c r="E76" i="16"/>
  <c r="E77" i="16"/>
  <c r="E26" i="16"/>
  <c r="H34" i="38" l="1"/>
  <c r="E29" i="16"/>
  <c r="E70" i="16"/>
  <c r="E50" i="16"/>
  <c r="E53" i="16"/>
  <c r="H44" i="38"/>
  <c r="H14" i="38"/>
  <c r="E67" i="16"/>
  <c r="E58" i="16"/>
  <c r="E40" i="16"/>
  <c r="H20" i="38"/>
  <c r="H35" i="38"/>
  <c r="H17" i="38"/>
  <c r="H19" i="38"/>
  <c r="E78" i="16"/>
  <c r="C79" i="16"/>
  <c r="E43" i="16"/>
  <c r="D79" i="16"/>
  <c r="E63" i="16"/>
  <c r="E47" i="16"/>
  <c r="E35" i="16"/>
  <c r="H16" i="38"/>
  <c r="H30" i="38"/>
  <c r="H47" i="38"/>
  <c r="H43" i="38"/>
  <c r="H31" i="38"/>
  <c r="H36" i="38"/>
  <c r="H15" i="38"/>
  <c r="H51" i="38"/>
  <c r="H42" i="38"/>
  <c r="H32" i="38"/>
  <c r="H33" i="38"/>
  <c r="H26" i="38"/>
  <c r="H46" i="38"/>
  <c r="H27" i="38"/>
  <c r="H29" i="38"/>
  <c r="H50" i="38"/>
  <c r="H21" i="38"/>
  <c r="H45" i="38"/>
  <c r="H41" i="38"/>
  <c r="H18" i="38"/>
  <c r="H48" i="38" l="1"/>
  <c r="E79" i="16"/>
  <c r="H37" i="38"/>
  <c r="H22" i="38"/>
  <c r="H52" i="38"/>
  <c r="I7" i="36"/>
  <c r="J7" i="36" s="1"/>
  <c r="I8" i="36"/>
  <c r="J8" i="36" s="1"/>
  <c r="J9" i="36"/>
  <c r="I10" i="36"/>
  <c r="J10" i="36" s="1"/>
  <c r="I11" i="36"/>
  <c r="J11" i="36" s="1"/>
  <c r="I12" i="36"/>
  <c r="J12" i="36" s="1"/>
  <c r="J13" i="36"/>
  <c r="J14" i="36"/>
  <c r="I15" i="36"/>
  <c r="J15" i="36" s="1"/>
  <c r="I16" i="36"/>
  <c r="J16" i="36" s="1"/>
  <c r="H17" i="36"/>
  <c r="H54" i="38" l="1"/>
  <c r="J17" i="36"/>
  <c r="I17" i="36"/>
  <c r="E54" i="33"/>
  <c r="F54" i="33"/>
  <c r="F31" i="33"/>
  <c r="E31" i="33"/>
  <c r="G44" i="33"/>
  <c r="G45" i="33"/>
  <c r="G46" i="33"/>
  <c r="G47" i="33"/>
  <c r="G48" i="33"/>
  <c r="G49" i="33"/>
  <c r="G50" i="33"/>
  <c r="G51" i="33"/>
  <c r="G52" i="33"/>
  <c r="G53" i="33"/>
  <c r="G39" i="33"/>
  <c r="G42" i="33"/>
  <c r="G43" i="33"/>
  <c r="G40" i="33"/>
  <c r="G41" i="33"/>
  <c r="G35" i="33"/>
  <c r="G36" i="33"/>
  <c r="G37" i="33"/>
  <c r="G38" i="33"/>
  <c r="G34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F13" i="35"/>
  <c r="E13" i="35"/>
  <c r="G10" i="35"/>
  <c r="G13" i="35" s="1"/>
  <c r="G11" i="33"/>
  <c r="A10" i="33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51" i="33" l="1"/>
  <c r="A52" i="33" s="1"/>
  <c r="A53" i="33" s="1"/>
  <c r="A54" i="33" s="1"/>
  <c r="A28" i="33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G54" i="33"/>
  <c r="G31" i="33"/>
  <c r="E14" i="34" l="1"/>
  <c r="D14" i="34"/>
  <c r="F10" i="31" l="1"/>
  <c r="A11" i="3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F11" i="31"/>
  <c r="F12" i="31"/>
  <c r="F13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D30" i="31"/>
  <c r="E30" i="31" l="1"/>
  <c r="F14" i="31"/>
  <c r="F30" i="31" s="1"/>
  <c r="F61" i="30"/>
  <c r="F62" i="30"/>
  <c r="F63" i="30"/>
  <c r="F64" i="30"/>
  <c r="F65" i="30"/>
  <c r="F59" i="30"/>
  <c r="E66" i="30"/>
  <c r="D60" i="30"/>
  <c r="D57" i="30"/>
  <c r="E57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24" i="30"/>
  <c r="F25" i="30"/>
  <c r="F26" i="30"/>
  <c r="F27" i="30"/>
  <c r="F28" i="30"/>
  <c r="F29" i="30"/>
  <c r="F30" i="30"/>
  <c r="F31" i="30"/>
  <c r="F32" i="30"/>
  <c r="F33" i="30"/>
  <c r="F34" i="30"/>
  <c r="F35" i="30"/>
  <c r="F36" i="30"/>
  <c r="F37" i="30"/>
  <c r="F38" i="30"/>
  <c r="F39" i="30"/>
  <c r="F40" i="30"/>
  <c r="F41" i="30"/>
  <c r="F42" i="30"/>
  <c r="F43" i="30"/>
  <c r="F44" i="30"/>
  <c r="F45" i="30"/>
  <c r="F46" i="30"/>
  <c r="F47" i="30"/>
  <c r="F48" i="30"/>
  <c r="F49" i="30"/>
  <c r="F50" i="30"/>
  <c r="F51" i="30"/>
  <c r="F52" i="30"/>
  <c r="F53" i="30"/>
  <c r="F54" i="30"/>
  <c r="F55" i="30"/>
  <c r="F56" i="30"/>
  <c r="F10" i="30"/>
  <c r="A10" i="30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G9" i="29"/>
  <c r="G10" i="29" s="1"/>
  <c r="E10" i="29"/>
  <c r="F10" i="29"/>
  <c r="F60" i="30" l="1"/>
  <c r="F66" i="30" s="1"/>
  <c r="E68" i="30"/>
  <c r="D66" i="30"/>
  <c r="D68" i="30" s="1"/>
  <c r="F57" i="30"/>
  <c r="F9" i="28"/>
  <c r="D11" i="28"/>
  <c r="E11" i="28" l="1"/>
  <c r="E13" i="28" s="1"/>
  <c r="E16" i="28" s="1"/>
  <c r="F68" i="30"/>
  <c r="D13" i="28"/>
  <c r="D16" i="28" s="1"/>
  <c r="D18" i="28" l="1"/>
  <c r="E18" i="28"/>
  <c r="F10" i="28"/>
  <c r="F11" i="28"/>
  <c r="F13" i="28"/>
  <c r="F16" i="28" s="1"/>
  <c r="F18" i="28" s="1"/>
  <c r="A14" i="27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H3" i="26" l="1"/>
  <c r="D13" i="26"/>
  <c r="D23" i="26"/>
  <c r="F4" i="26" l="1"/>
  <c r="G4" i="26"/>
  <c r="G20" i="26" s="1"/>
  <c r="D26" i="26"/>
  <c r="E25" i="27"/>
  <c r="G11" i="26"/>
  <c r="G6" i="26"/>
  <c r="G15" i="26"/>
  <c r="G19" i="26" l="1"/>
  <c r="G23" i="26" s="1"/>
  <c r="G10" i="26"/>
  <c r="G18" i="26"/>
  <c r="G25" i="26"/>
  <c r="G22" i="26"/>
  <c r="G9" i="26"/>
  <c r="G21" i="26"/>
  <c r="G12" i="26"/>
  <c r="G13" i="26" s="1"/>
  <c r="F18" i="26"/>
  <c r="F20" i="26"/>
  <c r="F22" i="26"/>
  <c r="F6" i="26"/>
  <c r="F10" i="26"/>
  <c r="F12" i="26"/>
  <c r="F25" i="26"/>
  <c r="F15" i="26"/>
  <c r="F19" i="26"/>
  <c r="F21" i="26"/>
  <c r="F9" i="26"/>
  <c r="F11" i="26"/>
  <c r="F23" i="26"/>
  <c r="G25" i="27" l="1"/>
  <c r="G26" i="26"/>
  <c r="F13" i="26"/>
  <c r="F26" i="26" s="1"/>
  <c r="F25" i="27" l="1"/>
  <c r="A10" i="25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E31" i="25"/>
  <c r="D31" i="25"/>
  <c r="F30" i="25"/>
  <c r="F29" i="25"/>
  <c r="F28" i="25"/>
  <c r="F27" i="25"/>
  <c r="F26" i="25"/>
  <c r="F25" i="25"/>
  <c r="F24" i="25"/>
  <c r="F23" i="25"/>
  <c r="F22" i="25"/>
  <c r="E19" i="25"/>
  <c r="D19" i="25"/>
  <c r="F11" i="25"/>
  <c r="F12" i="25"/>
  <c r="F13" i="25"/>
  <c r="F14" i="25"/>
  <c r="F15" i="25"/>
  <c r="F16" i="25"/>
  <c r="F17" i="25"/>
  <c r="F18" i="25"/>
  <c r="F10" i="25"/>
  <c r="D33" i="25" l="1"/>
  <c r="E33" i="25"/>
  <c r="F31" i="25"/>
  <c r="F19" i="25"/>
  <c r="F33" i="25" l="1"/>
  <c r="F15" i="24"/>
  <c r="F11" i="24"/>
  <c r="A11" i="24"/>
  <c r="A12" i="24" s="1"/>
  <c r="A13" i="24" s="1"/>
  <c r="A14" i="24" s="1"/>
  <c r="A15" i="24" s="1"/>
  <c r="A16" i="24" s="1"/>
  <c r="A17" i="24" s="1"/>
  <c r="F10" i="24"/>
  <c r="E12" i="22" l="1"/>
  <c r="G10" i="22"/>
  <c r="G12" i="22" l="1"/>
  <c r="F12" i="22"/>
  <c r="G13" i="21" l="1"/>
  <c r="G23" i="21"/>
  <c r="G24" i="21"/>
  <c r="E25" i="21"/>
  <c r="E9" i="21" s="1"/>
  <c r="F25" i="21"/>
  <c r="F9" i="21" s="1"/>
  <c r="G25" i="21" l="1"/>
  <c r="G9" i="21"/>
  <c r="G9" i="20"/>
  <c r="G10" i="20"/>
  <c r="E11" i="20"/>
  <c r="F11" i="20"/>
  <c r="G11" i="20" l="1"/>
  <c r="B10" i="19"/>
  <c r="H10" i="19"/>
  <c r="B11" i="19"/>
  <c r="B12" i="19"/>
  <c r="F14" i="19"/>
  <c r="B13" i="19"/>
  <c r="H13" i="19"/>
  <c r="A19" i="19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F31" i="19"/>
  <c r="F18" i="19" s="1"/>
  <c r="G18" i="19" s="1"/>
  <c r="F16" i="19" l="1"/>
  <c r="F17" i="19" s="1"/>
  <c r="F20" i="19" s="1"/>
  <c r="F22" i="19" s="1"/>
  <c r="H11" i="19"/>
  <c r="H12" i="19"/>
  <c r="G14" i="19"/>
  <c r="G16" i="19"/>
  <c r="G12" i="18"/>
  <c r="A13" i="18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D34" i="18"/>
  <c r="B36" i="18"/>
  <c r="F24" i="19" l="1"/>
  <c r="H14" i="19"/>
  <c r="H16" i="19"/>
  <c r="G17" i="19"/>
  <c r="G20" i="19" s="1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F21" i="17"/>
  <c r="H20" i="19" l="1"/>
  <c r="H22" i="19" s="1"/>
  <c r="H24" i="19" s="1"/>
  <c r="G22" i="19"/>
  <c r="H17" i="19"/>
  <c r="H21" i="17"/>
  <c r="H23" i="17" s="1"/>
  <c r="H28" i="17" l="1"/>
  <c r="H30" i="17" s="1"/>
  <c r="H26" i="17"/>
  <c r="G24" i="19"/>
  <c r="H32" i="17" l="1"/>
  <c r="F9" i="15"/>
  <c r="A10" i="15"/>
  <c r="A11" i="15" s="1"/>
  <c r="B10" i="15"/>
  <c r="B11" i="15" s="1"/>
  <c r="B12" i="15" s="1"/>
  <c r="B14" i="15" s="1"/>
  <c r="F10" i="15"/>
  <c r="F11" i="15"/>
  <c r="D12" i="15"/>
  <c r="E12" i="15"/>
  <c r="A14" i="15"/>
  <c r="D14" i="15"/>
  <c r="E14" i="15"/>
  <c r="F14" i="15" l="1"/>
  <c r="F12" i="15"/>
  <c r="G9" i="14"/>
  <c r="G10" i="14"/>
  <c r="F11" i="14"/>
  <c r="G11" i="14" l="1"/>
  <c r="E11" i="14"/>
  <c r="A10" i="13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H10" i="13"/>
  <c r="H11" i="13"/>
  <c r="H12" i="13"/>
  <c r="H13" i="13"/>
  <c r="H14" i="13"/>
  <c r="F15" i="13"/>
  <c r="G15" i="13"/>
  <c r="H27" i="13"/>
  <c r="F17" i="13" s="1"/>
  <c r="H28" i="13"/>
  <c r="G17" i="13" s="1"/>
  <c r="H17" i="13" l="1"/>
  <c r="H15" i="13"/>
  <c r="A11" i="12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D14" i="12"/>
  <c r="E13" i="12" s="1"/>
  <c r="F13" i="12" s="1"/>
  <c r="F14" i="21" s="1"/>
  <c r="F15" i="21" s="1"/>
  <c r="E12" i="12" l="1"/>
  <c r="F12" i="12" s="1"/>
  <c r="F15" i="11" s="1"/>
  <c r="F14" i="12" l="1"/>
  <c r="A10" i="11" l="1"/>
  <c r="A11" i="11" s="1"/>
  <c r="A12" i="11" s="1"/>
  <c r="A13" i="11" s="1"/>
  <c r="A14" i="11" s="1"/>
  <c r="A15" i="11" s="1"/>
  <c r="A16" i="11" s="1"/>
  <c r="A17" i="11" s="1"/>
  <c r="A18" i="11" s="1"/>
  <c r="A19" i="11" s="1"/>
  <c r="D22" i="12" l="1"/>
  <c r="G9" i="11"/>
  <c r="G13" i="11"/>
  <c r="G14" i="11"/>
  <c r="G16" i="11"/>
  <c r="E21" i="12" l="1"/>
  <c r="F21" i="12" s="1"/>
  <c r="E14" i="21" s="1"/>
  <c r="E20" i="12"/>
  <c r="F20" i="12" s="1"/>
  <c r="G14" i="21" l="1"/>
  <c r="G15" i="21" s="1"/>
  <c r="E15" i="21"/>
  <c r="F22" i="12"/>
  <c r="E15" i="11"/>
  <c r="E17" i="11" s="1"/>
  <c r="F17" i="11"/>
  <c r="A10" i="10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G10" i="10"/>
  <c r="G11" i="10"/>
  <c r="G12" i="10"/>
  <c r="G13" i="10"/>
  <c r="G14" i="10"/>
  <c r="E15" i="10"/>
  <c r="F15" i="10"/>
  <c r="G20" i="10"/>
  <c r="G21" i="10"/>
  <c r="E22" i="10"/>
  <c r="F22" i="10"/>
  <c r="G22" i="10" l="1"/>
  <c r="G15" i="11"/>
  <c r="G17" i="11" s="1"/>
  <c r="G17" i="10"/>
  <c r="G15" i="10"/>
  <c r="E9" i="8" l="1"/>
  <c r="A10" i="8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C27" i="8"/>
  <c r="D27" i="8"/>
  <c r="E27" i="8" l="1"/>
  <c r="G9" i="7"/>
  <c r="F9" i="6" l="1"/>
  <c r="G9" i="6" l="1"/>
  <c r="A10" i="4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D23" i="5"/>
  <c r="E23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D53" i="5"/>
  <c r="E53" i="5"/>
  <c r="D55" i="5"/>
  <c r="E55" i="5"/>
  <c r="D56" i="5"/>
  <c r="E56" i="5"/>
  <c r="D57" i="5"/>
  <c r="E57" i="5"/>
  <c r="D58" i="5"/>
  <c r="E58" i="5"/>
  <c r="D59" i="5"/>
  <c r="E59" i="5"/>
  <c r="D60" i="5"/>
  <c r="E60" i="5"/>
  <c r="D61" i="5"/>
  <c r="E61" i="5"/>
  <c r="D62" i="5"/>
  <c r="E62" i="5"/>
  <c r="D63" i="5"/>
  <c r="E63" i="5"/>
  <c r="D64" i="5"/>
  <c r="E64" i="5"/>
  <c r="D65" i="5"/>
  <c r="E65" i="5"/>
  <c r="D66" i="5"/>
  <c r="E66" i="5"/>
  <c r="D67" i="5"/>
  <c r="E67" i="5"/>
  <c r="D68" i="5"/>
  <c r="E68" i="5"/>
  <c r="D69" i="5"/>
  <c r="E69" i="5"/>
  <c r="D70" i="5"/>
  <c r="E70" i="5"/>
  <c r="D71" i="5"/>
  <c r="E71" i="5"/>
  <c r="D72" i="5"/>
  <c r="E72" i="5"/>
  <c r="D73" i="5"/>
  <c r="E73" i="5"/>
  <c r="D74" i="5"/>
  <c r="E74" i="5"/>
  <c r="D75" i="5"/>
  <c r="E75" i="5"/>
  <c r="D76" i="5"/>
  <c r="E76" i="5"/>
  <c r="D77" i="5"/>
  <c r="E77" i="5"/>
  <c r="D78" i="5"/>
  <c r="E78" i="5"/>
  <c r="D79" i="5"/>
  <c r="E79" i="5"/>
  <c r="D80" i="5"/>
  <c r="E80" i="5"/>
  <c r="D81" i="5"/>
  <c r="E81" i="5"/>
  <c r="D82" i="5"/>
  <c r="E82" i="5"/>
  <c r="D83" i="5"/>
  <c r="E83" i="5"/>
  <c r="D84" i="5"/>
  <c r="E84" i="5"/>
  <c r="D85" i="5"/>
  <c r="E85" i="5"/>
  <c r="D86" i="5"/>
  <c r="E86" i="5"/>
  <c r="D87" i="5"/>
  <c r="E87" i="5"/>
  <c r="D88" i="5"/>
  <c r="E88" i="5"/>
  <c r="D89" i="5"/>
  <c r="E89" i="5"/>
  <c r="D90" i="5"/>
  <c r="E90" i="5"/>
  <c r="D91" i="5"/>
  <c r="E91" i="5"/>
  <c r="D92" i="5"/>
  <c r="E92" i="5"/>
  <c r="D41" i="4"/>
  <c r="D57" i="4"/>
  <c r="A10" i="3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D23" i="3"/>
  <c r="E23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D53" i="3"/>
  <c r="E53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62" i="3"/>
  <c r="E62" i="3"/>
  <c r="D63" i="3"/>
  <c r="E63" i="3"/>
  <c r="D64" i="3"/>
  <c r="E64" i="3"/>
  <c r="D65" i="3"/>
  <c r="E65" i="3"/>
  <c r="D66" i="3"/>
  <c r="E66" i="3"/>
  <c r="D67" i="3"/>
  <c r="E67" i="3"/>
  <c r="D68" i="3"/>
  <c r="E68" i="3"/>
  <c r="D69" i="3"/>
  <c r="E69" i="3"/>
  <c r="D70" i="3"/>
  <c r="E70" i="3"/>
  <c r="D71" i="3"/>
  <c r="E71" i="3"/>
  <c r="D72" i="3"/>
  <c r="E72" i="3"/>
  <c r="D73" i="3"/>
  <c r="E73" i="3"/>
  <c r="D74" i="3"/>
  <c r="E74" i="3"/>
  <c r="D75" i="3"/>
  <c r="E75" i="3"/>
  <c r="D76" i="3"/>
  <c r="E76" i="3"/>
  <c r="D77" i="3"/>
  <c r="E77" i="3"/>
  <c r="D78" i="3"/>
  <c r="E78" i="3"/>
  <c r="D79" i="3"/>
  <c r="E79" i="3"/>
  <c r="D80" i="3"/>
  <c r="E80" i="3"/>
  <c r="D81" i="3"/>
  <c r="E81" i="3"/>
  <c r="D82" i="3"/>
  <c r="E82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D92" i="3"/>
  <c r="E92" i="3"/>
  <c r="F86" i="5" l="1"/>
  <c r="F78" i="5"/>
  <c r="F61" i="3"/>
  <c r="F91" i="5"/>
  <c r="F89" i="5"/>
  <c r="F83" i="5"/>
  <c r="F81" i="5"/>
  <c r="F75" i="5"/>
  <c r="F73" i="5"/>
  <c r="F67" i="5"/>
  <c r="F65" i="5"/>
  <c r="F59" i="5"/>
  <c r="F57" i="5"/>
  <c r="F77" i="3"/>
  <c r="F69" i="3"/>
  <c r="F65" i="3"/>
  <c r="F63" i="3"/>
  <c r="F78" i="3"/>
  <c r="F70" i="3"/>
  <c r="F62" i="3"/>
  <c r="F90" i="5"/>
  <c r="F70" i="5"/>
  <c r="F66" i="5"/>
  <c r="F58" i="5"/>
  <c r="F57" i="3"/>
  <c r="F55" i="3"/>
  <c r="F62" i="5"/>
  <c r="F85" i="3"/>
  <c r="F81" i="3"/>
  <c r="F79" i="3"/>
  <c r="F86" i="3"/>
  <c r="F82" i="3"/>
  <c r="F80" i="3"/>
  <c r="F82" i="5"/>
  <c r="F74" i="5"/>
  <c r="F89" i="3"/>
  <c r="F73" i="3"/>
  <c r="F90" i="3"/>
  <c r="F88" i="3"/>
  <c r="F74" i="3"/>
  <c r="F72" i="3"/>
  <c r="F58" i="3"/>
  <c r="F56" i="3"/>
  <c r="F87" i="5"/>
  <c r="F85" i="5"/>
  <c r="F71" i="5"/>
  <c r="F69" i="5"/>
  <c r="F55" i="5"/>
  <c r="E93" i="5"/>
  <c r="F66" i="3"/>
  <c r="F64" i="3"/>
  <c r="F79" i="5"/>
  <c r="F77" i="5"/>
  <c r="F63" i="5"/>
  <c r="F61" i="5"/>
  <c r="F87" i="3"/>
  <c r="F71" i="3"/>
  <c r="F88" i="5"/>
  <c r="F80" i="5"/>
  <c r="F72" i="5"/>
  <c r="F64" i="5"/>
  <c r="F56" i="5"/>
  <c r="F91" i="3"/>
  <c r="F83" i="3"/>
  <c r="F75" i="3"/>
  <c r="F67" i="3"/>
  <c r="F59" i="3"/>
  <c r="F92" i="3"/>
  <c r="F84" i="3"/>
  <c r="F76" i="3"/>
  <c r="F68" i="3"/>
  <c r="F60" i="3"/>
  <c r="F92" i="5"/>
  <c r="F84" i="5"/>
  <c r="F76" i="5"/>
  <c r="F68" i="5"/>
  <c r="F60" i="5"/>
  <c r="F23" i="3"/>
  <c r="F23" i="37" s="1"/>
  <c r="D93" i="5"/>
  <c r="F53" i="5"/>
  <c r="G24" i="37" s="1"/>
  <c r="E93" i="3"/>
  <c r="D93" i="3"/>
  <c r="F53" i="3"/>
  <c r="G23" i="37" s="1"/>
  <c r="F23" i="5"/>
  <c r="F24" i="37" s="1"/>
  <c r="D100" i="4"/>
  <c r="F55" i="4"/>
  <c r="F40" i="4"/>
  <c r="F56" i="4"/>
  <c r="F54" i="4"/>
  <c r="F93" i="5" l="1"/>
  <c r="E24" i="37" s="1"/>
  <c r="F93" i="3"/>
  <c r="E23" i="37" s="1"/>
  <c r="F99" i="4"/>
  <c r="F28" i="4"/>
  <c r="F49" i="4"/>
  <c r="F16" i="4"/>
  <c r="F36" i="4"/>
  <c r="F53" i="4"/>
  <c r="F24" i="4"/>
  <c r="F47" i="4"/>
  <c r="F12" i="4"/>
  <c r="F32" i="4"/>
  <c r="F51" i="4"/>
  <c r="F20" i="4"/>
  <c r="F45" i="4"/>
  <c r="F46" i="4"/>
  <c r="F14" i="4"/>
  <c r="F30" i="4"/>
  <c r="F37" i="4"/>
  <c r="F29" i="4"/>
  <c r="F21" i="4"/>
  <c r="F13" i="4"/>
  <c r="F48" i="4"/>
  <c r="F18" i="4"/>
  <c r="F34" i="4"/>
  <c r="F35" i="4"/>
  <c r="F27" i="4"/>
  <c r="F19" i="4"/>
  <c r="F11" i="4"/>
  <c r="E57" i="4"/>
  <c r="F50" i="4"/>
  <c r="F22" i="4"/>
  <c r="F38" i="4"/>
  <c r="F33" i="4"/>
  <c r="F25" i="4"/>
  <c r="F17" i="4"/>
  <c r="F44" i="4"/>
  <c r="F52" i="4"/>
  <c r="F26" i="4"/>
  <c r="F39" i="4"/>
  <c r="F31" i="4"/>
  <c r="F23" i="4"/>
  <c r="F15" i="4"/>
  <c r="E41" i="4"/>
  <c r="F82" i="4" l="1"/>
  <c r="F73" i="4"/>
  <c r="F77" i="4"/>
  <c r="F62" i="4"/>
  <c r="F91" i="4"/>
  <c r="F75" i="4"/>
  <c r="F74" i="4"/>
  <c r="F85" i="4"/>
  <c r="F60" i="4"/>
  <c r="F84" i="4"/>
  <c r="F70" i="4"/>
  <c r="F94" i="4"/>
  <c r="F72" i="4"/>
  <c r="F89" i="4"/>
  <c r="F79" i="4"/>
  <c r="F63" i="4"/>
  <c r="F95" i="4"/>
  <c r="F87" i="4"/>
  <c r="F92" i="4"/>
  <c r="F66" i="4"/>
  <c r="F93" i="4"/>
  <c r="F80" i="4"/>
  <c r="F67" i="4"/>
  <c r="F83" i="4"/>
  <c r="F90" i="4"/>
  <c r="F68" i="4"/>
  <c r="F97" i="4"/>
  <c r="F78" i="4"/>
  <c r="F88" i="4"/>
  <c r="F98" i="4"/>
  <c r="F76" i="4"/>
  <c r="F81" i="4"/>
  <c r="F86" i="4"/>
  <c r="F64" i="4"/>
  <c r="F96" i="4"/>
  <c r="F61" i="4"/>
  <c r="F71" i="4"/>
  <c r="F69" i="4"/>
  <c r="F65" i="4"/>
  <c r="F57" i="4"/>
  <c r="F22" i="37" s="1"/>
  <c r="F25" i="37" s="1"/>
  <c r="E100" i="4"/>
  <c r="F41" i="4"/>
  <c r="G22" i="37" s="1"/>
  <c r="G25" i="37" s="1"/>
  <c r="F100" i="4" l="1"/>
  <c r="E22" i="37" s="1"/>
  <c r="E25" i="37" s="1"/>
  <c r="C14" i="2" l="1"/>
  <c r="D11" i="2"/>
  <c r="D14" i="2" s="1"/>
  <c r="C12" i="1" l="1"/>
  <c r="D12" i="1"/>
  <c r="C16" i="1" l="1"/>
  <c r="C14" i="1"/>
  <c r="D16" i="1"/>
  <c r="C18" i="1" l="1"/>
  <c r="D14" i="1"/>
  <c r="F14" i="23" l="1"/>
  <c r="E17" i="24"/>
  <c r="G14" i="23" l="1"/>
  <c r="F11" i="11"/>
  <c r="F19" i="11" s="1"/>
  <c r="D17" i="24"/>
  <c r="F14" i="24"/>
  <c r="F17" i="24" s="1"/>
  <c r="F21" i="23"/>
  <c r="F20" i="23"/>
  <c r="F13" i="23"/>
  <c r="G19" i="13" l="1"/>
  <c r="G22" i="13" s="1"/>
  <c r="G20" i="23"/>
  <c r="F25" i="10"/>
  <c r="F28" i="10" s="1"/>
  <c r="G13" i="23"/>
  <c r="G21" i="23"/>
  <c r="F11" i="21" l="1"/>
  <c r="F17" i="21" s="1"/>
  <c r="F21" i="39"/>
  <c r="G21" i="39" s="1"/>
  <c r="F16" i="39" s="1"/>
  <c r="F27" i="23"/>
  <c r="G27" i="23" s="1"/>
  <c r="F19" i="23" s="1"/>
  <c r="F23" i="23" l="1"/>
  <c r="G19" i="23"/>
  <c r="G23" i="23" s="1"/>
  <c r="G16" i="39" l="1"/>
  <c r="H16" i="39" l="1"/>
  <c r="E10" i="11" l="1"/>
  <c r="E24" i="10"/>
  <c r="E25" i="10" s="1"/>
  <c r="E28" i="10" l="1"/>
  <c r="G25" i="10"/>
  <c r="G28" i="10" s="1"/>
  <c r="E10" i="21"/>
  <c r="F20" i="39"/>
  <c r="G20" i="39" s="1"/>
  <c r="F12" i="39" s="1"/>
  <c r="G12" i="39" s="1"/>
  <c r="E11" i="11"/>
  <c r="F26" i="23"/>
  <c r="G26" i="23" s="1"/>
  <c r="F12" i="23" s="1"/>
  <c r="H12" i="39" l="1"/>
  <c r="F18" i="13"/>
  <c r="F19" i="13" s="1"/>
  <c r="E11" i="21"/>
  <c r="F16" i="23"/>
  <c r="G12" i="23"/>
  <c r="G11" i="11"/>
  <c r="G19" i="11" s="1"/>
  <c r="E19" i="11"/>
  <c r="H19" i="13" l="1"/>
  <c r="H22" i="13" s="1"/>
  <c r="F22" i="13"/>
  <c r="G16" i="23"/>
  <c r="E17" i="21"/>
  <c r="G11" i="21"/>
  <c r="G17" i="21" s="1"/>
  <c r="F10" i="6" l="1"/>
  <c r="E10" i="6"/>
  <c r="F12" i="6" l="1"/>
  <c r="G10" i="6"/>
  <c r="G12" i="6" s="1"/>
  <c r="E12" i="6"/>
  <c r="C13" i="41" l="1"/>
  <c r="E13" i="41" s="1"/>
  <c r="I13" i="41" s="1"/>
  <c r="C24" i="51" l="1"/>
  <c r="E24" i="51" s="1"/>
  <c r="I24" i="51" s="1"/>
  <c r="C12" i="16" l="1"/>
  <c r="C14" i="16" l="1"/>
  <c r="C16" i="16"/>
  <c r="C12" i="51" l="1"/>
  <c r="E12" i="51" l="1"/>
  <c r="I12" i="51" s="1"/>
  <c r="I15" i="51" s="1"/>
  <c r="C15" i="51"/>
  <c r="I14" i="38" l="1"/>
  <c r="I15" i="38"/>
  <c r="I16" i="38"/>
  <c r="I17" i="38"/>
  <c r="I18" i="38"/>
  <c r="I19" i="38"/>
  <c r="I20" i="38"/>
  <c r="I21" i="38"/>
  <c r="I22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E41" i="38"/>
  <c r="F41" i="38"/>
  <c r="I41" i="38"/>
  <c r="E42" i="38"/>
  <c r="F42" i="38"/>
  <c r="I42" i="38"/>
  <c r="E43" i="38"/>
  <c r="F43" i="38"/>
  <c r="I43" i="38"/>
  <c r="E44" i="38"/>
  <c r="F44" i="38"/>
  <c r="I44" i="38"/>
  <c r="E45" i="38"/>
  <c r="F45" i="38"/>
  <c r="I45" i="38"/>
  <c r="E46" i="38"/>
  <c r="F46" i="38"/>
  <c r="I46" i="38"/>
  <c r="E47" i="38"/>
  <c r="F47" i="38"/>
  <c r="I47" i="38"/>
  <c r="E48" i="38"/>
  <c r="F48" i="38"/>
  <c r="I48" i="38"/>
  <c r="E50" i="38"/>
  <c r="F50" i="38"/>
  <c r="I50" i="38"/>
  <c r="E51" i="38"/>
  <c r="F51" i="38"/>
  <c r="I51" i="38"/>
  <c r="E52" i="38"/>
  <c r="F52" i="38"/>
  <c r="I52" i="38"/>
  <c r="E54" i="38"/>
  <c r="F54" i="38"/>
  <c r="I54" i="38"/>
  <c r="C12" i="41"/>
  <c r="E12" i="41"/>
  <c r="I12" i="41"/>
  <c r="C15" i="41"/>
  <c r="I15" i="41"/>
  <c r="C17" i="41"/>
  <c r="E17" i="41"/>
  <c r="I17" i="41"/>
  <c r="C18" i="41"/>
  <c r="E18" i="41"/>
  <c r="I18" i="41"/>
  <c r="C19" i="41"/>
  <c r="I19" i="41"/>
  <c r="C21" i="41"/>
  <c r="E21" i="41"/>
  <c r="I21" i="41"/>
  <c r="C23" i="41"/>
  <c r="E23" i="41"/>
  <c r="I23" i="41"/>
  <c r="C29" i="41"/>
  <c r="E29" i="41"/>
  <c r="I29" i="41"/>
  <c r="C31" i="41"/>
  <c r="I31" i="41"/>
  <c r="I36" i="41"/>
  <c r="C18" i="51"/>
  <c r="E18" i="51"/>
  <c r="I18" i="51"/>
  <c r="C20" i="51"/>
  <c r="I20" i="51"/>
  <c r="C22" i="51"/>
  <c r="E22" i="51"/>
  <c r="I22" i="51"/>
  <c r="C26" i="51"/>
  <c r="E26" i="51"/>
  <c r="I26" i="51"/>
  <c r="C28" i="51"/>
  <c r="I28" i="51"/>
  <c r="I33" i="51"/>
  <c r="E14" i="37"/>
  <c r="E15" i="37"/>
  <c r="E16" i="37"/>
  <c r="E17" i="37"/>
  <c r="E19" i="37"/>
  <c r="E27" i="37"/>
  <c r="F27" i="37"/>
  <c r="G27" i="37"/>
  <c r="D12" i="16"/>
  <c r="D14" i="16"/>
  <c r="D16" i="16"/>
  <c r="D18" i="16"/>
  <c r="D14" i="18"/>
  <c r="E14" i="18"/>
  <c r="F14" i="18"/>
  <c r="D16" i="18"/>
  <c r="E16" i="18"/>
  <c r="D22" i="18"/>
  <c r="E22" i="18"/>
  <c r="F22" i="18"/>
  <c r="D24" i="18"/>
  <c r="E24" i="18"/>
  <c r="F24" i="18"/>
</calcChain>
</file>

<file path=xl/comments1.xml><?xml version="1.0" encoding="utf-8"?>
<comments xmlns="http://schemas.openxmlformats.org/spreadsheetml/2006/main">
  <authors>
    <author>dtsoe87</author>
  </authors>
  <commentList>
    <comment ref="F8" authorId="0" shapeId="0">
      <text>
        <r>
          <rPr>
            <b/>
            <sz val="9"/>
            <color indexed="81"/>
            <rFont val="Tahoma"/>
            <family val="2"/>
          </rPr>
          <t>dtsoe87:</t>
        </r>
        <r>
          <rPr>
            <sz val="9"/>
            <color indexed="81"/>
            <rFont val="Tahoma"/>
            <family val="2"/>
          </rPr>
          <t xml:space="preserve">
H-1-2
Earlyne Reynolds 2217
</t>
        </r>
      </text>
    </comment>
  </commentList>
</comments>
</file>

<file path=xl/sharedStrings.xml><?xml version="1.0" encoding="utf-8"?>
<sst xmlns="http://schemas.openxmlformats.org/spreadsheetml/2006/main" count="3001" uniqueCount="1012">
  <si>
    <t>PUBLIC UTILITY COMMISSION OF TEXAS</t>
  </si>
  <si>
    <t>BAD DEBT EXPENSE ADJUSTMENT</t>
  </si>
  <si>
    <t>TEST YEAR ENDING 12/31/2018</t>
  </si>
  <si>
    <t>DOCKET XXXXX</t>
  </si>
  <si>
    <t>DESCRIPTION</t>
  </si>
  <si>
    <t>FERC</t>
  </si>
  <si>
    <t>Transmission</t>
  </si>
  <si>
    <t>Distribution</t>
  </si>
  <si>
    <t>Bad Debt Expense For Test Year</t>
  </si>
  <si>
    <t>Adjustments:</t>
  </si>
  <si>
    <t>Pro forma Bad Debt Expense Adjustment</t>
  </si>
  <si>
    <t xml:space="preserve">   Total Adjustments</t>
  </si>
  <si>
    <t xml:space="preserve">Pro forma Bad Debt Expense </t>
  </si>
  <si>
    <t>WP II-D-1-9</t>
  </si>
  <si>
    <t>Total Proforma T &amp; D</t>
  </si>
  <si>
    <t>WP II-D-1-6</t>
  </si>
  <si>
    <t>DSM EXPENSE ADJUSTMENT</t>
  </si>
  <si>
    <t>Account</t>
  </si>
  <si>
    <t>Test Year DSM  Expense</t>
  </si>
  <si>
    <t>To remove Test Year DSM costs recovered through Rider</t>
  </si>
  <si>
    <t>Adjust annual incentive expense to reflect a payment at a 1.0 target amount</t>
  </si>
  <si>
    <t>Total</t>
  </si>
  <si>
    <t>9350</t>
  </si>
  <si>
    <t>9302</t>
  </si>
  <si>
    <t>9280</t>
  </si>
  <si>
    <t>9260</t>
  </si>
  <si>
    <t>9210</t>
  </si>
  <si>
    <t>9200</t>
  </si>
  <si>
    <t>9080</t>
  </si>
  <si>
    <t>9070</t>
  </si>
  <si>
    <t>9030</t>
  </si>
  <si>
    <t>9020</t>
  </si>
  <si>
    <t>9010</t>
  </si>
  <si>
    <t>5980</t>
  </si>
  <si>
    <t>5970</t>
  </si>
  <si>
    <t>5960</t>
  </si>
  <si>
    <t>5950</t>
  </si>
  <si>
    <t>5940</t>
  </si>
  <si>
    <t>5930</t>
  </si>
  <si>
    <t>5920</t>
  </si>
  <si>
    <t>5900</t>
  </si>
  <si>
    <t>5880</t>
  </si>
  <si>
    <t>5870</t>
  </si>
  <si>
    <t>5860</t>
  </si>
  <si>
    <t>5850</t>
  </si>
  <si>
    <t>5840</t>
  </si>
  <si>
    <t>5830</t>
  </si>
  <si>
    <t>5820</t>
  </si>
  <si>
    <t>5810</t>
  </si>
  <si>
    <t>5800</t>
  </si>
  <si>
    <t>5730</t>
  </si>
  <si>
    <t>5710</t>
  </si>
  <si>
    <t>5700</t>
  </si>
  <si>
    <t>5690</t>
  </si>
  <si>
    <t>5680</t>
  </si>
  <si>
    <t>5660</t>
  </si>
  <si>
    <t>5630</t>
  </si>
  <si>
    <t>5620</t>
  </si>
  <si>
    <t>5612</t>
  </si>
  <si>
    <t>5600</t>
  </si>
  <si>
    <t>Total Company Annual Incentive Plan Adj</t>
  </si>
  <si>
    <t>Adjust Distribution Annual Incentive Plan</t>
  </si>
  <si>
    <t>Adjust Transmission Annual Incentive Plan</t>
  </si>
  <si>
    <t>Adjustment</t>
  </si>
  <si>
    <t>Projected</t>
  </si>
  <si>
    <t>Test Year</t>
  </si>
  <si>
    <t>Description</t>
  </si>
  <si>
    <t>Line</t>
  </si>
  <si>
    <t>ANNUAL INCENTIVE PLAN EXPENSE ADJUSTMENT</t>
  </si>
  <si>
    <t>AEP TEXAS INC - CENTRAL DIVISION</t>
  </si>
  <si>
    <t>9220</t>
  </si>
  <si>
    <t>5910</t>
  </si>
  <si>
    <t>Adjust long term incentive expense to reflect a payment at a 1.0 target amount</t>
  </si>
  <si>
    <t>Total Company Long Term Incentive Plan Adj</t>
  </si>
  <si>
    <t>Adjust Distribution Long Term Incentive Plan</t>
  </si>
  <si>
    <t>Adjust Transmission Long Term Incentive Plan</t>
  </si>
  <si>
    <t>LONG TERM INCENTIVE PLAN EXPENSE ADJUSTMENT</t>
  </si>
  <si>
    <t xml:space="preserve">AEP TEXAS INC - CENTRAL DIVISION </t>
  </si>
  <si>
    <t>WP II-D-1-1</t>
  </si>
  <si>
    <t>BASE PAYROLL EXPENSE ADJUSTMENT</t>
  </si>
  <si>
    <t>Combined Distribution and Transmission</t>
  </si>
  <si>
    <t>Demonstrating &amp; Selling Exp</t>
  </si>
  <si>
    <t xml:space="preserve">Supervision </t>
  </si>
  <si>
    <t>Total T&amp;D</t>
  </si>
  <si>
    <t xml:space="preserve">Account Number </t>
  </si>
  <si>
    <t>Line No.</t>
  </si>
  <si>
    <t xml:space="preserve">  Expense (A/C 9302)</t>
  </si>
  <si>
    <t>Misc General Expenses</t>
  </si>
  <si>
    <t>WP/ II-D-2-x</t>
  </si>
  <si>
    <t>9050</t>
  </si>
  <si>
    <t>Distribution Principal Securitized</t>
  </si>
  <si>
    <t>Transmission Carrying Costs</t>
  </si>
  <si>
    <t>Per Book Catastrophe Reserve</t>
  </si>
  <si>
    <t>WP/ II-D-2-1 RECLASSIFICATION OF BANK CREDIT FEES</t>
  </si>
  <si>
    <t>WP II-D-1-11</t>
  </si>
  <si>
    <t>WP/ II-D-1-10</t>
  </si>
  <si>
    <t>WP/ II-D-1-10 ELIMINATION OF SALES EXPENSES</t>
  </si>
  <si>
    <t>WP/ II-D-1-11 EMPLOYEE EXPENSE ADJUSTMENT</t>
  </si>
  <si>
    <t>Increase (Decrease) to TY Expense</t>
  </si>
  <si>
    <t>2018 Pension Cost Expense</t>
  </si>
  <si>
    <t>2018 Payroll Expense Ratio</t>
  </si>
  <si>
    <t>SERP Rpt</t>
  </si>
  <si>
    <t xml:space="preserve">2019 ASC 715-30 (SFAS 87) SERP Cost </t>
  </si>
  <si>
    <t>Qualfd Rpt</t>
  </si>
  <si>
    <t xml:space="preserve">2019 ASC 715-30 (SFAS 87) Pension Cost </t>
  </si>
  <si>
    <t>2019  Actuarial Estimate</t>
  </si>
  <si>
    <t>Test Year SFAS 87 Pension Expense</t>
  </si>
  <si>
    <t>Pension Plan - Non-Service</t>
  </si>
  <si>
    <t>9260062</t>
  </si>
  <si>
    <t>Frg Ben Loading - Pension</t>
  </si>
  <si>
    <t>9260050</t>
  </si>
  <si>
    <t>SERP Pension  - Non-Service</t>
  </si>
  <si>
    <t>9260042</t>
  </si>
  <si>
    <t>Supplemental Pension</t>
  </si>
  <si>
    <t>9260037</t>
  </si>
  <si>
    <t xml:space="preserve">Pension Plan </t>
  </si>
  <si>
    <t>9260003</t>
  </si>
  <si>
    <t>Pension Expense Per Books For TY Ending 12/31/18</t>
  </si>
  <si>
    <t>Reference</t>
  </si>
  <si>
    <t>WP/ II-D-2-3 ASC 715-30 (SFAS 87) PENSION EXPENSE</t>
  </si>
  <si>
    <t>Gross Pension Expense</t>
  </si>
  <si>
    <t>WP/ II-D-2-3</t>
  </si>
  <si>
    <t>WP II-D-2-4-1</t>
  </si>
  <si>
    <t>Payroll Expense Ratio</t>
  </si>
  <si>
    <t>Non-UMWA</t>
  </si>
  <si>
    <t xml:space="preserve">2019 ASC 715 (SFAS 106) Net Periodic Cost-Net of Medicare Subsidy </t>
  </si>
  <si>
    <t>TRANSMISSION</t>
  </si>
  <si>
    <t>DISTRIBUTION</t>
  </si>
  <si>
    <t>WP/ II-D-2-4</t>
  </si>
  <si>
    <t>WP/ II-D-2-4 ASC 715 (SFAS 106) ADUSTMENT</t>
  </si>
  <si>
    <t>Purpose:   Adjust ASC 715 (SFAS 106) Cost to 2019 Willis Towers Watson Actuarial Estimate</t>
  </si>
  <si>
    <t>2019 ASC 715 (SFAS 106) Expense</t>
  </si>
  <si>
    <t>II-D-3-4</t>
  </si>
  <si>
    <t>OPEB Non-Service</t>
  </si>
  <si>
    <t>ASC 715 (SFAS 106) OPEB</t>
  </si>
  <si>
    <t xml:space="preserve">Capitalized ASC 715 (SFAS 106) OPEB </t>
  </si>
  <si>
    <t>Amort-Post Retirement Benefit</t>
  </si>
  <si>
    <t>Test Year OPEB expense</t>
  </si>
  <si>
    <t>Increase / (Decrease) in OPEB Expense</t>
  </si>
  <si>
    <t>WP/ II-D-2-4-1 SEPARATION OF ACCOUNT 9260053</t>
  </si>
  <si>
    <t>WP/ II-D-2-4-1</t>
  </si>
  <si>
    <t>Test year expense</t>
  </si>
  <si>
    <t>9260021 OPEB- Service Cost</t>
  </si>
  <si>
    <t>9260040 SFAS 112 Post Employment</t>
  </si>
  <si>
    <t>9260053  Frg Ben Loading - OPEB</t>
  </si>
  <si>
    <t>%</t>
  </si>
  <si>
    <t>Expense</t>
  </si>
  <si>
    <t>Allocation of</t>
  </si>
  <si>
    <t>Capitalized Amt</t>
  </si>
  <si>
    <t>No</t>
  </si>
  <si>
    <t>Purpose:</t>
  </si>
  <si>
    <t>Cost</t>
  </si>
  <si>
    <t>FERC A/C</t>
  </si>
  <si>
    <t>Annualized</t>
  </si>
  <si>
    <t>(b)  -  (a)</t>
  </si>
  <si>
    <t xml:space="preserve">  Net Group Insurance Expense Adjustment</t>
  </si>
  <si>
    <t>(b)</t>
  </si>
  <si>
    <t>Projected Test Year Group Insurance Costs</t>
  </si>
  <si>
    <t>II D-3.4</t>
  </si>
  <si>
    <t>(a)</t>
  </si>
  <si>
    <t xml:space="preserve">  Net Test Year Expense </t>
  </si>
  <si>
    <t>Fringe Benefit Loading-Group Insurance</t>
  </si>
  <si>
    <t>Group Dental Insurance Premiums</t>
  </si>
  <si>
    <t>Group LTD Insurance Premiums</t>
  </si>
  <si>
    <t>Group Medical Insurance Premiums</t>
  </si>
  <si>
    <t>Group Life Insurance Premiums</t>
  </si>
  <si>
    <t>Test Year Group Insurance Expense</t>
  </si>
  <si>
    <t>Ref</t>
  </si>
  <si>
    <t>WP II-D-6 GROUP INSURANCE ADJUSTMENT</t>
  </si>
  <si>
    <t>AEP TEXAS INC - CENTRALDIVISION</t>
  </si>
  <si>
    <t>WP II-D-2-6</t>
  </si>
  <si>
    <t>Group Insurance Cost for 2019</t>
  </si>
  <si>
    <t>(a) - (b)</t>
  </si>
  <si>
    <t>To reclassify applicable dues and contributions above the line.</t>
  </si>
  <si>
    <t>Maintenance of Overhead Lines</t>
  </si>
  <si>
    <t>WP/ II-D-2-7 RECLASSIFY DUES AND DONATIONS ABOVE THE LINE</t>
  </si>
  <si>
    <t>WP/ II-D-2-7</t>
  </si>
  <si>
    <t>WP/ II-B.3</t>
  </si>
  <si>
    <t xml:space="preserve">Pro forma Ad Valorem Expense </t>
  </si>
  <si>
    <t>Ad Valorem Expense For Test Year</t>
  </si>
  <si>
    <t>AD VALOREM EXPENSE ADJUSTMENT</t>
  </si>
  <si>
    <t>WP II-E-2-2</t>
  </si>
  <si>
    <t>Pro Forma Adjustment Amount</t>
  </si>
  <si>
    <t>KWH per Test Year Requested PER Schedule II-H-1.1</t>
  </si>
  <si>
    <t>Local Muncipal Franchise Fee Rate per KWH</t>
  </si>
  <si>
    <t>Per Test Year Books</t>
  </si>
  <si>
    <t>Total municipal franchise fees for the 12-mtd ended December 31, 2018</t>
  </si>
  <si>
    <t>TOTAL</t>
  </si>
  <si>
    <t>Franchise Fees Paid</t>
  </si>
  <si>
    <t>Monthly kWh Billed</t>
  </si>
  <si>
    <t>Revenue Month</t>
  </si>
  <si>
    <t>For Test Period Ending December 31, 2018</t>
  </si>
  <si>
    <t>Municipal Franchise Fees</t>
  </si>
  <si>
    <t>WP II-E-2-3</t>
  </si>
  <si>
    <t>D</t>
  </si>
  <si>
    <t>x969</t>
  </si>
  <si>
    <t>plus line 11 minus line 7</t>
  </si>
  <si>
    <t>Pro Froma Adjustment</t>
  </si>
  <si>
    <t>line 5 times line 9</t>
  </si>
  <si>
    <t>Requested Texas Gross Margin Tax</t>
  </si>
  <si>
    <t>plus line 7 minus line 8</t>
  </si>
  <si>
    <t>Adjusted Gross Margin Tax Expense in Test Year</t>
  </si>
  <si>
    <t>Less Prior Year Tax Adjustments</t>
  </si>
  <si>
    <t>II-E-2 Taxes Other</t>
  </si>
  <si>
    <t>Gross Margin Tax Expense in Test Year</t>
  </si>
  <si>
    <t>line 1 divided  line 2 minus 1</t>
  </si>
  <si>
    <t>Increase/(Decrease) in Gross Operating Revenues</t>
  </si>
  <si>
    <t>I-A-1</t>
  </si>
  <si>
    <t>Requested Revenue Requirement</t>
  </si>
  <si>
    <t>Test Year Revenues</t>
  </si>
  <si>
    <t>(d)</t>
  </si>
  <si>
    <t>Total Company</t>
  </si>
  <si>
    <t>No.</t>
  </si>
  <si>
    <t>TEXAS MARGIN TAX</t>
  </si>
  <si>
    <t>Estimated Amount Related to Construction</t>
  </si>
  <si>
    <t>Total M&amp;S in A/C 154</t>
  </si>
  <si>
    <t>A/C 154 Materials assigned to Construction</t>
  </si>
  <si>
    <t>Per 12/31/2018 Form 1, Pg 227</t>
  </si>
  <si>
    <t>Expense/Capital Allocation</t>
  </si>
  <si>
    <t>Pro Froma Expense Amount</t>
  </si>
  <si>
    <t>Total Adjustment to State Sales and Use Tax</t>
  </si>
  <si>
    <t>Test Year Amount</t>
  </si>
  <si>
    <t xml:space="preserve">Adjustment for Construction Portion of Adjusted </t>
  </si>
  <si>
    <t>Estimated % Related to construction</t>
  </si>
  <si>
    <t>Adjusted Test Year Amount</t>
  </si>
  <si>
    <t>Adjustment for Prior year Audits</t>
  </si>
  <si>
    <t>State Sales and Use Taxes</t>
  </si>
  <si>
    <t>Test Year Ending 12/31/2018</t>
  </si>
  <si>
    <t>Sales and Use Tax</t>
  </si>
  <si>
    <t>WP II-E-2-5</t>
  </si>
  <si>
    <t>To remove amortization expense recovered through riders and to remove amortization expense for items fully amortized at the effective rate date.</t>
  </si>
  <si>
    <t>Regulatory Credits</t>
  </si>
  <si>
    <t>Regulatory Debits</t>
  </si>
  <si>
    <t>WP/ II-E-4-1 ELIMINATION OF AMORT. EXP</t>
  </si>
  <si>
    <t>Change In ASC 712 (SFAS 112) Liability</t>
  </si>
  <si>
    <t>FAS 112 Apr 2018</t>
  </si>
  <si>
    <t>ASC 712 (SFAS 112) Liability at 12-31-2018 (2018 actuarial Rpt)</t>
  </si>
  <si>
    <t>Post Emp Rpt - 12312018</t>
  </si>
  <si>
    <t>ASC 712 (SFAS 112) Liability at 12-31-2019 (2019 actuarial estimate)</t>
  </si>
  <si>
    <t>memo:</t>
  </si>
  <si>
    <t xml:space="preserve">Increase / (Decrease) in ASC 712 (SFAS 112) Cost </t>
  </si>
  <si>
    <t>ASC 712 (SFAS 112) Expense In Test Year</t>
  </si>
  <si>
    <t xml:space="preserve">ASC 712 (SFAS 112) Costs Capitalized </t>
  </si>
  <si>
    <t xml:space="preserve">ASC 712 (SFAS 112) Cost in Test Year </t>
  </si>
  <si>
    <t>2018 SFAS 112 Benefit Payments Expensed</t>
  </si>
  <si>
    <t>WP/ II-D-2-5</t>
  </si>
  <si>
    <t>2019 ASC 712 (SFAS 112)Net Periodic Cost</t>
  </si>
  <si>
    <t>Towers Watson</t>
  </si>
  <si>
    <t>WP/ II-D-2-5 ASC 712 (SFAS 112) ADUSTMENT</t>
  </si>
  <si>
    <t>WP/ II-D-1-12 DISTRIBUTION O&amp;M EXPENSE</t>
  </si>
  <si>
    <t>WP/ II-D-1-12</t>
  </si>
  <si>
    <t>base per PUCT ruling in Docket 33309</t>
  </si>
  <si>
    <t>To remove FAS 158 balances from rate base and adjust prepaid pension benefits in rate</t>
  </si>
  <si>
    <t xml:space="preserve">WP/II-D-2-3 </t>
  </si>
  <si>
    <t>Capital</t>
  </si>
  <si>
    <t>O&amp;M</t>
  </si>
  <si>
    <t xml:space="preserve">II-B-10 </t>
  </si>
  <si>
    <t>FAS158 Contra-PRW Exclud Med-D</t>
  </si>
  <si>
    <t>FAS 158 Qual Contra Asset</t>
  </si>
  <si>
    <t>Prepaid Pension Benefits</t>
  </si>
  <si>
    <t>Total Company Electric</t>
  </si>
  <si>
    <t>Rate Base Adjustment</t>
  </si>
  <si>
    <t>Adjusted '13 Month AVG</t>
  </si>
  <si>
    <t>WP II-B.4</t>
  </si>
  <si>
    <t>WP/ II-B.4 PREPAID PENSION AND FAS 158</t>
  </si>
  <si>
    <t>CATASTROPHE RESERVE ADJUSTMENT</t>
  </si>
  <si>
    <t>WP/ II-B.2</t>
  </si>
  <si>
    <t>MATERIALS AND SUPPLIES</t>
  </si>
  <si>
    <t>Per Book Balances at Test Year End</t>
  </si>
  <si>
    <t>Material and Supplies</t>
  </si>
  <si>
    <t>Undistributed M&amp;S Expenses</t>
  </si>
  <si>
    <t>PREPAYMENTS</t>
  </si>
  <si>
    <t>13 Month Average</t>
  </si>
  <si>
    <t>WP/ II-B.1</t>
  </si>
  <si>
    <t>Prepaid Employee Benefits</t>
  </si>
  <si>
    <t>Other Prepayments</t>
  </si>
  <si>
    <t>Prepaid Insurance</t>
  </si>
  <si>
    <t>Prepaid Insurance - EIS</t>
  </si>
  <si>
    <t>Prepaid Lease</t>
  </si>
  <si>
    <t>PRW Without MED-D Benefits</t>
  </si>
  <si>
    <t>13-Month Average</t>
  </si>
  <si>
    <t>Adjusted Amount</t>
  </si>
  <si>
    <t>Total Estimated Rate Case Expenses</t>
  </si>
  <si>
    <t>Cities Expenses</t>
  </si>
  <si>
    <t>Total Other Consulting</t>
  </si>
  <si>
    <t>Fetter - Regulation UnFettered  Cap Structure</t>
  </si>
  <si>
    <t>Wilson - Lewis &amp; Ellis  Catastrophe Reserve</t>
  </si>
  <si>
    <t>Joyce - Expergy  Lead Lag</t>
  </si>
  <si>
    <t>Patrick Baryenbruch  Affiliate</t>
  </si>
  <si>
    <t>Hevert - Scottmadden, LLC  ROE</t>
  </si>
  <si>
    <t>Consulting</t>
  </si>
  <si>
    <t>Outside Legal</t>
  </si>
  <si>
    <t>Total Other Expenses</t>
  </si>
  <si>
    <t>Miscellaneous</t>
  </si>
  <si>
    <t>Newspaper Notice</t>
  </si>
  <si>
    <t>Temporary Employees</t>
  </si>
  <si>
    <t>Printing and Delivery</t>
  </si>
  <si>
    <t>Other Expenses</t>
  </si>
  <si>
    <t>Employee Travel (includes meals and hotels)</t>
  </si>
  <si>
    <t>North</t>
  </si>
  <si>
    <t>Central</t>
  </si>
  <si>
    <t>Company Expenses</t>
  </si>
  <si>
    <t>For the Test Year Ended December 31, 2018</t>
  </si>
  <si>
    <t>AEP Texas Inc. Estimated Rate Case Expenses</t>
  </si>
  <si>
    <t>WP/ II-B-1-1 HURRICANE HARVEY PLANT ADJUSTMENT</t>
  </si>
  <si>
    <t>PLANT 101</t>
  </si>
  <si>
    <t>36100 - Structures and Improvements Total</t>
  </si>
  <si>
    <t>36200 - Station Equipment</t>
  </si>
  <si>
    <t>36216 - Station Equipment-SmartGrid</t>
  </si>
  <si>
    <t>36400 - Poles, Towers and Fixtures</t>
  </si>
  <si>
    <t>36500 - Overhead Conductors, Device</t>
  </si>
  <si>
    <t>36600 - Underground Conduit</t>
  </si>
  <si>
    <t>36700 - Undergrnd Conductors,Device</t>
  </si>
  <si>
    <t>36800 - Line Transformers</t>
  </si>
  <si>
    <t>36900 - Services</t>
  </si>
  <si>
    <t>37100 - Installs Customer Premises</t>
  </si>
  <si>
    <t>37300 - Street Lghtng &amp; Signal Sys</t>
  </si>
  <si>
    <t>39700 - Communication Equipment</t>
  </si>
  <si>
    <t>39716 - GridSmart Communic Equip</t>
  </si>
  <si>
    <t>WP II-B-1-2.1</t>
  </si>
  <si>
    <t>Removal Costs</t>
  </si>
  <si>
    <t>Accum Depr Removal Amount</t>
  </si>
  <si>
    <t>Pro-Forma Adjustment To Build Storm Reserve</t>
  </si>
  <si>
    <t>Amortization Period</t>
  </si>
  <si>
    <t>N/A</t>
  </si>
  <si>
    <t>Target Reserve</t>
  </si>
  <si>
    <t>Filed Reserve Amount</t>
  </si>
  <si>
    <t>WP/ II-D-2-2 Catastrophe Rreserve Expense</t>
  </si>
  <si>
    <t xml:space="preserve">Purpose:  To remove current rate case expenses and other regulatory expenses excluded from cost of service. </t>
  </si>
  <si>
    <t>Regulatory Commission Exp</t>
  </si>
  <si>
    <t>WP II-D-2-8 REGULATORY COMMISSION EXPENSES</t>
  </si>
  <si>
    <t>WP II-D-2-8</t>
  </si>
  <si>
    <t>`</t>
  </si>
  <si>
    <t>Adjust AEPSC billing</t>
  </si>
  <si>
    <t>Adjust Affiliate billings</t>
  </si>
  <si>
    <t>Total AEPSC and affiliate adjustment</t>
  </si>
  <si>
    <t>AEPSC AND AFFILIATE ADJUSTMENT</t>
  </si>
  <si>
    <t>WP II-D-1-3</t>
  </si>
  <si>
    <t>Purpose:  adjust plant in service to reflect outstanding proforma adjustments from Interim TCOS filings</t>
  </si>
  <si>
    <t>Property:New Borglum 138kV</t>
  </si>
  <si>
    <t>Land Purchase for Bonilla Substatio</t>
  </si>
  <si>
    <t>Brook Hollow - Point Comfort</t>
  </si>
  <si>
    <t xml:space="preserve">Airline Breakers &amp; Autos </t>
  </si>
  <si>
    <t>Gregory - Rincon 69 kV, Relocate 3.3 mile section</t>
  </si>
  <si>
    <t>Victoria - Lolita 138 kV, ROW</t>
  </si>
  <si>
    <t>Victoria - Lolita 138 kV, Relocate</t>
  </si>
  <si>
    <t>Victoria - Edna 138 kV, Relocate</t>
  </si>
  <si>
    <t>Victoria - Edna 138 kV, ROW</t>
  </si>
  <si>
    <t>LAPALMA: ADD 345/138 KV AUTO</t>
  </si>
  <si>
    <t>LON HILL - AHC</t>
  </si>
  <si>
    <t>Lorentz 138kV Substation</t>
  </si>
  <si>
    <t>STEC Rangerville Through Path Purchase</t>
  </si>
  <si>
    <t>Valero East:  New Line Terminal</t>
  </si>
  <si>
    <t>Sonora-Hamilton Line (TCC) - Raise structures</t>
  </si>
  <si>
    <t>Net</t>
  </si>
  <si>
    <t>Provision</t>
  </si>
  <si>
    <t>Plant</t>
  </si>
  <si>
    <t>WP/ II-B ADJUSTMENTS FROM TCOS FILINGS</t>
  </si>
  <si>
    <t>WP II-B-1-1</t>
  </si>
  <si>
    <t>AEP TCC - T&amp;D Revenues TY Ending December 2018</t>
  </si>
  <si>
    <t>WP-II-E-5</t>
  </si>
  <si>
    <t>Unadjusted Revenue*</t>
  </si>
  <si>
    <t>Adjustments</t>
  </si>
  <si>
    <t xml:space="preserve">Adjusted Revenue </t>
  </si>
  <si>
    <t>Metering</t>
  </si>
  <si>
    <t>4500000</t>
  </si>
  <si>
    <t>Forfeited Discounts</t>
  </si>
  <si>
    <t>Total A/C 450</t>
  </si>
  <si>
    <t>4510001</t>
  </si>
  <si>
    <t>Misc Service Rev - Nonaffil</t>
  </si>
  <si>
    <t>Total A/C 451</t>
  </si>
  <si>
    <t>4540001</t>
  </si>
  <si>
    <t>Rent From Elect Property - Af</t>
  </si>
  <si>
    <t>4540002</t>
  </si>
  <si>
    <t>Rent From Elect Property-NAC</t>
  </si>
  <si>
    <t>4540004</t>
  </si>
  <si>
    <t>Rent From Elect Prop-ABD-Nonaf</t>
  </si>
  <si>
    <t>Rent from Elec Prop-Pole Attch</t>
  </si>
  <si>
    <t>Total A/C 454</t>
  </si>
  <si>
    <t>4560001</t>
  </si>
  <si>
    <t>Oth Elect Rev - Affiliated</t>
  </si>
  <si>
    <t>Oth Elect Rev - DSM Program</t>
  </si>
  <si>
    <t>Oth Elect Rev - Nonaffiliated</t>
  </si>
  <si>
    <t>Other Electric Revenues - ABD</t>
  </si>
  <si>
    <t>Financial Trading Rev-Unreal</t>
  </si>
  <si>
    <t>Miscellaneous Revenue-NonAffil</t>
  </si>
  <si>
    <t>LCRA Unbilled Revenue</t>
  </si>
  <si>
    <t>MTM Fleet Fuel Hedging</t>
  </si>
  <si>
    <t>Amort of Defer Equity Inc</t>
  </si>
  <si>
    <t>Oth Elect Rev - Trans - Affil</t>
  </si>
  <si>
    <t>Oth Elec Rev Trans Non Affil</t>
  </si>
  <si>
    <t>Other Elec. Revenues</t>
  </si>
  <si>
    <t>Other Electric Revenues</t>
  </si>
  <si>
    <t>Trans Matrix Revenue/Distr Wires Revenue</t>
  </si>
  <si>
    <t>Residential Wires Revenues</t>
  </si>
  <si>
    <t>Commercial Wires Revenues</t>
  </si>
  <si>
    <t>Industrial Wires Revenues</t>
  </si>
  <si>
    <t>Other Wires Revenues</t>
  </si>
  <si>
    <t>4561000</t>
  </si>
  <si>
    <t>ERCOT Matrix Revenue - Non Aff</t>
  </si>
  <si>
    <t>4561001</t>
  </si>
  <si>
    <t>ERCOT Matrix Revenue - Affilia</t>
  </si>
  <si>
    <t>Total A/C 456</t>
  </si>
  <si>
    <t>Total Revenues A/C 450-456</t>
  </si>
  <si>
    <t>*Revenue does not include consolidations</t>
  </si>
  <si>
    <t>WP II-D-1-2</t>
  </si>
  <si>
    <t>AEP TEXAS INC - NORTH DIVISION</t>
  </si>
  <si>
    <t>ERCOT Matrix Expense - Affil</t>
  </si>
  <si>
    <t>5650044</t>
  </si>
  <si>
    <t>ERCOT Matrix Expense - Non Aff</t>
  </si>
  <si>
    <t>5650045</t>
  </si>
  <si>
    <t>To remove Test Year TCOS Expense recovered through Rider</t>
  </si>
  <si>
    <t>REMOVE TCOS EXPENSE</t>
  </si>
  <si>
    <t>Adjust Transmission activity recorded in distribution accounts</t>
  </si>
  <si>
    <t>580</t>
  </si>
  <si>
    <t>581</t>
  </si>
  <si>
    <t>582</t>
  </si>
  <si>
    <t>586</t>
  </si>
  <si>
    <t>588</t>
  </si>
  <si>
    <t>Oper Supervision &amp; Engineering</t>
  </si>
  <si>
    <t>Load Dispatching</t>
  </si>
  <si>
    <t>Station Expenses</t>
  </si>
  <si>
    <t>Overhead Line Expenses</t>
  </si>
  <si>
    <t>Meter Expenses</t>
  </si>
  <si>
    <t>Miscellaneous Distribution Exp</t>
  </si>
  <si>
    <t>590</t>
  </si>
  <si>
    <t>591</t>
  </si>
  <si>
    <t>592</t>
  </si>
  <si>
    <t>593</t>
  </si>
  <si>
    <t>598</t>
  </si>
  <si>
    <t>Maint Supv &amp; Engineering</t>
  </si>
  <si>
    <t>Maintenance of Structures</t>
  </si>
  <si>
    <t>Maint of Station Equipment</t>
  </si>
  <si>
    <t>Maint of Misc Distribution Plt</t>
  </si>
  <si>
    <t>Correct 2/18 journal id RECLPREPAY, s/b Distribution</t>
  </si>
  <si>
    <t>560</t>
  </si>
  <si>
    <t>562</t>
  </si>
  <si>
    <t>Station Expenses - Nonassoc</t>
  </si>
  <si>
    <t xml:space="preserve">Station Expenses </t>
  </si>
  <si>
    <t>566</t>
  </si>
  <si>
    <t>Misc Transmission Expenses</t>
  </si>
  <si>
    <t>568</t>
  </si>
  <si>
    <t>569</t>
  </si>
  <si>
    <t>570</t>
  </si>
  <si>
    <t>571</t>
  </si>
  <si>
    <t>573</t>
  </si>
  <si>
    <t>Maint of Misc Trnsmssion Plt</t>
  </si>
  <si>
    <t>561</t>
  </si>
  <si>
    <t>563</t>
  </si>
  <si>
    <t>Adjust Distribution activity recorded in transmission accounts</t>
  </si>
  <si>
    <t>FUNCTIONALIZE O&amp;M ACTIVITY</t>
  </si>
  <si>
    <t>WP II-D-1-8</t>
  </si>
  <si>
    <t>WP/ II-D-1-7</t>
  </si>
  <si>
    <t>WP/ II-D-1-7 RECLASS NONRECURRING ACTIVITY</t>
  </si>
  <si>
    <t>Total Account 1050001</t>
  </si>
  <si>
    <t>James Rowe Substation : AEPTC : 5132</t>
  </si>
  <si>
    <t>Land Parcel</t>
  </si>
  <si>
    <t>Iowa 138/12.47KV Substation : AEPTC : 5152</t>
  </si>
  <si>
    <t>Resaca 69kV Substation : AEPTC : 1204</t>
  </si>
  <si>
    <t>TBD</t>
  </si>
  <si>
    <t>Marina 138/12kV Substation : AEPTC : 5195</t>
  </si>
  <si>
    <t>Valadez 138kV Substation : AEPTC : 5187</t>
  </si>
  <si>
    <t>Pantera 138kV Station : AEPTC : 5213</t>
  </si>
  <si>
    <t>Amount</t>
  </si>
  <si>
    <t>Estimated In Service Date</t>
  </si>
  <si>
    <t>long_description</t>
  </si>
  <si>
    <t>description</t>
  </si>
  <si>
    <t>Plant Account</t>
  </si>
  <si>
    <t>Business Unit</t>
  </si>
  <si>
    <t>TEST YEAR ENDED 12/31/18</t>
  </si>
  <si>
    <t>ANALYSIS OF PLANT HELD FOR FUTURE USE</t>
  </si>
  <si>
    <t>FICA Adjustment for Base Payroll</t>
  </si>
  <si>
    <t>Total FICA Costs</t>
  </si>
  <si>
    <t>Effective FICA rate</t>
  </si>
  <si>
    <t>Payroll related proforma adjustments</t>
  </si>
  <si>
    <t>Base Payroll</t>
  </si>
  <si>
    <t>Total payroll related adjustments</t>
  </si>
  <si>
    <t xml:space="preserve">Total FICA expense adjustment </t>
  </si>
  <si>
    <t>PURPOSE</t>
  </si>
  <si>
    <t>To adjust FICA expense consistent with base payroll and incentive payroll adjustments.  The discussion of this adjustment can be found in the testimony of Mr. Randall Hamlett.</t>
  </si>
  <si>
    <t>408.1</t>
  </si>
  <si>
    <t>II-E-2</t>
  </si>
  <si>
    <t>II-D-3.2</t>
  </si>
  <si>
    <t>WP II-D-1.1</t>
  </si>
  <si>
    <t>Annual Incentive</t>
  </si>
  <si>
    <t>Long Term Incentive</t>
  </si>
  <si>
    <t>WP II-D-1.4</t>
  </si>
  <si>
    <t>WP II-D-1.5</t>
  </si>
  <si>
    <t>Pro forma Ad Valorem Expense Adjustment</t>
  </si>
  <si>
    <t>Grand Total</t>
  </si>
  <si>
    <t>Jan</t>
  </si>
  <si>
    <t>Jan Total</t>
  </si>
  <si>
    <t>Feb</t>
  </si>
  <si>
    <t>Feb Total</t>
  </si>
  <si>
    <t>Mar</t>
  </si>
  <si>
    <t>Mar Total</t>
  </si>
  <si>
    <t>Apr</t>
  </si>
  <si>
    <t>Apr Total</t>
  </si>
  <si>
    <t>May</t>
  </si>
  <si>
    <t>May Total</t>
  </si>
  <si>
    <t>Jun</t>
  </si>
  <si>
    <t>Jun Total</t>
  </si>
  <si>
    <t>Jul</t>
  </si>
  <si>
    <t>Jul Total</t>
  </si>
  <si>
    <t>Aug</t>
  </si>
  <si>
    <t>Aug Total</t>
  </si>
  <si>
    <t>Sep</t>
  </si>
  <si>
    <t>Sep Total</t>
  </si>
  <si>
    <t>Oct</t>
  </si>
  <si>
    <t>Oct Total</t>
  </si>
  <si>
    <t>Nov</t>
  </si>
  <si>
    <t>Nov Total</t>
  </si>
  <si>
    <t>Dec</t>
  </si>
  <si>
    <t>Dec Total</t>
  </si>
  <si>
    <t>Month</t>
  </si>
  <si>
    <t>FERC Account</t>
  </si>
  <si>
    <t>RWIP Balance as of 12/31/2018</t>
  </si>
  <si>
    <t>Subtotal</t>
  </si>
  <si>
    <t>Misc. Equipment</t>
  </si>
  <si>
    <t>A398</t>
  </si>
  <si>
    <t>Communication Equipment</t>
  </si>
  <si>
    <t>A397</t>
  </si>
  <si>
    <t>Power Operated Equipment</t>
  </si>
  <si>
    <t>A396</t>
  </si>
  <si>
    <t>Laboratory Equipment</t>
  </si>
  <si>
    <t>A395</t>
  </si>
  <si>
    <t>Tools, Shop &amp; Garage Equip.</t>
  </si>
  <si>
    <t>A394</t>
  </si>
  <si>
    <t xml:space="preserve">Store Equipment </t>
  </si>
  <si>
    <t>A393</t>
  </si>
  <si>
    <t>Transportation Equipment</t>
  </si>
  <si>
    <t>A392</t>
  </si>
  <si>
    <t>Office Furniture &amp; Equip.</t>
  </si>
  <si>
    <t>A391</t>
  </si>
  <si>
    <t>Structures and Improvements</t>
  </si>
  <si>
    <t>A390</t>
  </si>
  <si>
    <t>Accumulated Depreciation</t>
  </si>
  <si>
    <t>General Plant</t>
  </si>
  <si>
    <t>Street Lights</t>
  </si>
  <si>
    <t>A373</t>
  </si>
  <si>
    <t>Install. on Customer Prem.</t>
  </si>
  <si>
    <t>A371</t>
  </si>
  <si>
    <t>Meters</t>
  </si>
  <si>
    <t>A370</t>
  </si>
  <si>
    <t>Services</t>
  </si>
  <si>
    <t>A369</t>
  </si>
  <si>
    <t>Line Transformers-Primary</t>
  </si>
  <si>
    <t>A368P</t>
  </si>
  <si>
    <t>U.G. Conductors &amp; Devices-Primary</t>
  </si>
  <si>
    <t>A367P</t>
  </si>
  <si>
    <t>Underground Conduits-Primary</t>
  </si>
  <si>
    <t>A366P</t>
  </si>
  <si>
    <t>O.H. Conductors &amp; Devices-Primary</t>
  </si>
  <si>
    <t>A365P</t>
  </si>
  <si>
    <t>Poles,Towers &amp; Fixtures-Primary</t>
  </si>
  <si>
    <t>A364P</t>
  </si>
  <si>
    <t>Station Equipment</t>
  </si>
  <si>
    <t>A362</t>
  </si>
  <si>
    <t>A361</t>
  </si>
  <si>
    <t>Distribution Plant</t>
  </si>
  <si>
    <t>Roads and Trails</t>
  </si>
  <si>
    <t>A359</t>
  </si>
  <si>
    <t>Underground Conductors</t>
  </si>
  <si>
    <t>A358</t>
  </si>
  <si>
    <t>Undergound Conduit</t>
  </si>
  <si>
    <t>A357</t>
  </si>
  <si>
    <t>O.H. Conductors &amp; Devices</t>
  </si>
  <si>
    <t>A356</t>
  </si>
  <si>
    <t>Poles and Fixtures</t>
  </si>
  <si>
    <t>A355</t>
  </si>
  <si>
    <t>Towers and Fixtures</t>
  </si>
  <si>
    <t>A354</t>
  </si>
  <si>
    <t>A353</t>
  </si>
  <si>
    <t>A352</t>
  </si>
  <si>
    <t>Transmission Plant</t>
  </si>
  <si>
    <t>Balance</t>
  </si>
  <si>
    <t>for Depreciation</t>
  </si>
  <si>
    <t>Allocate RWIP</t>
  </si>
  <si>
    <t>Balance Provision</t>
  </si>
  <si>
    <t>WP II-B-1-3</t>
  </si>
  <si>
    <t>Adjustment for capitalization</t>
  </si>
  <si>
    <t xml:space="preserve">Total Company </t>
  </si>
  <si>
    <t>WP II-B.6</t>
  </si>
  <si>
    <t>YTD Feb 2019 Annualized</t>
  </si>
  <si>
    <t>YTD Feb 2019</t>
  </si>
  <si>
    <t>To adjust test year group insurance costs to projected costs by annualizing February 2019 costs.</t>
  </si>
  <si>
    <t>Tree trimming</t>
  </si>
  <si>
    <t xml:space="preserve">Adjust Distibution Payroll Expense </t>
  </si>
  <si>
    <t>Adjust Transmission Payroll Expense</t>
  </si>
  <si>
    <t>Working Funds and Other</t>
  </si>
  <si>
    <t>Average Daily Bank Balances</t>
  </si>
  <si>
    <t>Return</t>
  </si>
  <si>
    <t>Current FIT - ERCOT Matrix Expense-Rider</t>
  </si>
  <si>
    <t>ERCOT Matrix Expense-Rider</t>
  </si>
  <si>
    <t>Depreciation Expense</t>
  </si>
  <si>
    <t>Taxes Other Than Income Taxes</t>
  </si>
  <si>
    <t xml:space="preserve">                    Total FIT</t>
  </si>
  <si>
    <t xml:space="preserve">          Deferred</t>
  </si>
  <si>
    <t xml:space="preserve">          Current</t>
  </si>
  <si>
    <t>Federal Income Taxes</t>
  </si>
  <si>
    <t>Incentive Compensation</t>
  </si>
  <si>
    <t>Transmission Expense</t>
  </si>
  <si>
    <t>Operation &amp; Maintenance Expense</t>
  </si>
  <si>
    <t>(g)</t>
  </si>
  <si>
    <t>(f)</t>
  </si>
  <si>
    <t xml:space="preserve">(e) </t>
  </si>
  <si>
    <t>(c)</t>
  </si>
  <si>
    <t>Requirement</t>
  </si>
  <si>
    <t>(Lead)/Lag</t>
  </si>
  <si>
    <t>Lead Days</t>
  </si>
  <si>
    <t>Lag Days</t>
  </si>
  <si>
    <t>Prepayments</t>
  </si>
  <si>
    <t>Year Amount</t>
  </si>
  <si>
    <t>Working Capital</t>
  </si>
  <si>
    <t>Revenue</t>
  </si>
  <si>
    <t>Avg. Daily</t>
  </si>
  <si>
    <t>Adjusted Test</t>
  </si>
  <si>
    <t>FOR THE TEST YEAR ENDED December 31, 2018</t>
  </si>
  <si>
    <t>LEAD/LAG STUDY RESULTS</t>
  </si>
  <si>
    <t>WP II-B-9.1</t>
  </si>
  <si>
    <t>WP II-B-9.2</t>
  </si>
  <si>
    <t xml:space="preserve">WP/ II-B-1-5 ALLOCATION OF RWIP </t>
  </si>
  <si>
    <t>WP/ II-D-1-13 TREE TRIMMING</t>
  </si>
  <si>
    <t>WP/ II-B.5 PRW WITHOUT MED-D</t>
  </si>
  <si>
    <t>Vegetation Management</t>
  </si>
  <si>
    <t>Adjustment Annual Storm</t>
  </si>
  <si>
    <t>Total Reserve Amount</t>
  </si>
  <si>
    <t>Amount in Test Year</t>
  </si>
  <si>
    <t>Pro-Forma Adjustment</t>
  </si>
  <si>
    <t>WP II-B-1-2</t>
  </si>
  <si>
    <t>Central Division Test Year Base Payroll</t>
  </si>
  <si>
    <t>Central Division Test Year Overtime Payroll</t>
  </si>
  <si>
    <t>Central Division Test Year Special Pay</t>
  </si>
  <si>
    <t>Total Central Division Test Year Compensation</t>
  </si>
  <si>
    <t>*AEP Texas (Central Division) maintains functional ledgers for transmission and distribution.  Please see the testimony of Randall W. Hamlett for Meter and TDCS functionalization.</t>
  </si>
  <si>
    <t xml:space="preserve"> </t>
  </si>
  <si>
    <t>II-D-2.5</t>
  </si>
  <si>
    <t>TOTAL EDUCATIONAL</t>
  </si>
  <si>
    <t>*</t>
  </si>
  <si>
    <t>TAPIA, AMY (STEM DONATION)</t>
  </si>
  <si>
    <t>RIOS, SIMON (STEM DONATION)</t>
  </si>
  <si>
    <t>LOPEZ, ARACELI MELISSA (STEM DONATION)</t>
  </si>
  <si>
    <t>GUZMAN, CHRISTINA (STEM DONATION)</t>
  </si>
  <si>
    <t>CASTRO, CELINDA (STEM DONATION)</t>
  </si>
  <si>
    <t>WILLIAM MARSH RICE UNIVERSITY</t>
  </si>
  <si>
    <t>WEST OSO HIGH SCHOOL</t>
  </si>
  <si>
    <t>VALLEY ALLIANCE OF MENTORS FOR OPPORTUNITIES &amp; SCHOLARSHIPS</t>
  </si>
  <si>
    <t>UNIVERSITY OF TEXAS</t>
  </si>
  <si>
    <t>UNIVERSITY OF HOUSTON  VICTORIA</t>
  </si>
  <si>
    <t>UNITED HIGH SCHOOL</t>
  </si>
  <si>
    <t>TULOSO-MIDWAY EDUCATION FOUNDATION</t>
  </si>
  <si>
    <t>TRAVIS ELEMENTARY</t>
  </si>
  <si>
    <t>TEXAS STATE TECHNICAL COLLEGE</t>
  </si>
  <si>
    <t>TEXAS A&amp;M</t>
  </si>
  <si>
    <t>TEXAS A &amp; M UNIVERSITY-KINGSVILLE</t>
  </si>
  <si>
    <t>TEXAS A &amp; M INTERNATIONAL</t>
  </si>
  <si>
    <t>STARS SCHOLARSHIP FUND</t>
  </si>
  <si>
    <t>SOUTHWEST TEXAS JUNIOR COLLEGE</t>
  </si>
  <si>
    <t>SOUTH TEXAS ISD EDUCATION FOUNDATION</t>
  </si>
  <si>
    <t>SOUTH TEXAS COLLEGE OF LAW</t>
  </si>
  <si>
    <t>SOUTH TEXAS COLLEGE (STC)</t>
  </si>
  <si>
    <t>SANTA GERTRUDIS ISD</t>
  </si>
  <si>
    <t>SAN PATRICIO COUNTY AGRICULTURE &amp; HOMEMAKERS SHOW (FFA)</t>
  </si>
  <si>
    <t>SAN PATRICIO &amp; ARANSAS COUNTIES LIVESTOCK SHOW</t>
  </si>
  <si>
    <t>SAN DIEGO HIGH SCHOOL ROBOTICS</t>
  </si>
  <si>
    <t>SAN DIEGO HIGH SCHOOL</t>
  </si>
  <si>
    <t>SAM HOUSTON ELEMENTARY</t>
  </si>
  <si>
    <t>RISE SCHOOL OF CORPUS CHRISTI</t>
  </si>
  <si>
    <t>PEARSALL HIGH SCHOOL</t>
  </si>
  <si>
    <t>ORANGE GROVE ISD</t>
  </si>
  <si>
    <t>NUECES COUNTY JR. LIVESTOCK SHOW</t>
  </si>
  <si>
    <t>NEWSPAPERS IN EDUCATION</t>
  </si>
  <si>
    <t>MONTESSORI SCHOOL</t>
  </si>
  <si>
    <t>MARTIN MIDDLE SCHOOL</t>
  </si>
  <si>
    <t>LONG ELEMENTARY</t>
  </si>
  <si>
    <t>LIBERTY MIDDLE SCHOOL</t>
  </si>
  <si>
    <t>LAREDO COLLEGE</t>
  </si>
  <si>
    <t>KAFFIE MIDDLE SCHOOL</t>
  </si>
  <si>
    <t>JUNIOR ACHIEVEMENT</t>
  </si>
  <si>
    <t>J B ALEXANDER HIGH SCHOOL</t>
  </si>
  <si>
    <t>IMAGINARIUM OF SOUTH TEXAS</t>
  </si>
  <si>
    <t>IDEA MCALLEN COLLEGE PREP</t>
  </si>
  <si>
    <t>HISPANIC EDUCATION PROJECT</t>
  </si>
  <si>
    <t>HILDAGO COUNTY 4-H ADULT LEADERS &amp; PARENT ASSOC.</t>
  </si>
  <si>
    <t>HARMONY SCHOOL OF EXCELLENCE</t>
  </si>
  <si>
    <t>HARLINGEN AREA EDUCATION FOUNDATION</t>
  </si>
  <si>
    <t>GATEWAY</t>
  </si>
  <si>
    <t>FRIO COUNTY 4-H</t>
  </si>
  <si>
    <t>FRIENDS OF THE SAN BENITO PUBLIC LIBRARY</t>
  </si>
  <si>
    <t>FOY H MOODY HIGH SCHOOL</t>
  </si>
  <si>
    <t>FLOUR BLUFF OPERATION GRADUATION</t>
  </si>
  <si>
    <t>FLOUR BLUFF ELEMENTARY SCHOOL</t>
  </si>
  <si>
    <t>EL PROGRESO MEMORIAL LIBRARY</t>
  </si>
  <si>
    <t>EL CAMPO INDEPENDENT SCHOOL DISTRICT</t>
  </si>
  <si>
    <t>EDUCATION IS OUR FREEDOM</t>
  </si>
  <si>
    <t>EDUCATION FOUNDATION OF TAFT ISD</t>
  </si>
  <si>
    <t>EDDIE LUCIO SCHOLARSHIP FUND</t>
  </si>
  <si>
    <t>DRISCOLL MIDDLE SCHOOL</t>
  </si>
  <si>
    <t>DR RODRIGUEZ ELEMENTARY</t>
  </si>
  <si>
    <t>DEWITT COUNTY GO TEXAN</t>
  </si>
  <si>
    <t>DEL MAR COLLEGE FOUNDATION INC</t>
  </si>
  <si>
    <t>CUNNINGHAM MIDDLE SCHOOL</t>
  </si>
  <si>
    <t>CORPUS CHRISTI LITERACY COUNCIL</t>
  </si>
  <si>
    <t>CORPUS CHRISTI EDUCATION FOUNDATION</t>
  </si>
  <si>
    <t>COMMUNITIES IN SCHOOLS</t>
  </si>
  <si>
    <t>COLLINS PARR ELEMENTARY</t>
  </si>
  <si>
    <t>COLLEGIATE HIGH SCHOOL</t>
  </si>
  <si>
    <t>COLES HIGH SCHOOL</t>
  </si>
  <si>
    <t>CLARK ELEMENTARY</t>
  </si>
  <si>
    <t>CITIZENS FOR EDUCATIONAL EXCELLENCE</t>
  </si>
  <si>
    <t>CAMP WOOD PUBLIC LIBRARY</t>
  </si>
  <si>
    <t>CALALLEN EDUCATION FOUNDATION</t>
  </si>
  <si>
    <t>BERNARDA JAIME JUNIOR HIGH SCHOOL</t>
  </si>
  <si>
    <t>BAKER MIDDLE SCHOOL</t>
  </si>
  <si>
    <t>ASSOCIATION OF FORMER STUDENTS OF TEXAS A&amp;M UNIVERSITY</t>
  </si>
  <si>
    <t>AREA X FFA ASSOCIATION</t>
  </si>
  <si>
    <t>ARANSAS COUNTY ISD</t>
  </si>
  <si>
    <t>Name</t>
  </si>
  <si>
    <t>Factor</t>
  </si>
  <si>
    <t>CHECK</t>
  </si>
  <si>
    <t>#</t>
  </si>
  <si>
    <t>Texas</t>
  </si>
  <si>
    <t>Allocation</t>
  </si>
  <si>
    <t>Electric</t>
  </si>
  <si>
    <t>Change</t>
  </si>
  <si>
    <t>or Non-Electric</t>
  </si>
  <si>
    <t>Company</t>
  </si>
  <si>
    <t>Schedule</t>
  </si>
  <si>
    <t>Number</t>
  </si>
  <si>
    <t>TDCS</t>
  </si>
  <si>
    <t>MET</t>
  </si>
  <si>
    <t>DIST</t>
  </si>
  <si>
    <t>TRAN</t>
  </si>
  <si>
    <t>Funct</t>
  </si>
  <si>
    <t>FF</t>
  </si>
  <si>
    <t>Allocation to</t>
  </si>
  <si>
    <t>Retail</t>
  </si>
  <si>
    <t>Known</t>
  </si>
  <si>
    <t>Non-Regulated</t>
  </si>
  <si>
    <t xml:space="preserve">Total </t>
  </si>
  <si>
    <t>Organization</t>
  </si>
  <si>
    <t>WP/ II-D-2.5-1 SUMMARY OF EDUCATIONAL</t>
  </si>
  <si>
    <t>AEP TEXAS INC. (CENTRAL DIVISION)</t>
  </si>
  <si>
    <t>*AEP Texas (Central Division) maintains functional ledgers for transmission and distribution.  Please see the testimony of Peter K. Kimani for Meter and TDCS functionalization.</t>
  </si>
  <si>
    <t>TOTAL COMMUNITY SERVICE</t>
  </si>
  <si>
    <t>SALAZAR, CHRISTINA M (UNITED WAY CAMPAIGN)</t>
  </si>
  <si>
    <t>LEMANSKI, KENNETH M SR</t>
  </si>
  <si>
    <t>YOUTH DEVELOPMENT FOUNDATION OFPORT ARANSAS</t>
  </si>
  <si>
    <t>YORKTOWN WESTERN DAYS</t>
  </si>
  <si>
    <t>WOMEN'S CITY CLUB</t>
  </si>
  <si>
    <t>WEBB COUNTY BETTER COMMUNITY FOUNDATION</t>
  </si>
  <si>
    <t>WASHINGTON'S BIRTHDAY CELEBRATION ASSOCIATION</t>
  </si>
  <si>
    <t>WARRIORS WEEKEND</t>
  </si>
  <si>
    <t>VOLUNTEERS SERVING THE NEED</t>
  </si>
  <si>
    <t>VICTORIA COUNTY UNITED WAY</t>
  </si>
  <si>
    <t>VICTORIA AREA GO TEXAN COMMITTEE</t>
  </si>
  <si>
    <t>VICTORIA ADULT LITERACY COUNCIL</t>
  </si>
  <si>
    <t>UVALDE FESTIVAL &amp; EVENTS ASSOCIATION INC</t>
  </si>
  <si>
    <t>USO OF SOUTH TEXAS</t>
  </si>
  <si>
    <t>UNITED WAY OF THE COASTAL BEND</t>
  </si>
  <si>
    <t>UNITED WAY OF SOUTHERN CAMERON COUNTY</t>
  </si>
  <si>
    <t>UNITED WAY OF SOUTH TEXAS</t>
  </si>
  <si>
    <t>UNITED WAY OF NORTHERN CAMERON COUNTY</t>
  </si>
  <si>
    <t>UNITED WAY OF LAREDO INC</t>
  </si>
  <si>
    <t>UNITED WAY OF CALHOUN COUNTY</t>
  </si>
  <si>
    <t>UNITED CORPUS CHRISTI</t>
  </si>
  <si>
    <t>THREE RIVERS, CITY OF</t>
  </si>
  <si>
    <t>TEXAS RIO GRANDE VALLEY ONION FESTIVAL</t>
  </si>
  <si>
    <t>TEXAS MARITIME MUSEUM</t>
  </si>
  <si>
    <t>TEXAS HERITAGE INDEPENDENCE CELEBRATION</t>
  </si>
  <si>
    <t>TEXAS GAME WARDEN ASSOCIATION</t>
  </si>
  <si>
    <t>TEXAS CONJUNTO MUSIC HALL OF FAME</t>
  </si>
  <si>
    <t>TEXAS CITRUS FIESTA</t>
  </si>
  <si>
    <t>SPRINGFEST</t>
  </si>
  <si>
    <t>SOUTH TEXAS ASSESSMENT &amp; REFERRAL SERVICES</t>
  </si>
  <si>
    <t>SHOP WITH A COP</t>
  </si>
  <si>
    <t>SEMBRADORES DE AMISTAD</t>
  </si>
  <si>
    <t>SCHLEICHER COUNTY LIVESTOCK ASSOCIATION</t>
  </si>
  <si>
    <t>SAN BENITO, CITY OF</t>
  </si>
  <si>
    <t>SAN ANTONIO RIVER FOUNDATION</t>
  </si>
  <si>
    <t>SAN ANTONIO BAY PARTNERSHIP</t>
  </si>
  <si>
    <t>SALTWATER-FISHERIES ENHANCEMENT ASSOCIATION</t>
  </si>
  <si>
    <t>ROTARY CLUB</t>
  </si>
  <si>
    <t>RONALD MCDONALD HOUSE CHARITIES</t>
  </si>
  <si>
    <t>ROCKPORT ART CENTER</t>
  </si>
  <si>
    <t>ROBERT DE LEON JR FOUNDATION</t>
  </si>
  <si>
    <t>RIO GRANDE VALLEY LIVESTOCK SHOW</t>
  </si>
  <si>
    <t>RIO GRANDE INTERNATIONAL STUDY CENTER</t>
  </si>
  <si>
    <t>RIO GRANDE CITY, CITY OF</t>
  </si>
  <si>
    <t>READY OR NOT FOUNDATION</t>
  </si>
  <si>
    <t>RAYMONDVILLE, CITY OF</t>
  </si>
  <si>
    <t>RANCHO VIEJO, TOWN OF - BEAUTIFICATION COMMITTEE</t>
  </si>
  <si>
    <t>PURPLE DOOR</t>
  </si>
  <si>
    <t>POTEET, CITY OF</t>
  </si>
  <si>
    <t>POTEET ROTARY CLUB</t>
  </si>
  <si>
    <t>PORTLAND ROTARY CLUB</t>
  </si>
  <si>
    <t>PORTLAND KIWANIS CLUB</t>
  </si>
  <si>
    <t>PORT LAVACA, CITY OF</t>
  </si>
  <si>
    <t>PORT ARANSAS ART CENTER</t>
  </si>
  <si>
    <t>PHARR, CITY OF</t>
  </si>
  <si>
    <t>PAWS &amp; CLAWS AUXILIARY</t>
  </si>
  <si>
    <t>NUECES COUNTY LOCAL EMERGENCY PLANNING COMMITTEE</t>
  </si>
  <si>
    <t>NUECES COUNTY - HOST COUNTY COURT FUND</t>
  </si>
  <si>
    <t>NIXON SMILEY LIVESTOCK SHOW</t>
  </si>
  <si>
    <t>NAACP</t>
  </si>
  <si>
    <t>MISSION LIONS CLUB</t>
  </si>
  <si>
    <t>MCALLEN, CITY OF</t>
  </si>
  <si>
    <t>MAVERICK COUNTY</t>
  </si>
  <si>
    <t>MATAGORDA COUNTY UNITED WAY</t>
  </si>
  <si>
    <t>MATAGORDA COUNTY FAIR &amp; LIVESTOCK ASSN</t>
  </si>
  <si>
    <t>MARCH OF DIMES</t>
  </si>
  <si>
    <t>MAKING STRIDES AGAINST BREAST CANCER</t>
  </si>
  <si>
    <t>LYFORD, CITY OF</t>
  </si>
  <si>
    <t>LOS FRESNOS RODEO COMMUNITY</t>
  </si>
  <si>
    <t>LIONS CLUB</t>
  </si>
  <si>
    <t>LEAGUE OF UNITED LATIN AMERICAN CITIZENS</t>
  </si>
  <si>
    <t>LAURA W BUSH INSTITUTE FOR WOMEN'S HEALTH</t>
  </si>
  <si>
    <t>LATINS INSPIRING FOR EMPOWERMENT</t>
  </si>
  <si>
    <t>LAREDO, CITY OF</t>
  </si>
  <si>
    <t>LAREDO LITTLE THEATRE</t>
  </si>
  <si>
    <t>LAREDO INTERNATIONAL FAIR &amp; EXPOSITION</t>
  </si>
  <si>
    <t>LAREDO GATEWAY ROTARY</t>
  </si>
  <si>
    <t>LAREDO AREA COMMUNITY FOUNDATION</t>
  </si>
  <si>
    <t>LA FERIA, CITY OF</t>
  </si>
  <si>
    <t>KSPACE CONTEMPORARY</t>
  </si>
  <si>
    <t>KIWANIS CLUB</t>
  </si>
  <si>
    <t>KENEDY ROTARY CLUB</t>
  </si>
  <si>
    <t>KEEP TEXAS BEAUTIFUL</t>
  </si>
  <si>
    <t>KEEP MCALLEN BEAUTIFUL INC</t>
  </si>
  <si>
    <t>KEDT-TV/FM KVRT-FM</t>
  </si>
  <si>
    <t>JUNIOR LEAGUE</t>
  </si>
  <si>
    <t>JIM HOGG COUNTY FAIR</t>
  </si>
  <si>
    <t>JACKSON COUNTY YOUTH BUILDERS</t>
  </si>
  <si>
    <t>INSTITUTO DE CULTURA HISPANICA</t>
  </si>
  <si>
    <t>INGLESIDE ROTARY CLUB</t>
  </si>
  <si>
    <t>INEZ COMMUNITY BENEFIT ASSOC.</t>
  </si>
  <si>
    <t>HALO-FLIGHT FOA</t>
  </si>
  <si>
    <t>HABITAT FOR HUMANITY</t>
  </si>
  <si>
    <t>GROW LOCAL SOUTH TEXAS</t>
  </si>
  <si>
    <t>GOODWILL INDUSTRIES</t>
  </si>
  <si>
    <t>GOLIAD COUNTY SENIOR CITIZENS CENTER INC</t>
  </si>
  <si>
    <t>GOLIAD COUNTY FAIR ASSOCIATION</t>
  </si>
  <si>
    <t>GEORGE WEST STORYFEST ASSOC INC</t>
  </si>
  <si>
    <t>FRIENDS OF CORPUS CHRISTI MUSEUM OF SCIENCE &amp; HISTORY</t>
  </si>
  <si>
    <t>FREER, CITY OF</t>
  </si>
  <si>
    <t>FORT CLARK SPRINGS ASSN. INC. COMMUNITY COUNCIL</t>
  </si>
  <si>
    <t>FOOD BANK OF CORPUS CHRISTI</t>
  </si>
  <si>
    <t>ESCOBARES, CITY OF</t>
  </si>
  <si>
    <t>ENCINAL, CITY OF</t>
  </si>
  <si>
    <t>EL CENIZO, CITY OF</t>
  </si>
  <si>
    <t>EL CAMPO ROTARY CLUB</t>
  </si>
  <si>
    <t>EDWARDS COUNTY FAIR ASSOCIATION</t>
  </si>
  <si>
    <t>EAGLE PASS, CITY OF</t>
  </si>
  <si>
    <t>E C F COMMUNITY CENTER</t>
  </si>
  <si>
    <t>DUCKS UNLIMITED</t>
  </si>
  <si>
    <t>DRISCOLL CHILDREN'S HOSPITAL</t>
  </si>
  <si>
    <t>DRESS FOR SUCCESS</t>
  </si>
  <si>
    <t>DAMAGE PREVENTION COUNCIL</t>
  </si>
  <si>
    <t>CRYSTAL CITY FESTIVAL ASSOC.</t>
  </si>
  <si>
    <t>CORPUS CHRISTI, CITY OF</t>
  </si>
  <si>
    <t>CORPUS CHRISTI SYMPHONY</t>
  </si>
  <si>
    <t>CORPUS CHRISTI METRO MINISTRIES</t>
  </si>
  <si>
    <t>CORPUS CHRISTI BOTANICAL SOCIETY</t>
  </si>
  <si>
    <t>COASTAL CONSERVATION ASSOCIATION</t>
  </si>
  <si>
    <t>COASTAL CONSERVATION ASSOC. TEXAS CORPUS CHRISTI CHAPTER</t>
  </si>
  <si>
    <t>CITY OF DEVINE POLICE DEPT</t>
  </si>
  <si>
    <t>CHRISTUS SPOHN HEALTH SYSTEM FOUNDATION</t>
  </si>
  <si>
    <t>CHILDREN'S HOSPITAL</t>
  </si>
  <si>
    <t>CHILDREN'S ADVOCACY CENTER</t>
  </si>
  <si>
    <t>CHARLIES PLACE  COASTAL BEND ALCOHOL &amp; DRUG REHABILITATION CENTER</t>
  </si>
  <si>
    <t>CASA OF THE COASTAL BEND</t>
  </si>
  <si>
    <t>CASA OF CAMERON &amp; WILLACY COUNTIES INC</t>
  </si>
  <si>
    <t>CACTUS JACK FOUNDATION</t>
  </si>
  <si>
    <t>BUCCANEER COMMISSION</t>
  </si>
  <si>
    <t>BOYS &amp; GIRLS CLUBS</t>
  </si>
  <si>
    <t>BOY SCOUTS OF AMERICA</t>
  </si>
  <si>
    <t>BORDER TEXAN OF THE YEAR COMMITTEE</t>
  </si>
  <si>
    <t>BIG BROTHERS/BIG SISTERS</t>
  </si>
  <si>
    <t>AUTISM AWARENESS &amp; EDUCATION FOUNDATION</t>
  </si>
  <si>
    <t>ART MUSEUM OF SOUTH TEXAS</t>
  </si>
  <si>
    <t>ARCE, ANTONIO (UNITED WAY CAMPAIGN)</t>
  </si>
  <si>
    <t>AMERICAN LEGION</t>
  </si>
  <si>
    <t>AMERICAN HEART ASSOCIATION</t>
  </si>
  <si>
    <t>AMERICAN CANCER SOCIETY</t>
  </si>
  <si>
    <t>WP/ II-D-2.5-2 SUMMARY OF COMMUNITY SERVICE</t>
  </si>
  <si>
    <t>TOTAL BUSINESS / ECONOMIC DEVELOPMENT</t>
  </si>
  <si>
    <t>VICTORIA CHAMBER OF COMMERCE</t>
  </si>
  <si>
    <t>UVALDE AREA CHAMBER OF COMMERCE</t>
  </si>
  <si>
    <t>TEXAS ECONOMIC DEVELOPMENT COUNCIL</t>
  </si>
  <si>
    <t>TEXAS BUILDING BRANCH - ASSOCIATED GENERAL CONTRACTORS</t>
  </si>
  <si>
    <t>ROCKPORT-FULTON AREA CHAMBER</t>
  </si>
  <si>
    <t>PORTLAND CHAMBER OF COMMERCE</t>
  </si>
  <si>
    <t>PORT ARANSAS CHAMBER OF COMMERCE &amp; TOURIST BUREAU</t>
  </si>
  <si>
    <t>PALACIOS CHAMBER OF COMMERCE</t>
  </si>
  <si>
    <t>MATHIS ECONOMIC DEVELOPMENT CORPORATION</t>
  </si>
  <si>
    <t>KENEDY CHAMBER OF COMMERCE</t>
  </si>
  <si>
    <t>INGLESIDE CHAMBER OF COMMERCE</t>
  </si>
  <si>
    <t>EL CAMPO CHAMBER OF COMMERCE</t>
  </si>
  <si>
    <t>DIMMIT COUNTY CHAMBER OF COMMERCE</t>
  </si>
  <si>
    <t>DEL RIO CHAMBER OF COMMERCE</t>
  </si>
  <si>
    <t>ARANSAS PASS CHAMBER OF COMMERCE</t>
  </si>
  <si>
    <t>SAN PATRICIO ECONOMIC DEVELOPMENT</t>
  </si>
  <si>
    <t>UVALDE CONVENTION &amp; VISITORS BUREAU</t>
  </si>
  <si>
    <t>TEXAS ENGINEERING FOUNDATION</t>
  </si>
  <si>
    <t>SOUTH PADRE ISLAND CHAMBER OF COMMERCE</t>
  </si>
  <si>
    <t>RIO GRANDE VALLEY PARTNERSHIP</t>
  </si>
  <si>
    <t>MIDDLE RIO GRANDE DEVELOPMENT</t>
  </si>
  <si>
    <t>MID-COAST HURRICANE CONFERENCE</t>
  </si>
  <si>
    <t>MCALLEN CHAMBER OF COMMERCE</t>
  </si>
  <si>
    <t>LDF NONPROFIT FOUNDATION</t>
  </si>
  <si>
    <t>LAREDO MANUFACTURERS ASSOCIATION</t>
  </si>
  <si>
    <t>LAREDO CHAMBER OF COMMERCE</t>
  </si>
  <si>
    <t>LAREDO BUILDERS ASSOCIATION</t>
  </si>
  <si>
    <t>HARLINGEN AREA CHAMBER OF COMMERCE</t>
  </si>
  <si>
    <t>GREATER LAREDO DEVELOPMENT FOUNDATION</t>
  </si>
  <si>
    <t>CORPUS CHRISTI CONVENTION &amp;  VISITORS BUREAU</t>
  </si>
  <si>
    <t>COASTAL BEND COUNCIL OF GOVERNMENTS (HURRICANE CONFERENCE)</t>
  </si>
  <si>
    <t>CHAMBER OF COMMERCE OF ZAPATA</t>
  </si>
  <si>
    <t>BAY AREA CITIZENS AGAINST LAWSUIT ABUSE</t>
  </si>
  <si>
    <t>ASSOCIATION OF FUNDRAISING PROFESSIONALS</t>
  </si>
  <si>
    <t>WP/ II-D-2.5-3 SUMMARY OF BUSINESS / ECONOMIC DEVELOPMENT</t>
  </si>
  <si>
    <t>TOTAL ECONOMIC DEVELOPMENT</t>
  </si>
  <si>
    <t>EDISON ELECTRIC INSTITUTE</t>
  </si>
  <si>
    <t>WP/ II-D-2.5-5 SUMMARY OF INDUSTRY</t>
  </si>
  <si>
    <t>WILLIAM PATERSON</t>
  </si>
  <si>
    <t>WESTMINISTER COLLEGE</t>
  </si>
  <si>
    <t>WASHINGTON UNIVERSITY</t>
  </si>
  <si>
    <t>WAKE FOREST UNIVERSITY</t>
  </si>
  <si>
    <t>UNIVERSITY OF WISCONSIN FOUNDATION</t>
  </si>
  <si>
    <t>UNIVERSITY OF WISCONSIN</t>
  </si>
  <si>
    <t>UNIVERSITY OF PITTSBURGH</t>
  </si>
  <si>
    <t>UNIVERSITY OF NORTH CAROLINA</t>
  </si>
  <si>
    <t>UNIVERSITY OF ILLINOIS FOUNDATION</t>
  </si>
  <si>
    <t>UNIVERSITY OF ILLINOIS</t>
  </si>
  <si>
    <t>UNIVERSITY OF GEORGIA</t>
  </si>
  <si>
    <t>UCLA FOUNDATION</t>
  </si>
  <si>
    <t>STEVENS INSTITUTE OF TECHNOLOGY</t>
  </si>
  <si>
    <t>ST JOSEPH COLLEGE ALUMNI FUND</t>
  </si>
  <si>
    <t>RIPON COLLEGE</t>
  </si>
  <si>
    <t>RENSSELAER POLYTECHNIC INSTITUTE</t>
  </si>
  <si>
    <t>POINT PLEASANT INTERMEDIATE SCHOOL</t>
  </si>
  <si>
    <t>PITTSBURG STATE UNIVERSITY</t>
  </si>
  <si>
    <t>PENNSYLVANIA STATE UNIVERSITY</t>
  </si>
  <si>
    <t>OKLAHOMA STATE UNIVERSITY</t>
  </si>
  <si>
    <t>NEW HAVEN ELEMENTARY SCHOOL</t>
  </si>
  <si>
    <t>NATIONAL MERIT SCHOLARSHIP CORPORATION</t>
  </si>
  <si>
    <t>MONTCLAIR STATE UNIVERSITY</t>
  </si>
  <si>
    <t>MASSACHUSETTS INSTITUTE OF TECHNOLOGY</t>
  </si>
  <si>
    <t>MARTIN LUTHER COLLEGE</t>
  </si>
  <si>
    <t>HOFSTRA UNIVERSITY</t>
  </si>
  <si>
    <t>HARVARD UNIVERSITY</t>
  </si>
  <si>
    <t>GANNON UNIVERSITY</t>
  </si>
  <si>
    <t>ELIZABETHTOWN COLLEGE</t>
  </si>
  <si>
    <t>DARTMOUTH COLLEGE</t>
  </si>
  <si>
    <t>CROWDER COLLEGE FOUNDATION INC</t>
  </si>
  <si>
    <t>CORNELL UNIVERSITY</t>
  </si>
  <si>
    <t>COOPER UNION</t>
  </si>
  <si>
    <t>COLUMBIA UNIVERSITY</t>
  </si>
  <si>
    <t>BUFFALO HIGH SCHOOL</t>
  </si>
  <si>
    <t>BINGHAMTON UNIVERSITY FOUNDATION</t>
  </si>
  <si>
    <t>BETHANY LUTHERAN COLLEGE</t>
  </si>
  <si>
    <t>ALLEGHENY COLLEGE</t>
  </si>
  <si>
    <t>AEPSC BILLINGS TO AEP TEXAS INC. (CENTRAL DIVISION)</t>
  </si>
  <si>
    <t>FIRST TEE</t>
  </si>
  <si>
    <t>VALLEY HOSPICE</t>
  </si>
  <si>
    <t>SALVATION ARMY</t>
  </si>
  <si>
    <t>NATIONAL PRESS FOUNDATION</t>
  </si>
  <si>
    <t>IN THE GARDEN MISSIONS</t>
  </si>
  <si>
    <t>HORTONS KIDS INC</t>
  </si>
  <si>
    <t>CITADEL FOUNDATION</t>
  </si>
  <si>
    <t>BANK OF AMERICA</t>
  </si>
  <si>
    <t>AMERICANS FOR A CLEAN ENERGY GRID</t>
  </si>
  <si>
    <t>AMERICAN KIDNEY FOUNDATION</t>
  </si>
  <si>
    <t>95TH DIVISION FOUNDATION</t>
  </si>
  <si>
    <t>NEW YORK FINANCIAL WRITERS ASSOCIATION</t>
  </si>
  <si>
    <t>NATIONAL PETROLEUM COUNCIL</t>
  </si>
  <si>
    <t>BLACKBAUD INC</t>
  </si>
  <si>
    <t>UNITED STATES CHAMBER OF COMMERCE</t>
  </si>
  <si>
    <t>UNMANNED SYSTEMS ASSOCIATION OF VIRGINIA</t>
  </si>
  <si>
    <t>NATIONAL GOVERNORS ASSOCIATION</t>
  </si>
  <si>
    <t>MIDWESTERN GOVERNORS ASSOCIATION</t>
  </si>
  <si>
    <t>COUNCIL OF STATE GOVERNMENTS</t>
  </si>
  <si>
    <t xml:space="preserve">ASSOCIATION OF GRADUATES </t>
  </si>
  <si>
    <t>Divisional Allocation (1)</t>
  </si>
  <si>
    <t>(1)  Allocation based on requested rate base</t>
  </si>
  <si>
    <t>Purpose:  To adjust materials and supplies to reflect 13 month average balance</t>
  </si>
  <si>
    <t>Purpose:  To adjust prepayments to reflect 13 month average balance</t>
  </si>
  <si>
    <t>Purpose: To adjust PWR without Med D prepayment to reflect capitalization</t>
  </si>
  <si>
    <t>Purpose:  To Adjust Catastrophe Reserve to be in Synch with PUCT Docket Nos. 48577 &amp; 49308</t>
  </si>
  <si>
    <t>Purpose:  To adjust plant held for future use to remove assets not scheduled to be in service by 12/31/2020</t>
  </si>
  <si>
    <t>Purpose:  To adjust plant-in-service to be in synch with PUCT Docket No 49308</t>
  </si>
  <si>
    <t>Purpose:  To calculate current cash working capital fot the Distribution function.</t>
  </si>
  <si>
    <t>Purpose:  To adjust payroll expense to reflect employee levels as of 12/31/2018 increased to include the 3.5%</t>
  </si>
  <si>
    <t>wage increase planned in 2019.</t>
  </si>
  <si>
    <t xml:space="preserve">Line No. </t>
  </si>
  <si>
    <t>Purpose:  To adjust AEPSC and other affiliate billings to AEP Texas Central Division.</t>
  </si>
  <si>
    <t>WP II-D-1-4</t>
  </si>
  <si>
    <t>WP II-D-1-5</t>
  </si>
  <si>
    <t>Purpose:  To correct coding of O&amp;M expense to appropriate functional accounts</t>
  </si>
  <si>
    <t>Purpose:  To adjust bad debt expense to represent actual test year bad debt cost</t>
  </si>
  <si>
    <t>Purpose:  To eliminate Demonstrating &amp; Selling Expenses from Operating Income in accordance with PUC SUBST. R. 25.231(b)(2)(F).</t>
  </si>
  <si>
    <t>Purpose:  To remove employee expenses the Company is not seeking to recover.</t>
  </si>
  <si>
    <t>WP/ II-D-1-13</t>
  </si>
  <si>
    <t>Purpose:  To increase O&amp;M expense for non-capitalized tree trimming expense as discussed in the Direct testimony of Thomas M. Coad and Daniel R. Boezio.</t>
  </si>
  <si>
    <t>Purpose:  To increase Distribution O&amp;M expense for Vegetation Management expenses as discussed in the Direct testimony of Thomas M. Coad.</t>
  </si>
  <si>
    <t>Purpose:  To reclassify bank lines of credit expense from interest expense (A/C 4310007) to A&amp;G</t>
  </si>
  <si>
    <t>WP/ II-D-2-1</t>
  </si>
  <si>
    <t>Purpose:  To increase catastrophe reserve expense as discussed in the direct testimony of Randall W. Hamlett.</t>
  </si>
  <si>
    <t>Purpose:  To adjust pension expense to reflect current actuarial reports</t>
  </si>
  <si>
    <t>Purpose:  To adjust SFAS 112 expense to reflect current actuarial reports</t>
  </si>
  <si>
    <t>The discussion of this adjustment can be found in the testimony of Randall W. Hamlett</t>
  </si>
  <si>
    <t>WP/ II-E-1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</si>
</sst>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9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£\ #,##0_);[Red]\(\£\ #,##0\)"/>
    <numFmt numFmtId="165" formatCode="\¥\ #,##0_);[Red]\(\¥\ #,##0\)"/>
    <numFmt numFmtId="166" formatCode="#,##0.0_);[Red]\(#,##0.0\)"/>
    <numFmt numFmtId="167" formatCode="\•\ \ @"/>
    <numFmt numFmtId="168" formatCode="#,##0,_);[Red]\(#,##0,\)"/>
    <numFmt numFmtId="169" formatCode="\ \ _•\–\ \ \ \ @"/>
    <numFmt numFmtId="170" formatCode="mm/dd/yy"/>
    <numFmt numFmtId="171" formatCode="0.000"/>
    <numFmt numFmtId="172" formatCode="0.0000000%"/>
    <numFmt numFmtId="173" formatCode="0.000000000%"/>
    <numFmt numFmtId="174" formatCode="_ * #,##0_ ;_ * \-#,##0_ ;_ * &quot;-&quot;_ ;_ @_ "/>
    <numFmt numFmtId="175" formatCode="_ * #,##0.00_ ;_ * \-#,##0.00_ ;_ * &quot;-&quot;??_ ;_ @_ "/>
    <numFmt numFmtId="176" formatCode="0.000000%"/>
    <numFmt numFmtId="177" formatCode="0.00000000%"/>
    <numFmt numFmtId="178" formatCode="0.00_)"/>
    <numFmt numFmtId="179" formatCode="[Blue]#,##0,_);[Red]\(#,##0,\)"/>
    <numFmt numFmtId="180" formatCode="0.0"/>
    <numFmt numFmtId="181" formatCode="0_);\(0\)"/>
    <numFmt numFmtId="182" formatCode="_(* #,##0_);_(* \(#,##0\);_(* &quot;-&quot;??_);_(@_)"/>
    <numFmt numFmtId="183" formatCode="0.000%"/>
    <numFmt numFmtId="184" formatCode="mmmm\-yy"/>
    <numFmt numFmtId="185" formatCode="0_);[Red]\(0\)"/>
    <numFmt numFmtId="186" formatCode="_(&quot;$&quot;* #,##0_);_(&quot;$&quot;* \(#,##0\);_(&quot;$&quot;* &quot;-&quot;??_);_(@_)"/>
    <numFmt numFmtId="187" formatCode="&quot;$&quot;#,##0.0_);[Red]\(&quot;$&quot;#,##0.0\)"/>
    <numFmt numFmtId="188" formatCode="&quot;$&quot;\ \ #,##0_);[Red]\(&quot;$&quot;\ \ #,##0\)"/>
    <numFmt numFmtId="189" formatCode="#,##0_);[Red]\(#,##0\);\-"/>
    <numFmt numFmtId="190" formatCode="#,##0.00000___;"/>
    <numFmt numFmtId="191" formatCode="&quot;$&quot;#,##0.00;\-&quot;$&quot;#,##0.00"/>
    <numFmt numFmtId="192" formatCode="0.0_%;\(0.0\)%;\ \-\ \ \ "/>
    <numFmt numFmtId="193" formatCode="#,###.000000_);\(#,##0.000000\);\ \-\ _ "/>
    <numFmt numFmtId="194" formatCode="&quot;$&quot;\ \ #,##0.0_);[Red]\(&quot;$&quot;\ \ #,##0.0\)"/>
    <numFmt numFmtId="195" formatCode="&quot;$&quot;\ \ #,##0.00_);[Red]\(&quot;$&quot;\ \ #,##0.00\)"/>
    <numFmt numFmtId="196" formatCode="#,##0_);\(#,##0\);_ \-\ \ "/>
    <numFmt numFmtId="197" formatCode="&quot;$&quot;#,##0;[Red]\-&quot;$&quot;#,##0"/>
    <numFmt numFmtId="198" formatCode="&quot;$&quot;#,##0.00;[Red]\-&quot;$&quot;#,##0.00"/>
    <numFmt numFmtId="199" formatCode="#,##0___);\(#,##0\);___-\ \ "/>
    <numFmt numFmtId="200" formatCode="0.000000"/>
    <numFmt numFmtId="201" formatCode="0.0000_)"/>
    <numFmt numFmtId="202" formatCode="mmm\-d\-yyyy"/>
    <numFmt numFmtId="203" formatCode="mmm\-yyyy"/>
    <numFmt numFmtId="204" formatCode="_-* #,##0_-;\-* #,##0_-;_-* &quot;-&quot;_-;_-@_-"/>
    <numFmt numFmtId="205" formatCode="_-* #,##0.00_-;\-* #,##0.00_-;_-* &quot;-&quot;??_-;_-@_-"/>
    <numFmt numFmtId="206" formatCode="_([$€-2]* #,##0.00_);_([$€-2]* \(#,##0.00\);_([$€-2]* &quot;-&quot;??_)"/>
    <numFmt numFmtId="207" formatCode="###0_);\(###0\)"/>
    <numFmt numFmtId="208" formatCode="#,##0_____);\(#,##0\);_____-\ \ "/>
    <numFmt numFmtId="209" formatCode="#,##0.0\x_);\(#,##0.0\x\);#,##0.0\x_);@_)"/>
    <numFmt numFmtId="210" formatCode="#,##0.0_);[Red]\(#,##0.0\);&quot;N/A &quot;"/>
    <numFmt numFmtId="211" formatCode="#,##0.000_);[Red]\(#,##0.000\)"/>
    <numFmt numFmtId="212" formatCode="#,##0.0_)\ \ ;[Red]\(#,##0.0\)\ \ "/>
    <numFmt numFmtId="213" formatCode="0.0%&quot;NetPPE/sales&quot;"/>
    <numFmt numFmtId="214" formatCode="0.0%&quot;NWI/Sls&quot;"/>
    <numFmt numFmtId="215" formatCode="0%;[Red]\(0%\)"/>
    <numFmt numFmtId="216" formatCode="0.0%;[Red]\(0.0%\)"/>
    <numFmt numFmtId="217" formatCode="#,##0.0\%_);\(#,##0.0\%\);#,##0.0\%_);@_)"/>
    <numFmt numFmtId="218" formatCode="0.0%&quot;Sales&quot;"/>
    <numFmt numFmtId="219" formatCode="#,##0.0_);\(#,##0.0\)"/>
    <numFmt numFmtId="220" formatCode="&quot;TFCF: &quot;#,##0_);[Red]&quot;No! &quot;\(#,##0\)"/>
    <numFmt numFmtId="221" formatCode="_(&quot;$&quot;* #,##0.00_);_(&quot;$&quot;* \(#,##0.00\);_(&quot;$&quot;* &quot;-&quot;????_);_(@_)"/>
    <numFmt numFmtId="222" formatCode="General_)"/>
    <numFmt numFmtId="223" formatCode="_(* #,##0.000_);_(* \(#,##0.000\);_(* &quot;-&quot;??_);_(@_)"/>
    <numFmt numFmtId="224" formatCode="_(* #,##0.000000_);_(* \(#,##0.000000\);_(* &quot;-&quot;??_);_(@_)"/>
    <numFmt numFmtId="225" formatCode="_(* #,##0.00000_);_(* \(#,##0.00000\);_(* &quot;-&quot;??_);_(@_)"/>
  </numFmts>
  <fonts count="126">
    <font>
      <sz val="10"/>
      <name val="Arial Unicode M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0"/>
      <name val="Arial Unicode M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12"/>
      <name val="Tahoma"/>
      <family val="2"/>
    </font>
    <font>
      <sz val="11"/>
      <color indexed="20"/>
      <name val="Calibri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2"/>
      <color indexed="9"/>
      <name val="Arial"/>
      <family val="2"/>
    </font>
    <font>
      <b/>
      <sz val="10"/>
      <name val="Arial Unicode MS"/>
      <family val="2"/>
    </font>
    <font>
      <sz val="10"/>
      <name val="MS Sans Serif"/>
      <family val="2"/>
    </font>
    <font>
      <sz val="10"/>
      <name val="BERNHARD"/>
      <family val="2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9"/>
      <name val="Arial"/>
      <family val="2"/>
    </font>
    <font>
      <sz val="11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8"/>
      <color indexed="12"/>
      <name val="Arial"/>
      <family val="2"/>
    </font>
    <font>
      <sz val="11"/>
      <color indexed="62"/>
      <name val="Calibri"/>
      <family val="2"/>
    </font>
    <font>
      <sz val="10"/>
      <color indexed="12"/>
      <name val="Arial"/>
      <family val="2"/>
    </font>
    <font>
      <sz val="11"/>
      <color indexed="52"/>
      <name val="Calibri"/>
      <family val="2"/>
    </font>
    <font>
      <b/>
      <sz val="12"/>
      <color indexed="16"/>
      <name val="Times New Roman"/>
      <family val="1"/>
    </font>
    <font>
      <sz val="11"/>
      <name val="Times New Roman"/>
      <family val="1"/>
    </font>
    <font>
      <sz val="11"/>
      <color indexed="60"/>
      <name val="Calibri"/>
      <family val="2"/>
    </font>
    <font>
      <b/>
      <i/>
      <sz val="16"/>
      <name val="Helv"/>
      <family val="2"/>
    </font>
    <font>
      <sz val="12"/>
      <name val="Helv"/>
    </font>
    <font>
      <sz val="8"/>
      <name val="Times New Roman"/>
      <family val="1"/>
    </font>
    <font>
      <sz val="12"/>
      <name val="Arial"/>
      <family val="2"/>
    </font>
    <font>
      <sz val="10"/>
      <color indexed="62"/>
      <name val="Arial"/>
      <family val="2"/>
    </font>
    <font>
      <sz val="8"/>
      <color indexed="12"/>
      <name val="Arial"/>
      <family val="2"/>
    </font>
    <font>
      <b/>
      <sz val="11"/>
      <color indexed="63"/>
      <name val="Calibri"/>
      <family val="2"/>
    </font>
    <font>
      <b/>
      <sz val="10"/>
      <name val="Times New Roman"/>
      <family val="1"/>
    </font>
    <font>
      <b/>
      <sz val="10"/>
      <name val="MS Sans Serif"/>
      <family val="2"/>
    </font>
    <font>
      <b/>
      <sz val="6.5"/>
      <name val="MS Sans Serif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8"/>
      <name val="Arial"/>
      <family val="2"/>
    </font>
    <font>
      <b/>
      <i/>
      <sz val="22"/>
      <color indexed="15"/>
      <name val="Arial"/>
      <family val="2"/>
    </font>
    <font>
      <i/>
      <sz val="12"/>
      <color indexed="8"/>
      <name val="Arial"/>
      <family val="2"/>
    </font>
    <font>
      <sz val="12"/>
      <color indexed="9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i/>
      <sz val="18"/>
      <color indexed="15"/>
      <name val="Arial"/>
      <family val="2"/>
    </font>
    <font>
      <sz val="12"/>
      <color indexed="14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theme="1"/>
      <name val="Segoe UI"/>
      <family val="2"/>
      <charset val="1"/>
    </font>
    <font>
      <sz val="8"/>
      <color theme="1"/>
      <name val="Times New Roman"/>
      <family val="1"/>
    </font>
    <font>
      <b/>
      <sz val="8"/>
      <name val="Times New Roman"/>
      <family val="1"/>
    </font>
    <font>
      <b/>
      <u val="singleAccounting"/>
      <sz val="10"/>
      <name val="Times New Roman"/>
      <family val="1"/>
    </font>
    <font>
      <u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ourier"/>
      <family val="3"/>
    </font>
    <font>
      <b/>
      <u/>
      <sz val="10"/>
      <name val="Times New Roman"/>
      <family val="1"/>
    </font>
    <font>
      <sz val="9"/>
      <color theme="1"/>
      <name val="Arial"/>
      <family val="2"/>
    </font>
    <font>
      <sz val="9"/>
      <name val="Segoe UI"/>
      <family val="2"/>
    </font>
    <font>
      <sz val="10"/>
      <name val="Arial"/>
      <family val="2"/>
    </font>
    <font>
      <sz val="9"/>
      <name val="Times New Roman"/>
      <family val="1"/>
    </font>
    <font>
      <sz val="12"/>
      <name val="___"/>
      <family val="1"/>
      <charset val="129"/>
    </font>
    <font>
      <sz val="12"/>
      <name val="___"/>
      <family val="3"/>
      <charset val="129"/>
    </font>
    <font>
      <sz val="11"/>
      <name val="__"/>
      <family val="3"/>
      <charset val="129"/>
    </font>
    <font>
      <sz val="10"/>
      <name val="___"/>
      <family val="3"/>
      <charset val="129"/>
    </font>
    <font>
      <sz val="11"/>
      <name val="___"/>
      <family val="1"/>
      <charset val="129"/>
    </font>
    <font>
      <sz val="11"/>
      <name val="___"/>
      <family val="3"/>
      <charset val="129"/>
    </font>
    <font>
      <sz val="9"/>
      <name val="Helv"/>
    </font>
    <font>
      <sz val="12"/>
      <name val="Arial MT"/>
    </font>
    <font>
      <sz val="10"/>
      <name val="Helv"/>
    </font>
    <font>
      <b/>
      <sz val="12"/>
      <color indexed="9"/>
      <name val="Arial"/>
      <family val="2"/>
    </font>
    <font>
      <b/>
      <sz val="8"/>
      <name val="Arial"/>
      <family val="2"/>
    </font>
    <font>
      <b/>
      <sz val="11"/>
      <name val="Optimum"/>
    </font>
    <font>
      <b/>
      <sz val="12"/>
      <name val="MS Sans Serif"/>
      <family val="2"/>
    </font>
    <font>
      <b/>
      <sz val="9"/>
      <color indexed="12"/>
      <name val="Arial"/>
      <family val="2"/>
    </font>
    <font>
      <b/>
      <i/>
      <sz val="10"/>
      <name val="Arial"/>
      <family val="2"/>
    </font>
    <font>
      <b/>
      <u/>
      <sz val="11"/>
      <color indexed="37"/>
      <name val="Arial"/>
      <family val="2"/>
    </font>
    <font>
      <sz val="8"/>
      <name val="Palatino"/>
      <family val="1"/>
    </font>
    <font>
      <sz val="7"/>
      <name val="Small Fonts"/>
      <family val="2"/>
    </font>
    <font>
      <b/>
      <sz val="26"/>
      <name val="Times New Roman"/>
      <family val="1"/>
    </font>
    <font>
      <b/>
      <sz val="18"/>
      <name val="Times New Roman"/>
      <family val="1"/>
    </font>
    <font>
      <sz val="8"/>
      <color indexed="10"/>
      <name val="Arial"/>
      <family val="2"/>
    </font>
    <font>
      <sz val="8"/>
      <name val="Helvetica-Narrow"/>
      <family val="2"/>
    </font>
    <font>
      <sz val="11"/>
      <color indexed="8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2"/>
      <color indexed="17"/>
      <name val="SWISS"/>
      <family val="2"/>
    </font>
    <font>
      <b/>
      <sz val="9"/>
      <name val="Arial"/>
      <family val="2"/>
    </font>
    <font>
      <sz val="7"/>
      <name val="Times New Roman"/>
      <family val="1"/>
    </font>
    <font>
      <sz val="7"/>
      <name val="Arial"/>
      <family val="2"/>
    </font>
    <font>
      <sz val="10"/>
      <color indexed="10"/>
      <name val="Arial"/>
      <family val="2"/>
    </font>
    <font>
      <u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Arial"/>
      <family val="2"/>
    </font>
    <font>
      <sz val="11"/>
      <color theme="1"/>
      <name val="Times New Roman"/>
      <family val="1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mediumGray">
        <fgColor indexed="22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37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ck">
        <color indexed="9"/>
      </top>
      <bottom style="medium">
        <color indexed="48"/>
      </bottom>
      <diagonal/>
    </border>
    <border>
      <left/>
      <right/>
      <top/>
      <bottom style="medium">
        <color indexed="22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9"/>
      </right>
      <top style="medium">
        <color indexed="64"/>
      </top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/>
      <top/>
      <bottom/>
      <diagonal/>
    </border>
  </borders>
  <cellStyleXfs count="1818">
    <xf numFmtId="0" fontId="0" fillId="0" borderId="0"/>
    <xf numFmtId="0" fontId="13" fillId="0" borderId="0"/>
    <xf numFmtId="0" fontId="15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20" fillId="0" borderId="0" applyNumberFormat="0" applyFill="0" applyBorder="0" applyAlignment="0">
      <protection locked="0"/>
    </xf>
    <xf numFmtId="0" fontId="21" fillId="3" borderId="0" applyNumberFormat="0" applyBorder="0" applyAlignment="0" applyProtection="0"/>
    <xf numFmtId="166" fontId="22" fillId="0" borderId="3"/>
    <xf numFmtId="0" fontId="23" fillId="0" borderId="6" applyNumberFormat="0" applyFill="0" applyAlignment="0" applyProtection="0"/>
    <xf numFmtId="38" fontId="22" fillId="0" borderId="3"/>
    <xf numFmtId="167" fontId="15" fillId="0" borderId="0" applyFont="0" applyFill="0" applyBorder="0" applyAlignment="0" applyProtection="0"/>
    <xf numFmtId="0" fontId="24" fillId="20" borderId="7" applyNumberFormat="0" applyAlignment="0" applyProtection="0"/>
    <xf numFmtId="0" fontId="25" fillId="21" borderId="8" applyNumberFormat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9" fillId="0" borderId="0"/>
    <xf numFmtId="0" fontId="30" fillId="0" borderId="0"/>
    <xf numFmtId="0" fontId="29" fillId="0" borderId="0"/>
    <xf numFmtId="0" fontId="30" fillId="0" borderId="0"/>
    <xf numFmtId="16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5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31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3" fillId="0" borderId="0" applyNumberFormat="0" applyFill="0" applyBorder="0" applyAlignment="0" applyProtection="0"/>
    <xf numFmtId="0" fontId="13" fillId="0" borderId="0" applyNumberFormat="0" applyFill="0" applyAlignment="0">
      <alignment horizontal="right" indent="1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6" fontId="34" fillId="0" borderId="0"/>
    <xf numFmtId="0" fontId="31" fillId="0" borderId="0">
      <protection locked="0"/>
    </xf>
    <xf numFmtId="171" fontId="13" fillId="0" borderId="0" applyFill="0" applyBorder="0" applyAlignment="0" applyProtection="0"/>
    <xf numFmtId="0" fontId="35" fillId="1" borderId="0"/>
    <xf numFmtId="0" fontId="36" fillId="4" borderId="0" applyNumberFormat="0" applyBorder="0" applyAlignment="0" applyProtection="0"/>
    <xf numFmtId="38" fontId="37" fillId="22" borderId="0" applyNumberFormat="0" applyBorder="0" applyAlignment="0" applyProtection="0"/>
    <xf numFmtId="0" fontId="38" fillId="0" borderId="9" applyNumberFormat="0" applyAlignment="0" applyProtection="0">
      <alignment horizontal="left" vertical="center"/>
    </xf>
    <xf numFmtId="0" fontId="38" fillId="0" borderId="5">
      <alignment horizontal="left" vertical="center"/>
    </xf>
    <xf numFmtId="0" fontId="39" fillId="0" borderId="10" applyNumberFormat="0" applyFill="0" applyAlignment="0" applyProtection="0"/>
    <xf numFmtId="0" fontId="40" fillId="0" borderId="11" applyNumberFormat="0" applyFill="0" applyAlignment="0" applyProtection="0"/>
    <xf numFmtId="0" fontId="41" fillId="0" borderId="12" applyNumberFormat="0" applyFill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10" fontId="37" fillId="23" borderId="4" applyNumberFormat="0" applyBorder="0" applyAlignment="0" applyProtection="0"/>
    <xf numFmtId="0" fontId="43" fillId="7" borderId="7" applyNumberFormat="0" applyAlignment="0" applyProtection="0"/>
    <xf numFmtId="41" fontId="44" fillId="24" borderId="13">
      <alignment horizontal="left"/>
      <protection locked="0"/>
    </xf>
    <xf numFmtId="0" fontId="37" fillId="22" borderId="0"/>
    <xf numFmtId="0" fontId="45" fillId="0" borderId="14" applyNumberFormat="0" applyFill="0" applyAlignment="0" applyProtection="0"/>
    <xf numFmtId="0" fontId="46" fillId="0" borderId="0"/>
    <xf numFmtId="172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4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6" fontId="47" fillId="0" borderId="0" applyFont="0" applyFill="0" applyBorder="0" applyAlignment="0" applyProtection="0"/>
    <xf numFmtId="177" fontId="47" fillId="0" borderId="0" applyFont="0" applyFill="0" applyBorder="0" applyAlignment="0" applyProtection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48" fillId="25" borderId="0" applyNumberFormat="0" applyBorder="0" applyAlignment="0" applyProtection="0"/>
    <xf numFmtId="178" fontId="49" fillId="0" borderId="0"/>
    <xf numFmtId="0" fontId="50" fillId="0" borderId="0"/>
    <xf numFmtId="0" fontId="5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1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6" fillId="0" borderId="0"/>
    <xf numFmtId="0" fontId="13" fillId="0" borderId="0"/>
    <xf numFmtId="0" fontId="1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/>
    <xf numFmtId="0" fontId="12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/>
    <xf numFmtId="0" fontId="52" fillId="0" borderId="0"/>
    <xf numFmtId="0" fontId="1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/>
    <xf numFmtId="0" fontId="17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0" fontId="13" fillId="26" borderId="15" applyNumberFormat="0" applyFont="0" applyAlignment="0" applyProtection="0"/>
    <xf numFmtId="43" fontId="53" fillId="0" borderId="0"/>
    <xf numFmtId="2" fontId="28" fillId="0" borderId="0" applyFont="0" applyFill="0" applyBorder="0" applyAlignment="0" applyProtection="0"/>
    <xf numFmtId="179" fontId="54" fillId="0" borderId="0"/>
    <xf numFmtId="0" fontId="55" fillId="20" borderId="16" applyNumberFormat="0" applyAlignment="0" applyProtection="0"/>
    <xf numFmtId="0" fontId="56" fillId="0" borderId="17" applyNumberFormat="0" applyAlignment="0" applyProtection="0"/>
    <xf numFmtId="0" fontId="22" fillId="24" borderId="0" applyNumberFormat="0" applyFont="0" applyBorder="0" applyAlignment="0" applyProtection="0"/>
    <xf numFmtId="0" fontId="37" fillId="27" borderId="18" applyNumberFormat="0" applyFont="0" applyBorder="0" applyAlignment="0" applyProtection="0">
      <alignment horizontal="center"/>
    </xf>
    <xf numFmtId="0" fontId="37" fillId="28" borderId="18" applyNumberFormat="0" applyFont="0" applyBorder="0" applyAlignment="0" applyProtection="0">
      <alignment horizontal="center"/>
    </xf>
    <xf numFmtId="0" fontId="22" fillId="0" borderId="19" applyNumberFormat="0" applyAlignment="0" applyProtection="0"/>
    <xf numFmtId="0" fontId="22" fillId="0" borderId="20" applyNumberFormat="0" applyAlignment="0" applyProtection="0"/>
    <xf numFmtId="0" fontId="56" fillId="0" borderId="21" applyNumberFormat="0" applyAlignment="0" applyProtection="0"/>
    <xf numFmtId="1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2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2" fontId="28" fillId="0" borderId="0" applyFont="0" applyFill="0" applyBorder="0" applyAlignment="0" applyProtection="0"/>
    <xf numFmtId="0" fontId="58" fillId="30" borderId="0" applyNumberFormat="0" applyFont="0" applyFill="0" applyBorder="0" applyAlignment="0" applyProtection="0"/>
    <xf numFmtId="0" fontId="58" fillId="31" borderId="0" applyNumberFormat="0" applyFont="0" applyFill="0" applyBorder="0" applyAlignment="0" applyProtection="0"/>
    <xf numFmtId="43" fontId="37" fillId="0" borderId="0" applyFont="0" applyFill="0" applyBorder="0" applyAlignment="0" applyProtection="0"/>
    <xf numFmtId="4" fontId="59" fillId="32" borderId="23">
      <alignment vertical="center"/>
    </xf>
    <xf numFmtId="4" fontId="59" fillId="32" borderId="23">
      <alignment vertical="center"/>
    </xf>
    <xf numFmtId="4" fontId="59" fillId="32" borderId="23">
      <alignment vertical="center"/>
    </xf>
    <xf numFmtId="4" fontId="59" fillId="32" borderId="23">
      <alignment vertical="center"/>
    </xf>
    <xf numFmtId="4" fontId="59" fillId="32" borderId="23">
      <alignment vertical="center"/>
    </xf>
    <xf numFmtId="4" fontId="59" fillId="32" borderId="23">
      <alignment vertical="center"/>
    </xf>
    <xf numFmtId="4" fontId="59" fillId="32" borderId="23">
      <alignment vertical="center"/>
    </xf>
    <xf numFmtId="4" fontId="60" fillId="32" borderId="23">
      <alignment vertical="center"/>
    </xf>
    <xf numFmtId="4" fontId="60" fillId="32" borderId="23">
      <alignment vertical="center"/>
    </xf>
    <xf numFmtId="4" fontId="60" fillId="32" borderId="23">
      <alignment vertical="center"/>
    </xf>
    <xf numFmtId="4" fontId="60" fillId="32" borderId="23">
      <alignment vertical="center"/>
    </xf>
    <xf numFmtId="4" fontId="60" fillId="32" borderId="23">
      <alignment vertical="center"/>
    </xf>
    <xf numFmtId="4" fontId="60" fillId="32" borderId="23">
      <alignment vertical="center"/>
    </xf>
    <xf numFmtId="4" fontId="60" fillId="32" borderId="23">
      <alignment vertical="center"/>
    </xf>
    <xf numFmtId="4" fontId="61" fillId="33" borderId="11">
      <alignment vertical="center"/>
    </xf>
    <xf numFmtId="4" fontId="61" fillId="33" borderId="11">
      <alignment vertical="center"/>
    </xf>
    <xf numFmtId="4" fontId="61" fillId="33" borderId="11">
      <alignment vertical="center"/>
    </xf>
    <xf numFmtId="4" fontId="61" fillId="33" borderId="11">
      <alignment vertical="center"/>
    </xf>
    <xf numFmtId="4" fontId="61" fillId="33" borderId="11">
      <alignment vertical="center"/>
    </xf>
    <xf numFmtId="4" fontId="61" fillId="33" borderId="11">
      <alignment vertical="center"/>
    </xf>
    <xf numFmtId="4" fontId="62" fillId="33" borderId="11">
      <alignment vertical="center"/>
    </xf>
    <xf numFmtId="4" fontId="62" fillId="33" borderId="11">
      <alignment vertical="center"/>
    </xf>
    <xf numFmtId="4" fontId="62" fillId="33" borderId="11">
      <alignment vertical="center"/>
    </xf>
    <xf numFmtId="4" fontId="62" fillId="33" borderId="11">
      <alignment vertical="center"/>
    </xf>
    <xf numFmtId="4" fontId="62" fillId="33" borderId="11">
      <alignment vertical="center"/>
    </xf>
    <xf numFmtId="4" fontId="62" fillId="33" borderId="11">
      <alignment vertical="center"/>
    </xf>
    <xf numFmtId="4" fontId="61" fillId="34" borderId="11">
      <alignment vertical="center"/>
    </xf>
    <xf numFmtId="4" fontId="61" fillId="34" borderId="11">
      <alignment vertical="center"/>
    </xf>
    <xf numFmtId="4" fontId="61" fillId="34" borderId="11">
      <alignment vertical="center"/>
    </xf>
    <xf numFmtId="4" fontId="61" fillId="34" borderId="11">
      <alignment vertical="center"/>
    </xf>
    <xf numFmtId="4" fontId="61" fillId="34" borderId="11">
      <alignment vertical="center"/>
    </xf>
    <xf numFmtId="4" fontId="61" fillId="34" borderId="11">
      <alignment vertical="center"/>
    </xf>
    <xf numFmtId="4" fontId="62" fillId="34" borderId="11">
      <alignment vertical="center"/>
    </xf>
    <xf numFmtId="4" fontId="62" fillId="34" borderId="11">
      <alignment vertical="center"/>
    </xf>
    <xf numFmtId="4" fontId="62" fillId="34" borderId="11">
      <alignment vertical="center"/>
    </xf>
    <xf numFmtId="4" fontId="62" fillId="34" borderId="11">
      <alignment vertical="center"/>
    </xf>
    <xf numFmtId="4" fontId="62" fillId="34" borderId="11">
      <alignment vertical="center"/>
    </xf>
    <xf numFmtId="4" fontId="62" fillId="34" borderId="11">
      <alignment vertical="center"/>
    </xf>
    <xf numFmtId="4" fontId="63" fillId="32" borderId="23">
      <alignment horizontal="left" vertical="center" indent="1"/>
    </xf>
    <xf numFmtId="4" fontId="63" fillId="32" borderId="23">
      <alignment horizontal="left" vertical="center" indent="1"/>
    </xf>
    <xf numFmtId="4" fontId="63" fillId="32" borderId="23">
      <alignment horizontal="left" vertical="center" indent="1"/>
    </xf>
    <xf numFmtId="4" fontId="63" fillId="32" borderId="23">
      <alignment horizontal="left" vertical="center" indent="1"/>
    </xf>
    <xf numFmtId="4" fontId="63" fillId="32" borderId="23">
      <alignment horizontal="left" vertical="center" indent="1"/>
    </xf>
    <xf numFmtId="4" fontId="63" fillId="32" borderId="23">
      <alignment horizontal="left" vertical="center" indent="1"/>
    </xf>
    <xf numFmtId="4" fontId="63" fillId="32" borderId="23">
      <alignment horizontal="left" vertical="center" indent="1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4" fontId="63" fillId="35" borderId="0">
      <alignment horizontal="left" vertical="center" indent="1"/>
    </xf>
    <xf numFmtId="4" fontId="63" fillId="35" borderId="0">
      <alignment horizontal="left" vertical="center" indent="1"/>
    </xf>
    <xf numFmtId="4" fontId="63" fillId="35" borderId="0">
      <alignment horizontal="left" vertical="center" indent="1"/>
    </xf>
    <xf numFmtId="4" fontId="63" fillId="35" borderId="0">
      <alignment horizontal="left" vertical="center" indent="1"/>
    </xf>
    <xf numFmtId="4" fontId="63" fillId="35" borderId="0">
      <alignment horizontal="left" vertical="center" indent="1"/>
    </xf>
    <xf numFmtId="4" fontId="63" fillId="35" borderId="0">
      <alignment horizontal="left" vertical="center" indent="1"/>
    </xf>
    <xf numFmtId="4" fontId="63" fillId="36" borderId="23" applyNumberFormat="0" applyProtection="0">
      <alignment horizontal="right" vertical="center"/>
    </xf>
    <xf numFmtId="4" fontId="63" fillId="36" borderId="23" applyNumberFormat="0" applyProtection="0">
      <alignment horizontal="right" vertical="center"/>
    </xf>
    <xf numFmtId="4" fontId="63" fillId="36" borderId="23" applyNumberFormat="0" applyProtection="0">
      <alignment horizontal="right" vertical="center"/>
    </xf>
    <xf numFmtId="4" fontId="63" fillId="36" borderId="23" applyNumberFormat="0" applyProtection="0">
      <alignment horizontal="right" vertical="center"/>
    </xf>
    <xf numFmtId="4" fontId="63" fillId="36" borderId="23" applyNumberFormat="0" applyProtection="0">
      <alignment horizontal="right" vertical="center"/>
    </xf>
    <xf numFmtId="4" fontId="63" fillId="36" borderId="23" applyNumberFormat="0" applyProtection="0">
      <alignment horizontal="right" vertical="center"/>
    </xf>
    <xf numFmtId="4" fontId="63" fillId="36" borderId="23" applyNumberFormat="0" applyProtection="0">
      <alignment horizontal="right" vertical="center"/>
    </xf>
    <xf numFmtId="4" fontId="63" fillId="37" borderId="23" applyNumberFormat="0" applyProtection="0">
      <alignment horizontal="right" vertical="center"/>
    </xf>
    <xf numFmtId="4" fontId="63" fillId="37" borderId="23" applyNumberFormat="0" applyProtection="0">
      <alignment horizontal="right" vertical="center"/>
    </xf>
    <xf numFmtId="4" fontId="63" fillId="37" borderId="23" applyNumberFormat="0" applyProtection="0">
      <alignment horizontal="right" vertical="center"/>
    </xf>
    <xf numFmtId="4" fontId="63" fillId="37" borderId="23" applyNumberFormat="0" applyProtection="0">
      <alignment horizontal="right" vertical="center"/>
    </xf>
    <xf numFmtId="4" fontId="63" fillId="37" borderId="23" applyNumberFormat="0" applyProtection="0">
      <alignment horizontal="right" vertical="center"/>
    </xf>
    <xf numFmtId="4" fontId="63" fillId="37" borderId="23" applyNumberFormat="0" applyProtection="0">
      <alignment horizontal="right" vertical="center"/>
    </xf>
    <xf numFmtId="4" fontId="63" fillId="37" borderId="23" applyNumberFormat="0" applyProtection="0">
      <alignment horizontal="right" vertical="center"/>
    </xf>
    <xf numFmtId="4" fontId="63" fillId="38" borderId="23" applyNumberFormat="0" applyProtection="0">
      <alignment horizontal="right" vertical="center"/>
    </xf>
    <xf numFmtId="4" fontId="63" fillId="38" borderId="23" applyNumberFormat="0" applyProtection="0">
      <alignment horizontal="right" vertical="center"/>
    </xf>
    <xf numFmtId="4" fontId="63" fillId="38" borderId="23" applyNumberFormat="0" applyProtection="0">
      <alignment horizontal="right" vertical="center"/>
    </xf>
    <xf numFmtId="4" fontId="63" fillId="38" borderId="23" applyNumberFormat="0" applyProtection="0">
      <alignment horizontal="right" vertical="center"/>
    </xf>
    <xf numFmtId="4" fontId="63" fillId="38" borderId="23" applyNumberFormat="0" applyProtection="0">
      <alignment horizontal="right" vertical="center"/>
    </xf>
    <xf numFmtId="4" fontId="63" fillId="38" borderId="23" applyNumberFormat="0" applyProtection="0">
      <alignment horizontal="right" vertical="center"/>
    </xf>
    <xf numFmtId="4" fontId="63" fillId="38" borderId="23" applyNumberFormat="0" applyProtection="0">
      <alignment horizontal="right" vertical="center"/>
    </xf>
    <xf numFmtId="4" fontId="63" fillId="24" borderId="23" applyNumberFormat="0" applyProtection="0">
      <alignment horizontal="right" vertical="center"/>
    </xf>
    <xf numFmtId="4" fontId="63" fillId="24" borderId="23" applyNumberFormat="0" applyProtection="0">
      <alignment horizontal="right" vertical="center"/>
    </xf>
    <xf numFmtId="4" fontId="63" fillId="24" borderId="23" applyNumberFormat="0" applyProtection="0">
      <alignment horizontal="right" vertical="center"/>
    </xf>
    <xf numFmtId="4" fontId="63" fillId="24" borderId="23" applyNumberFormat="0" applyProtection="0">
      <alignment horizontal="right" vertical="center"/>
    </xf>
    <xf numFmtId="4" fontId="63" fillId="24" borderId="23" applyNumberFormat="0" applyProtection="0">
      <alignment horizontal="right" vertical="center"/>
    </xf>
    <xf numFmtId="4" fontId="63" fillId="24" borderId="23" applyNumberFormat="0" applyProtection="0">
      <alignment horizontal="right" vertical="center"/>
    </xf>
    <xf numFmtId="4" fontId="63" fillId="24" borderId="23" applyNumberFormat="0" applyProtection="0">
      <alignment horizontal="right" vertical="center"/>
    </xf>
    <xf numFmtId="4" fontId="63" fillId="39" borderId="23" applyNumberFormat="0" applyProtection="0">
      <alignment horizontal="right" vertical="center"/>
    </xf>
    <xf numFmtId="4" fontId="63" fillId="39" borderId="23" applyNumberFormat="0" applyProtection="0">
      <alignment horizontal="right" vertical="center"/>
    </xf>
    <xf numFmtId="4" fontId="63" fillId="39" borderId="23" applyNumberFormat="0" applyProtection="0">
      <alignment horizontal="right" vertical="center"/>
    </xf>
    <xf numFmtId="4" fontId="63" fillId="39" borderId="23" applyNumberFormat="0" applyProtection="0">
      <alignment horizontal="right" vertical="center"/>
    </xf>
    <xf numFmtId="4" fontId="63" fillId="39" borderId="23" applyNumberFormat="0" applyProtection="0">
      <alignment horizontal="right" vertical="center"/>
    </xf>
    <xf numFmtId="4" fontId="63" fillId="39" borderId="23" applyNumberFormat="0" applyProtection="0">
      <alignment horizontal="right" vertical="center"/>
    </xf>
    <xf numFmtId="4" fontId="63" fillId="39" borderId="23" applyNumberFormat="0" applyProtection="0">
      <alignment horizontal="right" vertical="center"/>
    </xf>
    <xf numFmtId="4" fontId="63" fillId="40" borderId="23" applyNumberFormat="0" applyProtection="0">
      <alignment horizontal="right" vertical="center"/>
    </xf>
    <xf numFmtId="4" fontId="63" fillId="40" borderId="23" applyNumberFormat="0" applyProtection="0">
      <alignment horizontal="right" vertical="center"/>
    </xf>
    <xf numFmtId="4" fontId="63" fillId="40" borderId="23" applyNumberFormat="0" applyProtection="0">
      <alignment horizontal="right" vertical="center"/>
    </xf>
    <xf numFmtId="4" fontId="63" fillId="40" borderId="23" applyNumberFormat="0" applyProtection="0">
      <alignment horizontal="right" vertical="center"/>
    </xf>
    <xf numFmtId="4" fontId="63" fillId="40" borderId="23" applyNumberFormat="0" applyProtection="0">
      <alignment horizontal="right" vertical="center"/>
    </xf>
    <xf numFmtId="4" fontId="63" fillId="40" borderId="23" applyNumberFormat="0" applyProtection="0">
      <alignment horizontal="right" vertical="center"/>
    </xf>
    <xf numFmtId="4" fontId="63" fillId="40" borderId="23" applyNumberFormat="0" applyProtection="0">
      <alignment horizontal="right" vertical="center"/>
    </xf>
    <xf numFmtId="4" fontId="63" fillId="41" borderId="23" applyNumberFormat="0" applyProtection="0">
      <alignment horizontal="right" vertical="center"/>
    </xf>
    <xf numFmtId="4" fontId="63" fillId="41" borderId="23" applyNumberFormat="0" applyProtection="0">
      <alignment horizontal="right" vertical="center"/>
    </xf>
    <xf numFmtId="4" fontId="63" fillId="41" borderId="23" applyNumberFormat="0" applyProtection="0">
      <alignment horizontal="right" vertical="center"/>
    </xf>
    <xf numFmtId="4" fontId="63" fillId="41" borderId="23" applyNumberFormat="0" applyProtection="0">
      <alignment horizontal="right" vertical="center"/>
    </xf>
    <xf numFmtId="4" fontId="63" fillId="41" borderId="23" applyNumberFormat="0" applyProtection="0">
      <alignment horizontal="right" vertical="center"/>
    </xf>
    <xf numFmtId="4" fontId="63" fillId="41" borderId="23" applyNumberFormat="0" applyProtection="0">
      <alignment horizontal="right" vertical="center"/>
    </xf>
    <xf numFmtId="4" fontId="63" fillId="41" borderId="23" applyNumberFormat="0" applyProtection="0">
      <alignment horizontal="right" vertical="center"/>
    </xf>
    <xf numFmtId="4" fontId="63" fillId="42" borderId="23" applyNumberFormat="0" applyProtection="0">
      <alignment horizontal="right" vertical="center"/>
    </xf>
    <xf numFmtId="4" fontId="63" fillId="42" borderId="23" applyNumberFormat="0" applyProtection="0">
      <alignment horizontal="right" vertical="center"/>
    </xf>
    <xf numFmtId="4" fontId="63" fillId="42" borderId="23" applyNumberFormat="0" applyProtection="0">
      <alignment horizontal="right" vertical="center"/>
    </xf>
    <xf numFmtId="4" fontId="63" fillId="42" borderId="23" applyNumberFormat="0" applyProtection="0">
      <alignment horizontal="right" vertical="center"/>
    </xf>
    <xf numFmtId="4" fontId="63" fillId="42" borderId="23" applyNumberFormat="0" applyProtection="0">
      <alignment horizontal="right" vertical="center"/>
    </xf>
    <xf numFmtId="4" fontId="63" fillId="42" borderId="23" applyNumberFormat="0" applyProtection="0">
      <alignment horizontal="right" vertical="center"/>
    </xf>
    <xf numFmtId="4" fontId="63" fillId="42" borderId="23" applyNumberFormat="0" applyProtection="0">
      <alignment horizontal="right" vertical="center"/>
    </xf>
    <xf numFmtId="4" fontId="63" fillId="33" borderId="23" applyNumberFormat="0" applyProtection="0">
      <alignment horizontal="right" vertical="center"/>
    </xf>
    <xf numFmtId="4" fontId="63" fillId="33" borderId="23" applyNumberFormat="0" applyProtection="0">
      <alignment horizontal="right" vertical="center"/>
    </xf>
    <xf numFmtId="4" fontId="63" fillId="33" borderId="23" applyNumberFormat="0" applyProtection="0">
      <alignment horizontal="right" vertical="center"/>
    </xf>
    <xf numFmtId="4" fontId="63" fillId="33" borderId="23" applyNumberFormat="0" applyProtection="0">
      <alignment horizontal="right" vertical="center"/>
    </xf>
    <xf numFmtId="4" fontId="63" fillId="33" borderId="23" applyNumberFormat="0" applyProtection="0">
      <alignment horizontal="right" vertical="center"/>
    </xf>
    <xf numFmtId="4" fontId="63" fillId="33" borderId="23" applyNumberFormat="0" applyProtection="0">
      <alignment horizontal="right" vertical="center"/>
    </xf>
    <xf numFmtId="4" fontId="63" fillId="33" borderId="23" applyNumberFormat="0" applyProtection="0">
      <alignment horizontal="right" vertical="center"/>
    </xf>
    <xf numFmtId="4" fontId="59" fillId="43" borderId="24">
      <alignment horizontal="left" vertical="center" indent="1"/>
    </xf>
    <xf numFmtId="4" fontId="59" fillId="43" borderId="24">
      <alignment horizontal="left" vertical="center" indent="1"/>
    </xf>
    <xf numFmtId="4" fontId="59" fillId="43" borderId="24">
      <alignment horizontal="left" vertical="center" indent="1"/>
    </xf>
    <xf numFmtId="4" fontId="59" fillId="43" borderId="24">
      <alignment horizontal="left" vertical="center" indent="1"/>
    </xf>
    <xf numFmtId="4" fontId="59" fillId="43" borderId="24">
      <alignment horizontal="left" vertical="center" indent="1"/>
    </xf>
    <xf numFmtId="4" fontId="59" fillId="43" borderId="24">
      <alignment horizontal="left" vertical="center" indent="1"/>
    </xf>
    <xf numFmtId="4" fontId="59" fillId="43" borderId="24">
      <alignment horizontal="left" vertical="center" indent="1"/>
    </xf>
    <xf numFmtId="4" fontId="59" fillId="28" borderId="0">
      <alignment horizontal="left" vertical="center" indent="1"/>
    </xf>
    <xf numFmtId="4" fontId="59" fillId="28" borderId="0">
      <alignment horizontal="left" vertical="center" indent="1"/>
    </xf>
    <xf numFmtId="4" fontId="59" fillId="28" borderId="0">
      <alignment horizontal="left" vertical="center" indent="1"/>
    </xf>
    <xf numFmtId="4" fontId="59" fillId="28" borderId="0">
      <alignment horizontal="left" vertical="center" indent="1"/>
    </xf>
    <xf numFmtId="4" fontId="59" fillId="28" borderId="0">
      <alignment horizontal="left" vertical="center" indent="1"/>
    </xf>
    <xf numFmtId="4" fontId="59" fillId="28" borderId="0">
      <alignment horizontal="left" vertical="center" indent="1"/>
    </xf>
    <xf numFmtId="4" fontId="59" fillId="35" borderId="0">
      <alignment horizontal="left" vertical="center" indent="1"/>
    </xf>
    <xf numFmtId="4" fontId="59" fillId="35" borderId="0">
      <alignment horizontal="left" vertical="center" indent="1"/>
    </xf>
    <xf numFmtId="4" fontId="59" fillId="35" borderId="0">
      <alignment horizontal="left" vertical="center" indent="1"/>
    </xf>
    <xf numFmtId="4" fontId="59" fillId="35" borderId="0">
      <alignment horizontal="left" vertical="center" indent="1"/>
    </xf>
    <xf numFmtId="4" fontId="59" fillId="35" borderId="0">
      <alignment horizontal="left" vertical="center" indent="1"/>
    </xf>
    <xf numFmtId="4" fontId="59" fillId="35" borderId="0">
      <alignment horizontal="left" vertical="center" indent="1"/>
    </xf>
    <xf numFmtId="4" fontId="63" fillId="28" borderId="23">
      <alignment horizontal="right" vertical="center"/>
    </xf>
    <xf numFmtId="4" fontId="63" fillId="28" borderId="23">
      <alignment horizontal="right" vertical="center"/>
    </xf>
    <xf numFmtId="4" fontId="63" fillId="28" borderId="23">
      <alignment horizontal="right" vertical="center"/>
    </xf>
    <xf numFmtId="4" fontId="63" fillId="28" borderId="23">
      <alignment horizontal="right" vertical="center"/>
    </xf>
    <xf numFmtId="4" fontId="63" fillId="28" borderId="23">
      <alignment horizontal="right" vertical="center"/>
    </xf>
    <xf numFmtId="4" fontId="63" fillId="28" borderId="23">
      <alignment horizontal="right" vertical="center"/>
    </xf>
    <xf numFmtId="4" fontId="63" fillId="28" borderId="23">
      <alignment horizontal="right" vertical="center"/>
    </xf>
    <xf numFmtId="4" fontId="63" fillId="28" borderId="0">
      <alignment horizontal="left" vertical="center" indent="1"/>
    </xf>
    <xf numFmtId="4" fontId="63" fillId="28" borderId="0">
      <alignment horizontal="left" vertical="center" indent="1"/>
    </xf>
    <xf numFmtId="4" fontId="63" fillId="28" borderId="0">
      <alignment horizontal="left" vertical="center" indent="1"/>
    </xf>
    <xf numFmtId="4" fontId="63" fillId="28" borderId="0">
      <alignment horizontal="left" vertical="center" indent="1"/>
    </xf>
    <xf numFmtId="4" fontId="63" fillId="28" borderId="0">
      <alignment horizontal="left" vertical="center" indent="1"/>
    </xf>
    <xf numFmtId="4" fontId="63" fillId="28" borderId="0">
      <alignment horizontal="left" vertical="center" indent="1"/>
    </xf>
    <xf numFmtId="4" fontId="17" fillId="28" borderId="0">
      <alignment horizontal="left" vertical="center" indent="1"/>
    </xf>
    <xf numFmtId="4" fontId="17" fillId="28" borderId="0">
      <alignment horizontal="left" vertical="center" indent="1"/>
    </xf>
    <xf numFmtId="4" fontId="17" fillId="28" borderId="0">
      <alignment horizontal="left" vertical="center" indent="1"/>
    </xf>
    <xf numFmtId="4" fontId="17" fillId="28" borderId="0">
      <alignment horizontal="left" vertical="center" indent="1"/>
    </xf>
    <xf numFmtId="4" fontId="17" fillId="28" borderId="0">
      <alignment horizontal="left" vertical="center" indent="1"/>
    </xf>
    <xf numFmtId="4" fontId="17" fillId="28" borderId="0">
      <alignment horizontal="left" vertical="center" indent="1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13" fillId="0" borderId="0" applyNumberFormat="0" applyFont="0" applyFill="0" applyBorder="0" applyAlignment="0" applyProtection="0">
      <protection locked="0"/>
    </xf>
    <xf numFmtId="0" fontId="64" fillId="0" borderId="0">
      <alignment horizontal="left" vertical="center"/>
      <protection locked="0"/>
    </xf>
    <xf numFmtId="0" fontId="64" fillId="0" borderId="0">
      <alignment horizontal="left" vertical="center"/>
      <protection locked="0"/>
    </xf>
    <xf numFmtId="0" fontId="64" fillId="0" borderId="0">
      <alignment horizontal="left" vertical="center"/>
      <protection locked="0"/>
    </xf>
    <xf numFmtId="0" fontId="64" fillId="0" borderId="0">
      <alignment horizontal="left" vertical="center"/>
      <protection locked="0"/>
    </xf>
    <xf numFmtId="0" fontId="64" fillId="0" borderId="0">
      <alignment horizontal="left" vertical="center"/>
      <protection locked="0"/>
    </xf>
    <xf numFmtId="0" fontId="64" fillId="0" borderId="0">
      <alignment horizontal="left" vertical="center"/>
      <protection locked="0"/>
    </xf>
    <xf numFmtId="0" fontId="13" fillId="44" borderId="25" applyNumberFormat="0" applyFont="0" applyAlignment="0"/>
    <xf numFmtId="0" fontId="13" fillId="44" borderId="25" applyNumberFormat="0" applyFont="0" applyAlignment="0"/>
    <xf numFmtId="0" fontId="13" fillId="44" borderId="25" applyNumberFormat="0" applyFont="0" applyAlignment="0"/>
    <xf numFmtId="0" fontId="13" fillId="44" borderId="25" applyNumberFormat="0" applyFont="0" applyAlignment="0"/>
    <xf numFmtId="0" fontId="13" fillId="44" borderId="25" applyNumberFormat="0" applyFont="0" applyAlignment="0"/>
    <xf numFmtId="0" fontId="13" fillId="44" borderId="25" applyNumberFormat="0" applyFont="0" applyAlignment="0"/>
    <xf numFmtId="0" fontId="13" fillId="44" borderId="25" applyNumberFormat="0" applyFont="0" applyAlignment="0"/>
    <xf numFmtId="4" fontId="17" fillId="35" borderId="0">
      <alignment horizontal="left" vertical="center" indent="1"/>
    </xf>
    <xf numFmtId="4" fontId="17" fillId="35" borderId="0">
      <alignment horizontal="left" vertical="center" indent="1"/>
    </xf>
    <xf numFmtId="4" fontId="17" fillId="35" borderId="0">
      <alignment horizontal="left" vertical="center" indent="1"/>
    </xf>
    <xf numFmtId="4" fontId="17" fillId="35" borderId="0">
      <alignment horizontal="left" vertical="center" indent="1"/>
    </xf>
    <xf numFmtId="4" fontId="17" fillId="35" borderId="0">
      <alignment horizontal="left" vertical="center" indent="1"/>
    </xf>
    <xf numFmtId="4" fontId="17" fillId="35" borderId="0">
      <alignment horizontal="left" vertical="center" indent="1"/>
    </xf>
    <xf numFmtId="4" fontId="63" fillId="27" borderId="23">
      <alignment vertical="center"/>
    </xf>
    <xf numFmtId="4" fontId="63" fillId="27" borderId="23">
      <alignment vertical="center"/>
    </xf>
    <xf numFmtId="4" fontId="63" fillId="27" borderId="23">
      <alignment vertical="center"/>
    </xf>
    <xf numFmtId="4" fontId="63" fillId="27" borderId="23">
      <alignment vertical="center"/>
    </xf>
    <xf numFmtId="4" fontId="63" fillId="27" borderId="23">
      <alignment vertical="center"/>
    </xf>
    <xf numFmtId="4" fontId="63" fillId="27" borderId="23">
      <alignment vertical="center"/>
    </xf>
    <xf numFmtId="4" fontId="63" fillId="27" borderId="23">
      <alignment vertical="center"/>
    </xf>
    <xf numFmtId="4" fontId="65" fillId="27" borderId="23">
      <alignment vertical="center"/>
    </xf>
    <xf numFmtId="4" fontId="65" fillId="27" borderId="23">
      <alignment vertical="center"/>
    </xf>
    <xf numFmtId="4" fontId="65" fillId="27" borderId="23">
      <alignment vertical="center"/>
    </xf>
    <xf numFmtId="4" fontId="65" fillId="27" borderId="23">
      <alignment vertical="center"/>
    </xf>
    <xf numFmtId="4" fontId="65" fillId="27" borderId="23">
      <alignment vertical="center"/>
    </xf>
    <xf numFmtId="4" fontId="65" fillId="27" borderId="23">
      <alignment vertical="center"/>
    </xf>
    <xf numFmtId="4" fontId="65" fillId="27" borderId="23">
      <alignment vertical="center"/>
    </xf>
    <xf numFmtId="4" fontId="66" fillId="33" borderId="26">
      <alignment vertical="center"/>
    </xf>
    <xf numFmtId="4" fontId="66" fillId="33" borderId="26">
      <alignment vertical="center"/>
    </xf>
    <xf numFmtId="4" fontId="66" fillId="33" borderId="26">
      <alignment vertical="center"/>
    </xf>
    <xf numFmtId="4" fontId="66" fillId="33" borderId="26">
      <alignment vertical="center"/>
    </xf>
    <xf numFmtId="4" fontId="66" fillId="33" borderId="26">
      <alignment vertical="center"/>
    </xf>
    <xf numFmtId="4" fontId="66" fillId="33" borderId="26">
      <alignment vertical="center"/>
    </xf>
    <xf numFmtId="4" fontId="66" fillId="33" borderId="26">
      <alignment vertical="center"/>
    </xf>
    <xf numFmtId="4" fontId="26" fillId="33" borderId="26">
      <alignment vertical="center"/>
    </xf>
    <xf numFmtId="4" fontId="26" fillId="33" borderId="26">
      <alignment vertical="center"/>
    </xf>
    <xf numFmtId="4" fontId="26" fillId="33" borderId="26">
      <alignment vertical="center"/>
    </xf>
    <xf numFmtId="4" fontId="26" fillId="33" borderId="26">
      <alignment vertical="center"/>
    </xf>
    <xf numFmtId="4" fontId="26" fillId="33" borderId="26">
      <alignment vertical="center"/>
    </xf>
    <xf numFmtId="4" fontId="26" fillId="33" borderId="26">
      <alignment vertical="center"/>
    </xf>
    <xf numFmtId="4" fontId="26" fillId="33" borderId="26">
      <alignment vertical="center"/>
    </xf>
    <xf numFmtId="4" fontId="66" fillId="34" borderId="26">
      <alignment vertical="center"/>
    </xf>
    <xf numFmtId="4" fontId="66" fillId="34" borderId="26">
      <alignment vertical="center"/>
    </xf>
    <xf numFmtId="4" fontId="66" fillId="34" borderId="26">
      <alignment vertical="center"/>
    </xf>
    <xf numFmtId="4" fontId="66" fillId="34" borderId="26">
      <alignment vertical="center"/>
    </xf>
    <xf numFmtId="4" fontId="66" fillId="34" borderId="26">
      <alignment vertical="center"/>
    </xf>
    <xf numFmtId="4" fontId="66" fillId="34" borderId="26">
      <alignment vertical="center"/>
    </xf>
    <xf numFmtId="4" fontId="66" fillId="34" borderId="26">
      <alignment vertical="center"/>
    </xf>
    <xf numFmtId="4" fontId="26" fillId="34" borderId="26">
      <alignment vertical="center"/>
    </xf>
    <xf numFmtId="4" fontId="26" fillId="34" borderId="26">
      <alignment vertical="center"/>
    </xf>
    <xf numFmtId="4" fontId="26" fillId="34" borderId="26">
      <alignment vertical="center"/>
    </xf>
    <xf numFmtId="4" fontId="26" fillId="34" borderId="26">
      <alignment vertical="center"/>
    </xf>
    <xf numFmtId="4" fontId="26" fillId="34" borderId="26">
      <alignment vertical="center"/>
    </xf>
    <xf numFmtId="4" fontId="26" fillId="34" borderId="26">
      <alignment vertical="center"/>
    </xf>
    <xf numFmtId="4" fontId="26" fillId="34" borderId="26">
      <alignment vertical="center"/>
    </xf>
    <xf numFmtId="4" fontId="59" fillId="28" borderId="27">
      <alignment horizontal="left" vertical="center" indent="1"/>
    </xf>
    <xf numFmtId="4" fontId="59" fillId="28" borderId="27">
      <alignment horizontal="left" vertical="center" indent="1"/>
    </xf>
    <xf numFmtId="4" fontId="59" fillId="28" borderId="27">
      <alignment horizontal="left" vertical="center" indent="1"/>
    </xf>
    <xf numFmtId="4" fontId="59" fillId="28" borderId="27">
      <alignment horizontal="left" vertical="center" indent="1"/>
    </xf>
    <xf numFmtId="4" fontId="59" fillId="28" borderId="27">
      <alignment horizontal="left" vertical="center" indent="1"/>
    </xf>
    <xf numFmtId="4" fontId="59" fillId="28" borderId="27">
      <alignment horizontal="left" vertical="center" indent="1"/>
    </xf>
    <xf numFmtId="4" fontId="59" fillId="28" borderId="27">
      <alignment horizontal="left" vertical="center" indent="1"/>
    </xf>
    <xf numFmtId="4" fontId="63" fillId="45" borderId="23">
      <alignment horizontal="right" vertical="center"/>
    </xf>
    <xf numFmtId="4" fontId="63" fillId="45" borderId="23">
      <alignment horizontal="right" vertical="center"/>
    </xf>
    <xf numFmtId="4" fontId="63" fillId="45" borderId="23">
      <alignment horizontal="right" vertical="center"/>
    </xf>
    <xf numFmtId="4" fontId="63" fillId="45" borderId="23">
      <alignment horizontal="right" vertical="center"/>
    </xf>
    <xf numFmtId="4" fontId="63" fillId="45" borderId="23">
      <alignment horizontal="right" vertical="center"/>
    </xf>
    <xf numFmtId="4" fontId="63" fillId="45" borderId="23">
      <alignment horizontal="right" vertical="center"/>
    </xf>
    <xf numFmtId="4" fontId="63" fillId="45" borderId="23">
      <alignment horizontal="right" vertical="center"/>
    </xf>
    <xf numFmtId="4" fontId="65" fillId="27" borderId="23">
      <alignment horizontal="right" vertical="center"/>
    </xf>
    <xf numFmtId="4" fontId="65" fillId="27" borderId="23">
      <alignment horizontal="right" vertical="center"/>
    </xf>
    <xf numFmtId="4" fontId="65" fillId="27" borderId="23">
      <alignment horizontal="right" vertical="center"/>
    </xf>
    <xf numFmtId="4" fontId="65" fillId="27" borderId="23">
      <alignment horizontal="right" vertical="center"/>
    </xf>
    <xf numFmtId="4" fontId="65" fillId="27" borderId="23">
      <alignment horizontal="right" vertical="center"/>
    </xf>
    <xf numFmtId="4" fontId="65" fillId="27" borderId="23">
      <alignment horizontal="right" vertical="center"/>
    </xf>
    <xf numFmtId="4" fontId="65" fillId="27" borderId="23">
      <alignment horizontal="right" vertical="center"/>
    </xf>
    <xf numFmtId="4" fontId="67" fillId="33" borderId="26">
      <alignment vertical="center"/>
    </xf>
    <xf numFmtId="4" fontId="67" fillId="33" borderId="26">
      <alignment vertical="center"/>
    </xf>
    <xf numFmtId="4" fontId="67" fillId="33" borderId="26">
      <alignment vertical="center"/>
    </xf>
    <xf numFmtId="4" fontId="67" fillId="33" borderId="26">
      <alignment vertical="center"/>
    </xf>
    <xf numFmtId="4" fontId="67" fillId="33" borderId="26">
      <alignment vertical="center"/>
    </xf>
    <xf numFmtId="4" fontId="67" fillId="33" borderId="26">
      <alignment vertical="center"/>
    </xf>
    <xf numFmtId="4" fontId="67" fillId="33" borderId="26">
      <alignment vertical="center"/>
    </xf>
    <xf numFmtId="4" fontId="68" fillId="33" borderId="26">
      <alignment vertical="center"/>
    </xf>
    <xf numFmtId="4" fontId="68" fillId="33" borderId="26">
      <alignment vertical="center"/>
    </xf>
    <xf numFmtId="4" fontId="68" fillId="33" borderId="26">
      <alignment vertical="center"/>
    </xf>
    <xf numFmtId="4" fontId="68" fillId="33" borderId="26">
      <alignment vertical="center"/>
    </xf>
    <xf numFmtId="4" fontId="68" fillId="33" borderId="26">
      <alignment vertical="center"/>
    </xf>
    <xf numFmtId="4" fontId="68" fillId="33" borderId="26">
      <alignment vertical="center"/>
    </xf>
    <xf numFmtId="4" fontId="68" fillId="33" borderId="26">
      <alignment vertical="center"/>
    </xf>
    <xf numFmtId="4" fontId="67" fillId="34" borderId="26">
      <alignment vertical="center"/>
    </xf>
    <xf numFmtId="4" fontId="67" fillId="34" borderId="26">
      <alignment vertical="center"/>
    </xf>
    <xf numFmtId="4" fontId="67" fillId="34" borderId="26">
      <alignment vertical="center"/>
    </xf>
    <xf numFmtId="4" fontId="67" fillId="34" borderId="26">
      <alignment vertical="center"/>
    </xf>
    <xf numFmtId="4" fontId="67" fillId="34" borderId="26">
      <alignment vertical="center"/>
    </xf>
    <xf numFmtId="4" fontId="67" fillId="34" borderId="26">
      <alignment vertical="center"/>
    </xf>
    <xf numFmtId="4" fontId="67" fillId="34" borderId="26">
      <alignment vertical="center"/>
    </xf>
    <xf numFmtId="4" fontId="68" fillId="36" borderId="26">
      <alignment vertical="center"/>
    </xf>
    <xf numFmtId="4" fontId="68" fillId="36" borderId="26">
      <alignment vertical="center"/>
    </xf>
    <xf numFmtId="4" fontId="68" fillId="36" borderId="26">
      <alignment vertical="center"/>
    </xf>
    <xf numFmtId="4" fontId="68" fillId="36" borderId="26">
      <alignment vertical="center"/>
    </xf>
    <xf numFmtId="4" fontId="68" fillId="36" borderId="26">
      <alignment vertical="center"/>
    </xf>
    <xf numFmtId="4" fontId="68" fillId="36" borderId="26">
      <alignment vertical="center"/>
    </xf>
    <xf numFmtId="4" fontId="68" fillId="36" borderId="26">
      <alignment vertical="center"/>
    </xf>
    <xf numFmtId="4" fontId="59" fillId="0" borderId="23">
      <alignment horizontal="left" vertical="center" indent="1"/>
    </xf>
    <xf numFmtId="4" fontId="59" fillId="0" borderId="23">
      <alignment horizontal="left" vertical="center" indent="1"/>
    </xf>
    <xf numFmtId="4" fontId="59" fillId="0" borderId="23">
      <alignment horizontal="left" vertical="center" indent="1"/>
    </xf>
    <xf numFmtId="4" fontId="59" fillId="0" borderId="23">
      <alignment horizontal="left" vertical="center" indent="1"/>
    </xf>
    <xf numFmtId="4" fontId="59" fillId="0" borderId="23">
      <alignment horizontal="left" vertical="center" indent="1"/>
    </xf>
    <xf numFmtId="4" fontId="59" fillId="0" borderId="23">
      <alignment horizontal="left" vertical="center" indent="1"/>
    </xf>
    <xf numFmtId="4" fontId="59" fillId="0" borderId="23">
      <alignment horizontal="left" vertical="center" indent="1"/>
    </xf>
    <xf numFmtId="4" fontId="59" fillId="28" borderId="23">
      <alignment horizontal="right" vertical="center"/>
    </xf>
    <xf numFmtId="4" fontId="59" fillId="28" borderId="23">
      <alignment horizontal="right" vertical="center"/>
    </xf>
    <xf numFmtId="4" fontId="59" fillId="28" borderId="23">
      <alignment horizontal="right" vertical="center"/>
    </xf>
    <xf numFmtId="4" fontId="59" fillId="28" borderId="23">
      <alignment horizontal="right" vertical="center"/>
    </xf>
    <xf numFmtId="4" fontId="59" fillId="28" borderId="23">
      <alignment horizontal="right" vertical="center"/>
    </xf>
    <xf numFmtId="4" fontId="59" fillId="28" borderId="23">
      <alignment horizontal="right" vertical="center"/>
    </xf>
    <xf numFmtId="4" fontId="59" fillId="28" borderId="23">
      <alignment horizontal="right" vertical="center"/>
    </xf>
    <xf numFmtId="4" fontId="59" fillId="28" borderId="23">
      <alignment horizontal="left" vertical="center" indent="1"/>
    </xf>
    <xf numFmtId="4" fontId="59" fillId="28" borderId="23">
      <alignment horizontal="left" vertical="center" indent="1"/>
    </xf>
    <xf numFmtId="4" fontId="59" fillId="28" borderId="23">
      <alignment horizontal="left" vertical="center" indent="1"/>
    </xf>
    <xf numFmtId="4" fontId="59" fillId="28" borderId="23">
      <alignment horizontal="left" vertical="center" indent="1"/>
    </xf>
    <xf numFmtId="4" fontId="59" fillId="28" borderId="23">
      <alignment horizontal="left" vertical="center" indent="1"/>
    </xf>
    <xf numFmtId="4" fontId="59" fillId="28" borderId="23">
      <alignment horizontal="left" vertical="center" indent="1"/>
    </xf>
    <xf numFmtId="4" fontId="59" fillId="28" borderId="23">
      <alignment horizontal="left" vertical="center" indent="1"/>
    </xf>
    <xf numFmtId="4" fontId="59" fillId="27" borderId="23">
      <alignment horizontal="left" vertical="center" indent="1"/>
    </xf>
    <xf numFmtId="4" fontId="59" fillId="27" borderId="23">
      <alignment horizontal="left" vertical="center" indent="1"/>
    </xf>
    <xf numFmtId="4" fontId="59" fillId="27" borderId="23">
      <alignment horizontal="left" vertical="center" indent="1"/>
    </xf>
    <xf numFmtId="4" fontId="59" fillId="27" borderId="23">
      <alignment horizontal="left" vertical="center" indent="1"/>
    </xf>
    <xf numFmtId="4" fontId="59" fillId="27" borderId="23">
      <alignment horizontal="left" vertical="center" indent="1"/>
    </xf>
    <xf numFmtId="4" fontId="59" fillId="27" borderId="23">
      <alignment horizontal="left" vertical="center" indent="1"/>
    </xf>
    <xf numFmtId="4" fontId="59" fillId="27" borderId="23">
      <alignment horizontal="left" vertical="center" indent="1"/>
    </xf>
    <xf numFmtId="4" fontId="59" fillId="27" borderId="23">
      <alignment vertical="center"/>
    </xf>
    <xf numFmtId="4" fontId="59" fillId="27" borderId="23">
      <alignment vertical="center"/>
    </xf>
    <xf numFmtId="4" fontId="59" fillId="27" borderId="23">
      <alignment vertical="center"/>
    </xf>
    <xf numFmtId="4" fontId="59" fillId="27" borderId="23">
      <alignment vertical="center"/>
    </xf>
    <xf numFmtId="4" fontId="59" fillId="27" borderId="23">
      <alignment vertical="center"/>
    </xf>
    <xf numFmtId="4" fontId="59" fillId="27" borderId="23">
      <alignment vertical="center"/>
    </xf>
    <xf numFmtId="4" fontId="59" fillId="27" borderId="23">
      <alignment vertical="center"/>
    </xf>
    <xf numFmtId="4" fontId="60" fillId="27" borderId="23">
      <alignment vertical="center"/>
    </xf>
    <xf numFmtId="4" fontId="60" fillId="27" borderId="23">
      <alignment vertical="center"/>
    </xf>
    <xf numFmtId="4" fontId="60" fillId="27" borderId="23">
      <alignment vertical="center"/>
    </xf>
    <xf numFmtId="4" fontId="60" fillId="27" borderId="23">
      <alignment vertical="center"/>
    </xf>
    <xf numFmtId="4" fontId="60" fillId="27" borderId="23">
      <alignment vertical="center"/>
    </xf>
    <xf numFmtId="4" fontId="60" fillId="27" borderId="23">
      <alignment vertical="center"/>
    </xf>
    <xf numFmtId="4" fontId="60" fillId="27" borderId="23">
      <alignment vertical="center"/>
    </xf>
    <xf numFmtId="4" fontId="61" fillId="33" borderId="28">
      <alignment vertical="center"/>
    </xf>
    <xf numFmtId="4" fontId="61" fillId="33" borderId="28">
      <alignment vertical="center"/>
    </xf>
    <xf numFmtId="4" fontId="61" fillId="33" borderId="28">
      <alignment vertical="center"/>
    </xf>
    <xf numFmtId="4" fontId="61" fillId="33" borderId="28">
      <alignment vertical="center"/>
    </xf>
    <xf numFmtId="4" fontId="61" fillId="33" borderId="28">
      <alignment vertical="center"/>
    </xf>
    <xf numFmtId="4" fontId="61" fillId="33" borderId="28">
      <alignment vertical="center"/>
    </xf>
    <xf numFmtId="4" fontId="61" fillId="33" borderId="28">
      <alignment vertical="center"/>
    </xf>
    <xf numFmtId="4" fontId="62" fillId="33" borderId="28">
      <alignment vertical="center"/>
    </xf>
    <xf numFmtId="4" fontId="62" fillId="33" borderId="28">
      <alignment vertical="center"/>
    </xf>
    <xf numFmtId="4" fontId="62" fillId="33" borderId="28">
      <alignment vertical="center"/>
    </xf>
    <xf numFmtId="4" fontId="62" fillId="33" borderId="28">
      <alignment vertical="center"/>
    </xf>
    <xf numFmtId="4" fontId="62" fillId="33" borderId="28">
      <alignment vertical="center"/>
    </xf>
    <xf numFmtId="4" fontId="62" fillId="33" borderId="28">
      <alignment vertical="center"/>
    </xf>
    <xf numFmtId="4" fontId="62" fillId="33" borderId="28">
      <alignment vertical="center"/>
    </xf>
    <xf numFmtId="4" fontId="61" fillId="34" borderId="26">
      <alignment vertical="center"/>
    </xf>
    <xf numFmtId="4" fontId="61" fillId="34" borderId="26">
      <alignment vertical="center"/>
    </xf>
    <xf numFmtId="4" fontId="61" fillId="34" borderId="26">
      <alignment vertical="center"/>
    </xf>
    <xf numFmtId="4" fontId="61" fillId="34" borderId="26">
      <alignment vertical="center"/>
    </xf>
    <xf numFmtId="4" fontId="61" fillId="34" borderId="26">
      <alignment vertical="center"/>
    </xf>
    <xf numFmtId="4" fontId="61" fillId="34" borderId="26">
      <alignment vertical="center"/>
    </xf>
    <xf numFmtId="4" fontId="61" fillId="34" borderId="26">
      <alignment vertical="center"/>
    </xf>
    <xf numFmtId="4" fontId="62" fillId="34" borderId="26">
      <alignment vertical="center"/>
    </xf>
    <xf numFmtId="4" fontId="62" fillId="34" borderId="26">
      <alignment vertical="center"/>
    </xf>
    <xf numFmtId="4" fontId="62" fillId="34" borderId="26">
      <alignment vertical="center"/>
    </xf>
    <xf numFmtId="4" fontId="62" fillId="34" borderId="26">
      <alignment vertical="center"/>
    </xf>
    <xf numFmtId="4" fontId="62" fillId="34" borderId="26">
      <alignment vertical="center"/>
    </xf>
    <xf numFmtId="4" fontId="62" fillId="34" borderId="26">
      <alignment vertical="center"/>
    </xf>
    <xf numFmtId="4" fontId="62" fillId="34" borderId="26">
      <alignment vertical="center"/>
    </xf>
    <xf numFmtId="4" fontId="59" fillId="23" borderId="23">
      <alignment horizontal="left" vertical="center" indent="1"/>
    </xf>
    <xf numFmtId="4" fontId="59" fillId="23" borderId="23">
      <alignment horizontal="left" vertical="center" indent="1"/>
    </xf>
    <xf numFmtId="4" fontId="59" fillId="23" borderId="23">
      <alignment horizontal="left" vertical="center" indent="1"/>
    </xf>
    <xf numFmtId="4" fontId="59" fillId="23" borderId="23">
      <alignment horizontal="left" vertical="center" indent="1"/>
    </xf>
    <xf numFmtId="4" fontId="59" fillId="23" borderId="23">
      <alignment horizontal="left" vertical="center" indent="1"/>
    </xf>
    <xf numFmtId="4" fontId="59" fillId="23" borderId="23">
      <alignment horizontal="left" vertical="center" indent="1"/>
    </xf>
    <xf numFmtId="4" fontId="59" fillId="23" borderId="23">
      <alignment horizontal="left" vertical="center" indent="1"/>
    </xf>
    <xf numFmtId="4" fontId="69" fillId="31" borderId="0">
      <alignment horizontal="left" vertical="center" indent="1"/>
    </xf>
    <xf numFmtId="4" fontId="69" fillId="31" borderId="0">
      <alignment horizontal="left" vertical="center" indent="1"/>
    </xf>
    <xf numFmtId="4" fontId="69" fillId="31" borderId="0">
      <alignment horizontal="left" vertical="center" indent="1"/>
    </xf>
    <xf numFmtId="4" fontId="69" fillId="31" borderId="0">
      <alignment horizontal="left" vertical="center" indent="1"/>
    </xf>
    <xf numFmtId="4" fontId="69" fillId="31" borderId="0">
      <alignment horizontal="left" vertical="center" indent="1"/>
    </xf>
    <xf numFmtId="4" fontId="69" fillId="31" borderId="0">
      <alignment horizontal="left" vertical="center" indent="1"/>
    </xf>
    <xf numFmtId="4" fontId="70" fillId="27" borderId="23">
      <alignment horizontal="right" vertical="center"/>
    </xf>
    <xf numFmtId="4" fontId="70" fillId="27" borderId="23">
      <alignment horizontal="right" vertical="center"/>
    </xf>
    <xf numFmtId="4" fontId="70" fillId="27" borderId="23">
      <alignment horizontal="right" vertical="center"/>
    </xf>
    <xf numFmtId="4" fontId="70" fillId="27" borderId="23">
      <alignment horizontal="right" vertical="center"/>
    </xf>
    <xf numFmtId="4" fontId="70" fillId="27" borderId="23">
      <alignment horizontal="right" vertical="center"/>
    </xf>
    <xf numFmtId="4" fontId="70" fillId="27" borderId="23">
      <alignment horizontal="right" vertical="center"/>
    </xf>
    <xf numFmtId="4" fontId="70" fillId="27" borderId="23">
      <alignment horizontal="right" vertical="center"/>
    </xf>
    <xf numFmtId="180" fontId="13" fillId="0" borderId="0">
      <alignment horizontal="left" wrapText="1"/>
    </xf>
    <xf numFmtId="49" fontId="13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29" applyNumberFormat="0" applyFill="0" applyAlignment="0" applyProtection="0"/>
    <xf numFmtId="0" fontId="73" fillId="0" borderId="0" applyNumberForma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3" fillId="0" borderId="0"/>
    <xf numFmtId="43" fontId="74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43" fontId="8" fillId="0" borderId="0" applyFont="0" applyFill="0" applyBorder="0" applyAlignment="0" applyProtection="0"/>
    <xf numFmtId="0" fontId="47" fillId="0" borderId="0"/>
    <xf numFmtId="0" fontId="13" fillId="0" borderId="0"/>
    <xf numFmtId="9" fontId="8" fillId="0" borderId="0" applyFont="0" applyFill="0" applyBorder="0" applyAlignment="0" applyProtection="0"/>
    <xf numFmtId="37" fontId="85" fillId="0" borderId="0"/>
    <xf numFmtId="0" fontId="7" fillId="0" borderId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40" fontId="2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0" fontId="28" fillId="0" borderId="0" applyFont="0" applyFill="0" applyBorder="0" applyAlignment="0" applyProtection="0"/>
    <xf numFmtId="40" fontId="2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0" fontId="28" fillId="0" borderId="0" applyFont="0" applyFill="0" applyBorder="0" applyAlignment="0" applyProtection="0"/>
    <xf numFmtId="40" fontId="2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8" fillId="0" borderId="0" applyFont="0" applyFill="0" applyBorder="0" applyAlignment="0" applyProtection="0"/>
    <xf numFmtId="40" fontId="2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0" fontId="28" fillId="0" borderId="0" applyFont="0" applyFill="0" applyBorder="0" applyAlignment="0" applyProtection="0"/>
    <xf numFmtId="43" fontId="7" fillId="0" borderId="0" applyFont="0" applyFill="0" applyBorder="0" applyAlignment="0" applyProtection="0"/>
    <xf numFmtId="40" fontId="28" fillId="0" borderId="0" applyFont="0" applyFill="0" applyBorder="0" applyAlignment="0" applyProtection="0"/>
    <xf numFmtId="40" fontId="28" fillId="0" borderId="0" applyFont="0" applyFill="0" applyBorder="0" applyAlignment="0" applyProtection="0"/>
    <xf numFmtId="4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28" fillId="0" borderId="0"/>
    <xf numFmtId="0" fontId="16" fillId="0" borderId="0"/>
    <xf numFmtId="0" fontId="16" fillId="0" borderId="0"/>
    <xf numFmtId="0" fontId="16" fillId="0" borderId="0"/>
    <xf numFmtId="0" fontId="28" fillId="0" borderId="0"/>
    <xf numFmtId="0" fontId="16" fillId="0" borderId="0"/>
    <xf numFmtId="0" fontId="16" fillId="0" borderId="0"/>
    <xf numFmtId="0" fontId="7" fillId="0" borderId="0"/>
    <xf numFmtId="0" fontId="28" fillId="0" borderId="0"/>
    <xf numFmtId="0" fontId="16" fillId="0" borderId="0"/>
    <xf numFmtId="0" fontId="16" fillId="0" borderId="0"/>
    <xf numFmtId="0" fontId="16" fillId="0" borderId="0"/>
    <xf numFmtId="0" fontId="7" fillId="0" borderId="0"/>
    <xf numFmtId="0" fontId="28" fillId="0" borderId="0"/>
    <xf numFmtId="0" fontId="28" fillId="0" borderId="0"/>
    <xf numFmtId="0" fontId="13" fillId="0" borderId="0"/>
    <xf numFmtId="0" fontId="13" fillId="0" borderId="0"/>
    <xf numFmtId="0" fontId="28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0" fontId="57" fillId="0" borderId="22">
      <alignment horizontal="center"/>
    </xf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28" fillId="29" borderId="0" applyNumberFormat="0" applyFont="0" applyBorder="0" applyAlignment="0" applyProtection="0"/>
    <xf numFmtId="0" fontId="6" fillId="0" borderId="0"/>
    <xf numFmtId="0" fontId="89" fillId="0" borderId="0"/>
    <xf numFmtId="43" fontId="89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3" fillId="0" borderId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3" fillId="0" borderId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6" fontId="30" fillId="0" borderId="0" applyFont="0" applyFill="0" applyBorder="0" applyAlignment="0" applyProtection="0"/>
    <xf numFmtId="38" fontId="30" fillId="0" borderId="0" applyFont="0" applyFill="0" applyBorder="0" applyAlignment="0" applyProtection="0"/>
    <xf numFmtId="38" fontId="30" fillId="0" borderId="0" applyFont="0" applyFill="0" applyBorder="0" applyAlignment="0" applyProtection="0"/>
    <xf numFmtId="6" fontId="30" fillId="0" borderId="0" applyFont="0" applyFill="0" applyBorder="0" applyAlignment="0" applyProtection="0"/>
    <xf numFmtId="38" fontId="30" fillId="0" borderId="0" applyFont="0" applyFill="0" applyBorder="0" applyAlignment="0" applyProtection="0"/>
    <xf numFmtId="38" fontId="30" fillId="0" borderId="0" applyFont="0" applyFill="0" applyBorder="0" applyAlignment="0" applyProtection="0"/>
    <xf numFmtId="6" fontId="30" fillId="0" borderId="0" applyFont="0" applyFill="0" applyBorder="0" applyAlignment="0" applyProtection="0"/>
    <xf numFmtId="38" fontId="30" fillId="0" borderId="0" applyFont="0" applyFill="0" applyBorder="0" applyAlignment="0" applyProtection="0"/>
    <xf numFmtId="191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92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192" fontId="13" fillId="0" borderId="0" applyFont="0" applyFill="0" applyBorder="0" applyAlignment="0" applyProtection="0"/>
    <xf numFmtId="192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2" fillId="0" borderId="0"/>
    <xf numFmtId="194" fontId="13" fillId="0" borderId="0" applyFont="0" applyFill="0" applyBorder="0" applyAlignment="0" applyProtection="0"/>
    <xf numFmtId="0" fontId="93" fillId="0" borderId="0"/>
    <xf numFmtId="0" fontId="94" fillId="0" borderId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94" fillId="0" borderId="0"/>
    <xf numFmtId="195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0" fontId="94" fillId="0" borderId="0"/>
    <xf numFmtId="0" fontId="94" fillId="0" borderId="0"/>
    <xf numFmtId="195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92" fillId="0" borderId="0"/>
    <xf numFmtId="0" fontId="92" fillId="0" borderId="0"/>
    <xf numFmtId="0" fontId="93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1" fillId="0" borderId="0"/>
    <xf numFmtId="0" fontId="94" fillId="0" borderId="0"/>
    <xf numFmtId="0" fontId="91" fillId="0" borderId="0"/>
    <xf numFmtId="195" fontId="13" fillId="0" borderId="0" applyFont="0" applyFill="0" applyBorder="0" applyAlignment="0" applyProtection="0"/>
    <xf numFmtId="0" fontId="91" fillId="0" borderId="0"/>
    <xf numFmtId="195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0" fontId="91" fillId="0" borderId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91" fillId="0" borderId="0"/>
    <xf numFmtId="0" fontId="91" fillId="0" borderId="0"/>
    <xf numFmtId="194" fontId="13" fillId="0" borderId="0" applyFont="0" applyFill="0" applyBorder="0" applyAlignment="0" applyProtection="0"/>
    <xf numFmtId="0" fontId="93" fillId="0" borderId="0"/>
    <xf numFmtId="195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92" fillId="0" borderId="0"/>
    <xf numFmtId="194" fontId="13" fillId="0" borderId="0" applyFont="0" applyFill="0" applyBorder="0" applyAlignment="0" applyProtection="0"/>
    <xf numFmtId="0" fontId="93" fillId="0" borderId="0"/>
    <xf numFmtId="195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0" fontId="93" fillId="0" borderId="0"/>
    <xf numFmtId="195" fontId="13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194" fontId="13" fillId="0" borderId="0" applyFont="0" applyFill="0" applyBorder="0" applyAlignment="0" applyProtection="0"/>
    <xf numFmtId="0" fontId="93" fillId="0" borderId="0"/>
    <xf numFmtId="194" fontId="13" fillId="0" borderId="0" applyFont="0" applyFill="0" applyBorder="0" applyAlignment="0" applyProtection="0"/>
    <xf numFmtId="0" fontId="93" fillId="0" borderId="0"/>
    <xf numFmtId="195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197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197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197" fontId="13" fillId="0" borderId="0" applyFont="0" applyFill="0" applyBorder="0" applyAlignment="0" applyProtection="0"/>
    <xf numFmtId="197" fontId="13" fillId="0" borderId="0" applyFont="0" applyFill="0" applyBorder="0" applyAlignment="0" applyProtection="0"/>
    <xf numFmtId="197" fontId="13" fillId="0" borderId="0" applyFont="0" applyFill="0" applyBorder="0" applyAlignment="0" applyProtection="0"/>
    <xf numFmtId="0" fontId="92" fillId="0" borderId="0"/>
    <xf numFmtId="0" fontId="28" fillId="0" borderId="0"/>
    <xf numFmtId="0" fontId="92" fillId="0" borderId="0"/>
    <xf numFmtId="0" fontId="13" fillId="0" borderId="0"/>
    <xf numFmtId="0" fontId="13" fillId="0" borderId="0"/>
    <xf numFmtId="0" fontId="13" fillId="0" borderId="0"/>
    <xf numFmtId="188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88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8" fontId="13" fillId="0" borderId="0" applyFont="0" applyFill="0" applyBorder="0" applyAlignment="0" applyProtection="0"/>
    <xf numFmtId="0" fontId="91" fillId="0" borderId="0"/>
    <xf numFmtId="195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0" fontId="91" fillId="0" borderId="0"/>
    <xf numFmtId="0" fontId="91" fillId="0" borderId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0" fontId="92" fillId="0" borderId="0"/>
    <xf numFmtId="195" fontId="13" fillId="0" borderId="0" applyFont="0" applyFill="0" applyBorder="0" applyAlignment="0" applyProtection="0"/>
    <xf numFmtId="8" fontId="30" fillId="0" borderId="0" applyFont="0" applyFill="0" applyBorder="0" applyAlignment="0" applyProtection="0"/>
    <xf numFmtId="0" fontId="91" fillId="0" borderId="0"/>
    <xf numFmtId="40" fontId="30" fillId="0" borderId="0" applyFont="0" applyFill="0" applyBorder="0" applyAlignment="0" applyProtection="0"/>
    <xf numFmtId="0" fontId="91" fillId="0" borderId="0"/>
    <xf numFmtId="40" fontId="30" fillId="0" borderId="0" applyFont="0" applyFill="0" applyBorder="0" applyAlignment="0" applyProtection="0"/>
    <xf numFmtId="8" fontId="30" fillId="0" borderId="0" applyFont="0" applyFill="0" applyBorder="0" applyAlignment="0" applyProtection="0"/>
    <xf numFmtId="8" fontId="30" fillId="0" borderId="0" applyFont="0" applyFill="0" applyBorder="0" applyAlignment="0" applyProtection="0"/>
    <xf numFmtId="8" fontId="30" fillId="0" borderId="0" applyFont="0" applyFill="0" applyBorder="0" applyAlignment="0" applyProtection="0"/>
    <xf numFmtId="0" fontId="91" fillId="0" borderId="0"/>
    <xf numFmtId="40" fontId="30" fillId="0" borderId="0" applyFont="0" applyFill="0" applyBorder="0" applyAlignment="0" applyProtection="0"/>
    <xf numFmtId="0" fontId="91" fillId="0" borderId="0"/>
    <xf numFmtId="0" fontId="91" fillId="0" borderId="0"/>
    <xf numFmtId="8" fontId="30" fillId="0" borderId="0" applyFont="0" applyFill="0" applyBorder="0" applyAlignment="0" applyProtection="0"/>
    <xf numFmtId="0" fontId="92" fillId="0" borderId="0"/>
    <xf numFmtId="198" fontId="13" fillId="0" borderId="0" applyFont="0" applyFill="0" applyBorder="0" applyAlignment="0" applyProtection="0"/>
    <xf numFmtId="0" fontId="92" fillId="0" borderId="0"/>
    <xf numFmtId="198" fontId="13" fillId="0" borderId="0" applyFont="0" applyFill="0" applyBorder="0" applyAlignment="0" applyProtection="0"/>
    <xf numFmtId="0" fontId="92" fillId="0" borderId="0"/>
    <xf numFmtId="0" fontId="92" fillId="0" borderId="0"/>
    <xf numFmtId="198" fontId="13" fillId="0" borderId="0" applyFont="0" applyFill="0" applyBorder="0" applyAlignment="0" applyProtection="0"/>
    <xf numFmtId="198" fontId="13" fillId="0" borderId="0" applyFont="0" applyFill="0" applyBorder="0" applyAlignment="0" applyProtection="0"/>
    <xf numFmtId="0" fontId="92" fillId="0" borderId="0"/>
    <xf numFmtId="198" fontId="13" fillId="0" borderId="0" applyFont="0" applyFill="0" applyBorder="0" applyAlignment="0" applyProtection="0"/>
    <xf numFmtId="0" fontId="94" fillId="0" borderId="0"/>
    <xf numFmtId="0" fontId="92" fillId="0" borderId="0"/>
    <xf numFmtId="0" fontId="30" fillId="0" borderId="0"/>
    <xf numFmtId="0" fontId="95" fillId="0" borderId="0"/>
    <xf numFmtId="0" fontId="96" fillId="0" borderId="0"/>
    <xf numFmtId="0" fontId="13" fillId="0" borderId="0"/>
    <xf numFmtId="0" fontId="13" fillId="0" borderId="0"/>
    <xf numFmtId="0" fontId="13" fillId="0" borderId="0"/>
    <xf numFmtId="0" fontId="93" fillId="0" borderId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93" fillId="0" borderId="0"/>
    <xf numFmtId="0" fontId="93" fillId="0" borderId="0"/>
    <xf numFmtId="195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93" fillId="0" borderId="0"/>
    <xf numFmtId="192" fontId="13" fillId="0" borderId="0" applyFont="0" applyFill="0" applyBorder="0" applyAlignment="0" applyProtection="0"/>
    <xf numFmtId="0" fontId="93" fillId="0" borderId="0"/>
    <xf numFmtId="19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0" fontId="93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0" fontId="93" fillId="0" borderId="0"/>
    <xf numFmtId="0" fontId="93" fillId="0" borderId="0"/>
    <xf numFmtId="190" fontId="13" fillId="0" borderId="0" applyFont="0" applyFill="0" applyBorder="0" applyAlignment="0" applyProtection="0"/>
    <xf numFmtId="0" fontId="93" fillId="0" borderId="0"/>
    <xf numFmtId="0" fontId="13" fillId="0" borderId="0"/>
    <xf numFmtId="0" fontId="13" fillId="0" borderId="0"/>
    <xf numFmtId="0" fontId="13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95" fontId="13" fillId="0" borderId="0" applyFont="0" applyFill="0" applyBorder="0" applyAlignment="0" applyProtection="0"/>
    <xf numFmtId="0" fontId="91" fillId="0" borderId="0"/>
    <xf numFmtId="194" fontId="13" fillId="0" borderId="0" applyFont="0" applyFill="0" applyBorder="0" applyAlignment="0" applyProtection="0"/>
    <xf numFmtId="0" fontId="91" fillId="0" borderId="0"/>
    <xf numFmtId="0" fontId="91" fillId="0" borderId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0" fontId="91" fillId="0" borderId="0"/>
    <xf numFmtId="0" fontId="92" fillId="0" borderId="0"/>
    <xf numFmtId="0" fontId="28" fillId="0" borderId="0"/>
    <xf numFmtId="197" fontId="13" fillId="0" borderId="0" applyFont="0" applyFill="0" applyBorder="0" applyAlignment="0" applyProtection="0"/>
    <xf numFmtId="0" fontId="28" fillId="0" borderId="0"/>
    <xf numFmtId="197" fontId="13" fillId="0" borderId="0" applyFont="0" applyFill="0" applyBorder="0" applyAlignment="0" applyProtection="0"/>
    <xf numFmtId="0" fontId="28" fillId="0" borderId="0"/>
    <xf numFmtId="0" fontId="28" fillId="0" borderId="0"/>
    <xf numFmtId="197" fontId="13" fillId="0" borderId="0" applyFont="0" applyFill="0" applyBorder="0" applyAlignment="0" applyProtection="0"/>
    <xf numFmtId="197" fontId="13" fillId="0" borderId="0" applyFont="0" applyFill="0" applyBorder="0" applyAlignment="0" applyProtection="0"/>
    <xf numFmtId="0" fontId="28" fillId="0" borderId="0"/>
    <xf numFmtId="0" fontId="28" fillId="0" borderId="0"/>
    <xf numFmtId="192" fontId="13" fillId="0" borderId="0" applyFont="0" applyFill="0" applyBorder="0" applyAlignment="0" applyProtection="0"/>
    <xf numFmtId="192" fontId="13" fillId="0" borderId="0" applyFont="0" applyFill="0" applyBorder="0" applyAlignment="0" applyProtection="0"/>
    <xf numFmtId="0" fontId="28" fillId="0" borderId="0"/>
    <xf numFmtId="19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95" fillId="0" borderId="0"/>
    <xf numFmtId="0" fontId="93" fillId="0" borderId="0"/>
    <xf numFmtId="0" fontId="92" fillId="0" borderId="0"/>
    <xf numFmtId="199" fontId="13" fillId="0" borderId="0" applyFont="0" applyFill="0" applyBorder="0" applyAlignment="0" applyProtection="0"/>
    <xf numFmtId="0" fontId="92" fillId="0" borderId="0"/>
    <xf numFmtId="199" fontId="13" fillId="0" borderId="0" applyFont="0" applyFill="0" applyBorder="0" applyAlignment="0" applyProtection="0"/>
    <xf numFmtId="199" fontId="13" fillId="0" borderId="0" applyFont="0" applyFill="0" applyBorder="0" applyAlignment="0" applyProtection="0"/>
    <xf numFmtId="0" fontId="92" fillId="0" borderId="0"/>
    <xf numFmtId="0" fontId="92" fillId="0" borderId="0"/>
    <xf numFmtId="0" fontId="92" fillId="0" borderId="0"/>
    <xf numFmtId="200" fontId="13" fillId="0" borderId="0">
      <alignment horizontal="left" wrapText="1"/>
    </xf>
    <xf numFmtId="200" fontId="13" fillId="0" borderId="0">
      <alignment horizontal="left" wrapText="1"/>
    </xf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13" fillId="0" borderId="0">
      <alignment horizontal="left" wrapText="1"/>
    </xf>
    <xf numFmtId="0" fontId="13" fillId="0" borderId="0">
      <alignment horizontal="left" wrapText="1"/>
    </xf>
    <xf numFmtId="200" fontId="13" fillId="0" borderId="0">
      <alignment horizontal="left" wrapText="1"/>
    </xf>
    <xf numFmtId="200" fontId="13" fillId="0" borderId="0">
      <alignment horizontal="left" wrapText="1"/>
    </xf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7" fontId="34" fillId="0" borderId="0" applyFill="0" applyBorder="0" applyProtection="0"/>
    <xf numFmtId="0" fontId="97" fillId="0" borderId="0"/>
    <xf numFmtId="0" fontId="51" fillId="0" borderId="22" applyNumberFormat="0" applyFont="0" applyFill="0" applyAlignment="0" applyProtection="0"/>
    <xf numFmtId="0" fontId="51" fillId="0" borderId="46" applyNumberFormat="0" applyFont="0" applyFill="0" applyAlignment="0" applyProtection="0"/>
    <xf numFmtId="0" fontId="28" fillId="0" borderId="0">
      <alignment horizontal="centerContinuous"/>
    </xf>
    <xf numFmtId="0" fontId="28" fillId="0" borderId="0">
      <alignment horizontal="centerContinuous"/>
    </xf>
    <xf numFmtId="0" fontId="28" fillId="0" borderId="0">
      <alignment horizontal="centerContinuous"/>
    </xf>
    <xf numFmtId="0" fontId="28" fillId="0" borderId="0">
      <alignment horizontal="centerContinuous"/>
    </xf>
    <xf numFmtId="201" fontId="98" fillId="0" borderId="0" applyFont="0" applyFill="0" applyBorder="0" applyAlignment="0" applyProtection="0">
      <alignment horizontal="right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13" fillId="0" borderId="0" applyFill="0" applyBorder="0" applyAlignment="0" applyProtection="0"/>
    <xf numFmtId="0" fontId="50" fillId="0" borderId="0"/>
    <xf numFmtId="0" fontId="99" fillId="0" borderId="0"/>
    <xf numFmtId="3" fontId="13" fillId="47" borderId="0" applyFont="0" applyFill="0" applyBorder="0" applyAlignment="0" applyProtection="0"/>
    <xf numFmtId="0" fontId="99" fillId="0" borderId="0"/>
    <xf numFmtId="187" fontId="37" fillId="0" borderId="0" applyFont="0" applyFill="0" applyBorder="0" applyAlignment="0"/>
    <xf numFmtId="8" fontId="13" fillId="0" borderId="0" applyFont="0" applyFill="0" applyBorder="0" applyAlignment="0"/>
    <xf numFmtId="5" fontId="13" fillId="0" borderId="0" applyFill="0" applyBorder="0" applyAlignment="0" applyProtection="0"/>
    <xf numFmtId="0" fontId="100" fillId="0" borderId="0" applyNumberFormat="0" applyFill="0" applyBorder="0"/>
    <xf numFmtId="202" fontId="54" fillId="23" borderId="47" applyFont="0" applyFill="0" applyBorder="0" applyAlignment="0" applyProtection="0"/>
    <xf numFmtId="166" fontId="37" fillId="23" borderId="0" applyFont="0" applyFill="0" applyBorder="0" applyAlignment="0" applyProtection="0"/>
    <xf numFmtId="166" fontId="37" fillId="23" borderId="0" applyFont="0" applyFill="0" applyBorder="0" applyAlignment="0" applyProtection="0"/>
    <xf numFmtId="166" fontId="37" fillId="23" borderId="0" applyFont="0" applyFill="0" applyBorder="0" applyAlignment="0" applyProtection="0"/>
    <xf numFmtId="203" fontId="101" fillId="0" borderId="6"/>
    <xf numFmtId="0" fontId="13" fillId="47" borderId="0" applyFont="0" applyFill="0" applyBorder="0" applyAlignment="0" applyProtection="0"/>
    <xf numFmtId="202" fontId="101" fillId="0" borderId="0" applyFill="0" applyBorder="0">
      <alignment horizontal="right"/>
    </xf>
    <xf numFmtId="204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0" fontId="102" fillId="0" borderId="0" applyNumberFormat="0"/>
    <xf numFmtId="0" fontId="103" fillId="0" borderId="0">
      <alignment horizontal="centerContinuous"/>
    </xf>
    <xf numFmtId="0" fontId="103" fillId="0" borderId="0" applyNumberFormat="0"/>
    <xf numFmtId="0" fontId="104" fillId="0" borderId="6" applyFont="0" applyFill="0" applyBorder="0" applyAlignment="0" applyProtection="0"/>
    <xf numFmtId="206" fontId="13" fillId="0" borderId="0" applyFont="0" applyFill="0" applyBorder="0" applyAlignment="0" applyProtection="0"/>
    <xf numFmtId="207" fontId="13" fillId="23" borderId="0" applyFont="0" applyFill="0" applyBorder="0" applyAlignment="0"/>
    <xf numFmtId="2" fontId="13" fillId="47" borderId="0" applyFont="0" applyFill="0" applyBorder="0" applyAlignment="0" applyProtection="0"/>
    <xf numFmtId="0" fontId="50" fillId="0" borderId="0"/>
    <xf numFmtId="0" fontId="99" fillId="0" borderId="0"/>
    <xf numFmtId="0" fontId="105" fillId="0" borderId="0">
      <alignment horizontal="right"/>
    </xf>
    <xf numFmtId="0" fontId="105" fillId="0" borderId="0"/>
    <xf numFmtId="37" fontId="37" fillId="0" borderId="0"/>
    <xf numFmtId="37" fontId="37" fillId="0" borderId="0"/>
    <xf numFmtId="37" fontId="37" fillId="0" borderId="0"/>
    <xf numFmtId="37" fontId="37" fillId="0" borderId="0"/>
    <xf numFmtId="0" fontId="106" fillId="0" borderId="0" applyNumberFormat="0" applyFill="0" applyBorder="0" applyAlignment="0" applyProtection="0"/>
    <xf numFmtId="208" fontId="13" fillId="0" borderId="0">
      <protection locked="0"/>
    </xf>
    <xf numFmtId="208" fontId="13" fillId="0" borderId="0">
      <protection locked="0"/>
    </xf>
    <xf numFmtId="0" fontId="44" fillId="0" borderId="48" applyNumberFormat="0" applyFill="0" applyAlignment="0" applyProtection="0"/>
    <xf numFmtId="209" fontId="107" fillId="0" borderId="0" applyFont="0" applyFill="0" applyBorder="0" applyProtection="0">
      <alignment horizontal="right"/>
    </xf>
    <xf numFmtId="0" fontId="34" fillId="0" borderId="0" applyFont="0" applyFill="0" applyBorder="0" applyAlignment="0" applyProtection="0"/>
    <xf numFmtId="210" fontId="37" fillId="22" borderId="0" applyFont="0" applyBorder="0" applyAlignment="0" applyProtection="0">
      <alignment horizontal="right"/>
      <protection hidden="1"/>
    </xf>
    <xf numFmtId="37" fontId="108" fillId="0" borderId="0"/>
    <xf numFmtId="38" fontId="37" fillId="0" borderId="0" applyFont="0" applyFill="0" applyBorder="0" applyAlignment="0"/>
    <xf numFmtId="166" fontId="13" fillId="0" borderId="0" applyFont="0" applyFill="0" applyBorder="0" applyAlignment="0"/>
    <xf numFmtId="40" fontId="37" fillId="0" borderId="0" applyFont="0" applyFill="0" applyBorder="0" applyAlignment="0"/>
    <xf numFmtId="211" fontId="37" fillId="0" borderId="0" applyFont="0" applyFill="0" applyBorder="0" applyAlignment="0"/>
    <xf numFmtId="0" fontId="4" fillId="0" borderId="0"/>
    <xf numFmtId="0" fontId="13" fillId="0" borderId="0"/>
    <xf numFmtId="0" fontId="13" fillId="0" borderId="0"/>
    <xf numFmtId="0" fontId="13" fillId="0" borderId="0"/>
    <xf numFmtId="166" fontId="101" fillId="0" borderId="0" applyNumberFormat="0" applyFill="0" applyBorder="0" applyAlignment="0" applyProtection="0"/>
    <xf numFmtId="212" fontId="37" fillId="0" borderId="0" applyFont="0" applyFill="0" applyBorder="0" applyAlignment="0" applyProtection="0"/>
    <xf numFmtId="213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0" fontId="109" fillId="0" borderId="0" applyFill="0" applyBorder="0" applyProtection="0">
      <alignment horizontal="left"/>
    </xf>
    <xf numFmtId="0" fontId="110" fillId="0" borderId="0" applyFill="0" applyBorder="0" applyProtection="0">
      <alignment horizontal="left"/>
    </xf>
    <xf numFmtId="0" fontId="50" fillId="0" borderId="0"/>
    <xf numFmtId="0" fontId="99" fillId="0" borderId="0"/>
    <xf numFmtId="215" fontId="13" fillId="0" borderId="0" applyFont="0" applyFill="0" applyBorder="0" applyAlignment="0"/>
    <xf numFmtId="216" fontId="37" fillId="0" borderId="0" applyFont="0" applyFill="0" applyBorder="0" applyAlignment="0"/>
    <xf numFmtId="217" fontId="51" fillId="0" borderId="0" applyFont="0" applyFill="0" applyBorder="0" applyProtection="0">
      <alignment horizontal="right"/>
    </xf>
    <xf numFmtId="217" fontId="51" fillId="0" borderId="0" applyFont="0" applyFill="0" applyBorder="0" applyProtection="0">
      <alignment horizontal="right"/>
    </xf>
    <xf numFmtId="217" fontId="51" fillId="0" borderId="0" applyFont="0" applyFill="0" applyBorder="0" applyProtection="0">
      <alignment horizontal="right"/>
    </xf>
    <xf numFmtId="218" fontId="37" fillId="0" borderId="0" applyFont="0" applyFill="0" applyBorder="0" applyAlignment="0" applyProtection="0"/>
    <xf numFmtId="166" fontId="111" fillId="0" borderId="0" applyNumberFormat="0" applyFill="0" applyBorder="0" applyAlignment="0" applyProtection="0">
      <alignment horizontal="left"/>
    </xf>
    <xf numFmtId="0" fontId="22" fillId="48" borderId="0" applyNumberFormat="0" applyFont="0" applyBorder="0" applyAlignment="0" applyProtection="0"/>
    <xf numFmtId="37" fontId="112" fillId="0" borderId="49">
      <alignment horizontal="left"/>
    </xf>
    <xf numFmtId="0" fontId="13" fillId="49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2" fontId="13" fillId="0" borderId="0" applyFont="0" applyFill="0" applyBorder="0" applyProtection="0">
      <alignment horizontal="right"/>
    </xf>
    <xf numFmtId="2" fontId="13" fillId="0" borderId="0" applyFont="0" applyFill="0" applyBorder="0" applyProtection="0">
      <alignment horizontal="right"/>
    </xf>
    <xf numFmtId="0" fontId="14" fillId="0" borderId="0" applyNumberFormat="0" applyFill="0" applyBorder="0" applyProtection="0">
      <alignment horizontal="right"/>
    </xf>
    <xf numFmtId="0" fontId="14" fillId="0" borderId="0" applyNumberFormat="0" applyFill="0" applyBorder="0" applyProtection="0">
      <alignment horizontal="right"/>
    </xf>
    <xf numFmtId="0" fontId="14" fillId="0" borderId="0" applyNumberFormat="0" applyFill="0" applyBorder="0" applyProtection="0">
      <alignment horizontal="right"/>
    </xf>
    <xf numFmtId="0" fontId="14" fillId="0" borderId="0" applyNumberFormat="0" applyFill="0" applyBorder="0" applyProtection="0">
      <alignment horizontal="right"/>
    </xf>
    <xf numFmtId="0" fontId="14" fillId="0" borderId="0" applyNumberFormat="0" applyFill="0" applyBorder="0" applyProtection="0">
      <alignment horizontal="right"/>
    </xf>
    <xf numFmtId="0" fontId="14" fillId="0" borderId="0" applyNumberFormat="0" applyFill="0" applyBorder="0" applyProtection="0">
      <alignment horizontal="right"/>
    </xf>
    <xf numFmtId="0" fontId="14" fillId="0" borderId="0" applyNumberFormat="0" applyFill="0" applyBorder="0" applyProtection="0">
      <alignment horizontal="right"/>
    </xf>
    <xf numFmtId="0" fontId="14" fillId="0" borderId="0" applyNumberFormat="0" applyFill="0" applyBorder="0" applyProtection="0">
      <alignment horizontal="right"/>
    </xf>
    <xf numFmtId="0" fontId="113" fillId="0" borderId="0" applyNumberFormat="0" applyBorder="0" applyAlignment="0"/>
    <xf numFmtId="0" fontId="114" fillId="0" borderId="0" applyNumberFormat="0" applyBorder="0" applyAlignment="0"/>
    <xf numFmtId="0" fontId="115" fillId="0" borderId="0" applyNumberFormat="0" applyBorder="0" applyAlignment="0"/>
    <xf numFmtId="0" fontId="116" fillId="0" borderId="0" applyNumberFormat="0" applyBorder="0" applyAlignment="0"/>
    <xf numFmtId="219" fontId="117" fillId="0" borderId="0"/>
    <xf numFmtId="0" fontId="118" fillId="0" borderId="0" applyFill="0" applyBorder="0" applyProtection="0">
      <alignment horizontal="center" vertical="center"/>
    </xf>
    <xf numFmtId="0" fontId="118" fillId="0" borderId="0" applyFill="0" applyBorder="0" applyProtection="0"/>
    <xf numFmtId="0" fontId="14" fillId="0" borderId="0" applyFill="0" applyBorder="0" applyProtection="0">
      <alignment horizontal="left"/>
    </xf>
    <xf numFmtId="0" fontId="119" fillId="0" borderId="0" applyFill="0" applyBorder="0" applyProtection="0">
      <alignment horizontal="left" vertical="top"/>
    </xf>
    <xf numFmtId="220" fontId="120" fillId="0" borderId="0" applyFill="0" applyBorder="0" applyAlignment="0" applyProtection="0">
      <alignment horizontal="right"/>
    </xf>
    <xf numFmtId="221" fontId="13" fillId="0" borderId="0"/>
    <xf numFmtId="38" fontId="37" fillId="50" borderId="0" applyNumberFormat="0" applyBorder="0" applyAlignment="0" applyProtection="0"/>
    <xf numFmtId="37" fontId="37" fillId="22" borderId="0" applyNumberFormat="0" applyBorder="0" applyAlignment="0" applyProtection="0"/>
    <xf numFmtId="37" fontId="37" fillId="22" borderId="0" applyNumberFormat="0" applyBorder="0" applyAlignment="0" applyProtection="0"/>
    <xf numFmtId="37" fontId="37" fillId="22" borderId="0" applyNumberFormat="0" applyBorder="0" applyAlignment="0" applyProtection="0"/>
    <xf numFmtId="37" fontId="37" fillId="0" borderId="0"/>
    <xf numFmtId="37" fontId="37" fillId="0" borderId="0"/>
    <xf numFmtId="37" fontId="37" fillId="0" borderId="0"/>
    <xf numFmtId="37" fontId="37" fillId="0" borderId="0"/>
    <xf numFmtId="37" fontId="37" fillId="50" borderId="0" applyNumberFormat="0" applyBorder="0" applyAlignment="0" applyProtection="0"/>
    <xf numFmtId="3" fontId="54" fillId="0" borderId="48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22" fontId="51" fillId="0" borderId="0" applyFont="0" applyFill="0" applyBorder="0" applyProtection="0">
      <alignment horizontal="right"/>
    </xf>
    <xf numFmtId="0" fontId="100" fillId="51" borderId="50">
      <alignment horizontal="center" vertical="top"/>
    </xf>
    <xf numFmtId="190" fontId="13" fillId="0" borderId="0" applyFont="0" applyFill="0" applyBorder="0" applyAlignment="0" applyProtection="0"/>
    <xf numFmtId="197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0" fontId="13" fillId="0" borderId="0"/>
    <xf numFmtId="37" fontId="85" fillId="0" borderId="0"/>
    <xf numFmtId="0" fontId="2" fillId="0" borderId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21" fillId="3" borderId="0" applyNumberFormat="0" applyBorder="0" applyAlignment="0" applyProtection="0"/>
    <xf numFmtId="0" fontId="24" fillId="20" borderId="7" applyNumberFormat="0" applyAlignment="0" applyProtection="0"/>
    <xf numFmtId="0" fontId="25" fillId="21" borderId="8" applyNumberFormat="0" applyAlignment="0" applyProtection="0"/>
    <xf numFmtId="0" fontId="33" fillId="0" borderId="0" applyNumberFormat="0" applyFill="0" applyBorder="0" applyAlignment="0" applyProtection="0"/>
    <xf numFmtId="0" fontId="36" fillId="4" borderId="0" applyNumberFormat="0" applyBorder="0" applyAlignment="0" applyProtection="0"/>
    <xf numFmtId="0" fontId="39" fillId="0" borderId="10" applyNumberFormat="0" applyFill="0" applyAlignment="0" applyProtection="0"/>
    <xf numFmtId="0" fontId="40" fillId="0" borderId="11" applyNumberFormat="0" applyFill="0" applyAlignment="0" applyProtection="0"/>
    <xf numFmtId="0" fontId="41" fillId="0" borderId="12" applyNumberFormat="0" applyFill="0" applyAlignment="0" applyProtection="0"/>
    <xf numFmtId="0" fontId="41" fillId="0" borderId="0" applyNumberFormat="0" applyFill="0" applyBorder="0" applyAlignment="0" applyProtection="0"/>
    <xf numFmtId="0" fontId="45" fillId="0" borderId="14" applyNumberFormat="0" applyFill="0" applyAlignment="0" applyProtection="0"/>
    <xf numFmtId="0" fontId="48" fillId="25" borderId="0" applyNumberFormat="0" applyBorder="0" applyAlignment="0" applyProtection="0"/>
    <xf numFmtId="0" fontId="2" fillId="0" borderId="0"/>
    <xf numFmtId="0" fontId="2" fillId="0" borderId="0"/>
    <xf numFmtId="0" fontId="55" fillId="20" borderId="16" applyNumberFormat="0" applyAlignment="0" applyProtection="0"/>
    <xf numFmtId="0" fontId="71" fillId="0" borderId="0" applyNumberFormat="0" applyFill="0" applyBorder="0" applyAlignment="0" applyProtection="0"/>
    <xf numFmtId="0" fontId="72" fillId="0" borderId="29" applyNumberFormat="0" applyFill="0" applyAlignment="0" applyProtection="0"/>
    <xf numFmtId="0" fontId="73" fillId="0" borderId="0" applyNumberFormat="0" applyFill="0" applyBorder="0" applyAlignment="0" applyProtection="0"/>
    <xf numFmtId="9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" fillId="0" borderId="0"/>
  </cellStyleXfs>
  <cellXfs count="735">
    <xf numFmtId="0" fontId="0" fillId="0" borderId="0" xfId="0"/>
    <xf numFmtId="0" fontId="14" fillId="0" borderId="1" xfId="1" applyFont="1" applyBorder="1"/>
    <xf numFmtId="0" fontId="13" fillId="0" borderId="2" xfId="1" applyBorder="1"/>
    <xf numFmtId="0" fontId="14" fillId="0" borderId="0" xfId="2" applyFont="1"/>
    <xf numFmtId="0" fontId="13" fillId="0" borderId="0" xfId="2" applyFont="1"/>
    <xf numFmtId="0" fontId="14" fillId="0" borderId="3" xfId="1" applyFont="1" applyBorder="1" applyAlignment="1"/>
    <xf numFmtId="0" fontId="13" fillId="0" borderId="0" xfId="1" applyBorder="1" applyAlignment="1"/>
    <xf numFmtId="0" fontId="13" fillId="0" borderId="0" xfId="1" applyFont="1"/>
    <xf numFmtId="0" fontId="14" fillId="0" borderId="0" xfId="1" applyFont="1" applyBorder="1" applyAlignment="1"/>
    <xf numFmtId="0" fontId="13" fillId="0" borderId="4" xfId="1" applyFont="1" applyBorder="1" applyAlignment="1">
      <alignment horizontal="center"/>
    </xf>
    <xf numFmtId="38" fontId="0" fillId="0" borderId="0" xfId="0" applyNumberFormat="1"/>
    <xf numFmtId="0" fontId="0" fillId="0" borderId="0" xfId="0" applyBorder="1"/>
    <xf numFmtId="0" fontId="14" fillId="0" borderId="0" xfId="0" applyFont="1" applyBorder="1"/>
    <xf numFmtId="0" fontId="14" fillId="0" borderId="0" xfId="0" applyFont="1" applyBorder="1" applyAlignment="1">
      <alignment horizontal="center"/>
    </xf>
    <xf numFmtId="40" fontId="0" fillId="0" borderId="0" xfId="0" applyNumberFormat="1" applyBorder="1"/>
    <xf numFmtId="40" fontId="0" fillId="0" borderId="0" xfId="0" applyNumberFormat="1" applyFill="1" applyBorder="1"/>
    <xf numFmtId="40" fontId="14" fillId="0" borderId="0" xfId="0" applyNumberFormat="1" applyFont="1" applyBorder="1"/>
    <xf numFmtId="40" fontId="0" fillId="0" borderId="0" xfId="0" applyNumberFormat="1"/>
    <xf numFmtId="0" fontId="14" fillId="0" borderId="0" xfId="1" applyFont="1" applyBorder="1"/>
    <xf numFmtId="0" fontId="14" fillId="0" borderId="2" xfId="1" applyFont="1" applyBorder="1"/>
    <xf numFmtId="0" fontId="13" fillId="0" borderId="0" xfId="1"/>
    <xf numFmtId="0" fontId="13" fillId="0" borderId="0" xfId="1" applyAlignment="1">
      <alignment horizontal="center"/>
    </xf>
    <xf numFmtId="0" fontId="11" fillId="0" borderId="0" xfId="897"/>
    <xf numFmtId="43" fontId="0" fillId="0" borderId="0" xfId="898" applyFont="1"/>
    <xf numFmtId="43" fontId="11" fillId="0" borderId="5" xfId="897" applyNumberFormat="1" applyBorder="1"/>
    <xf numFmtId="0" fontId="11" fillId="0" borderId="0" xfId="897" applyAlignment="1">
      <alignment horizontal="center"/>
    </xf>
    <xf numFmtId="43" fontId="11" fillId="0" borderId="0" xfId="897" applyNumberFormat="1"/>
    <xf numFmtId="0" fontId="11" fillId="0" borderId="0" xfId="897" applyFont="1"/>
    <xf numFmtId="181" fontId="0" fillId="0" borderId="0" xfId="898" applyNumberFormat="1" applyFont="1" applyAlignment="1">
      <alignment horizontal="left"/>
    </xf>
    <xf numFmtId="0" fontId="11" fillId="0" borderId="4" xfId="897" applyFill="1" applyBorder="1"/>
    <xf numFmtId="43" fontId="13" fillId="0" borderId="0" xfId="898" applyFont="1"/>
    <xf numFmtId="0" fontId="13" fillId="0" borderId="0" xfId="1" applyBorder="1"/>
    <xf numFmtId="0" fontId="11" fillId="0" borderId="0" xfId="897" applyFill="1"/>
    <xf numFmtId="43" fontId="11" fillId="0" borderId="0" xfId="898" applyFont="1" applyFill="1"/>
    <xf numFmtId="43" fontId="11" fillId="0" borderId="0" xfId="897" applyNumberFormat="1" applyFill="1"/>
    <xf numFmtId="43" fontId="11" fillId="0" borderId="5" xfId="897" applyNumberFormat="1" applyFill="1" applyBorder="1"/>
    <xf numFmtId="40" fontId="11" fillId="0" borderId="0" xfId="897" applyNumberFormat="1" applyFill="1"/>
    <xf numFmtId="0" fontId="11" fillId="0" borderId="0" xfId="897" applyFill="1" applyAlignment="1">
      <alignment horizontal="center"/>
    </xf>
    <xf numFmtId="43" fontId="11" fillId="0" borderId="5" xfId="898" applyFont="1" applyFill="1" applyBorder="1"/>
    <xf numFmtId="0" fontId="11" fillId="0" borderId="0" xfId="897" applyFill="1" applyBorder="1"/>
    <xf numFmtId="0" fontId="11" fillId="0" borderId="0" xfId="897" applyFill="1" applyBorder="1" applyAlignment="1">
      <alignment horizontal="left"/>
    </xf>
    <xf numFmtId="43" fontId="0" fillId="0" borderId="0" xfId="898" applyFont="1" applyBorder="1"/>
    <xf numFmtId="43" fontId="11" fillId="0" borderId="0" xfId="898" applyFont="1" applyFill="1" applyBorder="1"/>
    <xf numFmtId="182" fontId="0" fillId="0" borderId="0" xfId="43" applyNumberFormat="1" applyFont="1" applyBorder="1"/>
    <xf numFmtId="1" fontId="13" fillId="0" borderId="0" xfId="1" applyNumberFormat="1" applyBorder="1" applyAlignment="1">
      <alignment horizontal="center"/>
    </xf>
    <xf numFmtId="0" fontId="13" fillId="0" borderId="0" xfId="1" applyBorder="1" applyAlignment="1">
      <alignment horizontal="center"/>
    </xf>
    <xf numFmtId="182" fontId="0" fillId="0" borderId="0" xfId="43" applyNumberFormat="1" applyFont="1"/>
    <xf numFmtId="43" fontId="0" fillId="0" borderId="0" xfId="43" applyFont="1"/>
    <xf numFmtId="0" fontId="13" fillId="0" borderId="0" xfId="1" applyAlignment="1">
      <alignment wrapText="1"/>
    </xf>
    <xf numFmtId="0" fontId="13" fillId="0" borderId="0" xfId="1" applyBorder="1" applyAlignment="1">
      <alignment wrapText="1"/>
    </xf>
    <xf numFmtId="0" fontId="13" fillId="0" borderId="33" xfId="1" applyBorder="1" applyAlignment="1">
      <alignment horizontal="center" wrapText="1"/>
    </xf>
    <xf numFmtId="0" fontId="13" fillId="0" borderId="33" xfId="1" applyBorder="1" applyAlignment="1">
      <alignment wrapText="1"/>
    </xf>
    <xf numFmtId="0" fontId="51" fillId="0" borderId="0" xfId="899" applyFont="1"/>
    <xf numFmtId="182" fontId="75" fillId="0" borderId="0" xfId="900" applyNumberFormat="1" applyFont="1" applyBorder="1"/>
    <xf numFmtId="0" fontId="51" fillId="0" borderId="0" xfId="899" applyFont="1" applyAlignment="1"/>
    <xf numFmtId="0" fontId="51" fillId="0" borderId="0" xfId="2" applyFont="1"/>
    <xf numFmtId="0" fontId="51" fillId="0" borderId="0" xfId="899" applyFont="1" applyAlignment="1">
      <alignment wrapText="1"/>
    </xf>
    <xf numFmtId="0" fontId="51" fillId="0" borderId="0" xfId="899" applyFont="1" applyBorder="1" applyAlignment="1">
      <alignment wrapText="1"/>
    </xf>
    <xf numFmtId="0" fontId="51" fillId="0" borderId="33" xfId="899" applyFont="1" applyBorder="1" applyAlignment="1">
      <alignment horizontal="center" wrapText="1"/>
    </xf>
    <xf numFmtId="0" fontId="51" fillId="0" borderId="0" xfId="899" applyFont="1" applyBorder="1"/>
    <xf numFmtId="0" fontId="51" fillId="0" borderId="0" xfId="899" applyFont="1" applyBorder="1" applyAlignment="1"/>
    <xf numFmtId="182" fontId="13" fillId="0" borderId="0" xfId="1" applyNumberFormat="1" applyFont="1"/>
    <xf numFmtId="0" fontId="13" fillId="0" borderId="0" xfId="1" applyFont="1" applyBorder="1"/>
    <xf numFmtId="1" fontId="13" fillId="0" borderId="0" xfId="1" applyNumberFormat="1" applyFont="1" applyBorder="1" applyAlignment="1">
      <alignment horizontal="center"/>
    </xf>
    <xf numFmtId="0" fontId="13" fillId="0" borderId="0" xfId="1" applyFont="1" applyBorder="1" applyAlignment="1">
      <alignment horizontal="center"/>
    </xf>
    <xf numFmtId="0" fontId="13" fillId="0" borderId="6" xfId="1" applyFont="1" applyBorder="1"/>
    <xf numFmtId="0" fontId="13" fillId="0" borderId="0" xfId="1" applyNumberFormat="1" applyFont="1" applyBorder="1" applyAlignment="1">
      <alignment horizontal="center"/>
    </xf>
    <xf numFmtId="0" fontId="13" fillId="0" borderId="4" xfId="1" applyFont="1" applyBorder="1" applyAlignment="1">
      <alignment horizontal="center" wrapText="1"/>
    </xf>
    <xf numFmtId="0" fontId="13" fillId="0" borderId="0" xfId="1" applyFont="1" applyBorder="1" applyAlignment="1"/>
    <xf numFmtId="0" fontId="13" fillId="0" borderId="0" xfId="1" applyFont="1" applyBorder="1" applyAlignment="1">
      <alignment horizontal="right"/>
    </xf>
    <xf numFmtId="0" fontId="51" fillId="0" borderId="0" xfId="899" applyFont="1" applyBorder="1" applyAlignment="1">
      <alignment horizontal="right"/>
    </xf>
    <xf numFmtId="0" fontId="51" fillId="0" borderId="0" xfId="2" applyFont="1" applyAlignment="1">
      <alignment horizontal="center"/>
    </xf>
    <xf numFmtId="0" fontId="51" fillId="0" borderId="0" xfId="899" applyFont="1" applyAlignment="1">
      <alignment horizontal="center"/>
    </xf>
    <xf numFmtId="0" fontId="22" fillId="0" borderId="0" xfId="1" applyFont="1"/>
    <xf numFmtId="0" fontId="22" fillId="0" borderId="0" xfId="1" applyFont="1" applyAlignment="1">
      <alignment horizontal="right"/>
    </xf>
    <xf numFmtId="0" fontId="22" fillId="0" borderId="0" xfId="1" applyFont="1" applyAlignment="1">
      <alignment horizontal="center"/>
    </xf>
    <xf numFmtId="38" fontId="22" fillId="0" borderId="45" xfId="1" applyNumberFormat="1" applyFont="1" applyFill="1" applyBorder="1" applyAlignment="1">
      <alignment horizontal="right"/>
    </xf>
    <xf numFmtId="0" fontId="22" fillId="0" borderId="0" xfId="1" applyFont="1" applyAlignment="1">
      <alignment horizontal="left"/>
    </xf>
    <xf numFmtId="38" fontId="22" fillId="0" borderId="0" xfId="1" applyNumberFormat="1" applyFont="1" applyFill="1" applyAlignment="1">
      <alignment horizontal="right"/>
    </xf>
    <xf numFmtId="38" fontId="22" fillId="0" borderId="5" xfId="1" applyNumberFormat="1" applyFont="1" applyFill="1" applyBorder="1" applyAlignment="1">
      <alignment horizontal="right"/>
    </xf>
    <xf numFmtId="40" fontId="22" fillId="0" borderId="0" xfId="1" applyNumberFormat="1" applyFont="1"/>
    <xf numFmtId="40" fontId="22" fillId="0" borderId="6" xfId="1" applyNumberFormat="1" applyFont="1" applyFill="1" applyBorder="1" applyAlignment="1">
      <alignment horizontal="right"/>
    </xf>
    <xf numFmtId="10" fontId="22" fillId="0" borderId="6" xfId="1" applyNumberFormat="1" applyFont="1" applyFill="1" applyBorder="1" applyAlignment="1">
      <alignment horizontal="right"/>
    </xf>
    <xf numFmtId="40" fontId="22" fillId="0" borderId="0" xfId="1" applyNumberFormat="1" applyFont="1" applyFill="1" applyBorder="1" applyAlignment="1">
      <alignment horizontal="right"/>
    </xf>
    <xf numFmtId="38" fontId="22" fillId="0" borderId="0" xfId="1" applyNumberFormat="1" applyFont="1" applyFill="1" applyBorder="1" applyAlignment="1">
      <alignment horizontal="right"/>
    </xf>
    <xf numFmtId="38" fontId="22" fillId="0" borderId="6" xfId="1" applyNumberFormat="1" applyFont="1" applyFill="1" applyBorder="1" applyAlignment="1">
      <alignment horizontal="right"/>
    </xf>
    <xf numFmtId="0" fontId="56" fillId="0" borderId="0" xfId="1" applyFont="1" applyAlignment="1">
      <alignment horizontal="left"/>
    </xf>
    <xf numFmtId="182" fontId="22" fillId="0" borderId="5" xfId="1" applyNumberFormat="1" applyFont="1" applyFill="1" applyBorder="1" applyAlignment="1">
      <alignment horizontal="right"/>
    </xf>
    <xf numFmtId="38" fontId="22" fillId="0" borderId="0" xfId="1" applyNumberFormat="1" applyFont="1" applyFill="1" applyAlignment="1">
      <alignment horizontal="left"/>
    </xf>
    <xf numFmtId="182" fontId="22" fillId="0" borderId="0" xfId="1" applyNumberFormat="1" applyFont="1" applyFill="1" applyBorder="1" applyAlignment="1">
      <alignment horizontal="right"/>
    </xf>
    <xf numFmtId="182" fontId="22" fillId="0" borderId="0" xfId="43" applyNumberFormat="1" applyFont="1" applyFill="1"/>
    <xf numFmtId="38" fontId="22" fillId="0" borderId="0" xfId="1" applyNumberFormat="1" applyFont="1" applyFill="1"/>
    <xf numFmtId="38" fontId="22" fillId="0" borderId="0" xfId="1" applyNumberFormat="1" applyFont="1" applyFill="1" applyAlignment="1">
      <alignment horizontal="center"/>
    </xf>
    <xf numFmtId="182" fontId="22" fillId="0" borderId="0" xfId="1" applyNumberFormat="1" applyFont="1" applyFill="1"/>
    <xf numFmtId="0" fontId="22" fillId="0" borderId="0" xfId="1" applyFont="1" applyBorder="1"/>
    <xf numFmtId="0" fontId="56" fillId="0" borderId="0" xfId="1" applyFont="1"/>
    <xf numFmtId="0" fontId="13" fillId="0" borderId="32" xfId="1" applyBorder="1" applyAlignment="1">
      <alignment wrapText="1"/>
    </xf>
    <xf numFmtId="0" fontId="22" fillId="0" borderId="0" xfId="2" applyFont="1"/>
    <xf numFmtId="182" fontId="22" fillId="0" borderId="0" xfId="43" applyNumberFormat="1" applyFont="1"/>
    <xf numFmtId="182" fontId="22" fillId="0" borderId="0" xfId="43" applyNumberFormat="1" applyFont="1" applyBorder="1"/>
    <xf numFmtId="0" fontId="22" fillId="0" borderId="0" xfId="2" applyFont="1" applyBorder="1"/>
    <xf numFmtId="182" fontId="77" fillId="0" borderId="0" xfId="43" applyNumberFormat="1" applyFont="1" applyBorder="1" applyAlignment="1">
      <alignment horizontal="center"/>
    </xf>
    <xf numFmtId="182" fontId="56" fillId="0" borderId="0" xfId="43" applyNumberFormat="1" applyFont="1" applyBorder="1" applyAlignment="1">
      <alignment horizontal="center"/>
    </xf>
    <xf numFmtId="38" fontId="22" fillId="0" borderId="0" xfId="2" applyNumberFormat="1" applyFont="1"/>
    <xf numFmtId="0" fontId="22" fillId="0" borderId="0" xfId="2" quotePrefix="1" applyFont="1" applyBorder="1" applyAlignment="1">
      <alignment horizontal="left"/>
    </xf>
    <xf numFmtId="0" fontId="22" fillId="0" borderId="0" xfId="2" applyFont="1" applyFill="1"/>
    <xf numFmtId="182" fontId="22" fillId="0" borderId="0" xfId="43" applyNumberFormat="1" applyFont="1" applyFill="1" applyBorder="1"/>
    <xf numFmtId="0" fontId="78" fillId="0" borderId="0" xfId="2" applyFont="1" applyBorder="1"/>
    <xf numFmtId="182" fontId="22" fillId="0" borderId="5" xfId="43" applyNumberFormat="1" applyFont="1" applyFill="1" applyBorder="1"/>
    <xf numFmtId="0" fontId="22" fillId="0" borderId="0" xfId="2" applyFont="1" applyAlignment="1">
      <alignment horizontal="center"/>
    </xf>
    <xf numFmtId="0" fontId="22" fillId="0" borderId="0" xfId="2" quotePrefix="1" applyFont="1" applyAlignment="1">
      <alignment horizontal="left"/>
    </xf>
    <xf numFmtId="182" fontId="22" fillId="0" borderId="6" xfId="43" applyNumberFormat="1" applyFont="1" applyFill="1" applyBorder="1"/>
    <xf numFmtId="41" fontId="22" fillId="0" borderId="0" xfId="2" applyNumberFormat="1" applyFont="1" applyFill="1"/>
    <xf numFmtId="38" fontId="22" fillId="0" borderId="0" xfId="2" applyNumberFormat="1" applyFont="1" applyFill="1"/>
    <xf numFmtId="182" fontId="22" fillId="0" borderId="5" xfId="2" applyNumberFormat="1" applyFont="1" applyFill="1" applyBorder="1"/>
    <xf numFmtId="0" fontId="22" fillId="0" borderId="6" xfId="2" applyFont="1" applyFill="1" applyBorder="1"/>
    <xf numFmtId="10" fontId="22" fillId="0" borderId="6" xfId="2" applyNumberFormat="1" applyFont="1" applyFill="1" applyBorder="1"/>
    <xf numFmtId="10" fontId="22" fillId="0" borderId="6" xfId="43" applyNumberFormat="1" applyFont="1" applyFill="1" applyBorder="1"/>
    <xf numFmtId="0" fontId="22" fillId="0" borderId="0" xfId="1" quotePrefix="1" applyFont="1" applyAlignment="1">
      <alignment horizontal="left"/>
    </xf>
    <xf numFmtId="41" fontId="22" fillId="0" borderId="0" xfId="43" applyNumberFormat="1" applyFont="1" applyFill="1"/>
    <xf numFmtId="182" fontId="78" fillId="0" borderId="0" xfId="43" applyNumberFormat="1" applyFont="1" applyAlignment="1">
      <alignment horizontal="center"/>
    </xf>
    <xf numFmtId="182" fontId="79" fillId="0" borderId="0" xfId="43" applyNumberFormat="1" applyFont="1" applyFill="1"/>
    <xf numFmtId="0" fontId="79" fillId="0" borderId="0" xfId="917" applyFont="1"/>
    <xf numFmtId="182" fontId="79" fillId="0" borderId="6" xfId="43" applyNumberFormat="1" applyFont="1" applyFill="1" applyBorder="1"/>
    <xf numFmtId="0" fontId="79" fillId="0" borderId="6" xfId="917" applyFont="1" applyBorder="1" applyAlignment="1">
      <alignment horizontal="center"/>
    </xf>
    <xf numFmtId="0" fontId="79" fillId="0" borderId="0" xfId="917" applyFont="1" applyFill="1"/>
    <xf numFmtId="38" fontId="79" fillId="0" borderId="45" xfId="917" applyNumberFormat="1" applyFont="1" applyFill="1" applyBorder="1"/>
    <xf numFmtId="0" fontId="80" fillId="0" borderId="0" xfId="917" applyFont="1"/>
    <xf numFmtId="0" fontId="22" fillId="0" borderId="0" xfId="2" quotePrefix="1" applyFont="1" applyAlignment="1">
      <alignment horizontal="center"/>
    </xf>
    <xf numFmtId="0" fontId="22" fillId="0" borderId="0" xfId="2" applyFont="1" applyAlignment="1">
      <alignment horizontal="left"/>
    </xf>
    <xf numFmtId="0" fontId="13" fillId="0" borderId="0" xfId="1" applyBorder="1" applyAlignment="1">
      <alignment horizontal="center" wrapText="1"/>
    </xf>
    <xf numFmtId="182" fontId="79" fillId="0" borderId="0" xfId="917" applyNumberFormat="1" applyFont="1"/>
    <xf numFmtId="10" fontId="79" fillId="0" borderId="0" xfId="904" applyNumberFormat="1" applyFont="1"/>
    <xf numFmtId="182" fontId="79" fillId="0" borderId="0" xfId="903" applyNumberFormat="1" applyFont="1" applyFill="1"/>
    <xf numFmtId="182" fontId="22" fillId="0" borderId="0" xfId="43" applyNumberFormat="1" applyFont="1" applyAlignment="1">
      <alignment horizontal="center"/>
    </xf>
    <xf numFmtId="182" fontId="79" fillId="0" borderId="6" xfId="903" applyNumberFormat="1" applyFont="1" applyFill="1" applyBorder="1"/>
    <xf numFmtId="10" fontId="79" fillId="0" borderId="0" xfId="904" applyNumberFormat="1" applyFont="1" applyBorder="1"/>
    <xf numFmtId="0" fontId="22" fillId="0" borderId="0" xfId="2" applyFont="1" applyAlignment="1"/>
    <xf numFmtId="0" fontId="22" fillId="0" borderId="0" xfId="2" quotePrefix="1" applyFont="1" applyAlignment="1"/>
    <xf numFmtId="0" fontId="22" fillId="0" borderId="0" xfId="2" applyFont="1" applyBorder="1" applyAlignment="1">
      <alignment horizontal="center"/>
    </xf>
    <xf numFmtId="0" fontId="22" fillId="0" borderId="6" xfId="2" applyFont="1" applyBorder="1" applyAlignment="1">
      <alignment horizontal="center"/>
    </xf>
    <xf numFmtId="0" fontId="22" fillId="0" borderId="6" xfId="2" applyFont="1" applyBorder="1"/>
    <xf numFmtId="0" fontId="79" fillId="0" borderId="6" xfId="917" applyFont="1" applyBorder="1"/>
    <xf numFmtId="0" fontId="79" fillId="0" borderId="6" xfId="917" applyFont="1" applyFill="1" applyBorder="1" applyAlignment="1">
      <alignment horizontal="center"/>
    </xf>
    <xf numFmtId="0" fontId="13" fillId="0" borderId="0" xfId="1" applyFill="1"/>
    <xf numFmtId="38" fontId="13" fillId="0" borderId="0" xfId="1" applyNumberFormat="1" applyFill="1"/>
    <xf numFmtId="0" fontId="13" fillId="0" borderId="0" xfId="1" applyFill="1" applyBorder="1"/>
    <xf numFmtId="38" fontId="13" fillId="0" borderId="0" xfId="1" applyNumberFormat="1" applyFill="1" applyBorder="1"/>
    <xf numFmtId="0" fontId="13" fillId="0" borderId="0" xfId="1" applyFill="1" applyAlignment="1">
      <alignment horizontal="center"/>
    </xf>
    <xf numFmtId="38" fontId="0" fillId="0" borderId="0" xfId="0" applyNumberFormat="1" applyFill="1" applyBorder="1"/>
    <xf numFmtId="38" fontId="14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182" fontId="13" fillId="0" borderId="0" xfId="43" applyNumberFormat="1" applyFill="1" applyBorder="1"/>
    <xf numFmtId="43" fontId="13" fillId="0" borderId="0" xfId="43" applyFont="1" applyFill="1"/>
    <xf numFmtId="0" fontId="13" fillId="0" borderId="6" xfId="1" applyFill="1" applyBorder="1" applyAlignment="1">
      <alignment horizontal="center"/>
    </xf>
    <xf numFmtId="0" fontId="13" fillId="0" borderId="6" xfId="1" applyFill="1" applyBorder="1"/>
    <xf numFmtId="38" fontId="0" fillId="0" borderId="0" xfId="0" applyNumberFormat="1" applyFill="1"/>
    <xf numFmtId="0" fontId="0" fillId="0" borderId="0" xfId="0" applyFill="1"/>
    <xf numFmtId="0" fontId="14" fillId="0" borderId="0" xfId="0" applyFont="1" applyFill="1" applyAlignment="1">
      <alignment horizontal="right"/>
    </xf>
    <xf numFmtId="0" fontId="14" fillId="0" borderId="0" xfId="0" applyFont="1" applyFill="1"/>
    <xf numFmtId="0" fontId="27" fillId="0" borderId="0" xfId="0" applyFont="1" applyFill="1" applyAlignment="1">
      <alignment horizontal="center"/>
    </xf>
    <xf numFmtId="0" fontId="16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Border="1" applyAlignment="1">
      <alignment horizontal="center"/>
    </xf>
    <xf numFmtId="0" fontId="8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3" fillId="0" borderId="0" xfId="1" applyFill="1" applyBorder="1" applyAlignment="1"/>
    <xf numFmtId="0" fontId="14" fillId="0" borderId="3" xfId="1" applyFont="1" applyFill="1" applyBorder="1" applyAlignment="1"/>
    <xf numFmtId="0" fontId="0" fillId="0" borderId="0" xfId="0" applyFill="1" applyAlignment="1"/>
    <xf numFmtId="0" fontId="13" fillId="0" borderId="2" xfId="1" applyFill="1" applyBorder="1"/>
    <xf numFmtId="0" fontId="14" fillId="0" borderId="1" xfId="1" applyFont="1" applyFill="1" applyBorder="1"/>
    <xf numFmtId="0" fontId="81" fillId="0" borderId="0" xfId="0" applyFont="1" applyFill="1" applyBorder="1" applyAlignment="1">
      <alignment horizontal="center"/>
    </xf>
    <xf numFmtId="0" fontId="22" fillId="0" borderId="0" xfId="2" applyFont="1" applyAlignment="1">
      <alignment horizontal="right"/>
    </xf>
    <xf numFmtId="182" fontId="13" fillId="0" borderId="0" xfId="1" applyNumberFormat="1" applyBorder="1"/>
    <xf numFmtId="182" fontId="0" fillId="0" borderId="0" xfId="43" applyNumberFormat="1" applyFont="1" applyBorder="1" applyAlignment="1">
      <alignment horizontal="center" wrapText="1"/>
    </xf>
    <xf numFmtId="0" fontId="13" fillId="0" borderId="0" xfId="1" applyBorder="1" applyAlignment="1">
      <alignment horizontal="center" vertical="center" wrapText="1"/>
    </xf>
    <xf numFmtId="0" fontId="13" fillId="0" borderId="0" xfId="1" applyBorder="1" applyAlignment="1">
      <alignment horizontal="center" vertical="center"/>
    </xf>
    <xf numFmtId="40" fontId="13" fillId="0" borderId="0" xfId="1" applyNumberFormat="1" applyFont="1" applyFill="1" applyBorder="1" applyAlignment="1"/>
    <xf numFmtId="182" fontId="0" fillId="0" borderId="6" xfId="43" applyNumberFormat="1" applyFont="1" applyBorder="1"/>
    <xf numFmtId="182" fontId="0" fillId="0" borderId="5" xfId="43" applyNumberFormat="1" applyFont="1" applyBorder="1"/>
    <xf numFmtId="182" fontId="13" fillId="0" borderId="0" xfId="929" applyNumberFormat="1" applyFont="1" applyBorder="1"/>
    <xf numFmtId="182" fontId="13" fillId="0" borderId="6" xfId="929" applyNumberFormat="1" applyFont="1" applyBorder="1"/>
    <xf numFmtId="0" fontId="13" fillId="0" borderId="0" xfId="1" applyFont="1" applyBorder="1" applyAlignment="1">
      <alignment wrapText="1"/>
    </xf>
    <xf numFmtId="0" fontId="82" fillId="0" borderId="0" xfId="928" applyFont="1"/>
    <xf numFmtId="182" fontId="82" fillId="0" borderId="0" xfId="929" applyNumberFormat="1" applyFont="1" applyBorder="1"/>
    <xf numFmtId="182" fontId="82" fillId="0" borderId="0" xfId="929" applyNumberFormat="1" applyFont="1"/>
    <xf numFmtId="182" fontId="82" fillId="0" borderId="6" xfId="929" applyNumberFormat="1" applyFont="1" applyBorder="1"/>
    <xf numFmtId="43" fontId="13" fillId="0" borderId="0" xfId="1" applyNumberFormat="1" applyFont="1"/>
    <xf numFmtId="43" fontId="14" fillId="0" borderId="0" xfId="0" applyNumberFormat="1" applyFont="1" applyBorder="1" applyAlignment="1">
      <alignment horizontal="center"/>
    </xf>
    <xf numFmtId="43" fontId="0" fillId="0" borderId="0" xfId="0" applyNumberFormat="1"/>
    <xf numFmtId="0" fontId="13" fillId="0" borderId="0" xfId="899" applyFill="1"/>
    <xf numFmtId="39" fontId="13" fillId="0" borderId="0" xfId="899" applyNumberFormat="1" applyFill="1"/>
    <xf numFmtId="37" fontId="13" fillId="0" borderId="0" xfId="899" applyNumberFormat="1" applyFill="1"/>
    <xf numFmtId="0" fontId="13" fillId="0" borderId="0" xfId="899" applyFill="1" applyAlignment="1">
      <alignment horizontal="center"/>
    </xf>
    <xf numFmtId="39" fontId="13" fillId="0" borderId="45" xfId="899" applyNumberFormat="1" applyFill="1" applyBorder="1"/>
    <xf numFmtId="172" fontId="8" fillId="0" borderId="0" xfId="470" applyNumberFormat="1" applyFont="1" applyFill="1"/>
    <xf numFmtId="39" fontId="13" fillId="0" borderId="22" xfId="899" applyNumberFormat="1" applyFill="1" applyBorder="1"/>
    <xf numFmtId="37" fontId="13" fillId="0" borderId="22" xfId="899" applyNumberFormat="1" applyFill="1" applyBorder="1"/>
    <xf numFmtId="0" fontId="13" fillId="0" borderId="0" xfId="899" applyFill="1" applyAlignment="1">
      <alignment horizontal="right"/>
    </xf>
    <xf numFmtId="184" fontId="13" fillId="0" borderId="0" xfId="899" applyNumberFormat="1" applyFill="1"/>
    <xf numFmtId="0" fontId="13" fillId="0" borderId="0" xfId="899" applyFill="1" applyAlignment="1">
      <alignment horizontal="center" wrapText="1"/>
    </xf>
    <xf numFmtId="39" fontId="13" fillId="0" borderId="6" xfId="899" applyNumberFormat="1" applyFill="1" applyBorder="1" applyAlignment="1">
      <alignment horizontal="center" wrapText="1"/>
    </xf>
    <xf numFmtId="37" fontId="13" fillId="0" borderId="6" xfId="899" applyNumberFormat="1" applyFill="1" applyBorder="1" applyAlignment="1">
      <alignment horizontal="center" wrapText="1"/>
    </xf>
    <xf numFmtId="37" fontId="13" fillId="0" borderId="0" xfId="899" applyNumberFormat="1" applyFill="1" applyBorder="1" applyAlignment="1">
      <alignment horizontal="center" wrapText="1"/>
    </xf>
    <xf numFmtId="0" fontId="13" fillId="0" borderId="6" xfId="899" applyFill="1" applyBorder="1" applyAlignment="1">
      <alignment horizontal="center" wrapText="1"/>
    </xf>
    <xf numFmtId="0" fontId="13" fillId="0" borderId="0" xfId="899"/>
    <xf numFmtId="0" fontId="51" fillId="0" borderId="0" xfId="1" applyFont="1" applyBorder="1"/>
    <xf numFmtId="0" fontId="51" fillId="0" borderId="38" xfId="1" applyFont="1" applyBorder="1"/>
    <xf numFmtId="0" fontId="51" fillId="0" borderId="6" xfId="1" applyFont="1" applyBorder="1"/>
    <xf numFmtId="0" fontId="51" fillId="0" borderId="39" xfId="1" applyFont="1" applyBorder="1"/>
    <xf numFmtId="0" fontId="51" fillId="0" borderId="40" xfId="1" applyFont="1" applyBorder="1"/>
    <xf numFmtId="43" fontId="51" fillId="0" borderId="5" xfId="1" applyNumberFormat="1" applyFont="1" applyBorder="1"/>
    <xf numFmtId="0" fontId="51" fillId="0" borderId="41" xfId="1" applyFont="1" applyBorder="1"/>
    <xf numFmtId="43" fontId="51" fillId="0" borderId="0" xfId="1" applyNumberFormat="1" applyFont="1" applyBorder="1"/>
    <xf numFmtId="0" fontId="51" fillId="0" borderId="42" xfId="1" applyFont="1" applyBorder="1"/>
    <xf numFmtId="0" fontId="51" fillId="0" borderId="43" xfId="1" applyFont="1" applyBorder="1"/>
    <xf numFmtId="0" fontId="51" fillId="0" borderId="44" xfId="1" applyFont="1" applyBorder="1"/>
    <xf numFmtId="0" fontId="51" fillId="0" borderId="0" xfId="930" applyFont="1" applyBorder="1" applyAlignment="1">
      <alignment horizontal="center"/>
    </xf>
    <xf numFmtId="0" fontId="76" fillId="0" borderId="0" xfId="930" applyFont="1" applyBorder="1"/>
    <xf numFmtId="9" fontId="51" fillId="0" borderId="0" xfId="930" applyNumberFormat="1" applyFont="1" applyBorder="1"/>
    <xf numFmtId="0" fontId="51" fillId="0" borderId="0" xfId="930" applyFont="1" applyBorder="1"/>
    <xf numFmtId="37" fontId="51" fillId="0" borderId="0" xfId="1" applyNumberFormat="1" applyFont="1" applyBorder="1"/>
    <xf numFmtId="43" fontId="76" fillId="0" borderId="0" xfId="930" applyNumberFormat="1" applyFont="1" applyFill="1" applyBorder="1"/>
    <xf numFmtId="41" fontId="51" fillId="0" borderId="0" xfId="930" applyNumberFormat="1" applyFont="1" applyFill="1" applyBorder="1" applyAlignment="1">
      <alignment horizontal="left"/>
    </xf>
    <xf numFmtId="37" fontId="51" fillId="0" borderId="0" xfId="930" applyNumberFormat="1" applyFont="1" applyBorder="1"/>
    <xf numFmtId="0" fontId="51" fillId="0" borderId="0" xfId="1" applyNumberFormat="1" applyFont="1" applyBorder="1" applyAlignment="1">
      <alignment horizontal="left"/>
    </xf>
    <xf numFmtId="182" fontId="51" fillId="0" borderId="0" xfId="1" applyNumberFormat="1" applyFont="1" applyBorder="1"/>
    <xf numFmtId="0" fontId="51" fillId="0" borderId="0" xfId="1" applyNumberFormat="1" applyFont="1" applyBorder="1" applyAlignment="1">
      <alignment horizontal="center"/>
    </xf>
    <xf numFmtId="41" fontId="51" fillId="0" borderId="0" xfId="1" applyNumberFormat="1" applyFont="1" applyBorder="1" applyAlignment="1">
      <alignment horizontal="center"/>
    </xf>
    <xf numFmtId="0" fontId="51" fillId="0" borderId="0" xfId="1" applyFont="1" applyBorder="1" applyAlignment="1">
      <alignment horizontal="center"/>
    </xf>
    <xf numFmtId="40" fontId="51" fillId="0" borderId="0" xfId="1" applyNumberFormat="1" applyFont="1" applyBorder="1"/>
    <xf numFmtId="49" fontId="51" fillId="0" borderId="0" xfId="930" applyNumberFormat="1" applyFont="1" applyBorder="1" applyAlignment="1">
      <alignment horizontal="center"/>
    </xf>
    <xf numFmtId="49" fontId="51" fillId="0" borderId="0" xfId="930" quotePrefix="1" applyNumberFormat="1" applyFont="1" applyBorder="1" applyAlignment="1">
      <alignment horizontal="center"/>
    </xf>
    <xf numFmtId="0" fontId="76" fillId="0" borderId="0" xfId="1" applyFont="1" applyFill="1" applyBorder="1" applyAlignment="1">
      <alignment horizontal="center"/>
    </xf>
    <xf numFmtId="0" fontId="76" fillId="0" borderId="0" xfId="1" applyFont="1" applyBorder="1" applyAlignment="1">
      <alignment horizontal="center"/>
    </xf>
    <xf numFmtId="0" fontId="76" fillId="0" borderId="0" xfId="930" applyFont="1" applyBorder="1" applyAlignment="1">
      <alignment horizontal="center"/>
    </xf>
    <xf numFmtId="0" fontId="76" fillId="0" borderId="0" xfId="267" applyFont="1" applyBorder="1" applyAlignment="1"/>
    <xf numFmtId="37" fontId="51" fillId="0" borderId="0" xfId="930" applyNumberFormat="1" applyFont="1" applyBorder="1"/>
    <xf numFmtId="41" fontId="51" fillId="0" borderId="0" xfId="930" applyNumberFormat="1" applyFont="1" applyBorder="1"/>
    <xf numFmtId="183" fontId="51" fillId="0" borderId="0" xfId="904" applyNumberFormat="1" applyFont="1" applyBorder="1"/>
    <xf numFmtId="182" fontId="51" fillId="0" borderId="0" xfId="903" applyNumberFormat="1" applyFont="1" applyBorder="1"/>
    <xf numFmtId="9" fontId="13" fillId="0" borderId="0" xfId="932" applyFont="1" applyFill="1"/>
    <xf numFmtId="39" fontId="13" fillId="0" borderId="0" xfId="899" applyNumberFormat="1" applyFill="1" applyBorder="1"/>
    <xf numFmtId="0" fontId="13" fillId="0" borderId="0" xfId="899" applyFill="1" applyBorder="1"/>
    <xf numFmtId="37" fontId="13" fillId="0" borderId="0" xfId="899" applyNumberFormat="1" applyFill="1" applyBorder="1"/>
    <xf numFmtId="182" fontId="13" fillId="0" borderId="0" xfId="929" applyNumberFormat="1" applyFont="1" applyFill="1" applyBorder="1"/>
    <xf numFmtId="37" fontId="13" fillId="0" borderId="45" xfId="899" applyNumberFormat="1" applyFill="1" applyBorder="1"/>
    <xf numFmtId="37" fontId="13" fillId="0" borderId="30" xfId="899" applyNumberFormat="1" applyFill="1" applyBorder="1"/>
    <xf numFmtId="182" fontId="13" fillId="0" borderId="0" xfId="929" applyNumberFormat="1" applyFont="1" applyFill="1"/>
    <xf numFmtId="37" fontId="13" fillId="0" borderId="6" xfId="899" applyNumberFormat="1" applyFill="1" applyBorder="1"/>
    <xf numFmtId="182" fontId="13" fillId="0" borderId="6" xfId="929" applyNumberFormat="1" applyFont="1" applyFill="1" applyBorder="1"/>
    <xf numFmtId="37" fontId="13" fillId="0" borderId="6" xfId="899" applyNumberFormat="1" applyFill="1" applyBorder="1" applyAlignment="1">
      <alignment vertical="center"/>
    </xf>
    <xf numFmtId="0" fontId="13" fillId="0" borderId="6" xfId="899" applyFill="1" applyBorder="1" applyAlignment="1">
      <alignment horizontal="center" vertical="center" wrapText="1"/>
    </xf>
    <xf numFmtId="43" fontId="22" fillId="0" borderId="0" xfId="43" applyFont="1"/>
    <xf numFmtId="1" fontId="22" fillId="0" borderId="0" xfId="1" applyNumberFormat="1" applyFont="1" applyBorder="1" applyAlignment="1">
      <alignment horizontal="center"/>
    </xf>
    <xf numFmtId="0" fontId="22" fillId="0" borderId="0" xfId="1" applyFont="1" applyBorder="1" applyAlignment="1">
      <alignment horizontal="center"/>
    </xf>
    <xf numFmtId="0" fontId="22" fillId="0" borderId="0" xfId="1" applyFont="1" applyAlignment="1">
      <alignment wrapText="1"/>
    </xf>
    <xf numFmtId="0" fontId="22" fillId="0" borderId="0" xfId="1" applyFont="1" applyBorder="1" applyAlignment="1">
      <alignment wrapText="1"/>
    </xf>
    <xf numFmtId="0" fontId="22" fillId="0" borderId="33" xfId="1" applyFont="1" applyBorder="1" applyAlignment="1">
      <alignment horizontal="center" wrapText="1"/>
    </xf>
    <xf numFmtId="0" fontId="22" fillId="0" borderId="33" xfId="1" applyFont="1" applyBorder="1" applyAlignment="1">
      <alignment wrapText="1"/>
    </xf>
    <xf numFmtId="0" fontId="22" fillId="0" borderId="0" xfId="1" applyFont="1" applyBorder="1" applyAlignment="1"/>
    <xf numFmtId="0" fontId="22" fillId="0" borderId="34" xfId="1" applyFont="1" applyBorder="1" applyAlignment="1"/>
    <xf numFmtId="0" fontId="22" fillId="0" borderId="22" xfId="1" applyFont="1" applyBorder="1" applyAlignment="1"/>
    <xf numFmtId="0" fontId="56" fillId="0" borderId="35" xfId="1" applyFont="1" applyBorder="1" applyAlignment="1"/>
    <xf numFmtId="0" fontId="22" fillId="0" borderId="36" xfId="1" applyFont="1" applyBorder="1" applyAlignment="1"/>
    <xf numFmtId="0" fontId="56" fillId="0" borderId="3" xfId="1" applyFont="1" applyBorder="1" applyAlignment="1"/>
    <xf numFmtId="0" fontId="22" fillId="0" borderId="37" xfId="1" applyFont="1" applyBorder="1"/>
    <xf numFmtId="0" fontId="22" fillId="0" borderId="2" xfId="1" applyFont="1" applyBorder="1"/>
    <xf numFmtId="0" fontId="56" fillId="0" borderId="1" xfId="1" applyFont="1" applyBorder="1"/>
    <xf numFmtId="38" fontId="56" fillId="0" borderId="0" xfId="43" applyNumberFormat="1" applyFont="1" applyFill="1" applyBorder="1" applyAlignment="1">
      <alignment horizontal="center"/>
    </xf>
    <xf numFmtId="38" fontId="22" fillId="0" borderId="30" xfId="43" applyNumberFormat="1" applyFont="1" applyFill="1" applyBorder="1"/>
    <xf numFmtId="0" fontId="22" fillId="0" borderId="6" xfId="2" applyFont="1" applyFill="1" applyBorder="1" applyAlignment="1">
      <alignment horizontal="center"/>
    </xf>
    <xf numFmtId="182" fontId="22" fillId="0" borderId="6" xfId="43" applyNumberFormat="1" applyFont="1" applyFill="1" applyBorder="1" applyAlignment="1">
      <alignment horizontal="center"/>
    </xf>
    <xf numFmtId="0" fontId="56" fillId="0" borderId="0" xfId="2" applyFont="1" applyBorder="1"/>
    <xf numFmtId="182" fontId="56" fillId="0" borderId="5" xfId="43" applyNumberFormat="1" applyFont="1" applyFill="1" applyBorder="1"/>
    <xf numFmtId="37" fontId="22" fillId="0" borderId="0" xfId="933" applyFont="1" applyFill="1" applyAlignment="1">
      <alignment horizontal="right"/>
    </xf>
    <xf numFmtId="38" fontId="22" fillId="0" borderId="0" xfId="43" applyNumberFormat="1" applyFont="1" applyFill="1" applyBorder="1"/>
    <xf numFmtId="38" fontId="22" fillId="0" borderId="0" xfId="2" applyNumberFormat="1" applyFont="1" applyFill="1" applyBorder="1"/>
    <xf numFmtId="38" fontId="22" fillId="0" borderId="0" xfId="1" applyNumberFormat="1" applyFont="1"/>
    <xf numFmtId="38" fontId="22" fillId="0" borderId="0" xfId="1" applyNumberFormat="1" applyFont="1" applyBorder="1"/>
    <xf numFmtId="17" fontId="22" fillId="0" borderId="0" xfId="1" applyNumberFormat="1" applyFont="1"/>
    <xf numFmtId="38" fontId="22" fillId="0" borderId="0" xfId="1" applyNumberFormat="1" applyFont="1" applyBorder="1" applyAlignment="1">
      <alignment horizontal="center"/>
    </xf>
    <xf numFmtId="38" fontId="22" fillId="0" borderId="0" xfId="1" applyNumberFormat="1" applyFont="1" applyAlignment="1">
      <alignment horizontal="center"/>
    </xf>
    <xf numFmtId="10" fontId="22" fillId="0" borderId="0" xfId="426" applyNumberFormat="1" applyFont="1"/>
    <xf numFmtId="38" fontId="22" fillId="0" borderId="6" xfId="1" applyNumberFormat="1" applyFont="1" applyBorder="1" applyAlignment="1">
      <alignment horizontal="center"/>
    </xf>
    <xf numFmtId="182" fontId="56" fillId="0" borderId="9" xfId="43" applyNumberFormat="1" applyFont="1" applyFill="1" applyBorder="1" applyProtection="1">
      <protection locked="0"/>
    </xf>
    <xf numFmtId="0" fontId="56" fillId="0" borderId="9" xfId="1" applyFont="1" applyFill="1" applyBorder="1" applyProtection="1">
      <protection locked="0"/>
    </xf>
    <xf numFmtId="182" fontId="22" fillId="0" borderId="0" xfId="43" applyNumberFormat="1" applyFont="1" applyFill="1" applyBorder="1" applyProtection="1">
      <protection locked="0"/>
    </xf>
    <xf numFmtId="0" fontId="22" fillId="0" borderId="0" xfId="1" applyFont="1" applyFill="1" applyBorder="1" applyProtection="1">
      <protection locked="0"/>
    </xf>
    <xf numFmtId="0" fontId="79" fillId="0" borderId="0" xfId="934" applyFont="1"/>
    <xf numFmtId="182" fontId="56" fillId="0" borderId="0" xfId="43" applyNumberFormat="1" applyFont="1" applyFill="1" applyBorder="1" applyProtection="1">
      <protection locked="0"/>
    </xf>
    <xf numFmtId="0" fontId="86" fillId="0" borderId="0" xfId="1" applyFont="1" applyFill="1" applyBorder="1" applyProtection="1">
      <protection locked="0"/>
    </xf>
    <xf numFmtId="40" fontId="22" fillId="0" borderId="0" xfId="1" applyNumberFormat="1" applyFont="1" applyFill="1"/>
    <xf numFmtId="0" fontId="56" fillId="0" borderId="0" xfId="1" applyFont="1" applyFill="1" applyBorder="1" applyAlignment="1" applyProtection="1">
      <alignment horizontal="right"/>
      <protection locked="0"/>
    </xf>
    <xf numFmtId="0" fontId="22" fillId="0" borderId="2" xfId="1" applyFont="1" applyFill="1" applyBorder="1" applyProtection="1">
      <protection locked="0"/>
    </xf>
    <xf numFmtId="0" fontId="22" fillId="0" borderId="33" xfId="1" quotePrefix="1" applyFont="1" applyFill="1" applyBorder="1" applyAlignment="1">
      <alignment horizontal="center" wrapText="1"/>
    </xf>
    <xf numFmtId="0" fontId="22" fillId="0" borderId="33" xfId="1" applyFont="1" applyFill="1" applyBorder="1" applyAlignment="1">
      <alignment horizontal="center"/>
    </xf>
    <xf numFmtId="38" fontId="56" fillId="0" borderId="0" xfId="1" applyNumberFormat="1" applyFont="1" applyFill="1" applyAlignment="1">
      <alignment horizontal="center"/>
    </xf>
    <xf numFmtId="38" fontId="56" fillId="0" borderId="0" xfId="1" applyNumberFormat="1" applyFont="1"/>
    <xf numFmtId="38" fontId="56" fillId="0" borderId="0" xfId="1" applyNumberFormat="1" applyFont="1" applyAlignment="1">
      <alignment horizontal="center"/>
    </xf>
    <xf numFmtId="38" fontId="56" fillId="0" borderId="0" xfId="1" applyNumberFormat="1" applyFont="1" applyAlignment="1"/>
    <xf numFmtId="0" fontId="13" fillId="0" borderId="0" xfId="1" applyFont="1" applyBorder="1" applyAlignment="1">
      <alignment horizontal="center" wrapText="1"/>
    </xf>
    <xf numFmtId="0" fontId="13" fillId="0" borderId="0" xfId="1" applyFont="1" applyBorder="1" applyAlignment="1">
      <alignment horizontal="left"/>
    </xf>
    <xf numFmtId="1" fontId="13" fillId="0" borderId="0" xfId="1" applyNumberFormat="1" applyFont="1" applyBorder="1" applyAlignment="1">
      <alignment horizontal="left"/>
    </xf>
    <xf numFmtId="1" fontId="34" fillId="0" borderId="0" xfId="1" applyNumberFormat="1" applyFont="1" applyBorder="1" applyAlignment="1">
      <alignment horizontal="center"/>
    </xf>
    <xf numFmtId="1" fontId="34" fillId="0" borderId="0" xfId="1" applyNumberFormat="1" applyFont="1" applyBorder="1" applyAlignment="1">
      <alignment horizontal="left"/>
    </xf>
    <xf numFmtId="0" fontId="34" fillId="0" borderId="0" xfId="1" applyFont="1" applyBorder="1" applyAlignment="1">
      <alignment horizontal="left"/>
    </xf>
    <xf numFmtId="182" fontId="87" fillId="0" borderId="0" xfId="929" applyNumberFormat="1" applyFont="1" applyBorder="1"/>
    <xf numFmtId="182" fontId="87" fillId="0" borderId="43" xfId="929" applyNumberFormat="1" applyFont="1" applyBorder="1"/>
    <xf numFmtId="0" fontId="34" fillId="0" borderId="0" xfId="1" applyFont="1" applyBorder="1" applyAlignment="1">
      <alignment horizontal="center" wrapText="1"/>
    </xf>
    <xf numFmtId="0" fontId="34" fillId="0" borderId="0" xfId="1" applyFont="1" applyBorder="1" applyAlignment="1">
      <alignment horizontal="center"/>
    </xf>
    <xf numFmtId="182" fontId="13" fillId="0" borderId="5" xfId="1" applyNumberFormat="1" applyFont="1" applyBorder="1"/>
    <xf numFmtId="0" fontId="51" fillId="0" borderId="0" xfId="1" applyFont="1"/>
    <xf numFmtId="43" fontId="51" fillId="0" borderId="0" xfId="43" applyFont="1"/>
    <xf numFmtId="44" fontId="51" fillId="0" borderId="0" xfId="116" applyFont="1"/>
    <xf numFmtId="182" fontId="51" fillId="0" borderId="30" xfId="43" applyNumberFormat="1" applyFont="1" applyBorder="1"/>
    <xf numFmtId="186" fontId="51" fillId="0" borderId="30" xfId="116" applyNumberFormat="1" applyFont="1" applyBorder="1"/>
    <xf numFmtId="182" fontId="51" fillId="0" borderId="6" xfId="43" applyNumberFormat="1" applyFont="1" applyBorder="1"/>
    <xf numFmtId="182" fontId="51" fillId="0" borderId="0" xfId="43" applyNumberFormat="1" applyFont="1"/>
    <xf numFmtId="0" fontId="51" fillId="0" borderId="0" xfId="1" applyFont="1" applyAlignment="1">
      <alignment horizontal="right"/>
    </xf>
    <xf numFmtId="182" fontId="51" fillId="0" borderId="6" xfId="43" applyNumberFormat="1" applyFont="1" applyFill="1" applyBorder="1"/>
    <xf numFmtId="0" fontId="51" fillId="0" borderId="0" xfId="1" quotePrefix="1" applyFont="1" applyAlignment="1">
      <alignment horizontal="left" indent="1"/>
    </xf>
    <xf numFmtId="182" fontId="51" fillId="0" borderId="0" xfId="43" applyNumberFormat="1" applyFont="1" applyBorder="1"/>
    <xf numFmtId="0" fontId="51" fillId="0" borderId="0" xfId="1" applyFont="1" applyAlignment="1">
      <alignment horizontal="left" indent="1"/>
    </xf>
    <xf numFmtId="186" fontId="51" fillId="0" borderId="0" xfId="116" applyNumberFormat="1" applyFont="1"/>
    <xf numFmtId="182" fontId="51" fillId="0" borderId="0" xfId="43" applyNumberFormat="1" applyFont="1" applyFill="1"/>
    <xf numFmtId="0" fontId="51" fillId="0" borderId="0" xfId="1" applyFont="1" applyAlignment="1">
      <alignment horizontal="left" indent="2"/>
    </xf>
    <xf numFmtId="182" fontId="51" fillId="0" borderId="0" xfId="1" applyNumberFormat="1" applyFont="1"/>
    <xf numFmtId="0" fontId="88" fillId="0" borderId="0" xfId="0" applyFont="1"/>
    <xf numFmtId="0" fontId="51" fillId="0" borderId="0" xfId="1" applyFont="1" applyFill="1" applyBorder="1" applyProtection="1">
      <protection locked="0"/>
    </xf>
    <xf numFmtId="182" fontId="22" fillId="0" borderId="0" xfId="903" applyNumberFormat="1" applyFont="1"/>
    <xf numFmtId="182" fontId="22" fillId="0" borderId="0" xfId="903" applyNumberFormat="1" applyFont="1" applyBorder="1"/>
    <xf numFmtId="0" fontId="22" fillId="0" borderId="0" xfId="1" applyFont="1" applyBorder="1" applyAlignment="1">
      <alignment horizontal="right"/>
    </xf>
    <xf numFmtId="182" fontId="79" fillId="0" borderId="0" xfId="43" applyNumberFormat="1" applyFont="1" applyBorder="1"/>
    <xf numFmtId="41" fontId="22" fillId="0" borderId="0" xfId="1" applyNumberFormat="1" applyFont="1" applyBorder="1" applyAlignment="1">
      <alignment horizontal="center" wrapText="1"/>
    </xf>
    <xf numFmtId="0" fontId="22" fillId="0" borderId="0" xfId="1" applyFont="1" applyBorder="1" applyAlignment="1">
      <alignment horizontal="center" wrapText="1"/>
    </xf>
    <xf numFmtId="0" fontId="22" fillId="0" borderId="0" xfId="1212" applyFont="1" applyAlignment="1">
      <alignment wrapText="1"/>
    </xf>
    <xf numFmtId="0" fontId="11" fillId="0" borderId="0" xfId="897" applyFill="1" applyBorder="1" applyAlignment="1">
      <alignment horizontal="right"/>
    </xf>
    <xf numFmtId="182" fontId="51" fillId="0" borderId="30" xfId="1248" applyNumberFormat="1" applyFont="1" applyBorder="1"/>
    <xf numFmtId="182" fontId="75" fillId="0" borderId="0" xfId="1248" applyNumberFormat="1" applyFont="1" applyBorder="1"/>
    <xf numFmtId="182" fontId="51" fillId="0" borderId="0" xfId="1248" applyNumberFormat="1" applyFont="1" applyBorder="1"/>
    <xf numFmtId="16" fontId="51" fillId="0" borderId="0" xfId="899" applyNumberFormat="1" applyFont="1"/>
    <xf numFmtId="182" fontId="75" fillId="0" borderId="0" xfId="1248" applyNumberFormat="1" applyFont="1"/>
    <xf numFmtId="182" fontId="51" fillId="0" borderId="0" xfId="1248" applyNumberFormat="1" applyFont="1"/>
    <xf numFmtId="182" fontId="51" fillId="0" borderId="0" xfId="1249" applyNumberFormat="1" applyFont="1"/>
    <xf numFmtId="17" fontId="51" fillId="0" borderId="0" xfId="899" applyNumberFormat="1" applyFont="1"/>
    <xf numFmtId="0" fontId="90" fillId="0" borderId="0" xfId="1250" applyNumberFormat="1" applyFont="1" applyFill="1" applyAlignment="1" applyProtection="1">
      <alignment horizontal="left"/>
      <protection locked="0"/>
    </xf>
    <xf numFmtId="43" fontId="51" fillId="0" borderId="0" xfId="899" applyNumberFormat="1" applyFont="1"/>
    <xf numFmtId="0" fontId="90" fillId="0" borderId="0" xfId="899" applyFont="1" applyAlignment="1"/>
    <xf numFmtId="43" fontId="51" fillId="0" borderId="0" xfId="1249" applyFont="1"/>
    <xf numFmtId="43" fontId="51" fillId="0" borderId="0" xfId="2" applyNumberFormat="1" applyFont="1"/>
    <xf numFmtId="0" fontId="51" fillId="0" borderId="0" xfId="899" applyFont="1" applyBorder="1" applyAlignment="1">
      <alignment horizontal="center" wrapText="1"/>
    </xf>
    <xf numFmtId="0" fontId="76" fillId="0" borderId="0" xfId="899" applyFont="1" applyBorder="1" applyAlignment="1"/>
    <xf numFmtId="0" fontId="14" fillId="0" borderId="0" xfId="267" applyFont="1"/>
    <xf numFmtId="0" fontId="13" fillId="0" borderId="0" xfId="267"/>
    <xf numFmtId="182" fontId="0" fillId="0" borderId="0" xfId="48" applyNumberFormat="1" applyFont="1"/>
    <xf numFmtId="182" fontId="0" fillId="0" borderId="0" xfId="48" applyNumberFormat="1" applyFont="1" applyFill="1"/>
    <xf numFmtId="0" fontId="13" fillId="0" borderId="0" xfId="267" applyBorder="1"/>
    <xf numFmtId="38" fontId="14" fillId="0" borderId="0" xfId="267" applyNumberFormat="1" applyFont="1" applyFill="1" applyBorder="1" applyAlignment="1">
      <alignment horizontal="center"/>
    </xf>
    <xf numFmtId="38" fontId="14" fillId="0" borderId="0" xfId="267" applyNumberFormat="1" applyFont="1" applyFill="1" applyAlignment="1">
      <alignment horizontal="center"/>
    </xf>
    <xf numFmtId="182" fontId="14" fillId="0" borderId="0" xfId="48" applyNumberFormat="1" applyFont="1" applyFill="1" applyAlignment="1">
      <alignment horizontal="center"/>
    </xf>
    <xf numFmtId="182" fontId="121" fillId="0" borderId="0" xfId="48" applyNumberFormat="1" applyFont="1"/>
    <xf numFmtId="0" fontId="13" fillId="0" borderId="0" xfId="267" applyFill="1"/>
    <xf numFmtId="38" fontId="14" fillId="0" borderId="22" xfId="267" applyNumberFormat="1" applyFont="1" applyFill="1" applyBorder="1" applyAlignment="1">
      <alignment horizontal="center"/>
    </xf>
    <xf numFmtId="182" fontId="14" fillId="0" borderId="22" xfId="48" applyNumberFormat="1" applyFont="1" applyFill="1" applyBorder="1" applyAlignment="1">
      <alignment horizontal="center"/>
    </xf>
    <xf numFmtId="182" fontId="0" fillId="0" borderId="22" xfId="48" applyNumberFormat="1" applyFont="1" applyBorder="1"/>
    <xf numFmtId="182" fontId="14" fillId="0" borderId="22" xfId="48" applyNumberFormat="1" applyFont="1" applyBorder="1" applyAlignment="1">
      <alignment horizontal="center"/>
    </xf>
    <xf numFmtId="182" fontId="14" fillId="0" borderId="22" xfId="48" applyNumberFormat="1" applyFont="1" applyBorder="1"/>
    <xf numFmtId="182" fontId="14" fillId="0" borderId="22" xfId="48" applyNumberFormat="1" applyFont="1" applyFill="1" applyBorder="1"/>
    <xf numFmtId="0" fontId="14" fillId="0" borderId="22" xfId="267" applyFont="1" applyBorder="1"/>
    <xf numFmtId="0" fontId="14" fillId="0" borderId="22" xfId="267" applyFont="1" applyFill="1" applyBorder="1"/>
    <xf numFmtId="0" fontId="14" fillId="0" borderId="22" xfId="267" applyFont="1" applyBorder="1" applyAlignment="1">
      <alignment horizontal="center"/>
    </xf>
    <xf numFmtId="186" fontId="0" fillId="0" borderId="0" xfId="123" applyNumberFormat="1" applyFont="1" applyFill="1"/>
    <xf numFmtId="186" fontId="13" fillId="0" borderId="0" xfId="123" applyNumberFormat="1" applyFont="1"/>
    <xf numFmtId="186" fontId="0" fillId="0" borderId="0" xfId="123" applyNumberFormat="1" applyFont="1"/>
    <xf numFmtId="186" fontId="0" fillId="0" borderId="5" xfId="123" applyNumberFormat="1" applyFont="1" applyBorder="1"/>
    <xf numFmtId="186" fontId="0" fillId="0" borderId="5" xfId="123" applyNumberFormat="1" applyFont="1" applyFill="1" applyBorder="1"/>
    <xf numFmtId="182" fontId="13" fillId="0" borderId="0" xfId="267" applyNumberFormat="1"/>
    <xf numFmtId="0" fontId="13" fillId="0" borderId="0" xfId="267" applyFont="1"/>
    <xf numFmtId="0" fontId="13" fillId="0" borderId="0" xfId="267" applyAlignment="1">
      <alignment horizontal="left"/>
    </xf>
    <xf numFmtId="49" fontId="17" fillId="47" borderId="51" xfId="303" applyNumberFormat="1" applyFont="1" applyFill="1" applyBorder="1" applyAlignment="1">
      <alignment horizontal="left"/>
    </xf>
    <xf numFmtId="182" fontId="0" fillId="0" borderId="6" xfId="48" applyNumberFormat="1" applyFont="1" applyBorder="1"/>
    <xf numFmtId="0" fontId="13" fillId="0" borderId="0" xfId="267" applyFont="1" applyFill="1"/>
    <xf numFmtId="186" fontId="13" fillId="0" borderId="0" xfId="123" applyNumberFormat="1" applyFont="1" applyFill="1"/>
    <xf numFmtId="182" fontId="13" fillId="0" borderId="0" xfId="48" applyNumberFormat="1" applyFont="1" applyFill="1"/>
    <xf numFmtId="182" fontId="13" fillId="0" borderId="0" xfId="267" applyNumberFormat="1" applyFill="1"/>
    <xf numFmtId="186" fontId="13" fillId="0" borderId="0" xfId="267" applyNumberFormat="1" applyFill="1"/>
    <xf numFmtId="0" fontId="13" fillId="0" borderId="4" xfId="1" applyFont="1" applyFill="1" applyBorder="1" applyAlignment="1">
      <alignment horizontal="center"/>
    </xf>
    <xf numFmtId="38" fontId="13" fillId="0" borderId="30" xfId="1" applyNumberFormat="1" applyFill="1" applyBorder="1"/>
    <xf numFmtId="0" fontId="13" fillId="0" borderId="0" xfId="1" applyFont="1" applyFill="1"/>
    <xf numFmtId="0" fontId="3" fillId="0" borderId="0" xfId="897" applyFont="1" applyFill="1"/>
    <xf numFmtId="0" fontId="11" fillId="0" borderId="52" xfId="897" applyBorder="1"/>
    <xf numFmtId="40" fontId="11" fillId="0" borderId="0" xfId="897" applyNumberFormat="1" applyFill="1" applyBorder="1"/>
    <xf numFmtId="0" fontId="3" fillId="0" borderId="0" xfId="897" applyFont="1" applyFill="1" applyBorder="1"/>
    <xf numFmtId="0" fontId="3" fillId="0" borderId="4" xfId="897" applyFont="1" applyFill="1" applyBorder="1" applyAlignment="1">
      <alignment horizontal="center"/>
    </xf>
    <xf numFmtId="0" fontId="11" fillId="0" borderId="0" xfId="897" applyFill="1" applyAlignment="1">
      <alignment horizontal="right"/>
    </xf>
    <xf numFmtId="0" fontId="13" fillId="0" borderId="6" xfId="1" applyFont="1" applyBorder="1" applyAlignment="1">
      <alignment horizontal="center"/>
    </xf>
    <xf numFmtId="0" fontId="13" fillId="0" borderId="6" xfId="1" applyFont="1" applyFill="1" applyBorder="1" applyAlignment="1">
      <alignment horizontal="center"/>
    </xf>
    <xf numFmtId="37" fontId="51" fillId="0" borderId="0" xfId="1769" applyFont="1" applyFill="1"/>
    <xf numFmtId="37" fontId="51" fillId="0" borderId="0" xfId="1769" applyFont="1" applyFill="1" applyAlignment="1" applyProtection="1">
      <alignment horizontal="centerContinuous"/>
    </xf>
    <xf numFmtId="37" fontId="51" fillId="0" borderId="0" xfId="1769" applyFont="1" applyFill="1" applyBorder="1" applyAlignment="1" applyProtection="1">
      <alignment horizontal="center"/>
    </xf>
    <xf numFmtId="37" fontId="51" fillId="0" borderId="0" xfId="1769" applyNumberFormat="1" applyFont="1" applyFill="1" applyBorder="1" applyAlignment="1">
      <alignment horizontal="center"/>
    </xf>
    <xf numFmtId="37" fontId="51" fillId="0" borderId="0" xfId="1769" applyFont="1" applyFill="1" applyBorder="1"/>
    <xf numFmtId="37" fontId="51" fillId="0" borderId="0" xfId="1769" applyFont="1" applyFill="1" applyAlignment="1">
      <alignment horizontal="center"/>
    </xf>
    <xf numFmtId="37" fontId="51" fillId="0" borderId="0" xfId="1769" quotePrefix="1" applyFont="1" applyFill="1"/>
    <xf numFmtId="37" fontId="122" fillId="0" borderId="0" xfId="1769" applyFont="1" applyFill="1"/>
    <xf numFmtId="37" fontId="51" fillId="0" borderId="0" xfId="1769" applyNumberFormat="1" applyFont="1" applyFill="1"/>
    <xf numFmtId="37" fontId="51" fillId="0" borderId="0" xfId="1769" applyFont="1" applyFill="1" applyBorder="1" applyAlignment="1">
      <alignment horizontal="center"/>
    </xf>
    <xf numFmtId="0" fontId="51" fillId="0" borderId="0" xfId="268" applyFont="1" applyFill="1" applyBorder="1" applyAlignment="1">
      <alignment horizontal="left"/>
    </xf>
    <xf numFmtId="37" fontId="51" fillId="0" borderId="0" xfId="1769" quotePrefix="1" applyFont="1" applyFill="1" applyBorder="1" applyAlignment="1" applyProtection="1">
      <alignment horizontal="center"/>
    </xf>
    <xf numFmtId="37" fontId="51" fillId="0" borderId="0" xfId="60" applyNumberFormat="1" applyFont="1" applyFill="1" applyBorder="1" applyAlignment="1">
      <alignment horizontal="right"/>
    </xf>
    <xf numFmtId="43" fontId="76" fillId="0" borderId="0" xfId="268" applyNumberFormat="1" applyFont="1" applyFill="1" applyBorder="1"/>
    <xf numFmtId="0" fontId="51" fillId="0" borderId="0" xfId="268" applyFont="1" applyFill="1" applyBorder="1"/>
    <xf numFmtId="37" fontId="51" fillId="0" borderId="0" xfId="268" applyNumberFormat="1" applyFont="1" applyFill="1" applyBorder="1"/>
    <xf numFmtId="37" fontId="75" fillId="0" borderId="0" xfId="268" applyNumberFormat="1" applyFont="1" applyFill="1" applyBorder="1"/>
    <xf numFmtId="37" fontId="75" fillId="0" borderId="30" xfId="60" applyNumberFormat="1" applyFont="1" applyFill="1" applyBorder="1"/>
    <xf numFmtId="0" fontId="75" fillId="0" borderId="0" xfId="268" applyFont="1" applyFill="1" applyBorder="1"/>
    <xf numFmtId="182" fontId="51" fillId="0" borderId="0" xfId="60" applyNumberFormat="1" applyFont="1" applyFill="1" applyBorder="1"/>
    <xf numFmtId="43" fontId="51" fillId="0" borderId="0" xfId="268" applyNumberFormat="1" applyFont="1" applyFill="1" applyBorder="1"/>
    <xf numFmtId="182" fontId="51" fillId="0" borderId="30" xfId="268" applyNumberFormat="1" applyFont="1" applyFill="1" applyBorder="1"/>
    <xf numFmtId="43" fontId="51" fillId="0" borderId="30" xfId="268" applyNumberFormat="1" applyFont="1" applyFill="1" applyBorder="1"/>
    <xf numFmtId="0" fontId="122" fillId="0" borderId="0" xfId="268" applyFont="1" applyFill="1"/>
    <xf numFmtId="37" fontId="51" fillId="46" borderId="0" xfId="1769" applyFont="1" applyFill="1"/>
    <xf numFmtId="182" fontId="13" fillId="0" borderId="0" xfId="903" applyNumberFormat="1" applyFont="1"/>
    <xf numFmtId="0" fontId="75" fillId="0" borderId="0" xfId="1770" applyFont="1"/>
    <xf numFmtId="182" fontId="75" fillId="0" borderId="0" xfId="1771" applyNumberFormat="1" applyFont="1"/>
    <xf numFmtId="182" fontId="51" fillId="0" borderId="0" xfId="1772" applyNumberFormat="1" applyFont="1" applyBorder="1"/>
    <xf numFmtId="182" fontId="51" fillId="0" borderId="0" xfId="1772" applyNumberFormat="1" applyFont="1"/>
    <xf numFmtId="0" fontId="75" fillId="0" borderId="0" xfId="1770" applyFont="1" applyBorder="1"/>
    <xf numFmtId="182" fontId="75" fillId="0" borderId="5" xfId="1771" applyNumberFormat="1" applyFont="1" applyBorder="1"/>
    <xf numFmtId="0" fontId="123" fillId="0" borderId="0" xfId="1770" applyFont="1"/>
    <xf numFmtId="0" fontId="76" fillId="0" borderId="0" xfId="1770" applyFont="1" applyFill="1" applyBorder="1" applyAlignment="1">
      <alignment horizontal="right"/>
    </xf>
    <xf numFmtId="182" fontId="51" fillId="0" borderId="0" xfId="1771" quotePrefix="1" applyNumberFormat="1" applyFont="1" applyFill="1" applyBorder="1" applyAlignment="1">
      <alignment horizontal="center"/>
    </xf>
    <xf numFmtId="0" fontId="51" fillId="0" borderId="0" xfId="1770" applyFont="1" applyFill="1" applyBorder="1"/>
    <xf numFmtId="0" fontId="51" fillId="0" borderId="0" xfId="1770" quotePrefix="1" applyFont="1" applyFill="1" applyBorder="1" applyAlignment="1">
      <alignment horizontal="left"/>
    </xf>
    <xf numFmtId="0" fontId="76" fillId="0" borderId="0" xfId="1770" applyFont="1" applyFill="1" applyBorder="1"/>
    <xf numFmtId="182" fontId="76" fillId="0" borderId="0" xfId="1771" applyNumberFormat="1" applyFont="1" applyFill="1" applyBorder="1"/>
    <xf numFmtId="182" fontId="51" fillId="0" borderId="0" xfId="1771" applyNumberFormat="1" applyFont="1" applyFill="1" applyBorder="1"/>
    <xf numFmtId="182" fontId="123" fillId="0" borderId="0" xfId="1771" applyNumberFormat="1" applyFont="1" applyBorder="1" applyAlignment="1">
      <alignment horizontal="center"/>
    </xf>
    <xf numFmtId="0" fontId="123" fillId="0" borderId="6" xfId="1770" applyFont="1" applyBorder="1" applyAlignment="1">
      <alignment horizontal="center"/>
    </xf>
    <xf numFmtId="182" fontId="123" fillId="0" borderId="6" xfId="1771" applyNumberFormat="1" applyFont="1" applyBorder="1" applyAlignment="1">
      <alignment horizontal="center"/>
    </xf>
    <xf numFmtId="0" fontId="123" fillId="0" borderId="0" xfId="1770" applyFont="1" applyAlignment="1">
      <alignment horizontal="center"/>
    </xf>
    <xf numFmtId="182" fontId="123" fillId="0" borderId="0" xfId="1771" applyNumberFormat="1" applyFont="1" applyBorder="1"/>
    <xf numFmtId="0" fontId="56" fillId="0" borderId="0" xfId="1" applyFont="1" applyBorder="1" applyAlignment="1"/>
    <xf numFmtId="0" fontId="75" fillId="0" borderId="0" xfId="1770" applyFont="1" applyBorder="1" applyAlignment="1">
      <alignment horizontal="center"/>
    </xf>
    <xf numFmtId="0" fontId="123" fillId="0" borderId="6" xfId="1770" applyFont="1" applyBorder="1"/>
    <xf numFmtId="0" fontId="75" fillId="0" borderId="6" xfId="1770" applyFont="1" applyBorder="1"/>
    <xf numFmtId="0" fontId="51" fillId="0" borderId="6" xfId="1770" applyFont="1" applyFill="1" applyBorder="1"/>
    <xf numFmtId="182" fontId="51" fillId="0" borderId="0" xfId="43" applyNumberFormat="1" applyFont="1" applyFill="1" applyBorder="1" applyAlignment="1">
      <alignment horizontal="right"/>
    </xf>
    <xf numFmtId="182" fontId="51" fillId="0" borderId="0" xfId="1" applyNumberFormat="1" applyFont="1" applyFill="1" applyBorder="1"/>
    <xf numFmtId="0" fontId="79" fillId="0" borderId="0" xfId="1208" applyFont="1"/>
    <xf numFmtId="183" fontId="22" fillId="0" borderId="0" xfId="904" applyNumberFormat="1" applyFont="1" applyFill="1" applyBorder="1" applyProtection="1">
      <protection locked="0"/>
    </xf>
    <xf numFmtId="0" fontId="2" fillId="0" borderId="0" xfId="897" applyFont="1" applyFill="1"/>
    <xf numFmtId="0" fontId="2" fillId="0" borderId="0" xfId="897" applyFont="1" applyFill="1" applyBorder="1"/>
    <xf numFmtId="0" fontId="13" fillId="0" borderId="0" xfId="1" applyFont="1" applyFill="1" applyAlignment="1">
      <alignment horizontal="right"/>
    </xf>
    <xf numFmtId="0" fontId="13" fillId="0" borderId="0" xfId="1" applyFont="1" applyFill="1" applyAlignment="1">
      <alignment horizontal="center"/>
    </xf>
    <xf numFmtId="0" fontId="82" fillId="0" borderId="0" xfId="1" applyFont="1"/>
    <xf numFmtId="0" fontId="13" fillId="0" borderId="0" xfId="1" applyFont="1" applyAlignment="1">
      <alignment horizontal="right"/>
    </xf>
    <xf numFmtId="0" fontId="13" fillId="0" borderId="0" xfId="2" applyFont="1" applyFill="1"/>
    <xf numFmtId="0" fontId="14" fillId="0" borderId="0" xfId="1" applyFont="1" applyFill="1" applyBorder="1" applyAlignment="1"/>
    <xf numFmtId="0" fontId="13" fillId="0" borderId="4" xfId="1" applyFont="1" applyFill="1" applyBorder="1"/>
    <xf numFmtId="43" fontId="0" fillId="0" borderId="0" xfId="903" applyFont="1" applyFill="1"/>
    <xf numFmtId="43" fontId="0" fillId="0" borderId="0" xfId="0" applyNumberFormat="1" applyFill="1" applyBorder="1"/>
    <xf numFmtId="0" fontId="14" fillId="0" borderId="0" xfId="0" applyFont="1" applyFill="1" applyBorder="1"/>
    <xf numFmtId="43" fontId="0" fillId="0" borderId="0" xfId="0" applyNumberFormat="1" applyFill="1"/>
    <xf numFmtId="43" fontId="0" fillId="0" borderId="5" xfId="0" applyNumberFormat="1" applyFill="1" applyBorder="1"/>
    <xf numFmtId="0" fontId="13" fillId="0" borderId="0" xfId="0" applyFont="1" applyFill="1"/>
    <xf numFmtId="40" fontId="14" fillId="0" borderId="0" xfId="0" applyNumberFormat="1" applyFont="1" applyFill="1" applyBorder="1"/>
    <xf numFmtId="43" fontId="0" fillId="0" borderId="30" xfId="0" applyNumberFormat="1" applyFill="1" applyBorder="1"/>
    <xf numFmtId="182" fontId="0" fillId="0" borderId="0" xfId="903" applyNumberFormat="1" applyFont="1" applyFill="1"/>
    <xf numFmtId="182" fontId="0" fillId="0" borderId="0" xfId="903" applyNumberFormat="1" applyFont="1" applyFill="1" applyBorder="1"/>
    <xf numFmtId="182" fontId="13" fillId="0" borderId="0" xfId="903" applyNumberFormat="1" applyFont="1" applyFill="1" applyBorder="1"/>
    <xf numFmtId="182" fontId="0" fillId="0" borderId="5" xfId="903" applyNumberFormat="1" applyFont="1" applyFill="1" applyBorder="1"/>
    <xf numFmtId="182" fontId="14" fillId="0" borderId="0" xfId="903" applyNumberFormat="1" applyFont="1" applyFill="1" applyBorder="1"/>
    <xf numFmtId="182" fontId="0" fillId="0" borderId="30" xfId="903" applyNumberFormat="1" applyFont="1" applyFill="1" applyBorder="1"/>
    <xf numFmtId="0" fontId="13" fillId="0" borderId="6" xfId="1" applyFont="1" applyFill="1" applyBorder="1"/>
    <xf numFmtId="182" fontId="13" fillId="0" borderId="0" xfId="903" applyNumberFormat="1" applyFont="1" applyFill="1"/>
    <xf numFmtId="0" fontId="51" fillId="0" borderId="0" xfId="303" applyFont="1" applyFill="1"/>
    <xf numFmtId="0" fontId="51" fillId="0" borderId="0" xfId="303" applyFont="1" applyFill="1" applyAlignment="1">
      <alignment horizontal="center"/>
    </xf>
    <xf numFmtId="0" fontId="76" fillId="0" borderId="0" xfId="303" applyFont="1" applyFill="1" applyBorder="1" applyAlignment="1">
      <alignment horizontal="right"/>
    </xf>
    <xf numFmtId="40" fontId="76" fillId="0" borderId="0" xfId="303" applyNumberFormat="1" applyFont="1" applyFill="1" applyBorder="1" applyAlignment="1">
      <alignment horizontal="right"/>
    </xf>
    <xf numFmtId="182" fontId="76" fillId="0" borderId="9" xfId="85" applyNumberFormat="1" applyFont="1" applyFill="1" applyBorder="1" applyAlignment="1">
      <alignment horizontal="center"/>
    </xf>
    <xf numFmtId="0" fontId="76" fillId="0" borderId="9" xfId="303" applyFont="1" applyFill="1" applyBorder="1" applyAlignment="1">
      <alignment horizontal="center"/>
    </xf>
    <xf numFmtId="0" fontId="76" fillId="0" borderId="9" xfId="303" quotePrefix="1" applyFont="1" applyFill="1" applyBorder="1" applyAlignment="1">
      <alignment horizontal="left"/>
    </xf>
    <xf numFmtId="0" fontId="76" fillId="0" borderId="32" xfId="303" applyFont="1" applyFill="1" applyBorder="1" applyAlignment="1"/>
    <xf numFmtId="182" fontId="51" fillId="0" borderId="0" xfId="85" applyNumberFormat="1" applyFont="1" applyFill="1"/>
    <xf numFmtId="182" fontId="51" fillId="0" borderId="0" xfId="85" applyNumberFormat="1" applyFont="1" applyFill="1" applyBorder="1" applyAlignment="1">
      <alignment horizontal="center"/>
    </xf>
    <xf numFmtId="224" fontId="51" fillId="0" borderId="0" xfId="85" applyNumberFormat="1" applyFont="1" applyFill="1" applyAlignment="1">
      <alignment horizontal="center"/>
    </xf>
    <xf numFmtId="182" fontId="51" fillId="0" borderId="0" xfId="85" applyNumberFormat="1" applyFont="1" applyFill="1" applyBorder="1" applyAlignment="1" applyProtection="1">
      <alignment horizontal="center"/>
      <protection locked="0"/>
    </xf>
    <xf numFmtId="182" fontId="51" fillId="0" borderId="0" xfId="303" applyNumberFormat="1" applyFont="1" applyFill="1" applyBorder="1" applyAlignment="1" applyProtection="1">
      <alignment horizontal="center"/>
      <protection locked="0"/>
    </xf>
    <xf numFmtId="182" fontId="51" fillId="0" borderId="0" xfId="85" applyNumberFormat="1" applyFont="1" applyFill="1" applyBorder="1"/>
    <xf numFmtId="0" fontId="51" fillId="0" borderId="0" xfId="303" applyFont="1" applyFill="1" applyBorder="1" applyAlignment="1" applyProtection="1">
      <alignment horizontal="center"/>
      <protection locked="0"/>
    </xf>
    <xf numFmtId="0" fontId="51" fillId="0" borderId="0" xfId="303" applyFont="1" applyFill="1" applyBorder="1"/>
    <xf numFmtId="0" fontId="51" fillId="0" borderId="0" xfId="0" applyFont="1"/>
    <xf numFmtId="43" fontId="51" fillId="0" borderId="0" xfId="1772" applyFont="1" applyFill="1"/>
    <xf numFmtId="0" fontId="51" fillId="0" borderId="0" xfId="303" applyFont="1" applyFill="1" applyBorder="1" applyProtection="1">
      <protection locked="0"/>
    </xf>
    <xf numFmtId="0" fontId="51" fillId="0" borderId="53" xfId="303" applyFont="1" applyFill="1" applyBorder="1" applyAlignment="1">
      <alignment horizontal="center"/>
    </xf>
    <xf numFmtId="0" fontId="51" fillId="0" borderId="53" xfId="303" applyFont="1" applyFill="1" applyBorder="1"/>
    <xf numFmtId="43" fontId="51" fillId="0" borderId="53" xfId="85" applyFont="1" applyFill="1" applyBorder="1" applyAlignment="1">
      <alignment horizontal="center"/>
    </xf>
    <xf numFmtId="0" fontId="51" fillId="0" borderId="53" xfId="303" quotePrefix="1" applyFont="1" applyFill="1" applyBorder="1" applyAlignment="1">
      <alignment horizontal="center"/>
    </xf>
    <xf numFmtId="0" fontId="51" fillId="0" borderId="53" xfId="303" applyFont="1" applyFill="1" applyBorder="1" applyAlignment="1" applyProtection="1">
      <alignment horizontal="center"/>
      <protection locked="0"/>
    </xf>
    <xf numFmtId="0" fontId="51" fillId="0" borderId="54" xfId="303" applyFont="1" applyFill="1" applyBorder="1" applyAlignment="1">
      <alignment horizontal="center"/>
    </xf>
    <xf numFmtId="43" fontId="51" fillId="0" borderId="54" xfId="85" applyFont="1" applyFill="1" applyBorder="1" applyAlignment="1">
      <alignment horizontal="center"/>
    </xf>
    <xf numFmtId="0" fontId="51" fillId="0" borderId="54" xfId="303" quotePrefix="1" applyFont="1" applyFill="1" applyBorder="1" applyAlignment="1">
      <alignment horizontal="center"/>
    </xf>
    <xf numFmtId="0" fontId="51" fillId="0" borderId="54" xfId="303" applyFont="1" applyFill="1" applyBorder="1" applyAlignment="1" applyProtection="1">
      <alignment horizontal="center"/>
      <protection locked="0"/>
    </xf>
    <xf numFmtId="0" fontId="51" fillId="0" borderId="55" xfId="303" applyFont="1" applyFill="1" applyBorder="1" applyAlignment="1">
      <alignment horizontal="center"/>
    </xf>
    <xf numFmtId="0" fontId="51" fillId="0" borderId="55" xfId="303" quotePrefix="1" applyFont="1" applyFill="1" applyBorder="1" applyAlignment="1">
      <alignment horizontal="center"/>
    </xf>
    <xf numFmtId="0" fontId="51" fillId="0" borderId="55" xfId="303" applyFont="1" applyFill="1" applyBorder="1"/>
    <xf numFmtId="43" fontId="51" fillId="0" borderId="55" xfId="85" applyFont="1" applyFill="1" applyBorder="1"/>
    <xf numFmtId="0" fontId="51" fillId="0" borderId="55" xfId="303" applyFont="1" applyFill="1" applyBorder="1" applyAlignment="1" applyProtection="1">
      <alignment horizontal="center"/>
      <protection locked="0"/>
    </xf>
    <xf numFmtId="0" fontId="51" fillId="0" borderId="0" xfId="303" quotePrefix="1" applyFont="1" applyFill="1" applyBorder="1" applyAlignment="1" applyProtection="1">
      <alignment horizontal="center"/>
      <protection locked="0"/>
    </xf>
    <xf numFmtId="0" fontId="51" fillId="0" borderId="0" xfId="303" applyFont="1" applyFill="1" applyBorder="1" applyAlignment="1">
      <alignment horizontal="center"/>
    </xf>
    <xf numFmtId="0" fontId="51" fillId="0" borderId="0" xfId="303" quotePrefix="1" applyFont="1" applyFill="1" applyBorder="1" applyAlignment="1">
      <alignment horizontal="center"/>
    </xf>
    <xf numFmtId="0" fontId="76" fillId="0" borderId="53" xfId="303" applyFont="1" applyFill="1" applyBorder="1" applyAlignment="1">
      <alignment horizontal="left"/>
    </xf>
    <xf numFmtId="0" fontId="51" fillId="0" borderId="54" xfId="303" applyFont="1" applyFill="1" applyBorder="1"/>
    <xf numFmtId="0" fontId="76" fillId="0" borderId="3" xfId="303" applyFont="1" applyFill="1" applyBorder="1" applyAlignment="1">
      <alignment horizontal="left"/>
    </xf>
    <xf numFmtId="0" fontId="76" fillId="0" borderId="54" xfId="303" applyFont="1" applyFill="1" applyBorder="1" applyAlignment="1">
      <alignment horizontal="left"/>
    </xf>
    <xf numFmtId="0" fontId="76" fillId="0" borderId="3" xfId="303" applyFont="1" applyFill="1" applyBorder="1"/>
    <xf numFmtId="0" fontId="16" fillId="0" borderId="0" xfId="256"/>
    <xf numFmtId="0" fontId="76" fillId="0" borderId="55" xfId="303" applyFont="1" applyFill="1" applyBorder="1" applyAlignment="1">
      <alignment horizontal="left"/>
    </xf>
    <xf numFmtId="0" fontId="51" fillId="0" borderId="0" xfId="303" quotePrefix="1" applyFont="1" applyFill="1" applyAlignment="1">
      <alignment horizontal="center"/>
    </xf>
    <xf numFmtId="182" fontId="76" fillId="0" borderId="0" xfId="85" applyNumberFormat="1" applyFont="1" applyFill="1" applyBorder="1" applyAlignment="1">
      <alignment horizontal="center"/>
    </xf>
    <xf numFmtId="182" fontId="76" fillId="0" borderId="0" xfId="85" applyNumberFormat="1" applyFont="1" applyFill="1" applyBorder="1" applyAlignment="1">
      <alignment horizontal="right"/>
    </xf>
    <xf numFmtId="0" fontId="76" fillId="0" borderId="0" xfId="303" applyFont="1" applyFill="1" applyBorder="1" applyAlignment="1">
      <alignment horizontal="center"/>
    </xf>
    <xf numFmtId="0" fontId="76" fillId="0" borderId="0" xfId="303" quotePrefix="1" applyFont="1" applyFill="1" applyBorder="1" applyAlignment="1">
      <alignment horizontal="left"/>
    </xf>
    <xf numFmtId="0" fontId="76" fillId="0" borderId="0" xfId="303" applyFont="1" applyFill="1" applyBorder="1" applyAlignment="1"/>
    <xf numFmtId="182" fontId="51" fillId="0" borderId="0" xfId="1772" applyNumberFormat="1" applyFont="1" applyFill="1" applyBorder="1" applyAlignment="1" applyProtection="1">
      <alignment horizontal="center"/>
      <protection locked="0"/>
    </xf>
    <xf numFmtId="43" fontId="51" fillId="0" borderId="0" xfId="303" applyNumberFormat="1" applyFont="1" applyFill="1"/>
    <xf numFmtId="10" fontId="16" fillId="0" borderId="0" xfId="1814" applyNumberFormat="1" applyFont="1"/>
    <xf numFmtId="0" fontId="51" fillId="0" borderId="0" xfId="256" applyNumberFormat="1" applyFont="1"/>
    <xf numFmtId="0" fontId="51" fillId="0" borderId="0" xfId="256" applyFont="1"/>
    <xf numFmtId="182" fontId="51" fillId="0" borderId="0" xfId="1772" applyNumberFormat="1" applyFont="1" applyFill="1" applyBorder="1"/>
    <xf numFmtId="225" fontId="51" fillId="0" borderId="0" xfId="303" applyNumberFormat="1" applyFont="1" applyFill="1"/>
    <xf numFmtId="43" fontId="16" fillId="0" borderId="0" xfId="1772" applyFont="1"/>
    <xf numFmtId="0" fontId="51" fillId="0" borderId="0" xfId="303" applyFont="1" applyFill="1" applyAlignment="1">
      <alignment horizontal="right"/>
    </xf>
    <xf numFmtId="182" fontId="51" fillId="0" borderId="0" xfId="1772" applyNumberFormat="1" applyFont="1" applyFill="1"/>
    <xf numFmtId="182" fontId="51" fillId="0" borderId="0" xfId="1772" applyNumberFormat="1" applyFont="1" applyFill="1" applyAlignment="1">
      <alignment horizontal="center"/>
    </xf>
    <xf numFmtId="183" fontId="51" fillId="0" borderId="0" xfId="904" applyNumberFormat="1" applyFont="1" applyFill="1"/>
    <xf numFmtId="182" fontId="76" fillId="0" borderId="0" xfId="1772" applyNumberFormat="1" applyFont="1" applyFill="1" applyBorder="1" applyAlignment="1">
      <alignment horizontal="right"/>
    </xf>
    <xf numFmtId="182" fontId="76" fillId="0" borderId="9" xfId="1772" applyNumberFormat="1" applyFont="1" applyFill="1" applyBorder="1" applyAlignment="1">
      <alignment horizontal="center"/>
    </xf>
    <xf numFmtId="182" fontId="76" fillId="0" borderId="9" xfId="1772" quotePrefix="1" applyNumberFormat="1" applyFont="1" applyFill="1" applyBorder="1" applyAlignment="1">
      <alignment horizontal="left"/>
    </xf>
    <xf numFmtId="182" fontId="76" fillId="0" borderId="32" xfId="1772" applyNumberFormat="1" applyFont="1" applyFill="1" applyBorder="1" applyAlignment="1"/>
    <xf numFmtId="182" fontId="51" fillId="0" borderId="0" xfId="1772" applyNumberFormat="1" applyFont="1" applyFill="1" applyBorder="1" applyAlignment="1">
      <alignment horizontal="center"/>
    </xf>
    <xf numFmtId="43" fontId="51" fillId="0" borderId="0" xfId="1772" applyNumberFormat="1" applyFont="1" applyFill="1" applyAlignment="1">
      <alignment horizontal="center"/>
    </xf>
    <xf numFmtId="0" fontId="51" fillId="0" borderId="0" xfId="1772" applyNumberFormat="1" applyFont="1" applyFill="1" applyBorder="1" applyAlignment="1">
      <alignment horizontal="center"/>
    </xf>
    <xf numFmtId="182" fontId="51" fillId="0" borderId="0" xfId="1772" applyNumberFormat="1" applyFont="1" applyFill="1" applyBorder="1" applyProtection="1">
      <protection locked="0"/>
    </xf>
    <xf numFmtId="182" fontId="51" fillId="0" borderId="53" xfId="1772" applyNumberFormat="1" applyFont="1" applyFill="1" applyBorder="1" applyAlignment="1">
      <alignment horizontal="center"/>
    </xf>
    <xf numFmtId="182" fontId="51" fillId="0" borderId="53" xfId="1772" applyNumberFormat="1" applyFont="1" applyFill="1" applyBorder="1"/>
    <xf numFmtId="182" fontId="51" fillId="0" borderId="53" xfId="1772" quotePrefix="1" applyNumberFormat="1" applyFont="1" applyFill="1" applyBorder="1" applyAlignment="1">
      <alignment horizontal="center"/>
    </xf>
    <xf numFmtId="182" fontId="51" fillId="0" borderId="53" xfId="1772" applyNumberFormat="1" applyFont="1" applyFill="1" applyBorder="1" applyAlignment="1" applyProtection="1">
      <alignment horizontal="center"/>
      <protection locked="0"/>
    </xf>
    <xf numFmtId="182" fontId="51" fillId="0" borderId="54" xfId="1772" applyNumberFormat="1" applyFont="1" applyFill="1" applyBorder="1" applyAlignment="1">
      <alignment horizontal="center"/>
    </xf>
    <xf numFmtId="182" fontId="51" fillId="0" borderId="54" xfId="1772" quotePrefix="1" applyNumberFormat="1" applyFont="1" applyFill="1" applyBorder="1" applyAlignment="1">
      <alignment horizontal="center"/>
    </xf>
    <xf numFmtId="182" fontId="51" fillId="0" borderId="54" xfId="1772" applyNumberFormat="1" applyFont="1" applyFill="1" applyBorder="1" applyAlignment="1" applyProtection="1">
      <alignment horizontal="center"/>
      <protection locked="0"/>
    </xf>
    <xf numFmtId="182" fontId="51" fillId="0" borderId="55" xfId="1772" applyNumberFormat="1" applyFont="1" applyFill="1" applyBorder="1" applyAlignment="1">
      <alignment horizontal="center"/>
    </xf>
    <xf numFmtId="182" fontId="51" fillId="0" borderId="55" xfId="1772" quotePrefix="1" applyNumberFormat="1" applyFont="1" applyFill="1" applyBorder="1" applyAlignment="1">
      <alignment horizontal="center"/>
    </xf>
    <xf numFmtId="182" fontId="51" fillId="0" borderId="55" xfId="1772" applyNumberFormat="1" applyFont="1" applyFill="1" applyBorder="1"/>
    <xf numFmtId="182" fontId="51" fillId="0" borderId="55" xfId="1772" applyNumberFormat="1" applyFont="1" applyFill="1" applyBorder="1" applyAlignment="1" applyProtection="1">
      <alignment horizontal="center"/>
      <protection locked="0"/>
    </xf>
    <xf numFmtId="182" fontId="51" fillId="0" borderId="0" xfId="1772" quotePrefix="1" applyNumberFormat="1" applyFont="1" applyFill="1" applyBorder="1" applyAlignment="1" applyProtection="1">
      <alignment horizontal="center"/>
      <protection locked="0"/>
    </xf>
    <xf numFmtId="182" fontId="51" fillId="0" borderId="0" xfId="1772" quotePrefix="1" applyNumberFormat="1" applyFont="1" applyFill="1" applyBorder="1" applyAlignment="1">
      <alignment horizontal="center"/>
    </xf>
    <xf numFmtId="182" fontId="76" fillId="0" borderId="53" xfId="1772" applyNumberFormat="1" applyFont="1" applyFill="1" applyBorder="1" applyAlignment="1">
      <alignment horizontal="left"/>
    </xf>
    <xf numFmtId="182" fontId="51" fillId="0" borderId="54" xfId="1772" applyNumberFormat="1" applyFont="1" applyFill="1" applyBorder="1"/>
    <xf numFmtId="182" fontId="76" fillId="0" borderId="3" xfId="1772" applyNumberFormat="1" applyFont="1" applyFill="1" applyBorder="1" applyAlignment="1">
      <alignment horizontal="left"/>
    </xf>
    <xf numFmtId="182" fontId="76" fillId="0" borderId="54" xfId="1772" applyNumberFormat="1" applyFont="1" applyFill="1" applyBorder="1" applyAlignment="1">
      <alignment horizontal="left"/>
    </xf>
    <xf numFmtId="182" fontId="76" fillId="0" borderId="3" xfId="1772" applyNumberFormat="1" applyFont="1" applyFill="1" applyBorder="1"/>
    <xf numFmtId="182" fontId="76" fillId="0" borderId="55" xfId="1772" applyNumberFormat="1" applyFont="1" applyFill="1" applyBorder="1" applyAlignment="1">
      <alignment horizontal="left"/>
    </xf>
    <xf numFmtId="182" fontId="51" fillId="0" borderId="0" xfId="1772" applyNumberFormat="1" applyFont="1" applyFill="1" applyAlignment="1">
      <alignment horizontal="right"/>
    </xf>
    <xf numFmtId="9" fontId="51" fillId="0" borderId="0" xfId="426" applyFont="1" applyFill="1"/>
    <xf numFmtId="0" fontId="51" fillId="0" borderId="0" xfId="0" applyFont="1" applyAlignment="1">
      <alignment horizontal="center"/>
    </xf>
    <xf numFmtId="0" fontId="124" fillId="0" borderId="0" xfId="1" applyFont="1" applyAlignment="1">
      <alignment horizontal="center"/>
    </xf>
    <xf numFmtId="38" fontId="22" fillId="0" borderId="0" xfId="1" applyNumberFormat="1" applyFont="1" applyAlignment="1">
      <alignment horizontal="right"/>
    </xf>
    <xf numFmtId="0" fontId="56" fillId="0" borderId="0" xfId="1" applyFont="1" applyBorder="1"/>
    <xf numFmtId="0" fontId="22" fillId="0" borderId="6" xfId="1" applyFont="1" applyBorder="1" applyAlignment="1">
      <alignment wrapText="1"/>
    </xf>
    <xf numFmtId="0" fontId="22" fillId="0" borderId="6" xfId="1" applyFont="1" applyBorder="1"/>
    <xf numFmtId="0" fontId="90" fillId="0" borderId="6" xfId="1" applyFont="1" applyBorder="1" applyAlignment="1">
      <alignment horizontal="center" wrapText="1"/>
    </xf>
    <xf numFmtId="43" fontId="22" fillId="0" borderId="6" xfId="43" applyFont="1" applyBorder="1" applyAlignment="1">
      <alignment horizontal="center"/>
    </xf>
    <xf numFmtId="0" fontId="22" fillId="0" borderId="6" xfId="1" applyFont="1" applyFill="1" applyBorder="1" applyAlignment="1">
      <alignment horizontal="center"/>
    </xf>
    <xf numFmtId="0" fontId="22" fillId="0" borderId="6" xfId="1" applyFont="1" applyBorder="1" applyAlignment="1">
      <alignment horizontal="center"/>
    </xf>
    <xf numFmtId="43" fontId="22" fillId="0" borderId="0" xfId="1" applyNumberFormat="1" applyFont="1"/>
    <xf numFmtId="43" fontId="22" fillId="0" borderId="5" xfId="43" applyFont="1" applyBorder="1"/>
    <xf numFmtId="0" fontId="22" fillId="0" borderId="6" xfId="1" applyFont="1" applyBorder="1" applyAlignment="1">
      <alignment horizontal="center" wrapText="1"/>
    </xf>
    <xf numFmtId="0" fontId="76" fillId="0" borderId="0" xfId="899" applyFont="1" applyBorder="1"/>
    <xf numFmtId="182" fontId="22" fillId="0" borderId="0" xfId="903" applyNumberFormat="1" applyFont="1" applyFill="1" applyBorder="1" applyProtection="1">
      <protection locked="0"/>
    </xf>
    <xf numFmtId="38" fontId="56" fillId="0" borderId="0" xfId="1" applyNumberFormat="1" applyFont="1" applyBorder="1"/>
    <xf numFmtId="0" fontId="82" fillId="0" borderId="0" xfId="1" applyFont="1" applyFill="1"/>
    <xf numFmtId="0" fontId="82" fillId="0" borderId="0" xfId="1" applyFont="1" applyAlignment="1">
      <alignment horizontal="center"/>
    </xf>
    <xf numFmtId="0" fontId="82" fillId="0" borderId="0" xfId="1" applyFont="1" applyAlignment="1">
      <alignment horizontal="right"/>
    </xf>
    <xf numFmtId="0" fontId="124" fillId="0" borderId="0" xfId="1" applyFont="1" applyFill="1" applyAlignment="1">
      <alignment horizontal="center"/>
    </xf>
    <xf numFmtId="0" fontId="82" fillId="0" borderId="0" xfId="1" applyFont="1" applyBorder="1"/>
    <xf numFmtId="0" fontId="82" fillId="0" borderId="0" xfId="1" applyFont="1" applyFill="1" applyBorder="1"/>
    <xf numFmtId="0" fontId="82" fillId="0" borderId="0" xfId="1" applyFont="1" applyBorder="1" applyAlignment="1">
      <alignment horizontal="center"/>
    </xf>
    <xf numFmtId="0" fontId="124" fillId="0" borderId="0" xfId="1" applyFont="1" applyBorder="1" applyAlignment="1">
      <alignment horizontal="center"/>
    </xf>
    <xf numFmtId="0" fontId="124" fillId="0" borderId="0" xfId="1" applyFont="1" applyBorder="1"/>
    <xf numFmtId="0" fontId="124" fillId="0" borderId="0" xfId="1" applyFont="1" applyFill="1" applyBorder="1" applyAlignment="1">
      <alignment horizontal="center"/>
    </xf>
    <xf numFmtId="0" fontId="124" fillId="0" borderId="6" xfId="1" applyFont="1" applyBorder="1" applyAlignment="1">
      <alignment horizontal="center"/>
    </xf>
    <xf numFmtId="0" fontId="124" fillId="0" borderId="6" xfId="1" applyFont="1" applyFill="1" applyBorder="1" applyAlignment="1">
      <alignment horizontal="center"/>
    </xf>
    <xf numFmtId="0" fontId="82" fillId="0" borderId="0" xfId="1" applyFont="1" applyFill="1" applyBorder="1" applyAlignment="1">
      <alignment horizontal="center"/>
    </xf>
    <xf numFmtId="0" fontId="82" fillId="0" borderId="0" xfId="1" quotePrefix="1" applyFont="1" applyBorder="1" applyAlignment="1">
      <alignment horizontal="center"/>
    </xf>
    <xf numFmtId="0" fontId="82" fillId="0" borderId="0" xfId="1" applyFont="1" applyFill="1" applyAlignment="1">
      <alignment horizontal="center"/>
    </xf>
    <xf numFmtId="186" fontId="82" fillId="0" borderId="0" xfId="116" applyNumberFormat="1" applyFont="1" applyFill="1" applyProtection="1">
      <protection locked="0"/>
    </xf>
    <xf numFmtId="6" fontId="82" fillId="0" borderId="0" xfId="1" applyNumberFormat="1" applyFont="1" applyFill="1"/>
    <xf numFmtId="223" fontId="82" fillId="0" borderId="0" xfId="43" applyNumberFormat="1" applyFont="1" applyFill="1"/>
    <xf numFmtId="39" fontId="82" fillId="0" borderId="0" xfId="43" applyNumberFormat="1" applyFont="1" applyFill="1"/>
    <xf numFmtId="39" fontId="82" fillId="0" borderId="0" xfId="43" applyNumberFormat="1" applyFont="1" applyFill="1" applyAlignment="1">
      <alignment horizontal="center"/>
    </xf>
    <xf numFmtId="186" fontId="82" fillId="0" borderId="6" xfId="116" applyNumberFormat="1" applyFont="1" applyFill="1" applyBorder="1" applyProtection="1">
      <protection locked="0"/>
    </xf>
    <xf numFmtId="182" fontId="82" fillId="0" borderId="5" xfId="43" applyNumberFormat="1" applyFont="1" applyFill="1" applyBorder="1" applyProtection="1">
      <protection locked="0"/>
    </xf>
    <xf numFmtId="182" fontId="82" fillId="0" borderId="0" xfId="43" applyNumberFormat="1" applyFont="1" applyFill="1" applyProtection="1">
      <protection locked="0"/>
    </xf>
    <xf numFmtId="6" fontId="82" fillId="0" borderId="5" xfId="1" applyNumberFormat="1" applyFont="1" applyFill="1" applyBorder="1"/>
    <xf numFmtId="182" fontId="82" fillId="0" borderId="0" xfId="43" applyNumberFormat="1" applyFont="1" applyFill="1" applyProtection="1"/>
    <xf numFmtId="38" fontId="82" fillId="0" borderId="0" xfId="1" applyNumberFormat="1" applyFont="1" applyFill="1"/>
    <xf numFmtId="182" fontId="82" fillId="0" borderId="0" xfId="43" applyNumberFormat="1" applyFont="1" applyFill="1"/>
    <xf numFmtId="182" fontId="82" fillId="0" borderId="6" xfId="43" applyNumberFormat="1" applyFont="1" applyFill="1" applyBorder="1" applyProtection="1">
      <protection locked="0"/>
    </xf>
    <xf numFmtId="38" fontId="82" fillId="0" borderId="0" xfId="1" applyNumberFormat="1" applyFont="1" applyFill="1" applyBorder="1"/>
    <xf numFmtId="182" fontId="82" fillId="0" borderId="6" xfId="43" applyNumberFormat="1" applyFont="1" applyFill="1" applyBorder="1"/>
    <xf numFmtId="40" fontId="82" fillId="0" borderId="0" xfId="1" applyNumberFormat="1" applyFont="1" applyFill="1"/>
    <xf numFmtId="39" fontId="82" fillId="0" borderId="0" xfId="43" applyNumberFormat="1" applyFont="1" applyFill="1" applyAlignment="1" applyProtection="1">
      <alignment horizontal="center"/>
      <protection locked="0"/>
    </xf>
    <xf numFmtId="223" fontId="82" fillId="0" borderId="0" xfId="43" applyNumberFormat="1" applyFont="1" applyFill="1" applyAlignment="1">
      <alignment horizontal="center"/>
    </xf>
    <xf numFmtId="223" fontId="82" fillId="0" borderId="0" xfId="43" applyNumberFormat="1" applyFont="1" applyAlignment="1">
      <alignment horizontal="center"/>
    </xf>
    <xf numFmtId="38" fontId="82" fillId="0" borderId="6" xfId="1" applyNumberFormat="1" applyFont="1" applyFill="1" applyBorder="1"/>
    <xf numFmtId="38" fontId="82" fillId="0" borderId="0" xfId="1" applyNumberFormat="1" applyFont="1" applyFill="1" applyProtection="1">
      <protection locked="0"/>
    </xf>
    <xf numFmtId="211" fontId="82" fillId="0" borderId="0" xfId="1" applyNumberFormat="1" applyFont="1" applyFill="1"/>
    <xf numFmtId="186" fontId="82" fillId="0" borderId="45" xfId="116" applyNumberFormat="1" applyFont="1" applyBorder="1"/>
    <xf numFmtId="186" fontId="82" fillId="0" borderId="45" xfId="116" applyNumberFormat="1" applyFont="1" applyFill="1" applyBorder="1"/>
    <xf numFmtId="8" fontId="82" fillId="0" borderId="0" xfId="1" applyNumberFormat="1" applyFont="1" applyFill="1"/>
    <xf numFmtId="0" fontId="82" fillId="0" borderId="0" xfId="1" applyFont="1" applyAlignment="1" applyProtection="1">
      <alignment horizontal="center"/>
      <protection locked="0"/>
    </xf>
    <xf numFmtId="40" fontId="82" fillId="0" borderId="0" xfId="1" applyNumberFormat="1" applyFont="1"/>
    <xf numFmtId="8" fontId="82" fillId="0" borderId="0" xfId="1" applyNumberFormat="1" applyFont="1"/>
    <xf numFmtId="38" fontId="82" fillId="0" borderId="0" xfId="1" applyNumberFormat="1" applyFont="1"/>
    <xf numFmtId="186" fontId="82" fillId="0" borderId="0" xfId="116" applyNumberFormat="1" applyFont="1"/>
    <xf numFmtId="0" fontId="82" fillId="0" borderId="0" xfId="1" applyFont="1" applyAlignment="1" applyProtection="1">
      <alignment horizontal="left"/>
      <protection locked="0"/>
    </xf>
    <xf numFmtId="182" fontId="82" fillId="0" borderId="0" xfId="43" applyNumberFormat="1" applyFont="1"/>
    <xf numFmtId="0" fontId="82" fillId="0" borderId="6" xfId="1" applyFont="1" applyBorder="1"/>
    <xf numFmtId="186" fontId="82" fillId="0" borderId="30" xfId="116" applyNumberFormat="1" applyFont="1" applyBorder="1"/>
    <xf numFmtId="0" fontId="82" fillId="0" borderId="0" xfId="1" applyFont="1" applyFill="1" applyAlignment="1">
      <alignment horizontal="right"/>
    </xf>
    <xf numFmtId="186" fontId="82" fillId="0" borderId="0" xfId="1" applyNumberFormat="1" applyFont="1" applyFill="1"/>
    <xf numFmtId="5" fontId="82" fillId="0" borderId="6" xfId="1" applyNumberFormat="1" applyFont="1" applyFill="1" applyBorder="1"/>
    <xf numFmtId="0" fontId="82" fillId="0" borderId="0" xfId="1" quotePrefix="1" applyFont="1" applyFill="1" applyBorder="1" applyAlignment="1">
      <alignment horizontal="center"/>
    </xf>
    <xf numFmtId="39" fontId="82" fillId="0" borderId="0" xfId="1" applyNumberFormat="1" applyFont="1" applyFill="1"/>
    <xf numFmtId="39" fontId="82" fillId="0" borderId="0" xfId="1" applyNumberFormat="1" applyFont="1" applyFill="1" applyAlignment="1">
      <alignment horizontal="center"/>
    </xf>
    <xf numFmtId="6" fontId="82" fillId="0" borderId="0" xfId="1" applyNumberFormat="1" applyFont="1"/>
    <xf numFmtId="38" fontId="82" fillId="0" borderId="6" xfId="1" applyNumberFormat="1" applyFont="1" applyBorder="1"/>
    <xf numFmtId="39" fontId="82" fillId="0" borderId="0" xfId="1" applyNumberFormat="1" applyFont="1" applyFill="1" applyAlignment="1" applyProtection="1">
      <alignment horizontal="center"/>
      <protection locked="0"/>
    </xf>
    <xf numFmtId="186" fontId="82" fillId="0" borderId="0" xfId="116" applyNumberFormat="1" applyFont="1" applyFill="1"/>
    <xf numFmtId="0" fontId="82" fillId="0" borderId="0" xfId="1" applyFont="1" applyFill="1" applyAlignment="1" applyProtection="1">
      <alignment horizontal="left"/>
      <protection locked="0"/>
    </xf>
    <xf numFmtId="5" fontId="82" fillId="0" borderId="6" xfId="1" applyNumberFormat="1" applyFont="1" applyBorder="1"/>
    <xf numFmtId="37" fontId="82" fillId="0" borderId="0" xfId="1" applyNumberFormat="1" applyFont="1"/>
    <xf numFmtId="37" fontId="82" fillId="0" borderId="6" xfId="1" applyNumberFormat="1" applyFont="1" applyBorder="1"/>
    <xf numFmtId="37" fontId="82" fillId="0" borderId="0" xfId="1" applyNumberFormat="1" applyFont="1" applyFill="1"/>
    <xf numFmtId="0" fontId="1" fillId="0" borderId="0" xfId="897" applyFont="1" applyFill="1" applyBorder="1"/>
    <xf numFmtId="0" fontId="1" fillId="0" borderId="0" xfId="897" applyFont="1" applyFill="1"/>
    <xf numFmtId="182" fontId="13" fillId="0" borderId="30" xfId="903" applyNumberFormat="1" applyFont="1" applyFill="1" applyBorder="1"/>
    <xf numFmtId="0" fontId="13" fillId="0" borderId="4" xfId="1" applyBorder="1" applyAlignment="1">
      <alignment wrapText="1"/>
    </xf>
    <xf numFmtId="0" fontId="125" fillId="0" borderId="4" xfId="897" applyFont="1" applyFill="1" applyBorder="1" applyAlignment="1">
      <alignment wrapText="1"/>
    </xf>
    <xf numFmtId="0" fontId="125" fillId="0" borderId="4" xfId="897" applyFont="1" applyFill="1" applyBorder="1"/>
    <xf numFmtId="0" fontId="125" fillId="0" borderId="0" xfId="897" applyFont="1"/>
    <xf numFmtId="0" fontId="125" fillId="0" borderId="0" xfId="897" applyFont="1" applyFill="1" applyAlignment="1">
      <alignment horizontal="center"/>
    </xf>
    <xf numFmtId="0" fontId="125" fillId="0" borderId="0" xfId="897" applyFont="1" applyFill="1"/>
    <xf numFmtId="43" fontId="125" fillId="0" borderId="0" xfId="898" applyFont="1" applyFill="1"/>
    <xf numFmtId="0" fontId="125" fillId="0" borderId="0" xfId="897" applyFont="1" applyFill="1" applyBorder="1"/>
    <xf numFmtId="40" fontId="125" fillId="0" borderId="0" xfId="897" applyNumberFormat="1" applyFont="1" applyFill="1"/>
    <xf numFmtId="43" fontId="125" fillId="0" borderId="0" xfId="898" applyFont="1" applyFill="1" applyBorder="1"/>
    <xf numFmtId="0" fontId="125" fillId="0" borderId="0" xfId="897" applyFont="1" applyFill="1" applyBorder="1" applyAlignment="1">
      <alignment horizontal="right"/>
    </xf>
    <xf numFmtId="43" fontId="22" fillId="0" borderId="0" xfId="898" applyFont="1" applyBorder="1"/>
    <xf numFmtId="43" fontId="125" fillId="0" borderId="0" xfId="897" applyNumberFormat="1" applyFont="1" applyFill="1" applyBorder="1"/>
    <xf numFmtId="43" fontId="125" fillId="0" borderId="5" xfId="897" applyNumberFormat="1" applyFont="1" applyFill="1" applyBorder="1"/>
    <xf numFmtId="43" fontId="125" fillId="0" borderId="0" xfId="897" applyNumberFormat="1" applyFont="1" applyFill="1"/>
    <xf numFmtId="38" fontId="125" fillId="0" borderId="0" xfId="897" applyNumberFormat="1" applyFont="1" applyFill="1"/>
    <xf numFmtId="43" fontId="0" fillId="0" borderId="0" xfId="43" applyFont="1" applyBorder="1"/>
    <xf numFmtId="0" fontId="13" fillId="0" borderId="4" xfId="1" applyBorder="1" applyAlignment="1">
      <alignment horizontal="center" wrapText="1"/>
    </xf>
    <xf numFmtId="0" fontId="51" fillId="0" borderId="0" xfId="2" applyFont="1" applyBorder="1"/>
    <xf numFmtId="0" fontId="51" fillId="0" borderId="0" xfId="2" applyFont="1" applyBorder="1" applyAlignment="1">
      <alignment horizontal="center"/>
    </xf>
    <xf numFmtId="0" fontId="51" fillId="0" borderId="0" xfId="2" applyFont="1" applyBorder="1" applyAlignment="1"/>
    <xf numFmtId="182" fontId="51" fillId="0" borderId="0" xfId="900" applyNumberFormat="1" applyFont="1" applyBorder="1"/>
    <xf numFmtId="0" fontId="51" fillId="0" borderId="0" xfId="899" applyFont="1" applyBorder="1" applyAlignment="1">
      <alignment horizontal="center"/>
    </xf>
    <xf numFmtId="0" fontId="51" fillId="0" borderId="4" xfId="899" applyFont="1" applyBorder="1" applyAlignment="1">
      <alignment horizontal="center" wrapText="1"/>
    </xf>
    <xf numFmtId="0" fontId="22" fillId="0" borderId="0" xfId="1209" applyFont="1"/>
    <xf numFmtId="0" fontId="22" fillId="0" borderId="4" xfId="1" applyFont="1" applyBorder="1" applyAlignment="1">
      <alignment horizontal="center" wrapText="1"/>
    </xf>
    <xf numFmtId="0" fontId="22" fillId="0" borderId="0" xfId="1" applyNumberFormat="1" applyFont="1" applyBorder="1" applyAlignment="1">
      <alignment horizontal="center"/>
    </xf>
    <xf numFmtId="182" fontId="22" fillId="0" borderId="0" xfId="1211" applyNumberFormat="1" applyFont="1" applyBorder="1"/>
    <xf numFmtId="182" fontId="22" fillId="0" borderId="6" xfId="1210" applyNumberFormat="1" applyFont="1" applyBorder="1"/>
    <xf numFmtId="182" fontId="22" fillId="0" borderId="6" xfId="1211" applyNumberFormat="1" applyFont="1" applyBorder="1"/>
    <xf numFmtId="182" fontId="22" fillId="0" borderId="0" xfId="1" applyNumberFormat="1" applyFont="1" applyBorder="1"/>
    <xf numFmtId="182" fontId="22" fillId="0" borderId="0" xfId="1" applyNumberFormat="1" applyFont="1"/>
    <xf numFmtId="37" fontId="22" fillId="0" borderId="6" xfId="1" applyNumberFormat="1" applyFont="1" applyBorder="1"/>
    <xf numFmtId="182" fontId="22" fillId="0" borderId="6" xfId="1" applyNumberFormat="1" applyFont="1" applyBorder="1"/>
    <xf numFmtId="182" fontId="22" fillId="0" borderId="6" xfId="903" applyNumberFormat="1" applyFont="1" applyBorder="1"/>
    <xf numFmtId="182" fontId="22" fillId="0" borderId="45" xfId="903" applyNumberFormat="1" applyFont="1" applyFill="1" applyBorder="1" applyAlignment="1">
      <alignment horizontal="right"/>
    </xf>
    <xf numFmtId="0" fontId="14" fillId="0" borderId="0" xfId="1" applyFont="1" applyFill="1" applyBorder="1"/>
    <xf numFmtId="0" fontId="13" fillId="0" borderId="4" xfId="1" applyFill="1" applyBorder="1" applyAlignment="1">
      <alignment wrapText="1"/>
    </xf>
    <xf numFmtId="0" fontId="13" fillId="0" borderId="4" xfId="1" applyFill="1" applyBorder="1" applyAlignment="1">
      <alignment horizontal="center" wrapText="1"/>
    </xf>
    <xf numFmtId="37" fontId="0" fillId="0" borderId="0" xfId="0" applyNumberFormat="1" applyFill="1"/>
    <xf numFmtId="37" fontId="0" fillId="0" borderId="0" xfId="0" applyNumberFormat="1" applyFill="1" applyBorder="1"/>
    <xf numFmtId="37" fontId="0" fillId="0" borderId="5" xfId="0" applyNumberFormat="1" applyFill="1" applyBorder="1"/>
    <xf numFmtId="37" fontId="0" fillId="0" borderId="6" xfId="0" applyNumberFormat="1" applyFill="1" applyBorder="1"/>
    <xf numFmtId="37" fontId="14" fillId="0" borderId="30" xfId="0" applyNumberFormat="1" applyFont="1" applyFill="1" applyBorder="1"/>
    <xf numFmtId="37" fontId="14" fillId="0" borderId="0" xfId="0" applyNumberFormat="1" applyFont="1" applyFill="1" applyBorder="1" applyAlignment="1">
      <alignment horizontal="center"/>
    </xf>
    <xf numFmtId="37" fontId="13" fillId="0" borderId="0" xfId="1" applyNumberFormat="1" applyFill="1" applyBorder="1"/>
    <xf numFmtId="37" fontId="13" fillId="0" borderId="0" xfId="1" applyNumberFormat="1" applyFill="1" applyBorder="1" applyAlignment="1">
      <alignment horizontal="center"/>
    </xf>
    <xf numFmtId="37" fontId="13" fillId="0" borderId="6" xfId="1" applyNumberFormat="1" applyFill="1" applyBorder="1" applyAlignment="1">
      <alignment horizontal="center"/>
    </xf>
    <xf numFmtId="37" fontId="13" fillId="0" borderId="6" xfId="1" quotePrefix="1" applyNumberFormat="1" applyFill="1" applyBorder="1" applyAlignment="1">
      <alignment horizontal="center"/>
    </xf>
    <xf numFmtId="0" fontId="13" fillId="0" borderId="0" xfId="0" applyFont="1" applyFill="1" applyAlignment="1">
      <alignment horizontal="right"/>
    </xf>
    <xf numFmtId="0" fontId="16" fillId="0" borderId="56" xfId="256" applyBorder="1"/>
    <xf numFmtId="182" fontId="0" fillId="0" borderId="4" xfId="43" applyNumberFormat="1" applyFont="1" applyBorder="1" applyAlignment="1">
      <alignment horizontal="center" wrapText="1"/>
    </xf>
    <xf numFmtId="0" fontId="22" fillId="0" borderId="4" xfId="1" applyFont="1" applyBorder="1" applyAlignment="1">
      <alignment wrapText="1"/>
    </xf>
    <xf numFmtId="182" fontId="79" fillId="0" borderId="5" xfId="43" applyNumberFormat="1" applyFont="1" applyBorder="1"/>
    <xf numFmtId="0" fontId="13" fillId="0" borderId="0" xfId="899" applyFont="1" applyAlignment="1">
      <alignment horizontal="right"/>
    </xf>
    <xf numFmtId="182" fontId="22" fillId="0" borderId="5" xfId="43" applyNumberFormat="1" applyFont="1" applyBorder="1"/>
    <xf numFmtId="182" fontId="13" fillId="0" borderId="0" xfId="48" applyNumberFormat="1" applyFont="1" applyAlignment="1">
      <alignment horizontal="right"/>
    </xf>
    <xf numFmtId="0" fontId="76" fillId="0" borderId="0" xfId="1" applyFont="1" applyBorder="1"/>
    <xf numFmtId="182" fontId="51" fillId="0" borderId="0" xfId="43" applyNumberFormat="1" applyFont="1" applyFill="1" applyBorder="1"/>
    <xf numFmtId="43" fontId="51" fillId="0" borderId="0" xfId="43" applyNumberFormat="1" applyFont="1" applyFill="1" applyBorder="1"/>
    <xf numFmtId="0" fontId="124" fillId="0" borderId="0" xfId="1" applyFont="1" applyAlignment="1">
      <alignment horizontal="center"/>
    </xf>
    <xf numFmtId="0" fontId="124" fillId="0" borderId="0" xfId="1" applyFont="1" applyAlignment="1" applyProtection="1">
      <alignment horizontal="center"/>
      <protection locked="0"/>
    </xf>
    <xf numFmtId="0" fontId="124" fillId="0" borderId="0" xfId="1" quotePrefix="1" applyFont="1" applyAlignment="1" applyProtection="1">
      <alignment horizontal="center"/>
      <protection locked="0"/>
    </xf>
    <xf numFmtId="0" fontId="13" fillId="0" borderId="32" xfId="1" applyBorder="1" applyAlignment="1">
      <alignment horizontal="center" wrapText="1"/>
    </xf>
    <xf numFmtId="0" fontId="13" fillId="0" borderId="31" xfId="1" applyBorder="1" applyAlignment="1">
      <alignment horizontal="center" wrapText="1"/>
    </xf>
    <xf numFmtId="0" fontId="13" fillId="0" borderId="4" xfId="1" applyBorder="1" applyAlignment="1">
      <alignment horizontal="center" wrapText="1"/>
    </xf>
    <xf numFmtId="0" fontId="13" fillId="0" borderId="0" xfId="1" applyAlignment="1">
      <alignment horizontal="left" wrapText="1"/>
    </xf>
    <xf numFmtId="0" fontId="81" fillId="0" borderId="0" xfId="0" applyFont="1" applyFill="1" applyBorder="1" applyAlignment="1">
      <alignment horizontal="center"/>
    </xf>
    <xf numFmtId="0" fontId="22" fillId="0" borderId="4" xfId="1" applyFont="1" applyBorder="1" applyAlignment="1">
      <alignment horizontal="center" wrapText="1"/>
    </xf>
    <xf numFmtId="0" fontId="22" fillId="0" borderId="0" xfId="1" applyFont="1" applyAlignment="1">
      <alignment horizontal="left" wrapText="1"/>
    </xf>
    <xf numFmtId="0" fontId="51" fillId="0" borderId="0" xfId="303" applyFont="1" applyFill="1" applyBorder="1" applyAlignment="1">
      <alignment horizontal="left" vertical="top" wrapText="1"/>
    </xf>
    <xf numFmtId="0" fontId="51" fillId="0" borderId="0" xfId="303" applyFont="1" applyFill="1" applyBorder="1" applyAlignment="1">
      <alignment horizontal="left" wrapText="1"/>
    </xf>
    <xf numFmtId="182" fontId="51" fillId="0" borderId="0" xfId="1772" applyNumberFormat="1" applyFont="1" applyFill="1" applyBorder="1" applyAlignment="1">
      <alignment horizontal="left" wrapText="1"/>
    </xf>
    <xf numFmtId="37" fontId="75" fillId="0" borderId="0" xfId="1769" quotePrefix="1" applyFont="1" applyFill="1" applyAlignment="1">
      <alignment horizontal="left" vertical="top" wrapText="1"/>
    </xf>
    <xf numFmtId="37" fontId="51" fillId="0" borderId="0" xfId="1769" quotePrefix="1" applyFont="1" applyFill="1" applyAlignment="1">
      <alignment horizontal="left" vertical="top" wrapText="1"/>
    </xf>
    <xf numFmtId="0" fontId="14" fillId="0" borderId="0" xfId="899" applyFont="1" applyAlignment="1">
      <alignment horizontal="center"/>
    </xf>
    <xf numFmtId="0" fontId="22" fillId="0" borderId="32" xfId="1" applyFont="1" applyBorder="1" applyAlignment="1">
      <alignment horizontal="center" wrapText="1"/>
    </xf>
    <xf numFmtId="0" fontId="22" fillId="0" borderId="31" xfId="1" applyFont="1" applyBorder="1" applyAlignment="1">
      <alignment horizontal="center" wrapText="1"/>
    </xf>
    <xf numFmtId="0" fontId="76" fillId="0" borderId="0" xfId="267" applyFont="1" applyBorder="1" applyAlignment="1">
      <alignment horizontal="center"/>
    </xf>
    <xf numFmtId="37" fontId="13" fillId="0" borderId="0" xfId="899" applyNumberFormat="1" applyFill="1" applyAlignment="1">
      <alignment horizontal="center"/>
    </xf>
    <xf numFmtId="0" fontId="51" fillId="0" borderId="0" xfId="1" applyFont="1" applyAlignment="1">
      <alignment horizontal="center"/>
    </xf>
    <xf numFmtId="0" fontId="51" fillId="0" borderId="0" xfId="1" applyFont="1" applyAlignment="1">
      <alignment horizontal="right"/>
    </xf>
    <xf numFmtId="0" fontId="51" fillId="0" borderId="6" xfId="0" applyFont="1" applyBorder="1" applyAlignment="1">
      <alignment horizontal="center"/>
    </xf>
    <xf numFmtId="182" fontId="14" fillId="0" borderId="0" xfId="48" applyNumberFormat="1" applyFont="1" applyFill="1" applyAlignment="1">
      <alignment horizontal="center" wrapText="1"/>
    </xf>
    <xf numFmtId="0" fontId="14" fillId="0" borderId="0" xfId="267" applyFont="1" applyAlignment="1">
      <alignment horizontal="center"/>
    </xf>
  </cellXfs>
  <cellStyles count="1818">
    <cellStyle name="__ [0]___" xfId="1251"/>
    <cellStyle name="__ [0]____" xfId="1252"/>
    <cellStyle name="__ [0]______" xfId="1253"/>
    <cellStyle name="__ [0]__________" xfId="1254"/>
    <cellStyle name="__ [0]___________ClearSky_AEP_Min_04.04.02_Bank" xfId="1255"/>
    <cellStyle name="__ [0]___________Clearsky_internal_050301" xfId="1256"/>
    <cellStyle name="__ [0]___________Clearsky_internal_050301_1" xfId="1257"/>
    <cellStyle name="__ [0]___________Clearsky_internal_070201" xfId="1258"/>
    <cellStyle name="__ [0]___________Clearsky_internal_070201.xls Chart 2" xfId="1259"/>
    <cellStyle name="__ [0]___________Clearsky_internal_070201_1" xfId="1260"/>
    <cellStyle name="__ [0]___________Clearsky_internal_070201_Clearsky_internal_070201" xfId="1261"/>
    <cellStyle name="__ [0]___________Clearsky_internal_070201_Clearsky_Outside_070201.xls Chart 2" xfId="1262"/>
    <cellStyle name="__ [0]___________Clearsky_Outside_070201.xls Chart 2" xfId="1263"/>
    <cellStyle name="__ [0]_______ClearSky_AEP_Min_04.04.02_Bank" xfId="1264"/>
    <cellStyle name="__ [0]_______Clearsky_internal_050301" xfId="1265"/>
    <cellStyle name="__ [0]_______Clearsky_internal_070201" xfId="1266"/>
    <cellStyle name="__ [0]_______Clearsky_internal_070201.xls Chart 2" xfId="1267"/>
    <cellStyle name="__ [0]_______Clearsky_Outside_070201.xls Chart 2" xfId="1268"/>
    <cellStyle name="__ [0]_____ClearSky_AEP_Min_04.04.02_Bank" xfId="1269"/>
    <cellStyle name="__ [0]_____Clearsky_internal_050301" xfId="1270"/>
    <cellStyle name="__ [0]_____Clearsky_internal_050301_1" xfId="1271"/>
    <cellStyle name="__ [0]_____Clearsky_internal_070201" xfId="1272"/>
    <cellStyle name="__ [0]_____Clearsky_internal_070201.xls Chart 2" xfId="1273"/>
    <cellStyle name="__ [0]_____Clearsky_internal_070201_1" xfId="1274"/>
    <cellStyle name="__ [0]_____Clearsky_internal_070201_Clearsky_internal_070201" xfId="1275"/>
    <cellStyle name="__ [0]_____Clearsky_internal_070201_Clearsky_Outside_070201.xls Chart 2" xfId="1276"/>
    <cellStyle name="__ [0]_____Clearsky_Outside_070201.xls Chart 2" xfId="1277"/>
    <cellStyle name="__ [0]____ClearSky_AEP_Min_04.04.02_Bank" xfId="1278"/>
    <cellStyle name="__ [0]____Clearsky_internal_050301" xfId="1279"/>
    <cellStyle name="__ [0]____Clearsky_internal_070201" xfId="1280"/>
    <cellStyle name="__ [0]____Clearsky_internal_070201.xls Chart 2" xfId="1281"/>
    <cellStyle name="__ [0]____Clearsky_Outside_070201.xls Chart 2" xfId="1282"/>
    <cellStyle name="__ [0]_94___" xfId="1283"/>
    <cellStyle name="__ [0]_94____ClearSky_AEP_Min_04.04.02_Bank" xfId="1284"/>
    <cellStyle name="__ [0]_94____Clearsky_internal_050301" xfId="1285"/>
    <cellStyle name="__ [0]_94____Clearsky_internal_070201" xfId="1286"/>
    <cellStyle name="__ [0]_94____Clearsky_internal_070201.xls Chart 2" xfId="1287"/>
    <cellStyle name="__ [0]_94____Clearsky_internal_070201_Clearsky_Outside_070201.xls Chart 2" xfId="1288"/>
    <cellStyle name="__ [0]_94____Clearsky_Outside_070201.xls Chart 2" xfId="1289"/>
    <cellStyle name="__ [0]_dimon" xfId="1290"/>
    <cellStyle name="__ [0]_form" xfId="1291"/>
    <cellStyle name="__ [0]_form_ClearSky_AEP_Min_04.04.02_Bank" xfId="1292"/>
    <cellStyle name="__ [0]_form_Clearsky_internal_050301" xfId="1293"/>
    <cellStyle name="__ [0]_form_Clearsky_internal_050301_1" xfId="1294"/>
    <cellStyle name="__ [0]_form_Clearsky_internal_070201" xfId="1295"/>
    <cellStyle name="__ [0]_form_Clearsky_internal_070201.xls Chart 2" xfId="1296"/>
    <cellStyle name="__ [0]_form_Clearsky_internal_070201_Clearsky_Outside_070201.xls Chart 2" xfId="1297"/>
    <cellStyle name="__ [0]_form_Clearsky_Outside_070201.xls Chart 2" xfId="1298"/>
    <cellStyle name="__ [0]_laroux" xfId="1299"/>
    <cellStyle name="__ [0]_laroux_1" xfId="1300"/>
    <cellStyle name="__ [0]_laroux_1_ClearSky_AEP_Min_04.04.02_Bank" xfId="1301"/>
    <cellStyle name="__ [0]_laroux_1_Clearsky_internal_050301" xfId="1302"/>
    <cellStyle name="__ [0]_laroux_1_Clearsky_internal_050301_1" xfId="1303"/>
    <cellStyle name="__ [0]_laroux_1_Clearsky_internal_070201" xfId="1304"/>
    <cellStyle name="__ [0]_laroux_1_Clearsky_internal_070201.xls Chart 2" xfId="1305"/>
    <cellStyle name="__ [0]_laroux_1_Clearsky_internal_070201_1" xfId="1306"/>
    <cellStyle name="__ [0]_laroux_1_Clearsky_Outside_070201.xls Chart 2" xfId="1307"/>
    <cellStyle name="__ [0]_laroux_2" xfId="1308"/>
    <cellStyle name="__ [0]_laroux_ClearSky_AEP_Min_04.04.02_Bank" xfId="1309"/>
    <cellStyle name="__ [0]_laroux_Clearsky_internal_050301" xfId="1310"/>
    <cellStyle name="__ [0]_laroux_Clearsky_internal_070201" xfId="1311"/>
    <cellStyle name="__ [0]_laroux_Clearsky_internal_070201.xls Chart 2" xfId="1312"/>
    <cellStyle name="__ [0]_laroux_Clearsky_internal_070201_1" xfId="1313"/>
    <cellStyle name="__ [0]_laroux_Clearsky_internal_070201_Clearsky_Outside_070201.xls Chart 2" xfId="1314"/>
    <cellStyle name="__ [0]_laroux_Clearsky_Outside_070201.xls Chart 2" xfId="1315"/>
    <cellStyle name="__ [0]_PERSONAL" xfId="1316"/>
    <cellStyle name="__ [0]_PERSONAL_1" xfId="1317"/>
    <cellStyle name="__ [0]_PERSONAL_1_ClearSky_AEP_Min_04.04.02_Bank" xfId="1318"/>
    <cellStyle name="__ [0]_PERSONAL_1_ClearSky_AEP_Min_04.04.02_Bank 2" xfId="1319"/>
    <cellStyle name="__ [0]_PERSONAL_1_ClearSky_AEP_Min_04.04.02_Bank 3" xfId="1320"/>
    <cellStyle name="__ [0]_PERSONAL_1_Clearsky_internal_050301" xfId="1321"/>
    <cellStyle name="__ [0]_PERSONAL_1_Clearsky_internal_050301 2" xfId="1322"/>
    <cellStyle name="__ [0]_PERSONAL_1_Clearsky_internal_050301 3" xfId="1323"/>
    <cellStyle name="__ [0]_PERSONAL_1_Clearsky_internal_070201" xfId="1324"/>
    <cellStyle name="__ [0]_PERSONAL_1_Clearsky_internal_070201 2" xfId="1325"/>
    <cellStyle name="__ [0]_PERSONAL_1_Clearsky_internal_070201 3" xfId="1326"/>
    <cellStyle name="__ [0]_PERSONAL_1_Clearsky_internal_070201.xls Chart 2" xfId="1327"/>
    <cellStyle name="__ [0]_PERSONAL_1_Clearsky_internal_070201_1" xfId="1328"/>
    <cellStyle name="__ [0]_PERSONAL_1_Clearsky_internal_070201_Clearsky_internal_070201" xfId="1329"/>
    <cellStyle name="__ [0]_PERSONAL_1_Clearsky_internal_070201_Clearsky_Outside_070201.xls Chart 2" xfId="1330"/>
    <cellStyle name="__ [0]_PERSONAL_1_Clearsky_Outside_070201.xls Chart 2" xfId="1331"/>
    <cellStyle name="__ [0]_PERSONAL_1_Clearsky_Outside_070201.xls Chart 2 2" xfId="1332"/>
    <cellStyle name="__ [0]_PERSONAL_1_Clearsky_Outside_070201.xls Chart 2 3" xfId="1333"/>
    <cellStyle name="__ [0]_PERSONAL_2" xfId="1334"/>
    <cellStyle name="__ [0]_PERSONAL_2 2" xfId="1335"/>
    <cellStyle name="__ [0]_PERSONAL_2 3" xfId="1336"/>
    <cellStyle name="__ [0]_PERSONAL_2_ClearSky_AEP_Min_04.04.02_Bank" xfId="1337"/>
    <cellStyle name="__ [0]_PERSONAL_2_Clearsky_internal_050301" xfId="1338"/>
    <cellStyle name="__ [0]_PERSONAL_2_Clearsky_internal_070201" xfId="1339"/>
    <cellStyle name="__ [0]_PERSONAL_2_Clearsky_internal_070201 2" xfId="1340"/>
    <cellStyle name="__ [0]_PERSONAL_2_Clearsky_internal_070201 3" xfId="1341"/>
    <cellStyle name="__ [0]_PERSONAL_2_Clearsky_internal_070201.xls Chart 2" xfId="1342"/>
    <cellStyle name="__ [0]_PERSONAL_2_Clearsky_internal_070201.xls Chart 2 2" xfId="1343"/>
    <cellStyle name="__ [0]_PERSONAL_2_Clearsky_internal_070201.xls Chart 2 3" xfId="1344"/>
    <cellStyle name="__ [0]_PERSONAL_2_Clearsky_internal_070201_1" xfId="1345"/>
    <cellStyle name="__ [0]_PERSONAL_2_Clearsky_internal_070201_Clearsky_internal_070201" xfId="1346"/>
    <cellStyle name="__ [0]_PERSONAL_2_Clearsky_internal_070201_Clearsky_Outside_070201.xls Chart 2" xfId="1347"/>
    <cellStyle name="__ [0]_PERSONAL_2_Clearsky_Outside_070201.xls Chart 2" xfId="1348"/>
    <cellStyle name="__ [0]_PERSONAL_3" xfId="1349"/>
    <cellStyle name="__ [0]_PERSONAL_ClearSky_AEP_Min_04.04.02_Bank" xfId="1350"/>
    <cellStyle name="__ [0]_PERSONAL_Clearsky_internal_050301" xfId="1351"/>
    <cellStyle name="__ [0]_PERSONAL_Clearsky_internal_070201" xfId="1352"/>
    <cellStyle name="__ [0]_PERSONAL_Clearsky_internal_070201.xls Chart 2" xfId="1353"/>
    <cellStyle name="__ [0]_PERSONAL_Clearsky_internal_070201_1" xfId="1354"/>
    <cellStyle name="__ [0]_PERSONAL_Clearsky_internal_070201_Clearsky_Outside_070201.xls Chart 2" xfId="1355"/>
    <cellStyle name="__ [0]_PERSONAL_Clearsky_Outside_070201.xls Chart 2" xfId="1356"/>
    <cellStyle name="__ [0]_Sheet2" xfId="1357"/>
    <cellStyle name="____.____" xfId="1358"/>
    <cellStyle name="_____" xfId="1359"/>
    <cellStyle name="______" xfId="1360"/>
    <cellStyle name="_______" xfId="1361"/>
    <cellStyle name="________" xfId="1362"/>
    <cellStyle name="__________" xfId="1363"/>
    <cellStyle name="____________" xfId="1364"/>
    <cellStyle name="_____________ClearSky_AEP_Min_04.04.02_Bank" xfId="1365"/>
    <cellStyle name="_____________ClearSky_AEP_Min_04.04.02_Bank_1" xfId="1366"/>
    <cellStyle name="_____________Clearsky_internal_050301" xfId="1367"/>
    <cellStyle name="_____________Clearsky_internal_050301_1" xfId="1368"/>
    <cellStyle name="_____________Clearsky_internal_050301_2" xfId="1369"/>
    <cellStyle name="_____________Clearsky_internal_070201" xfId="1370"/>
    <cellStyle name="_____________Clearsky_internal_070201.xls Chart 2" xfId="1371"/>
    <cellStyle name="_____________Clearsky_internal_070201.xls Chart 2_1" xfId="1372"/>
    <cellStyle name="_____________Clearsky_internal_070201_1" xfId="1373"/>
    <cellStyle name="_____________Clearsky_internal_070201_2" xfId="1374"/>
    <cellStyle name="_____________Clearsky_Outside_070201.xls Chart 2" xfId="1375"/>
    <cellStyle name="_____________Clearsky_Outside_070201.xls Chart 2_1" xfId="1376"/>
    <cellStyle name="___________ClearSky_AEP_Min_04.04.02_Bank" xfId="1377"/>
    <cellStyle name="___________Clearsky_internal_050301" xfId="1378"/>
    <cellStyle name="___________Clearsky_internal_050301_1" xfId="1379"/>
    <cellStyle name="___________Clearsky_internal_070201" xfId="1380"/>
    <cellStyle name="___________Clearsky_internal_070201.xls Chart 2" xfId="1381"/>
    <cellStyle name="___________Clearsky_internal_070201_1" xfId="1382"/>
    <cellStyle name="___________Clearsky_Outside_070201.xls Chart 2" xfId="1383"/>
    <cellStyle name="_________1" xfId="1384"/>
    <cellStyle name="_________2" xfId="1385"/>
    <cellStyle name="_________ClearSky_AEP_Min_04.04.02_Bank" xfId="1386"/>
    <cellStyle name="_________ClearSky_AEP_Min_04.04.02_Bank_1" xfId="1387"/>
    <cellStyle name="_________Clearsky_internal_050301" xfId="1388"/>
    <cellStyle name="_________Clearsky_internal_050301_1" xfId="1389"/>
    <cellStyle name="_________Clearsky_internal_050301_2" xfId="1390"/>
    <cellStyle name="_________Clearsky_internal_070201" xfId="1391"/>
    <cellStyle name="_________Clearsky_internal_070201.xls Chart 2" xfId="1392"/>
    <cellStyle name="_________Clearsky_internal_070201.xls Chart 2_1" xfId="1393"/>
    <cellStyle name="_________Clearsky_internal_070201_1" xfId="1394"/>
    <cellStyle name="_________Clearsky_internal_070201_2" xfId="1395"/>
    <cellStyle name="_________Clearsky_Outside_070201.xls Chart 2" xfId="1396"/>
    <cellStyle name="_________Clearsky_Outside_070201.xls Chart 2_1" xfId="1397"/>
    <cellStyle name="________1" xfId="1398"/>
    <cellStyle name="_______ClearSky_AEP_Min_04.04.02_Bank" xfId="1399"/>
    <cellStyle name="_______ClearSky_AEP_Min_04.04.02_Bank_1" xfId="1400"/>
    <cellStyle name="_______Clearsky_internal_050301" xfId="1401"/>
    <cellStyle name="_______Clearsky_internal_050301_1" xfId="1402"/>
    <cellStyle name="_______Clearsky_internal_070201" xfId="1403"/>
    <cellStyle name="_______Clearsky_internal_070201.xls Chart 2" xfId="1404"/>
    <cellStyle name="_______Clearsky_internal_070201.xls Chart 2_1" xfId="1405"/>
    <cellStyle name="_______Clearsky_internal_070201_1" xfId="1406"/>
    <cellStyle name="_______Clearsky_Outside_070201.xls Chart 2" xfId="1407"/>
    <cellStyle name="_______Clearsky_Outside_070201.xls Chart 2_1" xfId="1408"/>
    <cellStyle name="______1" xfId="1409"/>
    <cellStyle name="______ClearSky_AEP_Min_04.04.02_Bank" xfId="1410"/>
    <cellStyle name="______ClearSky_AEP_Min_04.04.02_Bank_1" xfId="1411"/>
    <cellStyle name="______ClearSky_AEP_Min_04.04.02_Bank_2" xfId="1412"/>
    <cellStyle name="______Clearsky_internal_050301" xfId="1413"/>
    <cellStyle name="______Clearsky_internal_050301_1" xfId="1414"/>
    <cellStyle name="______Clearsky_internal_050301_2" xfId="1415"/>
    <cellStyle name="______Clearsky_internal_050301_3" xfId="1416"/>
    <cellStyle name="______Clearsky_internal_070201" xfId="1417"/>
    <cellStyle name="______Clearsky_internal_070201.xls Chart 2" xfId="1418"/>
    <cellStyle name="______Clearsky_internal_070201.xls Chart 2_1" xfId="1419"/>
    <cellStyle name="______Clearsky_internal_070201.xls Chart 2_2" xfId="1420"/>
    <cellStyle name="______Clearsky_internal_070201_1" xfId="1421"/>
    <cellStyle name="______Clearsky_internal_070201_2" xfId="1422"/>
    <cellStyle name="______Clearsky_internal_070201_2_Clearsky_Outside_070201.xls Chart 2" xfId="1423"/>
    <cellStyle name="______Clearsky_internal_070201_3" xfId="1424"/>
    <cellStyle name="______Clearsky_internal_070201_Clearsky_internal_070201" xfId="1425"/>
    <cellStyle name="______Clearsky_internal_070201_Clearsky_Outside_070201.xls Chart 2" xfId="1426"/>
    <cellStyle name="______Clearsky_Outside_070201.xls Chart 2" xfId="1427"/>
    <cellStyle name="______Clearsky_Outside_070201.xls Chart 2_1" xfId="1428"/>
    <cellStyle name="______Clearsky_Outside_070201.xls Chart 2_2" xfId="1429"/>
    <cellStyle name="___94___" xfId="1430"/>
    <cellStyle name="___94____ClearSky_AEP_Min_04.04.02_Bank" xfId="1431"/>
    <cellStyle name="___94____Clearsky_internal_050301" xfId="1432"/>
    <cellStyle name="___94____Clearsky_internal_050301_1" xfId="1433"/>
    <cellStyle name="___94____Clearsky_internal_070201" xfId="1434"/>
    <cellStyle name="___94____Clearsky_internal_070201.xls Chart 2" xfId="1435"/>
    <cellStyle name="___94____Clearsky_internal_070201_1" xfId="1436"/>
    <cellStyle name="___94____Clearsky_internal_070201_Clearsky_Outside_070201.xls Chart 2" xfId="1437"/>
    <cellStyle name="___94____Clearsky_Outside_070201.xls Chart 2" xfId="1438"/>
    <cellStyle name="___97___" xfId="1439"/>
    <cellStyle name="___970120" xfId="1440"/>
    <cellStyle name="___BEBU_GI" xfId="1441"/>
    <cellStyle name="___dimon" xfId="1442"/>
    <cellStyle name="___dimon 2" xfId="1443"/>
    <cellStyle name="___dimon 3" xfId="1444"/>
    <cellStyle name="___dimon_ClearSky_AEP_Min_04.04.02_Bank" xfId="1445"/>
    <cellStyle name="___dimon_Clearsky_internal_050301" xfId="1446"/>
    <cellStyle name="___dimon_Clearsky_internal_050301 2" xfId="1447"/>
    <cellStyle name="___dimon_Clearsky_internal_050301 3" xfId="1448"/>
    <cellStyle name="___dimon_Clearsky_internal_070201" xfId="1449"/>
    <cellStyle name="___dimon_Clearsky_internal_070201.xls Chart 2" xfId="1450"/>
    <cellStyle name="___dimon_Clearsky_internal_070201.xls Chart 2 2" xfId="1451"/>
    <cellStyle name="___dimon_Clearsky_internal_070201.xls Chart 2 3" xfId="1452"/>
    <cellStyle name="___dimon_Clearsky_internal_070201_1" xfId="1453"/>
    <cellStyle name="___dimon_Clearsky_internal_070201_1 2" xfId="1454"/>
    <cellStyle name="___dimon_Clearsky_internal_070201_1 3" xfId="1455"/>
    <cellStyle name="___dimon_Clearsky_Outside_070201.xls Chart 2" xfId="1456"/>
    <cellStyle name="___form" xfId="1457"/>
    <cellStyle name="___form_ClearSky_AEP_Min_04.04.02_Bank" xfId="1458"/>
    <cellStyle name="___form_ClearSky_AEP_Min_04.04.02_Bank_1" xfId="1459"/>
    <cellStyle name="___form_Clearsky_internal_050301" xfId="1460"/>
    <cellStyle name="___form_Clearsky_internal_050301_1" xfId="1461"/>
    <cellStyle name="___form_Clearsky_internal_070201" xfId="1462"/>
    <cellStyle name="___form_Clearsky_internal_070201.xls Chart 2" xfId="1463"/>
    <cellStyle name="___form_Clearsky_internal_070201.xls Chart 2_1" xfId="1464"/>
    <cellStyle name="___form_Clearsky_internal_070201_1" xfId="1465"/>
    <cellStyle name="___form_Clearsky_internal_070201_2" xfId="1466"/>
    <cellStyle name="___form_Clearsky_Outside_070201.xls Chart 2" xfId="1467"/>
    <cellStyle name="___form_Clearsky_Outside_070201.xls Chart 2_1" xfId="1468"/>
    <cellStyle name="___ga_PB" xfId="1469"/>
    <cellStyle name="___laroux" xfId="1470"/>
    <cellStyle name="___laroux_1" xfId="1471"/>
    <cellStyle name="___laroux_1_ClearSky_AEP_Min_04.04.02_Bank" xfId="1472"/>
    <cellStyle name="___laroux_1_ClearSky_AEP_Min_04.04.02_Bank_1" xfId="1473"/>
    <cellStyle name="___laroux_1_Clearsky_internal_050301" xfId="1474"/>
    <cellStyle name="___laroux_1_Clearsky_internal_050301_1" xfId="1475"/>
    <cellStyle name="___laroux_1_Clearsky_internal_050301_2" xfId="1476"/>
    <cellStyle name="___laroux_1_Clearsky_internal_070201" xfId="1477"/>
    <cellStyle name="___laroux_1_Clearsky_internal_070201.xls Chart 2" xfId="1478"/>
    <cellStyle name="___laroux_1_Clearsky_internal_070201.xls Chart 2_1" xfId="1479"/>
    <cellStyle name="___laroux_1_Clearsky_internal_070201_1" xfId="1480"/>
    <cellStyle name="___laroux_1_Clearsky_internal_070201_2" xfId="1481"/>
    <cellStyle name="___laroux_1_Clearsky_Outside_070201.xls Chart 2" xfId="1482"/>
    <cellStyle name="___laroux_1_Clearsky_Outside_070201.xls Chart 2_1" xfId="1483"/>
    <cellStyle name="___laroux_2" xfId="1484"/>
    <cellStyle name="___laroux_2_ClearSky_AEP_Min_04.04.02_Bank" xfId="1485"/>
    <cellStyle name="___laroux_2_Clearsky_internal_050301" xfId="1486"/>
    <cellStyle name="___laroux_2_Clearsky_internal_050301_1" xfId="1487"/>
    <cellStyle name="___laroux_2_Clearsky_internal_070201" xfId="1488"/>
    <cellStyle name="___laroux_2_Clearsky_internal_070201.xls Chart 2" xfId="1489"/>
    <cellStyle name="___laroux_2_Clearsky_internal_070201.xls Chart 2_1" xfId="1490"/>
    <cellStyle name="___laroux_2_Clearsky_internal_070201_1" xfId="1491"/>
    <cellStyle name="___laroux_2_Clearsky_Outside_070201.xls Chart 2" xfId="1492"/>
    <cellStyle name="___laroux_2_Clearsky_Outside_070201.xls Chart 2_1" xfId="1493"/>
    <cellStyle name="___laroux_3" xfId="1494"/>
    <cellStyle name="___laroux_4" xfId="1495"/>
    <cellStyle name="___laroux_5" xfId="1496"/>
    <cellStyle name="___laroux_6" xfId="1497"/>
    <cellStyle name="___laroux_7" xfId="1498"/>
    <cellStyle name="___laroux_8" xfId="1499"/>
    <cellStyle name="___laroux_8 2" xfId="1500"/>
    <cellStyle name="___laroux_8 3" xfId="1501"/>
    <cellStyle name="___laroux_ClearSky_AEP_Min_04.04.02_Bank" xfId="1502"/>
    <cellStyle name="___laroux_ClearSky_AEP_Min_04.04.02_Bank_1" xfId="1503"/>
    <cellStyle name="___laroux_Clearsky_internal_050301" xfId="1504"/>
    <cellStyle name="___laroux_Clearsky_internal_050301_1" xfId="1505"/>
    <cellStyle name="___laroux_Clearsky_internal_070201" xfId="1506"/>
    <cellStyle name="___laroux_Clearsky_internal_070201.xls Chart 2" xfId="1507"/>
    <cellStyle name="___laroux_Clearsky_internal_070201.xls Chart 2_1" xfId="1508"/>
    <cellStyle name="___laroux_Clearsky_internal_070201.xls Chart 2_2" xfId="1509"/>
    <cellStyle name="___laroux_Clearsky_internal_070201_1" xfId="1510"/>
    <cellStyle name="___laroux_Clearsky_internal_070201_2" xfId="1511"/>
    <cellStyle name="___laroux_Clearsky_Outside_070201.xls Chart 2" xfId="1512"/>
    <cellStyle name="___laroux_Clearsky_Outside_070201.xls Chart 2_1" xfId="1513"/>
    <cellStyle name="___PERSONAL" xfId="1514"/>
    <cellStyle name="___PERSONAL_1" xfId="1515"/>
    <cellStyle name="___PERSONAL_1_ClearSky_AEP_Min_04.04.02_Bank" xfId="1516"/>
    <cellStyle name="___PERSONAL_1_ClearSky_AEP_Min_04.04.02_Bank_1" xfId="1517"/>
    <cellStyle name="___PERSONAL_1_ClearSky_AEP_Min_04.04.02_Bank_1 2" xfId="1518"/>
    <cellStyle name="___PERSONAL_1_ClearSky_AEP_Min_04.04.02_Bank_1 3" xfId="1519"/>
    <cellStyle name="___PERSONAL_1_Clearsky_internal_050301" xfId="1520"/>
    <cellStyle name="___PERSONAL_1_Clearsky_internal_050301_1" xfId="1521"/>
    <cellStyle name="___PERSONAL_1_Clearsky_internal_050301_1 2" xfId="1522"/>
    <cellStyle name="___PERSONAL_1_Clearsky_internal_050301_1 3" xfId="1523"/>
    <cellStyle name="___PERSONAL_1_Clearsky_internal_070201" xfId="1524"/>
    <cellStyle name="___PERSONAL_1_Clearsky_internal_070201.xls Chart 2" xfId="1525"/>
    <cellStyle name="___PERSONAL_1_Clearsky_internal_070201.xls Chart 2_1" xfId="1526"/>
    <cellStyle name="___PERSONAL_1_Clearsky_internal_070201.xls Chart 2_1 2" xfId="1527"/>
    <cellStyle name="___PERSONAL_1_Clearsky_internal_070201.xls Chart 2_1 3" xfId="1528"/>
    <cellStyle name="___PERSONAL_1_Clearsky_internal_070201_1" xfId="1529"/>
    <cellStyle name="___PERSONAL_1_Clearsky_internal_070201_1 2" xfId="1530"/>
    <cellStyle name="___PERSONAL_1_Clearsky_internal_070201_1 3" xfId="1531"/>
    <cellStyle name="___PERSONAL_1_Clearsky_internal_070201_1_Clearsky_Outside_070201.xls Chart 2" xfId="1532"/>
    <cellStyle name="___PERSONAL_1_Clearsky_internal_070201_2" xfId="1533"/>
    <cellStyle name="___PERSONAL_1_Clearsky_internal_070201_Clearsky_Outside_070201.xls Chart 2" xfId="1534"/>
    <cellStyle name="___PERSONAL_1_Clearsky_Outside_070201.xls Chart 2" xfId="1535"/>
    <cellStyle name="___PERSONAL_1_Clearsky_Outside_070201.xls Chart 2_1" xfId="1536"/>
    <cellStyle name="___PERSONAL_2" xfId="1537"/>
    <cellStyle name="___PERSONAL_2 2" xfId="1538"/>
    <cellStyle name="___PERSONAL_2 3" xfId="1539"/>
    <cellStyle name="___PERSONAL_2_ClearSky_AEP_Min_04.04.02_Bank" xfId="1540"/>
    <cellStyle name="___PERSONAL_2_ClearSky_AEP_Min_04.04.02_Bank 2" xfId="1541"/>
    <cellStyle name="___PERSONAL_2_ClearSky_AEP_Min_04.04.02_Bank 3" xfId="1542"/>
    <cellStyle name="___PERSONAL_2_ClearSky_AEP_Min_04.04.02_Bank_1" xfId="1543"/>
    <cellStyle name="___PERSONAL_2_Clearsky_internal_050301" xfId="1544"/>
    <cellStyle name="___PERSONAL_2_Clearsky_internal_050301 2" xfId="1545"/>
    <cellStyle name="___PERSONAL_2_Clearsky_internal_050301 3" xfId="1546"/>
    <cellStyle name="___PERSONAL_2_Clearsky_internal_050301_1" xfId="1547"/>
    <cellStyle name="___PERSONAL_2_Clearsky_internal_070201" xfId="1548"/>
    <cellStyle name="___PERSONAL_2_Clearsky_internal_070201 2" xfId="1549"/>
    <cellStyle name="___PERSONAL_2_Clearsky_internal_070201 3" xfId="1550"/>
    <cellStyle name="___PERSONAL_2_Clearsky_internal_070201.xls Chart 2" xfId="1551"/>
    <cellStyle name="___PERSONAL_2_Clearsky_internal_070201.xls Chart 2 2" xfId="1552"/>
    <cellStyle name="___PERSONAL_2_Clearsky_internal_070201.xls Chart 2 3" xfId="1553"/>
    <cellStyle name="___PERSONAL_2_Clearsky_internal_070201.xls Chart 2_1" xfId="1554"/>
    <cellStyle name="___PERSONAL_2_Clearsky_internal_070201.xls Chart 2_1 2" xfId="1555"/>
    <cellStyle name="___PERSONAL_2_Clearsky_internal_070201.xls Chart 2_1 3" xfId="1556"/>
    <cellStyle name="___PERSONAL_2_Clearsky_internal_070201_1" xfId="1557"/>
    <cellStyle name="___PERSONAL_2_Clearsky_internal_070201_1_Clearsky_internal_070201" xfId="1558"/>
    <cellStyle name="___PERSONAL_2_Clearsky_internal_070201_1_Clearsky_internal_070201 2" xfId="1559"/>
    <cellStyle name="___PERSONAL_2_Clearsky_internal_070201_1_Clearsky_internal_070201 3" xfId="1560"/>
    <cellStyle name="___PERSONAL_2_Clearsky_internal_070201_1_Clearsky_Outside_070201.xls Chart 2" xfId="1561"/>
    <cellStyle name="___PERSONAL_2_Clearsky_internal_070201_1_Clearsky_Outside_070201.xls Chart 2 2" xfId="1562"/>
    <cellStyle name="___PERSONAL_2_Clearsky_internal_070201_1_Clearsky_Outside_070201.xls Chart 2 3" xfId="1563"/>
    <cellStyle name="___PERSONAL_2_Clearsky_internal_070201_2" xfId="1564"/>
    <cellStyle name="___PERSONAL_2_Clearsky_internal_070201_2 2" xfId="1565"/>
    <cellStyle name="___PERSONAL_2_Clearsky_internal_070201_2 3" xfId="1566"/>
    <cellStyle name="___PERSONAL_2_Clearsky_internal_070201_Clearsky_Outside_070201.xls Chart 2" xfId="1567"/>
    <cellStyle name="___PERSONAL_2_Clearsky_internal_070201_Clearsky_Outside_070201.xls Chart 2 2" xfId="1568"/>
    <cellStyle name="___PERSONAL_2_Clearsky_internal_070201_Clearsky_Outside_070201.xls Chart 2 3" xfId="1569"/>
    <cellStyle name="___PERSONAL_2_Clearsky_Outside_070201.xls Chart 2" xfId="1570"/>
    <cellStyle name="___PERSONAL_2_Clearsky_Outside_070201.xls Chart 2 2" xfId="1571"/>
    <cellStyle name="___PERSONAL_2_Clearsky_Outside_070201.xls Chart 2 3" xfId="1572"/>
    <cellStyle name="___PERSONAL_2_Clearsky_Outside_070201.xls Chart 2_1" xfId="1573"/>
    <cellStyle name="___PERSONAL_2_Clearsky_Outside_070201.xls Chart 2_1 2" xfId="1574"/>
    <cellStyle name="___PERSONAL_2_Clearsky_Outside_070201.xls Chart 2_1 3" xfId="1575"/>
    <cellStyle name="___PERSONAL_2_Clearsky_Outside_070201.xls Chart 2_2" xfId="1576"/>
    <cellStyle name="___PERSONAL_3" xfId="1577"/>
    <cellStyle name="___PERSONAL_3_ClearSky_AEP_Min_04.04.02_Bank" xfId="1578"/>
    <cellStyle name="___PERSONAL_3_Clearsky_internal_050301" xfId="1579"/>
    <cellStyle name="___PERSONAL_3_Clearsky_internal_070201" xfId="1580"/>
    <cellStyle name="___PERSONAL_3_Clearsky_internal_070201.xls Chart 2" xfId="1581"/>
    <cellStyle name="___PERSONAL_3_Clearsky_internal_070201_1" xfId="1582"/>
    <cellStyle name="___PERSONAL_3_Clearsky_internal_070201_Clearsky_Outside_070201.xls Chart 2" xfId="1583"/>
    <cellStyle name="___PERSONAL_3_Clearsky_Outside_070201.xls Chart 2" xfId="1584"/>
    <cellStyle name="___PERSONAL_4" xfId="1585"/>
    <cellStyle name="___PERSONAL_ClearSky_AEP_Min_04.04.02_Bank" xfId="1586"/>
    <cellStyle name="___PERSONAL_ClearSky_AEP_Min_04.04.02_Bank_1" xfId="1587"/>
    <cellStyle name="___PERSONAL_Clearsky_internal_050301" xfId="1588"/>
    <cellStyle name="___PERSONAL_Clearsky_internal_050301_1" xfId="1589"/>
    <cellStyle name="___PERSONAL_Clearsky_internal_070201" xfId="1590"/>
    <cellStyle name="___PERSONAL_Clearsky_internal_070201.xls Chart 2" xfId="1591"/>
    <cellStyle name="___PERSONAL_Clearsky_internal_070201.xls Chart 2_1" xfId="1592"/>
    <cellStyle name="___PERSONAL_Clearsky_internal_070201_1" xfId="1593"/>
    <cellStyle name="___PERSONAL_Clearsky_internal_070201_1_Clearsky_internal_070201" xfId="1594"/>
    <cellStyle name="___PERSONAL_Clearsky_internal_070201_1_Clearsky_Outside_070201.xls Chart 2" xfId="1595"/>
    <cellStyle name="___PERSONAL_Clearsky_internal_070201_2" xfId="1596"/>
    <cellStyle name="___PERSONAL_Clearsky_internal_070201_Clearsky_Outside_070201.xls Chart 2" xfId="1597"/>
    <cellStyle name="___PERSONAL_Clearsky_Outside_070201.xls Chart 2" xfId="1598"/>
    <cellStyle name="___PERSONAL_Clearsky_Outside_070201.xls Chart 2_1" xfId="1599"/>
    <cellStyle name="___Query11" xfId="1600"/>
    <cellStyle name="___Query11 2" xfId="1601"/>
    <cellStyle name="___Query11 3" xfId="1602"/>
    <cellStyle name="___Sheet1" xfId="1603"/>
    <cellStyle name="___Sheet1 (2)" xfId="1604"/>
    <cellStyle name="___Sheet2" xfId="1605"/>
    <cellStyle name="___Sheet2_ClearSky_AEP_Min_04.04.02_Bank" xfId="1606"/>
    <cellStyle name="___Sheet2_Clearsky_internal_050301" xfId="1607"/>
    <cellStyle name="___Sheet2_Clearsky_internal_070201" xfId="1608"/>
    <cellStyle name="___Sheet2_Clearsky_internal_070201.xls Chart 2" xfId="1609"/>
    <cellStyle name="___Sheet2_Clearsky_internal_070201_1" xfId="1610"/>
    <cellStyle name="___Sheet2_Clearsky_internal_070201_Clearsky_Outside_070201.xls Chart 2" xfId="1611"/>
    <cellStyle name="___Sheet2_Clearsky_Outside_070201.xls Chart 2" xfId="1612"/>
    <cellStyle name="_020122 TIM MITCHELL" xfId="1613"/>
    <cellStyle name="_020122 TIM MITCHELL_Feb 2012  ETT TCOS FILING Schedules Final" xfId="1614"/>
    <cellStyle name="_4C 0105 to 0905" xfId="3"/>
    <cellStyle name="_4C 0105 to 0905 2" xfId="4"/>
    <cellStyle name="_APS Financial Model v1.0" xfId="1615"/>
    <cellStyle name="_APS Financial Model v1.0 2" xfId="1616"/>
    <cellStyle name="_APS Financial Model v1.0 3" xfId="1617"/>
    <cellStyle name="_Cumberland Coal Financial Model v2.1" xfId="1618"/>
    <cellStyle name="_Cumberland Coal Financial Model v2.1 2" xfId="1619"/>
    <cellStyle name="_Cumberland Coal Financial Model v2.1 3" xfId="1620"/>
    <cellStyle name="_enXco NSP IV (mdf) v3.7" xfId="1621"/>
    <cellStyle name="_enXco NSP IV (mdf) v3.7 2" xfId="1622"/>
    <cellStyle name="_enXco NSP IV (mdf) v3.7 3" xfId="1623"/>
    <cellStyle name="_II-E-4.2" xfId="5"/>
    <cellStyle name="_II-E-4.2 2" xfId="6"/>
    <cellStyle name="_Orange-Mulberry Res. 061201a" xfId="1624"/>
    <cellStyle name="_Orange-Mulberry Res. 061201a_Feb 2012  ETT TCOS FILING Schedules Final" xfId="1625"/>
    <cellStyle name="_Palo Verde 0105 to 0905" xfId="7"/>
    <cellStyle name="_Palo Verde 0105 to 0905 2" xfId="8"/>
    <cellStyle name="_PSEG asset valuation 1.1" xfId="1626"/>
    <cellStyle name="_PSEG asset valuation 1.1_Feb 2012  ETT TCOS FILING Schedules Final" xfId="1627"/>
    <cellStyle name="_PSEG Swap v3.5 PSEG Assets" xfId="1628"/>
    <cellStyle name="_PSEG Swap v3.5 PSEG Assets 2" xfId="1629"/>
    <cellStyle name="_PSEG Swap v3.5 PSEG Assets 3" xfId="1630"/>
    <cellStyle name="_River Operations 09-18-06 v2" xfId="1631"/>
    <cellStyle name="_River Operations 09-18-06 v2 2" xfId="1632"/>
    <cellStyle name="_River Operations 09-18-06 v2 3" xfId="1633"/>
    <cellStyle name="_SA Financial Model v1.0" xfId="1634"/>
    <cellStyle name="_SA Financial Model v1.0 2" xfId="1635"/>
    <cellStyle name="_SA Financial Model v1.0 3" xfId="1636"/>
    <cellStyle name="£ BP" xfId="9"/>
    <cellStyle name="¥ JY" xfId="10"/>
    <cellStyle name="20% - Accent1 2" xfId="11"/>
    <cellStyle name="20% - Accent1 3" xfId="1773"/>
    <cellStyle name="20% - Accent2 2" xfId="12"/>
    <cellStyle name="20% - Accent2 3" xfId="1774"/>
    <cellStyle name="20% - Accent3 2" xfId="13"/>
    <cellStyle name="20% - Accent3 3" xfId="1775"/>
    <cellStyle name="20% - Accent4 2" xfId="14"/>
    <cellStyle name="20% - Accent4 3" xfId="1776"/>
    <cellStyle name="20% - Accent5 2" xfId="15"/>
    <cellStyle name="20% - Accent5 3" xfId="1777"/>
    <cellStyle name="20% - Accent6 2" xfId="16"/>
    <cellStyle name="20% - Accent6 3" xfId="1778"/>
    <cellStyle name="40% - Accent1 2" xfId="17"/>
    <cellStyle name="40% - Accent1 3" xfId="1779"/>
    <cellStyle name="40% - Accent2 2" xfId="18"/>
    <cellStyle name="40% - Accent2 3" xfId="1780"/>
    <cellStyle name="40% - Accent3 2" xfId="19"/>
    <cellStyle name="40% - Accent3 3" xfId="1781"/>
    <cellStyle name="40% - Accent4 2" xfId="20"/>
    <cellStyle name="40% - Accent4 3" xfId="1782"/>
    <cellStyle name="40% - Accent5 2" xfId="21"/>
    <cellStyle name="40% - Accent5 3" xfId="1783"/>
    <cellStyle name="40% - Accent6 2" xfId="22"/>
    <cellStyle name="40% - Accent6 3" xfId="1784"/>
    <cellStyle name="60% - Accent1 2" xfId="23"/>
    <cellStyle name="60% - Accent1 3" xfId="1785"/>
    <cellStyle name="60% - Accent2 2" xfId="24"/>
    <cellStyle name="60% - Accent2 3" xfId="1786"/>
    <cellStyle name="60% - Accent3 2" xfId="25"/>
    <cellStyle name="60% - Accent3 3" xfId="1787"/>
    <cellStyle name="60% - Accent4 2" xfId="26"/>
    <cellStyle name="60% - Accent4 3" xfId="1788"/>
    <cellStyle name="60% - Accent5 2" xfId="27"/>
    <cellStyle name="60% - Accent5 3" xfId="1789"/>
    <cellStyle name="60% - Accent6 2" xfId="28"/>
    <cellStyle name="60% - Accent6 3" xfId="1790"/>
    <cellStyle name="Accent1 2" xfId="29"/>
    <cellStyle name="Accent1 3" xfId="1791"/>
    <cellStyle name="Accent2 2" xfId="30"/>
    <cellStyle name="Accent2 3" xfId="1792"/>
    <cellStyle name="Accent3 2" xfId="31"/>
    <cellStyle name="Accent3 3" xfId="1793"/>
    <cellStyle name="Accent4 2" xfId="32"/>
    <cellStyle name="Accent4 3" xfId="1794"/>
    <cellStyle name="Accent5 2" xfId="33"/>
    <cellStyle name="Accent5 3" xfId="1795"/>
    <cellStyle name="Accent6 2" xfId="34"/>
    <cellStyle name="Accent6 3" xfId="1796"/>
    <cellStyle name="Adjustable" xfId="35"/>
    <cellStyle name="Bad 2" xfId="36"/>
    <cellStyle name="Bad 3" xfId="1797"/>
    <cellStyle name="Basic" xfId="1637"/>
    <cellStyle name="Basic - Style1" xfId="1638"/>
    <cellStyle name="Blank" xfId="37"/>
    <cellStyle name="Bold/Border" xfId="38"/>
    <cellStyle name="Border" xfId="39"/>
    <cellStyle name="Border Heavy" xfId="1639"/>
    <cellStyle name="Border Thin" xfId="1640"/>
    <cellStyle name="Bullet" xfId="40"/>
    <cellStyle name="Calculation 2" xfId="41"/>
    <cellStyle name="Calculation 3" xfId="1798"/>
    <cellStyle name="cd" xfId="1641"/>
    <cellStyle name="cd 2" xfId="1642"/>
    <cellStyle name="cd 3" xfId="1643"/>
    <cellStyle name="cd_Feb 2012  ETT TCOS FILING Schedules Final" xfId="1644"/>
    <cellStyle name="Check Cell 2" xfId="42"/>
    <cellStyle name="Check Cell 3" xfId="1799"/>
    <cellStyle name="Comma" xfId="903" builtinId="3"/>
    <cellStyle name="Comma [1]" xfId="1645"/>
    <cellStyle name="Comma 10" xfId="43"/>
    <cellStyle name="Comma 10 2" xfId="905"/>
    <cellStyle name="Comma 10 3" xfId="935"/>
    <cellStyle name="Comma 11" xfId="44"/>
    <cellStyle name="Comma 11 2" xfId="1646"/>
    <cellStyle name="Comma 12" xfId="45"/>
    <cellStyle name="Comma 12 2" xfId="1647"/>
    <cellStyle name="Comma 13" xfId="46"/>
    <cellStyle name="Comma 13 2" xfId="1648"/>
    <cellStyle name="Comma 14" xfId="47"/>
    <cellStyle name="Comma 14 2" xfId="1649"/>
    <cellStyle name="Comma 15" xfId="898"/>
    <cellStyle name="Comma 15 2" xfId="1650"/>
    <cellStyle name="Comma 16" xfId="900"/>
    <cellStyle name="Comma 16 2" xfId="936"/>
    <cellStyle name="Comma 16 3" xfId="1248"/>
    <cellStyle name="Comma 17" xfId="902"/>
    <cellStyle name="Comma 17 2" xfId="937"/>
    <cellStyle name="Comma 18" xfId="929"/>
    <cellStyle name="Comma 19" xfId="938"/>
    <cellStyle name="Comma 2" xfId="48"/>
    <cellStyle name="Comma 2 10" xfId="49"/>
    <cellStyle name="Comma 2 11" xfId="50"/>
    <cellStyle name="Comma 2 12" xfId="51"/>
    <cellStyle name="Comma 2 13" xfId="52"/>
    <cellStyle name="Comma 2 14" xfId="53"/>
    <cellStyle name="Comma 2 15" xfId="54"/>
    <cellStyle name="Comma 2 16" xfId="55"/>
    <cellStyle name="Comma 2 17" xfId="56"/>
    <cellStyle name="Comma 2 18" xfId="57"/>
    <cellStyle name="Comma 2 19" xfId="58"/>
    <cellStyle name="Comma 2 2" xfId="59"/>
    <cellStyle name="Comma 2 2 2" xfId="60"/>
    <cellStyle name="Comma 2 2 2 2" xfId="1651"/>
    <cellStyle name="Comma 2 2 3" xfId="61"/>
    <cellStyle name="Comma 2 2 4" xfId="62"/>
    <cellStyle name="Comma 2 2 5" xfId="63"/>
    <cellStyle name="Comma 2 2 6" xfId="64"/>
    <cellStyle name="Comma 2 2 7" xfId="939"/>
    <cellStyle name="Comma 2 20" xfId="65"/>
    <cellStyle name="Comma 2 21" xfId="66"/>
    <cellStyle name="Comma 2 22" xfId="67"/>
    <cellStyle name="Comma 2 23" xfId="68"/>
    <cellStyle name="Comma 2 24" xfId="69"/>
    <cellStyle name="Comma 2 25" xfId="70"/>
    <cellStyle name="Comma 2 26" xfId="1211"/>
    <cellStyle name="Comma 2 27" xfId="1772"/>
    <cellStyle name="Comma 2 3" xfId="71"/>
    <cellStyle name="Comma 2 3 2" xfId="940"/>
    <cellStyle name="Comma 2 3 3" xfId="941"/>
    <cellStyle name="Comma 2 4" xfId="72"/>
    <cellStyle name="Comma 2 4 2" xfId="942"/>
    <cellStyle name="Comma 2 5" xfId="73"/>
    <cellStyle name="Comma 2 5 2" xfId="943"/>
    <cellStyle name="Comma 2 6" xfId="74"/>
    <cellStyle name="Comma 2 7" xfId="75"/>
    <cellStyle name="Comma 2 8" xfId="76"/>
    <cellStyle name="Comma 2 9" xfId="77"/>
    <cellStyle name="Comma 20" xfId="944"/>
    <cellStyle name="Comma 20 2" xfId="945"/>
    <cellStyle name="Comma 21" xfId="946"/>
    <cellStyle name="Comma 21 2" xfId="1249"/>
    <cellStyle name="Comma 22" xfId="947"/>
    <cellStyle name="Comma 23" xfId="948"/>
    <cellStyle name="Comma 24" xfId="949"/>
    <cellStyle name="Comma 25" xfId="950"/>
    <cellStyle name="Comma 26" xfId="951"/>
    <cellStyle name="Comma 27" xfId="952"/>
    <cellStyle name="Comma 28" xfId="953"/>
    <cellStyle name="Comma 29" xfId="954"/>
    <cellStyle name="Comma 3" xfId="78"/>
    <cellStyle name="Comma 3 2" xfId="79"/>
    <cellStyle name="Comma 3 2 2" xfId="80"/>
    <cellStyle name="Comma 3 3" xfId="81"/>
    <cellStyle name="Comma 3 4" xfId="82"/>
    <cellStyle name="Comma 3 5" xfId="83"/>
    <cellStyle name="Comma 3 6" xfId="84"/>
    <cellStyle name="Comma 30" xfId="955"/>
    <cellStyle name="Comma 31" xfId="956"/>
    <cellStyle name="Comma 32" xfId="1210"/>
    <cellStyle name="Comma 33" xfId="1771"/>
    <cellStyle name="Comma 4" xfId="85"/>
    <cellStyle name="Comma 4 2" xfId="86"/>
    <cellStyle name="Comma 4 2 2" xfId="87"/>
    <cellStyle name="Comma 4 2 2 2" xfId="1213"/>
    <cellStyle name="Comma 4 2 3" xfId="957"/>
    <cellStyle name="Comma 4 2 4" xfId="958"/>
    <cellStyle name="Comma 4 3" xfId="88"/>
    <cellStyle name="Comma 4 3 2" xfId="959"/>
    <cellStyle name="Comma 4 3 3" xfId="960"/>
    <cellStyle name="Comma 4 3 4" xfId="961"/>
    <cellStyle name="Comma 4 4" xfId="89"/>
    <cellStyle name="Comma 4 5" xfId="90"/>
    <cellStyle name="Comma 4 6" xfId="91"/>
    <cellStyle name="Comma 4 7" xfId="92"/>
    <cellStyle name="Comma 4 7 2" xfId="962"/>
    <cellStyle name="Comma 4 8" xfId="93"/>
    <cellStyle name="Comma 4 8 2" xfId="1214"/>
    <cellStyle name="Comma 4 9" xfId="963"/>
    <cellStyle name="Comma 5" xfId="94"/>
    <cellStyle name="Comma 5 2" xfId="95"/>
    <cellStyle name="Comma 5 2 2" xfId="96"/>
    <cellStyle name="Comma 5 2 2 2" xfId="1215"/>
    <cellStyle name="Comma 5 2 3" xfId="1815"/>
    <cellStyle name="Comma 5 3" xfId="97"/>
    <cellStyle name="Comma 5 3 2" xfId="964"/>
    <cellStyle name="Comma 5 4" xfId="98"/>
    <cellStyle name="Comma 5 5" xfId="99"/>
    <cellStyle name="Comma 5 6" xfId="100"/>
    <cellStyle name="Comma 5 7" xfId="101"/>
    <cellStyle name="Comma 5 7 2" xfId="1216"/>
    <cellStyle name="Comma 5 8" xfId="965"/>
    <cellStyle name="Comma 6" xfId="102"/>
    <cellStyle name="Comma 6 2" xfId="103"/>
    <cellStyle name="Comma 6 2 2" xfId="966"/>
    <cellStyle name="Comma 6 3" xfId="104"/>
    <cellStyle name="Comma 6 3 2" xfId="967"/>
    <cellStyle name="Comma 6 4" xfId="105"/>
    <cellStyle name="Comma 6 5" xfId="106"/>
    <cellStyle name="Comma 6 6" xfId="107"/>
    <cellStyle name="Comma 6 7" xfId="1217"/>
    <cellStyle name="Comma 7" xfId="108"/>
    <cellStyle name="Comma 7 2" xfId="968"/>
    <cellStyle name="Comma 7 2 2" xfId="969"/>
    <cellStyle name="Comma 7 3" xfId="970"/>
    <cellStyle name="Comma 8" xfId="109"/>
    <cellStyle name="Comma 8 2" xfId="971"/>
    <cellStyle name="Comma 8 2 2" xfId="972"/>
    <cellStyle name="Comma 8 3" xfId="1652"/>
    <cellStyle name="Comma 9" xfId="110"/>
    <cellStyle name="Comma 9 2" xfId="1653"/>
    <cellStyle name="Comma 9 2 2" xfId="1654"/>
    <cellStyle name="Comma 9 3" xfId="1655"/>
    <cellStyle name="Comma 9 3 2" xfId="1656"/>
    <cellStyle name="Comma 9 4" xfId="1657"/>
    <cellStyle name="Comma0" xfId="1658"/>
    <cellStyle name="Comma0 - Modelo1" xfId="111"/>
    <cellStyle name="Comma0 - Style1" xfId="112"/>
    <cellStyle name="Comma0 - Style3" xfId="1659"/>
    <cellStyle name="Comma0 - Style4" xfId="1660"/>
    <cellStyle name="Comma0__ Five Tranmission Lines NBV Reports" xfId="1661"/>
    <cellStyle name="Comma1 - Modelo2" xfId="113"/>
    <cellStyle name="Comma1 - Style1" xfId="1662"/>
    <cellStyle name="Comma1 - Style2" xfId="114"/>
    <cellStyle name="CommaRounded" xfId="115"/>
    <cellStyle name="Currency [1]" xfId="1663"/>
    <cellStyle name="Currency [2]" xfId="1664"/>
    <cellStyle name="Currency 10" xfId="116"/>
    <cellStyle name="Currency 11" xfId="117"/>
    <cellStyle name="Currency 12" xfId="118"/>
    <cellStyle name="Currency 13" xfId="119"/>
    <cellStyle name="Currency 14" xfId="120"/>
    <cellStyle name="Currency 15" xfId="121"/>
    <cellStyle name="Currency 15 2" xfId="122"/>
    <cellStyle name="Currency 15 2 2" xfId="1218"/>
    <cellStyle name="Currency 15 3" xfId="1219"/>
    <cellStyle name="Currency 16" xfId="1220"/>
    <cellStyle name="Currency 2" xfId="123"/>
    <cellStyle name="Currency 2 10" xfId="124"/>
    <cellStyle name="Currency 2 11" xfId="125"/>
    <cellStyle name="Currency 2 12" xfId="126"/>
    <cellStyle name="Currency 2 13" xfId="127"/>
    <cellStyle name="Currency 2 14" xfId="128"/>
    <cellStyle name="Currency 2 15" xfId="129"/>
    <cellStyle name="Currency 2 16" xfId="130"/>
    <cellStyle name="Currency 2 17" xfId="131"/>
    <cellStyle name="Currency 2 18" xfId="132"/>
    <cellStyle name="Currency 2 19" xfId="133"/>
    <cellStyle name="Currency 2 2" xfId="134"/>
    <cellStyle name="Currency 2 2 2" xfId="135"/>
    <cellStyle name="Currency 2 2 3" xfId="136"/>
    <cellStyle name="Currency 2 2 4" xfId="137"/>
    <cellStyle name="Currency 2 2 5" xfId="138"/>
    <cellStyle name="Currency 2 2 6" xfId="139"/>
    <cellStyle name="Currency 2 20" xfId="140"/>
    <cellStyle name="Currency 2 21" xfId="141"/>
    <cellStyle name="Currency 2 22" xfId="142"/>
    <cellStyle name="Currency 2 23" xfId="143"/>
    <cellStyle name="Currency 2 24" xfId="144"/>
    <cellStyle name="Currency 2 25" xfId="145"/>
    <cellStyle name="Currency 2 26" xfId="973"/>
    <cellStyle name="Currency 2 3" xfId="146"/>
    <cellStyle name="Currency 2 4" xfId="147"/>
    <cellStyle name="Currency 2 5" xfId="148"/>
    <cellStyle name="Currency 2 6" xfId="149"/>
    <cellStyle name="Currency 2 7" xfId="150"/>
    <cellStyle name="Currency 2 8" xfId="151"/>
    <cellStyle name="Currency 2 9" xfId="152"/>
    <cellStyle name="Currency 3" xfId="153"/>
    <cellStyle name="Currency 3 2" xfId="154"/>
    <cellStyle name="Currency 3 2 2" xfId="155"/>
    <cellStyle name="Currency 3 3" xfId="156"/>
    <cellStyle name="Currency 3 4" xfId="157"/>
    <cellStyle name="Currency 3 5" xfId="158"/>
    <cellStyle name="Currency 3 6" xfId="159"/>
    <cellStyle name="Currency 3 7" xfId="160"/>
    <cellStyle name="Currency 4" xfId="161"/>
    <cellStyle name="Currency 4 2" xfId="162"/>
    <cellStyle name="Currency 4 2 2" xfId="974"/>
    <cellStyle name="Currency 4 3" xfId="163"/>
    <cellStyle name="Currency 4 4" xfId="164"/>
    <cellStyle name="Currency 4 5" xfId="165"/>
    <cellStyle name="Currency 4 6" xfId="166"/>
    <cellStyle name="Currency 4 7" xfId="1221"/>
    <cellStyle name="Currency 5" xfId="167"/>
    <cellStyle name="Currency 5 2" xfId="168"/>
    <cellStyle name="Currency 5 2 2" xfId="975"/>
    <cellStyle name="Currency 5 3" xfId="169"/>
    <cellStyle name="Currency 5 4" xfId="170"/>
    <cellStyle name="Currency 5 5" xfId="171"/>
    <cellStyle name="Currency 5 6" xfId="172"/>
    <cellStyle name="Currency 5 7" xfId="976"/>
    <cellStyle name="Currency 6" xfId="173"/>
    <cellStyle name="Currency 6 2" xfId="174"/>
    <cellStyle name="Currency 6 3" xfId="175"/>
    <cellStyle name="Currency 6 4" xfId="176"/>
    <cellStyle name="Currency 6 5" xfId="177"/>
    <cellStyle name="Currency 6 6" xfId="178"/>
    <cellStyle name="Currency 6 7" xfId="977"/>
    <cellStyle name="Currency 7" xfId="179"/>
    <cellStyle name="Currency 7 2" xfId="180"/>
    <cellStyle name="Currency 7 3" xfId="181"/>
    <cellStyle name="Currency 7 4" xfId="182"/>
    <cellStyle name="Currency 7 5" xfId="183"/>
    <cellStyle name="Currency 7 6" xfId="184"/>
    <cellStyle name="Currency 7 7" xfId="978"/>
    <cellStyle name="Currency 8" xfId="185"/>
    <cellStyle name="Currency 8 2" xfId="906"/>
    <cellStyle name="Currency 9" xfId="186"/>
    <cellStyle name="Currency0" xfId="1665"/>
    <cellStyle name="Dash" xfId="187"/>
    <cellStyle name="DATA TYPE" xfId="1666"/>
    <cellStyle name="Date" xfId="188"/>
    <cellStyle name="Date [mm-d-yyyy]" xfId="1667"/>
    <cellStyle name="Date [mmm-d-yyyy]" xfId="1668"/>
    <cellStyle name="Date [mmm-d-yyyy] 2" xfId="1669"/>
    <cellStyle name="Date [mmm-d-yyyy] 3" xfId="1670"/>
    <cellStyle name="Date [mmm-yyyy]" xfId="1671"/>
    <cellStyle name="Date__ Five Tranmission Lines NBV Reports" xfId="1672"/>
    <cellStyle name="Date2" xfId="1673"/>
    <cellStyle name="Dezimal [0]_Compiling Utility Macros" xfId="1674"/>
    <cellStyle name="Dezimal_Compiling Utility Macros" xfId="1675"/>
    <cellStyle name="Dia" xfId="189"/>
    <cellStyle name="dohm" xfId="1676"/>
    <cellStyle name="dohm1" xfId="1677"/>
    <cellStyle name="dohm2" xfId="1678"/>
    <cellStyle name="Dollars" xfId="1679"/>
    <cellStyle name="Encabez1" xfId="190"/>
    <cellStyle name="Encabez2" xfId="191"/>
    <cellStyle name="Euro" xfId="1680"/>
    <cellStyle name="Explanatory Text 2" xfId="192"/>
    <cellStyle name="Explanatory Text 3" xfId="1800"/>
    <cellStyle name="EZ Pay formats" xfId="193"/>
    <cellStyle name="F2" xfId="194"/>
    <cellStyle name="F3" xfId="195"/>
    <cellStyle name="F4" xfId="196"/>
    <cellStyle name="F5" xfId="197"/>
    <cellStyle name="F6" xfId="198"/>
    <cellStyle name="F7" xfId="199"/>
    <cellStyle name="F8" xfId="200"/>
    <cellStyle name="Fijo" xfId="201"/>
    <cellStyle name="financial" xfId="202"/>
    <cellStyle name="Financiero" xfId="203"/>
    <cellStyle name="Fixed" xfId="204"/>
    <cellStyle name="Fixed [0]" xfId="1681"/>
    <cellStyle name="Fixed 2" xfId="979"/>
    <cellStyle name="Fixed__ Five Tranmission Lines NBV Reports" xfId="1682"/>
    <cellStyle name="Fixed2 - Style2" xfId="1683"/>
    <cellStyle name="Fixed3 - Style3" xfId="1684"/>
    <cellStyle name="FUEL SUBTOTAL" xfId="1685"/>
    <cellStyle name="FUEL TYPE" xfId="1686"/>
    <cellStyle name="gas daily" xfId="205"/>
    <cellStyle name="general" xfId="1687"/>
    <cellStyle name="general 2" xfId="1688"/>
    <cellStyle name="general 3" xfId="1689"/>
    <cellStyle name="general_Feb 2012  ETT TCOS FILING Schedules Final" xfId="1690"/>
    <cellStyle name="Good 2" xfId="206"/>
    <cellStyle name="Good 3" xfId="1801"/>
    <cellStyle name="Grey" xfId="207"/>
    <cellStyle name="HEADER" xfId="1691"/>
    <cellStyle name="Header1" xfId="208"/>
    <cellStyle name="Header2" xfId="209"/>
    <cellStyle name="Heading 1 2" xfId="210"/>
    <cellStyle name="Heading 1 3" xfId="1802"/>
    <cellStyle name="Heading 2 2" xfId="211"/>
    <cellStyle name="Heading 2 3" xfId="1803"/>
    <cellStyle name="Heading 3 2" xfId="212"/>
    <cellStyle name="Heading 3 3" xfId="1804"/>
    <cellStyle name="Heading 4 2" xfId="213"/>
    <cellStyle name="Heading 4 3" xfId="1805"/>
    <cellStyle name="Heading1" xfId="1692"/>
    <cellStyle name="Heading2" xfId="1693"/>
    <cellStyle name="HIGHLIGHT" xfId="1694"/>
    <cellStyle name="Hyperlink 2" xfId="214"/>
    <cellStyle name="Input [yellow]" xfId="215"/>
    <cellStyle name="Input 2" xfId="216"/>
    <cellStyle name="Input 3" xfId="907"/>
    <cellStyle name="Input 4" xfId="908"/>
    <cellStyle name="Input 5" xfId="909"/>
    <cellStyle name="Input 6" xfId="980"/>
    <cellStyle name="Input 7" xfId="981"/>
    <cellStyle name="Input Cells" xfId="217"/>
    <cellStyle name="Lines" xfId="218"/>
    <cellStyle name="Linked Cell 2" xfId="219"/>
    <cellStyle name="Linked Cell 3" xfId="1806"/>
    <cellStyle name="macroname" xfId="220"/>
    <cellStyle name="Millares [0]_10 AVERIAS MASIVAS + ANT" xfId="221"/>
    <cellStyle name="Millares_10 AVERIAS MASIVAS + ANT" xfId="222"/>
    <cellStyle name="Milliers [0]_Global Purchase" xfId="223"/>
    <cellStyle name="Milliers_Global Purchase" xfId="224"/>
    <cellStyle name="Moneda [0]_10 AVERIAS MASIVAS + ANT" xfId="225"/>
    <cellStyle name="Moneda_10 AVERIAS MASIVAS + ANT" xfId="226"/>
    <cellStyle name="Monétaire [0]_Global Purchase" xfId="227"/>
    <cellStyle name="Monétaire_Global Purchase" xfId="228"/>
    <cellStyle name="Multiple" xfId="1695"/>
    <cellStyle name="Multiple [1]" xfId="1696"/>
    <cellStyle name="NA is zero" xfId="1697"/>
    <cellStyle name="Neutral 2" xfId="229"/>
    <cellStyle name="Neutral 3" xfId="1807"/>
    <cellStyle name="no dec" xfId="1698"/>
    <cellStyle name="Normal" xfId="0" builtinId="0"/>
    <cellStyle name="Normal - Style1" xfId="230"/>
    <cellStyle name="Normal - Style2" xfId="231"/>
    <cellStyle name="Normal - Style3" xfId="232"/>
    <cellStyle name="Normal [0]" xfId="1699"/>
    <cellStyle name="Normal [1]" xfId="1700"/>
    <cellStyle name="Normal [2]" xfId="1701"/>
    <cellStyle name="Normal [3]" xfId="1702"/>
    <cellStyle name="Normal 10" xfId="233"/>
    <cellStyle name="Normal 10 2" xfId="234"/>
    <cellStyle name="Normal 10 2 2" xfId="1816"/>
    <cellStyle name="Normal 10 3" xfId="235"/>
    <cellStyle name="Normal 10 3 2" xfId="982"/>
    <cellStyle name="Normal 10 3 3" xfId="983"/>
    <cellStyle name="Normal 10 4" xfId="236"/>
    <cellStyle name="Normal 10 4 2" xfId="984"/>
    <cellStyle name="Normal 10 4 3" xfId="985"/>
    <cellStyle name="Normal 10 5" xfId="237"/>
    <cellStyle name="Normal 10 6" xfId="238"/>
    <cellStyle name="Normal 10_COST OF SERVICE" xfId="239"/>
    <cellStyle name="Normal 11" xfId="240"/>
    <cellStyle name="Normal 11 2" xfId="1"/>
    <cellStyle name="Normal 11 2 2" xfId="1808"/>
    <cellStyle name="Normal 11 3" xfId="241"/>
    <cellStyle name="Normal 11 4" xfId="242"/>
    <cellStyle name="Normal 11_II-I-1 TRAN" xfId="243"/>
    <cellStyle name="Normal 12" xfId="244"/>
    <cellStyle name="Normal 12 2" xfId="245"/>
    <cellStyle name="Normal 12 3" xfId="246"/>
    <cellStyle name="Normal 12 4" xfId="247"/>
    <cellStyle name="Normal 12_COST OF SERVICE" xfId="248"/>
    <cellStyle name="Normal 13" xfId="249"/>
    <cellStyle name="Normal 13 2" xfId="910"/>
    <cellStyle name="Normal 13 2 2" xfId="911"/>
    <cellStyle name="Normal 13 3" xfId="912"/>
    <cellStyle name="Normal 14" xfId="250"/>
    <cellStyle name="Normal 14 2" xfId="913"/>
    <cellStyle name="Normal 15" xfId="251"/>
    <cellStyle name="Normal 15 2" xfId="914"/>
    <cellStyle name="Normal 16" xfId="252"/>
    <cellStyle name="Normal 16 2" xfId="915"/>
    <cellStyle name="Normal 17" xfId="253"/>
    <cellStyle name="Normal 17 2" xfId="986"/>
    <cellStyle name="Normal 18" xfId="254"/>
    <cellStyle name="Normal 18 2" xfId="987"/>
    <cellStyle name="Normal 19" xfId="255"/>
    <cellStyle name="Normal 19 2" xfId="988"/>
    <cellStyle name="Normal 2" xfId="256"/>
    <cellStyle name="Normal 2 10" xfId="257"/>
    <cellStyle name="Normal 2 11" xfId="258"/>
    <cellStyle name="Normal 2 11 2" xfId="989"/>
    <cellStyle name="Normal 2 11 3" xfId="990"/>
    <cellStyle name="Normal 2 12" xfId="259"/>
    <cellStyle name="Normal 2 13" xfId="260"/>
    <cellStyle name="Normal 2 14" xfId="261"/>
    <cellStyle name="Normal 2 15" xfId="262"/>
    <cellStyle name="Normal 2 16" xfId="263"/>
    <cellStyle name="Normal 2 17" xfId="264"/>
    <cellStyle name="Normal 2 18" xfId="265"/>
    <cellStyle name="Normal 2 19" xfId="266"/>
    <cellStyle name="Normal 2 2" xfId="267"/>
    <cellStyle name="Normal 2 2 2" xfId="268"/>
    <cellStyle name="Normal 2 2 2 2" xfId="1703"/>
    <cellStyle name="Normal 2 2 2 3" xfId="1704"/>
    <cellStyle name="Normal 2 2 2 4" xfId="1809"/>
    <cellStyle name="Normal 2 2 3" xfId="269"/>
    <cellStyle name="Normal 2 2 3 2" xfId="1705"/>
    <cellStyle name="Normal 2 2 4" xfId="270"/>
    <cellStyle name="Normal 2 2 5" xfId="271"/>
    <cellStyle name="Normal 2 2 6" xfId="272"/>
    <cellStyle name="Normal 2 2 7" xfId="1222"/>
    <cellStyle name="Normal 2 2_II-I-1 TRAN" xfId="273"/>
    <cellStyle name="Normal 2 20" xfId="274"/>
    <cellStyle name="Normal 2 21" xfId="275"/>
    <cellStyle name="Normal 2 22" xfId="276"/>
    <cellStyle name="Normal 2 23" xfId="277"/>
    <cellStyle name="Normal 2 24" xfId="278"/>
    <cellStyle name="Normal 2 25" xfId="279"/>
    <cellStyle name="Normal 2 26" xfId="916"/>
    <cellStyle name="Normal 2 27" xfId="917"/>
    <cellStyle name="Normal 2 28" xfId="991"/>
    <cellStyle name="Normal 2 29" xfId="992"/>
    <cellStyle name="Normal 2 3" xfId="280"/>
    <cellStyle name="Normal 2 3 2" xfId="281"/>
    <cellStyle name="Normal 2 3 3" xfId="282"/>
    <cellStyle name="Normal 2 3 4" xfId="993"/>
    <cellStyle name="Normal 2 30" xfId="994"/>
    <cellStyle name="Normal 2 31" xfId="995"/>
    <cellStyle name="Normal 2 32" xfId="996"/>
    <cellStyle name="Normal 2 33" xfId="997"/>
    <cellStyle name="Normal 2 34" xfId="998"/>
    <cellStyle name="Normal 2 35" xfId="999"/>
    <cellStyle name="Normal 2 36" xfId="1000"/>
    <cellStyle name="Normal 2 4" xfId="283"/>
    <cellStyle name="Normal 2 4 2" xfId="1001"/>
    <cellStyle name="Normal 2 4 21" xfId="1706"/>
    <cellStyle name="Normal 2 4 3" xfId="1002"/>
    <cellStyle name="Normal 2 5" xfId="284"/>
    <cellStyle name="Normal 2 5 2" xfId="1003"/>
    <cellStyle name="Normal 2 6" xfId="285"/>
    <cellStyle name="Normal 2 7" xfId="286"/>
    <cellStyle name="Normal 2 8" xfId="287"/>
    <cellStyle name="Normal 2 9" xfId="288"/>
    <cellStyle name="Normal 2_Book3" xfId="289"/>
    <cellStyle name="Normal 20" xfId="290"/>
    <cellStyle name="Normal 20 2" xfId="1004"/>
    <cellStyle name="Normal 21" xfId="291"/>
    <cellStyle name="Normal 22" xfId="292"/>
    <cellStyle name="Normal 22 2" xfId="293"/>
    <cellStyle name="Normal 22 2 2" xfId="1223"/>
    <cellStyle name="Normal 22 3" xfId="1224"/>
    <cellStyle name="Normal 23" xfId="294"/>
    <cellStyle name="Normal 24" xfId="295"/>
    <cellStyle name="Normal 25" xfId="296"/>
    <cellStyle name="Normal 25 5" xfId="297"/>
    <cellStyle name="Normal 25 5 2" xfId="298"/>
    <cellStyle name="Normal 25 5 2 2" xfId="1225"/>
    <cellStyle name="Normal 25 5 3" xfId="1226"/>
    <cellStyle name="Normal 26" xfId="299"/>
    <cellStyle name="Normal 27" xfId="300"/>
    <cellStyle name="Normal 28" xfId="301"/>
    <cellStyle name="Normal 29" xfId="302"/>
    <cellStyle name="Normal 29 2" xfId="934"/>
    <cellStyle name="Normal 29 3" xfId="1208"/>
    <cellStyle name="Normal 3" xfId="303"/>
    <cellStyle name="Normal 3 2" xfId="304"/>
    <cellStyle name="Normal 3 2 2" xfId="305"/>
    <cellStyle name="Normal 3 2 3" xfId="1005"/>
    <cellStyle name="Normal 3 2 3 2" xfId="1006"/>
    <cellStyle name="Normal 3 2 3 3" xfId="1007"/>
    <cellStyle name="Normal 3 2 4" xfId="1008"/>
    <cellStyle name="Normal 3 3" xfId="306"/>
    <cellStyle name="Normal 3 3 2" xfId="1009"/>
    <cellStyle name="Normal 3 3 3" xfId="1010"/>
    <cellStyle name="Normal 3 4" xfId="307"/>
    <cellStyle name="Normal 3 5" xfId="308"/>
    <cellStyle name="Normal 3 6" xfId="309"/>
    <cellStyle name="Normal 3 6 2" xfId="1011"/>
    <cellStyle name="Normal 3 7" xfId="1012"/>
    <cellStyle name="Normal 3 8" xfId="1013"/>
    <cellStyle name="Normal 3 8 2" xfId="1014"/>
    <cellStyle name="Normal 3 8 3" xfId="1015"/>
    <cellStyle name="Normal 3_Book3" xfId="310"/>
    <cellStyle name="Normal 30" xfId="311"/>
    <cellStyle name="Normal 30 2" xfId="1016"/>
    <cellStyle name="Normal 31" xfId="312"/>
    <cellStyle name="Normal 31 2" xfId="1227"/>
    <cellStyle name="Normal 32" xfId="313"/>
    <cellStyle name="Normal 32 2" xfId="1017"/>
    <cellStyle name="Normal 32 3" xfId="1018"/>
    <cellStyle name="Normal 33" xfId="314"/>
    <cellStyle name="Normal 33 2" xfId="1019"/>
    <cellStyle name="Normal 33 3" xfId="1020"/>
    <cellStyle name="Normal 34" xfId="315"/>
    <cellStyle name="Normal 35" xfId="316"/>
    <cellStyle name="Normal 36" xfId="317"/>
    <cellStyle name="Normal 37" xfId="318"/>
    <cellStyle name="Normal 38" xfId="319"/>
    <cellStyle name="Normal 39" xfId="320"/>
    <cellStyle name="Normal 4" xfId="321"/>
    <cellStyle name="Normal 4 2" xfId="322"/>
    <cellStyle name="Normal 4 2 2" xfId="323"/>
    <cellStyle name="Normal 4 2 2 2" xfId="1228"/>
    <cellStyle name="Normal 4 2 3" xfId="1817"/>
    <cellStyle name="Normal 4 3" xfId="324"/>
    <cellStyle name="Normal 4 3 2" xfId="1021"/>
    <cellStyle name="Normal 4 4" xfId="325"/>
    <cellStyle name="Normal 4 5" xfId="326"/>
    <cellStyle name="Normal 4 6" xfId="327"/>
    <cellStyle name="Normal 4 7" xfId="328"/>
    <cellStyle name="Normal 4 7 2" xfId="1229"/>
    <cellStyle name="Normal 4 8" xfId="329"/>
    <cellStyle name="Normal 4 8 2" xfId="1230"/>
    <cellStyle name="Normal 4 9" xfId="1231"/>
    <cellStyle name="Normal 4_Book3" xfId="330"/>
    <cellStyle name="Normal 40" xfId="331"/>
    <cellStyle name="Normal 41" xfId="332"/>
    <cellStyle name="Normal 42" xfId="333"/>
    <cellStyle name="Normal 43" xfId="334"/>
    <cellStyle name="Normal 44" xfId="335"/>
    <cellStyle name="Normal 45" xfId="897"/>
    <cellStyle name="Normal 46" xfId="901"/>
    <cellStyle name="Normal 47" xfId="918"/>
    <cellStyle name="Normal 48" xfId="919"/>
    <cellStyle name="Normal 49" xfId="920"/>
    <cellStyle name="Normal 5" xfId="336"/>
    <cellStyle name="Normal 5 2" xfId="337"/>
    <cellStyle name="Normal 5 2 2" xfId="338"/>
    <cellStyle name="Normal 5 2 2 2" xfId="1232"/>
    <cellStyle name="Normal 5 3" xfId="339"/>
    <cellStyle name="Normal 5 4" xfId="340"/>
    <cellStyle name="Normal 5 5" xfId="341"/>
    <cellStyle name="Normal 5 6" xfId="342"/>
    <cellStyle name="Normal 5 7" xfId="343"/>
    <cellStyle name="Normal 5 7 2" xfId="1233"/>
    <cellStyle name="Normal 5 8" xfId="899"/>
    <cellStyle name="Normal 5 9" xfId="1234"/>
    <cellStyle name="Normal 5_Book3" xfId="344"/>
    <cellStyle name="Normal 50" xfId="921"/>
    <cellStyle name="Normal 51" xfId="922"/>
    <cellStyle name="Normal 52" xfId="923"/>
    <cellStyle name="Normal 53" xfId="924"/>
    <cellStyle name="Normal 54" xfId="925"/>
    <cellStyle name="Normal 55" xfId="926"/>
    <cellStyle name="Normal 56" xfId="927"/>
    <cellStyle name="Normal 57" xfId="928"/>
    <cellStyle name="Normal 58" xfId="931"/>
    <cellStyle name="Normal 59" xfId="1209"/>
    <cellStyle name="Normal 6" xfId="345"/>
    <cellStyle name="Normal 6 2" xfId="346"/>
    <cellStyle name="Normal 6 2 2" xfId="347"/>
    <cellStyle name="Normal 6 2 2 2" xfId="1235"/>
    <cellStyle name="Normal 6 3" xfId="348"/>
    <cellStyle name="Normal 6 4" xfId="349"/>
    <cellStyle name="Normal 6 5" xfId="350"/>
    <cellStyle name="Normal 6 6" xfId="351"/>
    <cellStyle name="Normal 6 7" xfId="352"/>
    <cellStyle name="Normal 6 7 2" xfId="1236"/>
    <cellStyle name="Normal 6_Book3" xfId="353"/>
    <cellStyle name="Normal 60" xfId="1237"/>
    <cellStyle name="Normal 61" xfId="1238"/>
    <cellStyle name="Normal 62" xfId="1239"/>
    <cellStyle name="Normal 63" xfId="1240"/>
    <cellStyle name="Normal 64" xfId="1241"/>
    <cellStyle name="Normal 65" xfId="1242"/>
    <cellStyle name="Normal 66" xfId="1212"/>
    <cellStyle name="Normal 67" xfId="1770"/>
    <cellStyle name="Normal 7" xfId="354"/>
    <cellStyle name="Normal 7 2" xfId="355"/>
    <cellStyle name="Normal 7 2 2" xfId="1022"/>
    <cellStyle name="Normal 7 3" xfId="356"/>
    <cellStyle name="Normal 7 4" xfId="357"/>
    <cellStyle name="Normal 7 5" xfId="358"/>
    <cellStyle name="Normal 7 6" xfId="359"/>
    <cellStyle name="Normal 7 7" xfId="1023"/>
    <cellStyle name="Normal 7 8" xfId="1024"/>
    <cellStyle name="Normal 8" xfId="360"/>
    <cellStyle name="Normal 8 2" xfId="361"/>
    <cellStyle name="Normal 8 2 2" xfId="1025"/>
    <cellStyle name="Normal 8 3" xfId="362"/>
    <cellStyle name="Normal 8 4" xfId="363"/>
    <cellStyle name="Normal 8 5" xfId="364"/>
    <cellStyle name="Normal 8 6" xfId="365"/>
    <cellStyle name="Normal 8_COST OF SERVICE" xfId="366"/>
    <cellStyle name="Normal 9" xfId="367"/>
    <cellStyle name="Normal 9 2" xfId="368"/>
    <cellStyle name="Normal 9 3" xfId="369"/>
    <cellStyle name="Normal 9 4" xfId="370"/>
    <cellStyle name="Normal 9 5" xfId="371"/>
    <cellStyle name="Normal 9 6" xfId="372"/>
    <cellStyle name="Normal 9_COST OF SERVICE" xfId="373"/>
    <cellStyle name="Normal Bold" xfId="1707"/>
    <cellStyle name="Normal Pct" xfId="1708"/>
    <cellStyle name="Normal_2006 TGMT Disclosure Estimate" xfId="930"/>
    <cellStyle name="Normal_B-1(P9)" xfId="933"/>
    <cellStyle name="Normal_B-1(P9) 2 3" xfId="1769"/>
    <cellStyle name="Normal_Draft TNC Schedule B-1-7 2-28-10 2" xfId="1250"/>
    <cellStyle name="Normal_SWEPCO - La 06 Pension-OPEBS adjustment" xfId="2"/>
    <cellStyle name="Note 10" xfId="374"/>
    <cellStyle name="Note 10 2" xfId="375"/>
    <cellStyle name="Note 10 3" xfId="376"/>
    <cellStyle name="Note 10 4" xfId="377"/>
    <cellStyle name="Note 11" xfId="378"/>
    <cellStyle name="Note 12" xfId="379"/>
    <cellStyle name="Note 13" xfId="380"/>
    <cellStyle name="Note 14" xfId="381"/>
    <cellStyle name="Note 2" xfId="382"/>
    <cellStyle name="Note 2 2" xfId="383"/>
    <cellStyle name="Note 2 3" xfId="384"/>
    <cellStyle name="Note 2 4" xfId="385"/>
    <cellStyle name="Note 3" xfId="386"/>
    <cellStyle name="Note 3 2" xfId="387"/>
    <cellStyle name="Note 3 3" xfId="388"/>
    <cellStyle name="Note 3 4" xfId="389"/>
    <cellStyle name="Note 4" xfId="390"/>
    <cellStyle name="Note 4 2" xfId="391"/>
    <cellStyle name="Note 4 3" xfId="392"/>
    <cellStyle name="Note 4 4" xfId="393"/>
    <cellStyle name="Note 5" xfId="394"/>
    <cellStyle name="Note 5 2" xfId="395"/>
    <cellStyle name="Note 5 3" xfId="396"/>
    <cellStyle name="Note 5 4" xfId="397"/>
    <cellStyle name="Note 6" xfId="398"/>
    <cellStyle name="Note 6 2" xfId="399"/>
    <cellStyle name="Note 6 3" xfId="400"/>
    <cellStyle name="Note 6 4" xfId="401"/>
    <cellStyle name="Note 7" xfId="402"/>
    <cellStyle name="Note 7 2" xfId="403"/>
    <cellStyle name="Note 7 3" xfId="404"/>
    <cellStyle name="Note 7 4" xfId="405"/>
    <cellStyle name="Note 8" xfId="406"/>
    <cellStyle name="Note 8 2" xfId="407"/>
    <cellStyle name="Note 8 3" xfId="408"/>
    <cellStyle name="Note 8 4" xfId="409"/>
    <cellStyle name="Note 9" xfId="410"/>
    <cellStyle name="Note 9 2" xfId="411"/>
    <cellStyle name="Note 9 3" xfId="412"/>
    <cellStyle name="Note 9 4" xfId="413"/>
    <cellStyle name="nPlosion" xfId="414"/>
    <cellStyle name="NPPESalesPct" xfId="1709"/>
    <cellStyle name="Number" xfId="415"/>
    <cellStyle name="nvision" xfId="416"/>
    <cellStyle name="NWI%S" xfId="1710"/>
    <cellStyle name="Output 2" xfId="417"/>
    <cellStyle name="Output 3" xfId="1810"/>
    <cellStyle name="Page Heading Large" xfId="1711"/>
    <cellStyle name="Page Heading Small" xfId="1712"/>
    <cellStyle name="PB Table Heading" xfId="418"/>
    <cellStyle name="PB Table Highlight1" xfId="419"/>
    <cellStyle name="PB Table Highlight2" xfId="420"/>
    <cellStyle name="PB Table Highlight3" xfId="421"/>
    <cellStyle name="PB Table Standard Row" xfId="422"/>
    <cellStyle name="PB Table Subtotal Row" xfId="423"/>
    <cellStyle name="PB Table Total Row" xfId="424"/>
    <cellStyle name="Percen - Style1" xfId="1713"/>
    <cellStyle name="Percen - Style2" xfId="1714"/>
    <cellStyle name="Percent" xfId="904" builtinId="5"/>
    <cellStyle name="Percent [0]" xfId="1715"/>
    <cellStyle name="Percent [1]" xfId="1716"/>
    <cellStyle name="Percent [2]" xfId="425"/>
    <cellStyle name="Percent 10" xfId="426"/>
    <cellStyle name="Percent 10 2" xfId="1026"/>
    <cellStyle name="Percent 11" xfId="427"/>
    <cellStyle name="Percent 12" xfId="428"/>
    <cellStyle name="Percent 13" xfId="429"/>
    <cellStyle name="Percent 14" xfId="430"/>
    <cellStyle name="Percent 15" xfId="431"/>
    <cellStyle name="Percent 16" xfId="432"/>
    <cellStyle name="Percent 17" xfId="433"/>
    <cellStyle name="Percent 18" xfId="434"/>
    <cellStyle name="Percent 19" xfId="435"/>
    <cellStyle name="Percent 2" xfId="436"/>
    <cellStyle name="Percent 2 10" xfId="437"/>
    <cellStyle name="Percent 2 11" xfId="438"/>
    <cellStyle name="Percent 2 12" xfId="439"/>
    <cellStyle name="Percent 2 13" xfId="440"/>
    <cellStyle name="Percent 2 14" xfId="441"/>
    <cellStyle name="Percent 2 15" xfId="442"/>
    <cellStyle name="Percent 2 16" xfId="443"/>
    <cellStyle name="Percent 2 17" xfId="444"/>
    <cellStyle name="Percent 2 18" xfId="445"/>
    <cellStyle name="Percent 2 19" xfId="446"/>
    <cellStyle name="Percent 2 2" xfId="447"/>
    <cellStyle name="Percent 2 2 2" xfId="1027"/>
    <cellStyle name="Percent 2 20" xfId="448"/>
    <cellStyle name="Percent 2 21" xfId="449"/>
    <cellStyle name="Percent 2 22" xfId="450"/>
    <cellStyle name="Percent 2 23" xfId="451"/>
    <cellStyle name="Percent 2 24" xfId="452"/>
    <cellStyle name="Percent 2 25" xfId="453"/>
    <cellStyle name="Percent 2 26" xfId="1028"/>
    <cellStyle name="Percent 2 27" xfId="1814"/>
    <cellStyle name="Percent 2 3" xfId="454"/>
    <cellStyle name="Percent 2 4" xfId="455"/>
    <cellStyle name="Percent 2 5" xfId="456"/>
    <cellStyle name="Percent 2 6" xfId="457"/>
    <cellStyle name="Percent 2 7" xfId="458"/>
    <cellStyle name="Percent 2 8" xfId="459"/>
    <cellStyle name="Percent 2 9" xfId="460"/>
    <cellStyle name="Percent 20" xfId="461"/>
    <cellStyle name="Percent 21" xfId="462"/>
    <cellStyle name="Percent 21 2" xfId="1029"/>
    <cellStyle name="Percent 21 3" xfId="1030"/>
    <cellStyle name="Percent 22" xfId="463"/>
    <cellStyle name="Percent 23" xfId="464"/>
    <cellStyle name="Percent 24" xfId="465"/>
    <cellStyle name="Percent 25" xfId="466"/>
    <cellStyle name="Percent 26" xfId="932"/>
    <cellStyle name="Percent 27" xfId="1243"/>
    <cellStyle name="Percent 28" xfId="1244"/>
    <cellStyle name="Percent 29" xfId="1245"/>
    <cellStyle name="Percent 3" xfId="467"/>
    <cellStyle name="Percent 3 2" xfId="468"/>
    <cellStyle name="Percent 3 2 2" xfId="1031"/>
    <cellStyle name="Percent 3 3" xfId="469"/>
    <cellStyle name="Percent 3 3 2" xfId="1246"/>
    <cellStyle name="Percent 3 4" xfId="1247"/>
    <cellStyle name="Percent 4" xfId="470"/>
    <cellStyle name="Percent 4 2" xfId="471"/>
    <cellStyle name="Percent 4 2 2" xfId="1032"/>
    <cellStyle name="Percent 4 3" xfId="472"/>
    <cellStyle name="Percent 4 4" xfId="473"/>
    <cellStyle name="Percent 5" xfId="474"/>
    <cellStyle name="Percent 5 2" xfId="1033"/>
    <cellStyle name="Percent 5 2 2" xfId="1034"/>
    <cellStyle name="Percent 5 3" xfId="1035"/>
    <cellStyle name="Percent 6" xfId="475"/>
    <cellStyle name="Percent 7" xfId="476"/>
    <cellStyle name="Percent 7 2" xfId="1036"/>
    <cellStyle name="Percent 7 3" xfId="1037"/>
    <cellStyle name="Percent 8" xfId="477"/>
    <cellStyle name="Percent 9" xfId="478"/>
    <cellStyle name="Percent Hard" xfId="1717"/>
    <cellStyle name="Percent Hard 2" xfId="1718"/>
    <cellStyle name="Percent Hard 3" xfId="1719"/>
    <cellStyle name="PercentSales" xfId="1720"/>
    <cellStyle name="PSChar" xfId="479"/>
    <cellStyle name="PSChar 10" xfId="1038"/>
    <cellStyle name="PSChar 11" xfId="1039"/>
    <cellStyle name="PSChar 12" xfId="1040"/>
    <cellStyle name="PSChar 13" xfId="1041"/>
    <cellStyle name="PSChar 14" xfId="1042"/>
    <cellStyle name="PSChar 15" xfId="1043"/>
    <cellStyle name="PSChar 16" xfId="1044"/>
    <cellStyle name="PSChar 17" xfId="1045"/>
    <cellStyle name="PSChar 18" xfId="1046"/>
    <cellStyle name="PSChar 19" xfId="1047"/>
    <cellStyle name="PSChar 19 2" xfId="1048"/>
    <cellStyle name="PSChar 2" xfId="480"/>
    <cellStyle name="PSChar 2 2" xfId="1049"/>
    <cellStyle name="PSChar 2 3" xfId="1050"/>
    <cellStyle name="PSChar 2 3 2" xfId="1051"/>
    <cellStyle name="PSChar 2 3 3" xfId="1052"/>
    <cellStyle name="PSChar 20" xfId="1053"/>
    <cellStyle name="PSChar 21" xfId="1054"/>
    <cellStyle name="PSChar 22" xfId="1055"/>
    <cellStyle name="PSChar 3" xfId="481"/>
    <cellStyle name="PSChar 3 2" xfId="1056"/>
    <cellStyle name="PSChar 3 2 2" xfId="1057"/>
    <cellStyle name="PSChar 3 3" xfId="1058"/>
    <cellStyle name="PSChar 3 4" xfId="1059"/>
    <cellStyle name="PSChar 4" xfId="482"/>
    <cellStyle name="PSChar 4 2" xfId="1060"/>
    <cellStyle name="PSChar 4 3" xfId="1061"/>
    <cellStyle name="PSChar 5" xfId="483"/>
    <cellStyle name="PSChar 5 2" xfId="1062"/>
    <cellStyle name="PSChar 5 3" xfId="1063"/>
    <cellStyle name="PSChar 6" xfId="484"/>
    <cellStyle name="PSChar 7" xfId="1064"/>
    <cellStyle name="PSChar 8" xfId="1065"/>
    <cellStyle name="PSChar 8 2" xfId="1066"/>
    <cellStyle name="PSChar 9" xfId="1067"/>
    <cellStyle name="PSCustom" xfId="485"/>
    <cellStyle name="PSDate" xfId="486"/>
    <cellStyle name="PSDate 10" xfId="1068"/>
    <cellStyle name="PSDate 11" xfId="1069"/>
    <cellStyle name="PSDate 12" xfId="1070"/>
    <cellStyle name="PSDate 13" xfId="1071"/>
    <cellStyle name="PSDate 14" xfId="1072"/>
    <cellStyle name="PSDate 15" xfId="1073"/>
    <cellStyle name="PSDate 16" xfId="1074"/>
    <cellStyle name="PSDate 17" xfId="1075"/>
    <cellStyle name="PSDate 18" xfId="1076"/>
    <cellStyle name="PSDate 19" xfId="1077"/>
    <cellStyle name="PSDate 19 2" xfId="1078"/>
    <cellStyle name="PSDate 2" xfId="487"/>
    <cellStyle name="PSDate 2 2" xfId="1079"/>
    <cellStyle name="PSDate 2 3" xfId="1080"/>
    <cellStyle name="PSDate 2 3 2" xfId="1081"/>
    <cellStyle name="PSDate 2 3 3" xfId="1082"/>
    <cellStyle name="PSDate 20" xfId="1083"/>
    <cellStyle name="PSDate 21" xfId="1084"/>
    <cellStyle name="PSDate 22" xfId="1085"/>
    <cellStyle name="PSDate 3" xfId="488"/>
    <cellStyle name="PSDate 3 2" xfId="489"/>
    <cellStyle name="PSDate 3 2 2" xfId="1086"/>
    <cellStyle name="PSDate 3 3" xfId="1087"/>
    <cellStyle name="PSDate 4" xfId="490"/>
    <cellStyle name="PSDate 4 2" xfId="1088"/>
    <cellStyle name="PSDate 4 3" xfId="1089"/>
    <cellStyle name="PSDate 5" xfId="491"/>
    <cellStyle name="PSDate 5 2" xfId="1090"/>
    <cellStyle name="PSDate 5 3" xfId="1091"/>
    <cellStyle name="PSDate 6" xfId="492"/>
    <cellStyle name="PSDate 7" xfId="1092"/>
    <cellStyle name="PSDate 8" xfId="1093"/>
    <cellStyle name="PSDate 8 2" xfId="1094"/>
    <cellStyle name="PSDate 9" xfId="1095"/>
    <cellStyle name="PSDec" xfId="493"/>
    <cellStyle name="PSDec 10" xfId="1096"/>
    <cellStyle name="PSDec 11" xfId="1097"/>
    <cellStyle name="PSDec 12" xfId="1098"/>
    <cellStyle name="PSDec 13" xfId="1099"/>
    <cellStyle name="PSDec 14" xfId="1100"/>
    <cellStyle name="PSDec 15" xfId="1101"/>
    <cellStyle name="PSDec 16" xfId="1102"/>
    <cellStyle name="PSDec 17" xfId="1103"/>
    <cellStyle name="PSDec 18" xfId="1104"/>
    <cellStyle name="PSDec 19" xfId="1105"/>
    <cellStyle name="PSDec 19 2" xfId="1106"/>
    <cellStyle name="PSDec 2" xfId="494"/>
    <cellStyle name="PSDec 2 2" xfId="1107"/>
    <cellStyle name="PSDec 2 3" xfId="1108"/>
    <cellStyle name="PSDec 2 3 2" xfId="1109"/>
    <cellStyle name="PSDec 2 3 3" xfId="1110"/>
    <cellStyle name="PSDec 20" xfId="1111"/>
    <cellStyle name="PSDec 21" xfId="1112"/>
    <cellStyle name="PSDec 22" xfId="1113"/>
    <cellStyle name="PSDec 3" xfId="495"/>
    <cellStyle name="PSDec 3 2" xfId="1114"/>
    <cellStyle name="PSDec 3 2 2" xfId="1115"/>
    <cellStyle name="PSDec 3 3" xfId="1116"/>
    <cellStyle name="PSDec 4" xfId="496"/>
    <cellStyle name="PSDec 4 2" xfId="1117"/>
    <cellStyle name="PSDec 4 3" xfId="1118"/>
    <cellStyle name="PSDec 5" xfId="497"/>
    <cellStyle name="PSDec 5 2" xfId="1119"/>
    <cellStyle name="PSDec 5 3" xfId="1120"/>
    <cellStyle name="PSDec 6" xfId="498"/>
    <cellStyle name="PSDec 7" xfId="1121"/>
    <cellStyle name="PSDec 8" xfId="1122"/>
    <cellStyle name="PSDec 8 2" xfId="1123"/>
    <cellStyle name="PSDec 9" xfId="1124"/>
    <cellStyle name="PSHeading" xfId="499"/>
    <cellStyle name="PSHeading 10" xfId="1125"/>
    <cellStyle name="PSHeading 10 2" xfId="1126"/>
    <cellStyle name="PSHeading 11" xfId="1127"/>
    <cellStyle name="PSHeading 12" xfId="1128"/>
    <cellStyle name="PSHeading 13" xfId="1129"/>
    <cellStyle name="PSHeading 14" xfId="1130"/>
    <cellStyle name="PSHeading 15" xfId="1131"/>
    <cellStyle name="PSHeading 15 2" xfId="1132"/>
    <cellStyle name="PSHeading 16" xfId="1133"/>
    <cellStyle name="PSHeading 17" xfId="1134"/>
    <cellStyle name="PSHeading 18" xfId="1135"/>
    <cellStyle name="PSHeading 19" xfId="1136"/>
    <cellStyle name="PSHeading 2" xfId="500"/>
    <cellStyle name="PSHeading 2 2" xfId="1137"/>
    <cellStyle name="PSHeading 2 3" xfId="1138"/>
    <cellStyle name="PSHeading 2 3 2" xfId="1139"/>
    <cellStyle name="PSHeading 2 3 3" xfId="1140"/>
    <cellStyle name="PSHeading 20" xfId="1141"/>
    <cellStyle name="PSHeading 21" xfId="1142"/>
    <cellStyle name="PSHeading 22" xfId="1143"/>
    <cellStyle name="PSHeading 22 2" xfId="1144"/>
    <cellStyle name="PSHeading 22 3" xfId="1145"/>
    <cellStyle name="PSHeading 3" xfId="501"/>
    <cellStyle name="PSHeading 3 2" xfId="1146"/>
    <cellStyle name="PSHeading 4" xfId="502"/>
    <cellStyle name="PSHeading 5" xfId="503"/>
    <cellStyle name="PSHeading 6" xfId="504"/>
    <cellStyle name="PSHeading 7" xfId="1147"/>
    <cellStyle name="PSHeading 8" xfId="1148"/>
    <cellStyle name="PSHeading 9" xfId="1149"/>
    <cellStyle name="PSHeading_II-I-1 TRAN" xfId="505"/>
    <cellStyle name="PSInt" xfId="506"/>
    <cellStyle name="PSInt 10" xfId="1150"/>
    <cellStyle name="PSInt 11" xfId="1151"/>
    <cellStyle name="PSInt 12" xfId="1152"/>
    <cellStyle name="PSInt 13" xfId="1153"/>
    <cellStyle name="PSInt 14" xfId="1154"/>
    <cellStyle name="PSInt 15" xfId="1155"/>
    <cellStyle name="PSInt 16" xfId="1156"/>
    <cellStyle name="PSInt 17" xfId="1157"/>
    <cellStyle name="PSInt 18" xfId="1158"/>
    <cellStyle name="PSInt 19" xfId="1159"/>
    <cellStyle name="PSInt 19 2" xfId="1160"/>
    <cellStyle name="PSInt 2" xfId="507"/>
    <cellStyle name="PSInt 2 2" xfId="1161"/>
    <cellStyle name="PSInt 2 3" xfId="1162"/>
    <cellStyle name="PSInt 2 3 2" xfId="1163"/>
    <cellStyle name="PSInt 2 3 3" xfId="1164"/>
    <cellStyle name="PSInt 20" xfId="1165"/>
    <cellStyle name="PSInt 21" xfId="1166"/>
    <cellStyle name="PSInt 22" xfId="1167"/>
    <cellStyle name="PSInt 3" xfId="508"/>
    <cellStyle name="PSInt 3 2" xfId="1168"/>
    <cellStyle name="PSInt 3 2 2" xfId="1169"/>
    <cellStyle name="PSInt 3 3" xfId="1170"/>
    <cellStyle name="PSInt 4" xfId="509"/>
    <cellStyle name="PSInt 4 2" xfId="1171"/>
    <cellStyle name="PSInt 4 3" xfId="1172"/>
    <cellStyle name="PSInt 5" xfId="510"/>
    <cellStyle name="PSInt 5 2" xfId="1173"/>
    <cellStyle name="PSInt 5 3" xfId="1174"/>
    <cellStyle name="PSInt 6" xfId="511"/>
    <cellStyle name="PSInt 7" xfId="1175"/>
    <cellStyle name="PSInt 8" xfId="1176"/>
    <cellStyle name="PSInt 8 2" xfId="1177"/>
    <cellStyle name="PSInt 9" xfId="1178"/>
    <cellStyle name="PSSpacer" xfId="512"/>
    <cellStyle name="PSSpacer 10" xfId="1179"/>
    <cellStyle name="PSSpacer 11" xfId="1180"/>
    <cellStyle name="PSSpacer 12" xfId="1181"/>
    <cellStyle name="PSSpacer 13" xfId="1182"/>
    <cellStyle name="PSSpacer 14" xfId="1183"/>
    <cellStyle name="PSSpacer 15" xfId="1184"/>
    <cellStyle name="PSSpacer 16" xfId="1185"/>
    <cellStyle name="PSSpacer 17" xfId="1186"/>
    <cellStyle name="PSSpacer 18" xfId="1187"/>
    <cellStyle name="PSSpacer 19" xfId="1188"/>
    <cellStyle name="PSSpacer 19 2" xfId="1189"/>
    <cellStyle name="PSSpacer 2" xfId="513"/>
    <cellStyle name="PSSpacer 2 2" xfId="1190"/>
    <cellStyle name="PSSpacer 2 3" xfId="1191"/>
    <cellStyle name="PSSpacer 2 3 2" xfId="1192"/>
    <cellStyle name="PSSpacer 2 3 3" xfId="1193"/>
    <cellStyle name="PSSpacer 20" xfId="1194"/>
    <cellStyle name="PSSpacer 21" xfId="1195"/>
    <cellStyle name="PSSpacer 22" xfId="1196"/>
    <cellStyle name="PSSpacer 3" xfId="514"/>
    <cellStyle name="PSSpacer 3 2" xfId="1197"/>
    <cellStyle name="PSSpacer 3 2 2" xfId="1198"/>
    <cellStyle name="PSSpacer 3 3" xfId="1199"/>
    <cellStyle name="PSSpacer 4" xfId="515"/>
    <cellStyle name="PSSpacer 4 2" xfId="1200"/>
    <cellStyle name="PSSpacer 4 3" xfId="1201"/>
    <cellStyle name="PSSpacer 5" xfId="516"/>
    <cellStyle name="PSSpacer 5 2" xfId="1202"/>
    <cellStyle name="PSSpacer 5 3" xfId="1203"/>
    <cellStyle name="PSSpacer 6" xfId="517"/>
    <cellStyle name="PSSpacer 7" xfId="1204"/>
    <cellStyle name="PSSpacer 8" xfId="1205"/>
    <cellStyle name="PSSpacer 8 2" xfId="1206"/>
    <cellStyle name="PSSpacer 9" xfId="1207"/>
    <cellStyle name="PSSum" xfId="518"/>
    <cellStyle name="Red font" xfId="1721"/>
    <cellStyle name="Region" xfId="519"/>
    <cellStyle name="regional" xfId="520"/>
    <cellStyle name="Report" xfId="521"/>
    <cellStyle name="SAPBEXaggData" xfId="522"/>
    <cellStyle name="SAPBEXaggData 2" xfId="523"/>
    <cellStyle name="SAPBEXaggData 3" xfId="524"/>
    <cellStyle name="SAPBEXaggData 4" xfId="525"/>
    <cellStyle name="SAPBEXaggData 5" xfId="526"/>
    <cellStyle name="SAPBEXaggData 6" xfId="527"/>
    <cellStyle name="SAPBEXaggData_II-I-1 TRAN" xfId="528"/>
    <cellStyle name="SAPBEXaggDataEmph" xfId="529"/>
    <cellStyle name="SAPBEXaggDataEmph 2" xfId="530"/>
    <cellStyle name="SAPBEXaggDataEmph 3" xfId="531"/>
    <cellStyle name="SAPBEXaggDataEmph 4" xfId="532"/>
    <cellStyle name="SAPBEXaggDataEmph 5" xfId="533"/>
    <cellStyle name="SAPBEXaggDataEmph 6" xfId="534"/>
    <cellStyle name="SAPBEXaggDataEmph_II-I-1 TRAN" xfId="535"/>
    <cellStyle name="SAPBEXaggExc1" xfId="536"/>
    <cellStyle name="SAPBEXaggExc1 2" xfId="537"/>
    <cellStyle name="SAPBEXaggExc1 3" xfId="538"/>
    <cellStyle name="SAPBEXaggExc1 4" xfId="539"/>
    <cellStyle name="SAPBEXaggExc1 5" xfId="540"/>
    <cellStyle name="SAPBEXaggExc1 6" xfId="541"/>
    <cellStyle name="SAPBEXaggExc1Emph" xfId="542"/>
    <cellStyle name="SAPBEXaggExc1Emph 2" xfId="543"/>
    <cellStyle name="SAPBEXaggExc1Emph 3" xfId="544"/>
    <cellStyle name="SAPBEXaggExc1Emph 4" xfId="545"/>
    <cellStyle name="SAPBEXaggExc1Emph 5" xfId="546"/>
    <cellStyle name="SAPBEXaggExc1Emph 6" xfId="547"/>
    <cellStyle name="SAPBEXaggExc2" xfId="548"/>
    <cellStyle name="SAPBEXaggExc2 2" xfId="549"/>
    <cellStyle name="SAPBEXaggExc2 3" xfId="550"/>
    <cellStyle name="SAPBEXaggExc2 4" xfId="551"/>
    <cellStyle name="SAPBEXaggExc2 5" xfId="552"/>
    <cellStyle name="SAPBEXaggExc2 6" xfId="553"/>
    <cellStyle name="SAPBEXaggExc2Emph" xfId="554"/>
    <cellStyle name="SAPBEXaggExc2Emph 2" xfId="555"/>
    <cellStyle name="SAPBEXaggExc2Emph 3" xfId="556"/>
    <cellStyle name="SAPBEXaggExc2Emph 4" xfId="557"/>
    <cellStyle name="SAPBEXaggExc2Emph 5" xfId="558"/>
    <cellStyle name="SAPBEXaggExc2Emph 6" xfId="559"/>
    <cellStyle name="SAPBEXaggItem" xfId="560"/>
    <cellStyle name="SAPBEXaggItem 2" xfId="561"/>
    <cellStyle name="SAPBEXaggItem 3" xfId="562"/>
    <cellStyle name="SAPBEXaggItem 4" xfId="563"/>
    <cellStyle name="SAPBEXaggItem 5" xfId="564"/>
    <cellStyle name="SAPBEXaggItem 6" xfId="565"/>
    <cellStyle name="SAPBEXaggItem_II-I-1 TRAN" xfId="566"/>
    <cellStyle name="SAPBEXbackground" xfId="567"/>
    <cellStyle name="SAPBEXbackground 2" xfId="568"/>
    <cellStyle name="SAPBEXbackground 3" xfId="569"/>
    <cellStyle name="SAPBEXbackground 4" xfId="570"/>
    <cellStyle name="SAPBEXbackground 5" xfId="571"/>
    <cellStyle name="SAPBEXbackground 6" xfId="572"/>
    <cellStyle name="SAPBEXchaText" xfId="573"/>
    <cellStyle name="SAPBEXchaText 2" xfId="574"/>
    <cellStyle name="SAPBEXchaText 3" xfId="575"/>
    <cellStyle name="SAPBEXchaText 4" xfId="576"/>
    <cellStyle name="SAPBEXchaText 5" xfId="577"/>
    <cellStyle name="SAPBEXchaText 6" xfId="578"/>
    <cellStyle name="SAPBEXexcBad7" xfId="579"/>
    <cellStyle name="SAPBEXexcBad7 2" xfId="580"/>
    <cellStyle name="SAPBEXexcBad7 3" xfId="581"/>
    <cellStyle name="SAPBEXexcBad7 4" xfId="582"/>
    <cellStyle name="SAPBEXexcBad7 5" xfId="583"/>
    <cellStyle name="SAPBEXexcBad7 6" xfId="584"/>
    <cellStyle name="SAPBEXexcBad7_II-I-1 TRAN" xfId="585"/>
    <cellStyle name="SAPBEXexcBad8" xfId="586"/>
    <cellStyle name="SAPBEXexcBad8 2" xfId="587"/>
    <cellStyle name="SAPBEXexcBad8 3" xfId="588"/>
    <cellStyle name="SAPBEXexcBad8 4" xfId="589"/>
    <cellStyle name="SAPBEXexcBad8 5" xfId="590"/>
    <cellStyle name="SAPBEXexcBad8 6" xfId="591"/>
    <cellStyle name="SAPBEXexcBad8_II-I-1 TRAN" xfId="592"/>
    <cellStyle name="SAPBEXexcBad9" xfId="593"/>
    <cellStyle name="SAPBEXexcBad9 2" xfId="594"/>
    <cellStyle name="SAPBEXexcBad9 3" xfId="595"/>
    <cellStyle name="SAPBEXexcBad9 4" xfId="596"/>
    <cellStyle name="SAPBEXexcBad9 5" xfId="597"/>
    <cellStyle name="SAPBEXexcBad9 6" xfId="598"/>
    <cellStyle name="SAPBEXexcBad9_II-I-1 TRAN" xfId="599"/>
    <cellStyle name="SAPBEXexcCritical4" xfId="600"/>
    <cellStyle name="SAPBEXexcCritical4 2" xfId="601"/>
    <cellStyle name="SAPBEXexcCritical4 3" xfId="602"/>
    <cellStyle name="SAPBEXexcCritical4 4" xfId="603"/>
    <cellStyle name="SAPBEXexcCritical4 5" xfId="604"/>
    <cellStyle name="SAPBEXexcCritical4 6" xfId="605"/>
    <cellStyle name="SAPBEXexcCritical4_II-I-1 TRAN" xfId="606"/>
    <cellStyle name="SAPBEXexcCritical5" xfId="607"/>
    <cellStyle name="SAPBEXexcCritical5 2" xfId="608"/>
    <cellStyle name="SAPBEXexcCritical5 3" xfId="609"/>
    <cellStyle name="SAPBEXexcCritical5 4" xfId="610"/>
    <cellStyle name="SAPBEXexcCritical5 5" xfId="611"/>
    <cellStyle name="SAPBEXexcCritical5 6" xfId="612"/>
    <cellStyle name="SAPBEXexcCritical5_II-I-1 TRAN" xfId="613"/>
    <cellStyle name="SAPBEXexcCritical6" xfId="614"/>
    <cellStyle name="SAPBEXexcCritical6 2" xfId="615"/>
    <cellStyle name="SAPBEXexcCritical6 3" xfId="616"/>
    <cellStyle name="SAPBEXexcCritical6 4" xfId="617"/>
    <cellStyle name="SAPBEXexcCritical6 5" xfId="618"/>
    <cellStyle name="SAPBEXexcCritical6 6" xfId="619"/>
    <cellStyle name="SAPBEXexcCritical6_II-I-1 TRAN" xfId="620"/>
    <cellStyle name="SAPBEXexcGood1" xfId="621"/>
    <cellStyle name="SAPBEXexcGood1 2" xfId="622"/>
    <cellStyle name="SAPBEXexcGood1 3" xfId="623"/>
    <cellStyle name="SAPBEXexcGood1 4" xfId="624"/>
    <cellStyle name="SAPBEXexcGood1 5" xfId="625"/>
    <cellStyle name="SAPBEXexcGood1 6" xfId="626"/>
    <cellStyle name="SAPBEXexcGood1_II-I-1 TRAN" xfId="627"/>
    <cellStyle name="SAPBEXexcGood2" xfId="628"/>
    <cellStyle name="SAPBEXexcGood2 2" xfId="629"/>
    <cellStyle name="SAPBEXexcGood2 3" xfId="630"/>
    <cellStyle name="SAPBEXexcGood2 4" xfId="631"/>
    <cellStyle name="SAPBEXexcGood2 5" xfId="632"/>
    <cellStyle name="SAPBEXexcGood2 6" xfId="633"/>
    <cellStyle name="SAPBEXexcGood2_II-I-1 TRAN" xfId="634"/>
    <cellStyle name="SAPBEXexcGood3" xfId="635"/>
    <cellStyle name="SAPBEXexcGood3 2" xfId="636"/>
    <cellStyle name="SAPBEXexcGood3 3" xfId="637"/>
    <cellStyle name="SAPBEXexcGood3 4" xfId="638"/>
    <cellStyle name="SAPBEXexcGood3 5" xfId="639"/>
    <cellStyle name="SAPBEXexcGood3 6" xfId="640"/>
    <cellStyle name="SAPBEXexcGood3_II-I-1 TRAN" xfId="641"/>
    <cellStyle name="SAPBEXfilterDrill" xfId="642"/>
    <cellStyle name="SAPBEXfilterDrill 2" xfId="643"/>
    <cellStyle name="SAPBEXfilterDrill 3" xfId="644"/>
    <cellStyle name="SAPBEXfilterDrill 4" xfId="645"/>
    <cellStyle name="SAPBEXfilterDrill 5" xfId="646"/>
    <cellStyle name="SAPBEXfilterDrill 6" xfId="647"/>
    <cellStyle name="SAPBEXfilterDrill_II-I-1 TRAN" xfId="648"/>
    <cellStyle name="SAPBEXfilterItem" xfId="649"/>
    <cellStyle name="SAPBEXfilterItem 2" xfId="650"/>
    <cellStyle name="SAPBEXfilterItem 3" xfId="651"/>
    <cellStyle name="SAPBEXfilterItem 4" xfId="652"/>
    <cellStyle name="SAPBEXfilterItem 5" xfId="653"/>
    <cellStyle name="SAPBEXfilterItem 6" xfId="654"/>
    <cellStyle name="SAPBEXfilterText" xfId="655"/>
    <cellStyle name="SAPBEXfilterText 2" xfId="656"/>
    <cellStyle name="SAPBEXfilterText 3" xfId="657"/>
    <cellStyle name="SAPBEXfilterText 4" xfId="658"/>
    <cellStyle name="SAPBEXfilterText 5" xfId="659"/>
    <cellStyle name="SAPBEXfilterText 6" xfId="660"/>
    <cellStyle name="SAPBEXformats" xfId="661"/>
    <cellStyle name="SAPBEXformats 2" xfId="662"/>
    <cellStyle name="SAPBEXformats 3" xfId="663"/>
    <cellStyle name="SAPBEXformats 4" xfId="664"/>
    <cellStyle name="SAPBEXformats 5" xfId="665"/>
    <cellStyle name="SAPBEXformats 6" xfId="666"/>
    <cellStyle name="SAPBEXformats_II-I-1 TRAN" xfId="667"/>
    <cellStyle name="SAPBEXheaderData" xfId="668"/>
    <cellStyle name="SAPBEXheaderData 2" xfId="669"/>
    <cellStyle name="SAPBEXheaderData 3" xfId="670"/>
    <cellStyle name="SAPBEXheaderData 4" xfId="671"/>
    <cellStyle name="SAPBEXheaderData 5" xfId="672"/>
    <cellStyle name="SAPBEXheaderData 6" xfId="673"/>
    <cellStyle name="SAPBEXheaderItem" xfId="674"/>
    <cellStyle name="SAPBEXheaderItem 2" xfId="675"/>
    <cellStyle name="SAPBEXheaderItem 3" xfId="676"/>
    <cellStyle name="SAPBEXheaderItem 4" xfId="677"/>
    <cellStyle name="SAPBEXheaderItem 5" xfId="678"/>
    <cellStyle name="SAPBEXheaderItem 6" xfId="679"/>
    <cellStyle name="SAPBEXheaderRowOne" xfId="680"/>
    <cellStyle name="SAPBEXheaderRowOne 2" xfId="681"/>
    <cellStyle name="SAPBEXheaderRowOne 3" xfId="682"/>
    <cellStyle name="SAPBEXheaderRowOne 4" xfId="683"/>
    <cellStyle name="SAPBEXheaderRowOne 5" xfId="684"/>
    <cellStyle name="SAPBEXheaderRowOne 6" xfId="685"/>
    <cellStyle name="SAPBEXheaderRowThree" xfId="686"/>
    <cellStyle name="SAPBEXheaderRowThree 2" xfId="687"/>
    <cellStyle name="SAPBEXheaderRowThree 3" xfId="688"/>
    <cellStyle name="SAPBEXheaderRowThree 4" xfId="689"/>
    <cellStyle name="SAPBEXheaderRowThree 5" xfId="690"/>
    <cellStyle name="SAPBEXheaderRowThree 6" xfId="691"/>
    <cellStyle name="SAPBEXheaderRowTwo" xfId="692"/>
    <cellStyle name="SAPBEXheaderRowTwo 2" xfId="693"/>
    <cellStyle name="SAPBEXheaderRowTwo 3" xfId="694"/>
    <cellStyle name="SAPBEXheaderRowTwo 4" xfId="695"/>
    <cellStyle name="SAPBEXheaderRowTwo 5" xfId="696"/>
    <cellStyle name="SAPBEXheaderRowTwo 6" xfId="697"/>
    <cellStyle name="SAPBEXheaderSingleRow" xfId="698"/>
    <cellStyle name="SAPBEXheaderSingleRow 2" xfId="699"/>
    <cellStyle name="SAPBEXheaderSingleRow 3" xfId="700"/>
    <cellStyle name="SAPBEXheaderSingleRow 4" xfId="701"/>
    <cellStyle name="SAPBEXheaderSingleRow 5" xfId="702"/>
    <cellStyle name="SAPBEXheaderSingleRow 6" xfId="703"/>
    <cellStyle name="SAPBEXheaderSingleRow_II-I-1 TRAN" xfId="704"/>
    <cellStyle name="SAPBEXheaderText" xfId="705"/>
    <cellStyle name="SAPBEXheaderText 2" xfId="706"/>
    <cellStyle name="SAPBEXheaderText 3" xfId="707"/>
    <cellStyle name="SAPBEXheaderText 4" xfId="708"/>
    <cellStyle name="SAPBEXheaderText 5" xfId="709"/>
    <cellStyle name="SAPBEXheaderText 6" xfId="710"/>
    <cellStyle name="SAPBEXresData" xfId="711"/>
    <cellStyle name="SAPBEXresData 2" xfId="712"/>
    <cellStyle name="SAPBEXresData 3" xfId="713"/>
    <cellStyle name="SAPBEXresData 4" xfId="714"/>
    <cellStyle name="SAPBEXresData 5" xfId="715"/>
    <cellStyle name="SAPBEXresData 6" xfId="716"/>
    <cellStyle name="SAPBEXresData_II-I-1 TRAN" xfId="717"/>
    <cellStyle name="SAPBEXresDataEmph" xfId="718"/>
    <cellStyle name="SAPBEXresDataEmph 2" xfId="719"/>
    <cellStyle name="SAPBEXresDataEmph 3" xfId="720"/>
    <cellStyle name="SAPBEXresDataEmph 4" xfId="721"/>
    <cellStyle name="SAPBEXresDataEmph 5" xfId="722"/>
    <cellStyle name="SAPBEXresDataEmph 6" xfId="723"/>
    <cellStyle name="SAPBEXresDataEmph_II-I-1 TRAN" xfId="724"/>
    <cellStyle name="SAPBEXresExc1" xfId="725"/>
    <cellStyle name="SAPBEXresExc1 2" xfId="726"/>
    <cellStyle name="SAPBEXresExc1 3" xfId="727"/>
    <cellStyle name="SAPBEXresExc1 4" xfId="728"/>
    <cellStyle name="SAPBEXresExc1 5" xfId="729"/>
    <cellStyle name="SAPBEXresExc1 6" xfId="730"/>
    <cellStyle name="SAPBEXresExc1_II-I-1 TRAN" xfId="731"/>
    <cellStyle name="SAPBEXresExc1Emph" xfId="732"/>
    <cellStyle name="SAPBEXresExc1Emph 2" xfId="733"/>
    <cellStyle name="SAPBEXresExc1Emph 3" xfId="734"/>
    <cellStyle name="SAPBEXresExc1Emph 4" xfId="735"/>
    <cellStyle name="SAPBEXresExc1Emph 5" xfId="736"/>
    <cellStyle name="SAPBEXresExc1Emph 6" xfId="737"/>
    <cellStyle name="SAPBEXresExc1Emph_II-I-1 TRAN" xfId="738"/>
    <cellStyle name="SAPBEXresExc2" xfId="739"/>
    <cellStyle name="SAPBEXresExc2 2" xfId="740"/>
    <cellStyle name="SAPBEXresExc2 3" xfId="741"/>
    <cellStyle name="SAPBEXresExc2 4" xfId="742"/>
    <cellStyle name="SAPBEXresExc2 5" xfId="743"/>
    <cellStyle name="SAPBEXresExc2 6" xfId="744"/>
    <cellStyle name="SAPBEXresExc2_II-I-1 TRAN" xfId="745"/>
    <cellStyle name="SAPBEXresExc2Emph" xfId="746"/>
    <cellStyle name="SAPBEXresExc2Emph 2" xfId="747"/>
    <cellStyle name="SAPBEXresExc2Emph 3" xfId="748"/>
    <cellStyle name="SAPBEXresExc2Emph 4" xfId="749"/>
    <cellStyle name="SAPBEXresExc2Emph 5" xfId="750"/>
    <cellStyle name="SAPBEXresExc2Emph 6" xfId="751"/>
    <cellStyle name="SAPBEXresExc2Emph_II-I-1 TRAN" xfId="752"/>
    <cellStyle name="SAPBEXresItem" xfId="753"/>
    <cellStyle name="SAPBEXresItem 2" xfId="754"/>
    <cellStyle name="SAPBEXresItem 3" xfId="755"/>
    <cellStyle name="SAPBEXresItem 4" xfId="756"/>
    <cellStyle name="SAPBEXresItem 5" xfId="757"/>
    <cellStyle name="SAPBEXresItem 6" xfId="758"/>
    <cellStyle name="SAPBEXresItem_II-I-1 TRAN" xfId="759"/>
    <cellStyle name="SAPBEXstdData" xfId="760"/>
    <cellStyle name="SAPBEXstdData 2" xfId="761"/>
    <cellStyle name="SAPBEXstdData 3" xfId="762"/>
    <cellStyle name="SAPBEXstdData 4" xfId="763"/>
    <cellStyle name="SAPBEXstdData 5" xfId="764"/>
    <cellStyle name="SAPBEXstdData 6" xfId="765"/>
    <cellStyle name="SAPBEXstdData_II-I-1 TRAN" xfId="766"/>
    <cellStyle name="SAPBEXstdDataEmph" xfId="767"/>
    <cellStyle name="SAPBEXstdDataEmph 2" xfId="768"/>
    <cellStyle name="SAPBEXstdDataEmph 3" xfId="769"/>
    <cellStyle name="SAPBEXstdDataEmph 4" xfId="770"/>
    <cellStyle name="SAPBEXstdDataEmph 5" xfId="771"/>
    <cellStyle name="SAPBEXstdDataEmph 6" xfId="772"/>
    <cellStyle name="SAPBEXstdDataEmph_II-I-1 TRAN" xfId="773"/>
    <cellStyle name="SAPBEXstdExc1" xfId="774"/>
    <cellStyle name="SAPBEXstdExc1 2" xfId="775"/>
    <cellStyle name="SAPBEXstdExc1 3" xfId="776"/>
    <cellStyle name="SAPBEXstdExc1 4" xfId="777"/>
    <cellStyle name="SAPBEXstdExc1 5" xfId="778"/>
    <cellStyle name="SAPBEXstdExc1 6" xfId="779"/>
    <cellStyle name="SAPBEXstdExc1_II-I-1 TRAN" xfId="780"/>
    <cellStyle name="SAPBEXstdExc1Emph" xfId="781"/>
    <cellStyle name="SAPBEXstdExc1Emph 2" xfId="782"/>
    <cellStyle name="SAPBEXstdExc1Emph 3" xfId="783"/>
    <cellStyle name="SAPBEXstdExc1Emph 4" xfId="784"/>
    <cellStyle name="SAPBEXstdExc1Emph 5" xfId="785"/>
    <cellStyle name="SAPBEXstdExc1Emph 6" xfId="786"/>
    <cellStyle name="SAPBEXstdExc1Emph_II-I-1 TRAN" xfId="787"/>
    <cellStyle name="SAPBEXstdExc2" xfId="788"/>
    <cellStyle name="SAPBEXstdExc2 2" xfId="789"/>
    <cellStyle name="SAPBEXstdExc2 3" xfId="790"/>
    <cellStyle name="SAPBEXstdExc2 4" xfId="791"/>
    <cellStyle name="SAPBEXstdExc2 5" xfId="792"/>
    <cellStyle name="SAPBEXstdExc2 6" xfId="793"/>
    <cellStyle name="SAPBEXstdExc2_II-I-1 TRAN" xfId="794"/>
    <cellStyle name="SAPBEXstdExc2Emph" xfId="795"/>
    <cellStyle name="SAPBEXstdExc2Emph 2" xfId="796"/>
    <cellStyle name="SAPBEXstdExc2Emph 3" xfId="797"/>
    <cellStyle name="SAPBEXstdExc2Emph 4" xfId="798"/>
    <cellStyle name="SAPBEXstdExc2Emph 5" xfId="799"/>
    <cellStyle name="SAPBEXstdExc2Emph 6" xfId="800"/>
    <cellStyle name="SAPBEXstdExc2Emph_II-I-1 TRAN" xfId="801"/>
    <cellStyle name="SAPBEXstdItem" xfId="802"/>
    <cellStyle name="SAPBEXstdItem 2" xfId="803"/>
    <cellStyle name="SAPBEXstdItem 3" xfId="804"/>
    <cellStyle name="SAPBEXstdItem 4" xfId="805"/>
    <cellStyle name="SAPBEXstdItem 5" xfId="806"/>
    <cellStyle name="SAPBEXstdItem 6" xfId="807"/>
    <cellStyle name="SAPBEXstdItem_II-I-1 TRAN" xfId="808"/>
    <cellStyle name="SAPBEXstdItemHeader" xfId="809"/>
    <cellStyle name="SAPBEXstdItemHeader 2" xfId="810"/>
    <cellStyle name="SAPBEXstdItemHeader 3" xfId="811"/>
    <cellStyle name="SAPBEXstdItemHeader 4" xfId="812"/>
    <cellStyle name="SAPBEXstdItemHeader 5" xfId="813"/>
    <cellStyle name="SAPBEXstdItemHeader 6" xfId="814"/>
    <cellStyle name="SAPBEXstdItemHeader_II-I-1 TRAN" xfId="815"/>
    <cellStyle name="SAPBEXstdItemLeft" xfId="816"/>
    <cellStyle name="SAPBEXstdItemLeft 2" xfId="817"/>
    <cellStyle name="SAPBEXstdItemLeft 3" xfId="818"/>
    <cellStyle name="SAPBEXstdItemLeft 4" xfId="819"/>
    <cellStyle name="SAPBEXstdItemLeft 5" xfId="820"/>
    <cellStyle name="SAPBEXstdItemLeft 6" xfId="821"/>
    <cellStyle name="SAPBEXstdItemLeft_II-I-1 TRAN" xfId="822"/>
    <cellStyle name="SAPBEXstdItemLeftChart" xfId="823"/>
    <cellStyle name="SAPBEXstdItemLeftChart 2" xfId="824"/>
    <cellStyle name="SAPBEXstdItemLeftChart 3" xfId="825"/>
    <cellStyle name="SAPBEXstdItemLeftChart 4" xfId="826"/>
    <cellStyle name="SAPBEXstdItemLeftChart 5" xfId="827"/>
    <cellStyle name="SAPBEXstdItemLeftChart 6" xfId="828"/>
    <cellStyle name="SAPBEXstdItemLeftChart_II-I-1 TRAN" xfId="829"/>
    <cellStyle name="SAPBEXsubData" xfId="830"/>
    <cellStyle name="SAPBEXsubData 2" xfId="831"/>
    <cellStyle name="SAPBEXsubData 3" xfId="832"/>
    <cellStyle name="SAPBEXsubData 4" xfId="833"/>
    <cellStyle name="SAPBEXsubData 5" xfId="834"/>
    <cellStyle name="SAPBEXsubData 6" xfId="835"/>
    <cellStyle name="SAPBEXsubData_II-I-1 TRAN" xfId="836"/>
    <cellStyle name="SAPBEXsubDataEmph" xfId="837"/>
    <cellStyle name="SAPBEXsubDataEmph 2" xfId="838"/>
    <cellStyle name="SAPBEXsubDataEmph 3" xfId="839"/>
    <cellStyle name="SAPBEXsubDataEmph 4" xfId="840"/>
    <cellStyle name="SAPBEXsubDataEmph 5" xfId="841"/>
    <cellStyle name="SAPBEXsubDataEmph 6" xfId="842"/>
    <cellStyle name="SAPBEXsubDataEmph_II-I-1 TRAN" xfId="843"/>
    <cellStyle name="SAPBEXsubExc1" xfId="844"/>
    <cellStyle name="SAPBEXsubExc1 2" xfId="845"/>
    <cellStyle name="SAPBEXsubExc1 3" xfId="846"/>
    <cellStyle name="SAPBEXsubExc1 4" xfId="847"/>
    <cellStyle name="SAPBEXsubExc1 5" xfId="848"/>
    <cellStyle name="SAPBEXsubExc1 6" xfId="849"/>
    <cellStyle name="SAPBEXsubExc1_II-I-1 TRAN" xfId="850"/>
    <cellStyle name="SAPBEXsubExc1Emph" xfId="851"/>
    <cellStyle name="SAPBEXsubExc1Emph 2" xfId="852"/>
    <cellStyle name="SAPBEXsubExc1Emph 3" xfId="853"/>
    <cellStyle name="SAPBEXsubExc1Emph 4" xfId="854"/>
    <cellStyle name="SAPBEXsubExc1Emph 5" xfId="855"/>
    <cellStyle name="SAPBEXsubExc1Emph 6" xfId="856"/>
    <cellStyle name="SAPBEXsubExc1Emph_II-I-1 TRAN" xfId="857"/>
    <cellStyle name="SAPBEXsubExc2" xfId="858"/>
    <cellStyle name="SAPBEXsubExc2 2" xfId="859"/>
    <cellStyle name="SAPBEXsubExc2 3" xfId="860"/>
    <cellStyle name="SAPBEXsubExc2 4" xfId="861"/>
    <cellStyle name="SAPBEXsubExc2 5" xfId="862"/>
    <cellStyle name="SAPBEXsubExc2 6" xfId="863"/>
    <cellStyle name="SAPBEXsubExc2_II-I-1 TRAN" xfId="864"/>
    <cellStyle name="SAPBEXsubExc2Emph" xfId="865"/>
    <cellStyle name="SAPBEXsubExc2Emph 2" xfId="866"/>
    <cellStyle name="SAPBEXsubExc2Emph 3" xfId="867"/>
    <cellStyle name="SAPBEXsubExc2Emph 4" xfId="868"/>
    <cellStyle name="SAPBEXsubExc2Emph 5" xfId="869"/>
    <cellStyle name="SAPBEXsubExc2Emph 6" xfId="870"/>
    <cellStyle name="SAPBEXsubExc2Emph_II-I-1 TRAN" xfId="871"/>
    <cellStyle name="SAPBEXsubItem" xfId="872"/>
    <cellStyle name="SAPBEXsubItem 2" xfId="873"/>
    <cellStyle name="SAPBEXsubItem 3" xfId="874"/>
    <cellStyle name="SAPBEXsubItem 4" xfId="875"/>
    <cellStyle name="SAPBEXsubItem 5" xfId="876"/>
    <cellStyle name="SAPBEXsubItem 6" xfId="877"/>
    <cellStyle name="SAPBEXsubItem_II-I-1 TRAN" xfId="878"/>
    <cellStyle name="SAPBEXtitle" xfId="879"/>
    <cellStyle name="SAPBEXtitle 2" xfId="880"/>
    <cellStyle name="SAPBEXtitle 3" xfId="881"/>
    <cellStyle name="SAPBEXtitle 4" xfId="882"/>
    <cellStyle name="SAPBEXtitle 5" xfId="883"/>
    <cellStyle name="SAPBEXtitle 6" xfId="884"/>
    <cellStyle name="SAPBEXundefined" xfId="885"/>
    <cellStyle name="SAPBEXundefined 2" xfId="886"/>
    <cellStyle name="SAPBEXundefined 3" xfId="887"/>
    <cellStyle name="SAPBEXundefined 4" xfId="888"/>
    <cellStyle name="SAPBEXundefined 5" xfId="889"/>
    <cellStyle name="SAPBEXundefined 6" xfId="890"/>
    <cellStyle name="SAPBEXundefined_II-I-1 TRAN" xfId="891"/>
    <cellStyle name="Shaded" xfId="1722"/>
    <cellStyle name="SMALLF" xfId="1723"/>
    <cellStyle name="Standard_Anpassen der Amortisation" xfId="1724"/>
    <cellStyle name="Style 1" xfId="892"/>
    <cellStyle name="Style 22" xfId="1725"/>
    <cellStyle name="Style 22 2" xfId="1726"/>
    <cellStyle name="Style 22 3" xfId="1727"/>
    <cellStyle name="Style 22_Feb 2012  ETT TCOS FILING Schedules Final" xfId="1728"/>
    <cellStyle name="Style 25" xfId="1729"/>
    <cellStyle name="Style 26" xfId="1730"/>
    <cellStyle name="Style 27" xfId="1731"/>
    <cellStyle name="Style 27 2" xfId="1732"/>
    <cellStyle name="Style 27 3" xfId="1733"/>
    <cellStyle name="Style 27_Feb 2012  ETT TCOS FILING Schedules Final" xfId="1734"/>
    <cellStyle name="Style 28" xfId="1735"/>
    <cellStyle name="Style 28 2" xfId="1736"/>
    <cellStyle name="Style 28 3" xfId="1737"/>
    <cellStyle name="Style 28_Feb 2012  ETT TCOS FILING Schedules Final" xfId="1738"/>
    <cellStyle name="STYLE1" xfId="1739"/>
    <cellStyle name="STYLE2" xfId="1740"/>
    <cellStyle name="STYLE3" xfId="1741"/>
    <cellStyle name="STYLE4" xfId="1742"/>
    <cellStyle name="summation" xfId="1743"/>
    <cellStyle name="Table Col Head" xfId="1744"/>
    <cellStyle name="Table Sub Head" xfId="1745"/>
    <cellStyle name="Table Title" xfId="1746"/>
    <cellStyle name="Table Units" xfId="1747"/>
    <cellStyle name="Text" xfId="893"/>
    <cellStyle name="TFCF" xfId="1748"/>
    <cellStyle name="Title 2" xfId="894"/>
    <cellStyle name="Title 3" xfId="1811"/>
    <cellStyle name="Total 2" xfId="895"/>
    <cellStyle name="Total 3" xfId="1812"/>
    <cellStyle name="uk" xfId="1749"/>
    <cellStyle name="Un" xfId="1750"/>
    <cellStyle name="Unprot" xfId="1751"/>
    <cellStyle name="Unprot 2" xfId="1752"/>
    <cellStyle name="Unprot 3" xfId="1753"/>
    <cellStyle name="Unprot$" xfId="1754"/>
    <cellStyle name="Unprot$ 2" xfId="1755"/>
    <cellStyle name="Unprot$ 3" xfId="1756"/>
    <cellStyle name="Unprot$_Feb 2012  ETT TCOS FILING Schedules Final" xfId="1757"/>
    <cellStyle name="Unprot_1 3 6 LIBOR" xfId="1758"/>
    <cellStyle name="Unprotect" xfId="1759"/>
    <cellStyle name="Währung [0]_Compiling Utility Macros" xfId="1760"/>
    <cellStyle name="Währung_Compiling Utility Macros" xfId="1761"/>
    <cellStyle name="Warning Text 2" xfId="896"/>
    <cellStyle name="Warning Text 3" xfId="1813"/>
    <cellStyle name="Year" xfId="1762"/>
    <cellStyle name="YEAR HEADER" xfId="1763"/>
    <cellStyle name="콤마 [0]_94하반기" xfId="1764"/>
    <cellStyle name="콤마_94하반기" xfId="1765"/>
    <cellStyle name="통화 [0]_94하반기" xfId="1766"/>
    <cellStyle name="통화_94하반기" xfId="1767"/>
    <cellStyle name="표준_Ⅰ.경영실적" xfId="17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55" Type="http://schemas.openxmlformats.org/officeDocument/2006/relationships/externalLink" Target="externalLinks/externalLink6.xml"/><Relationship Id="rId63" Type="http://schemas.openxmlformats.org/officeDocument/2006/relationships/externalLink" Target="externalLinks/externalLink14.xml"/><Relationship Id="rId68" Type="http://schemas.openxmlformats.org/officeDocument/2006/relationships/externalLink" Target="externalLinks/externalLink19.xml"/><Relationship Id="rId76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4.xml"/><Relationship Id="rId58" Type="http://schemas.openxmlformats.org/officeDocument/2006/relationships/externalLink" Target="externalLinks/externalLink9.xml"/><Relationship Id="rId66" Type="http://schemas.openxmlformats.org/officeDocument/2006/relationships/externalLink" Target="externalLinks/externalLink17.xml"/><Relationship Id="rId7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8.xml"/><Relationship Id="rId61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3.xml"/><Relationship Id="rId60" Type="http://schemas.openxmlformats.org/officeDocument/2006/relationships/externalLink" Target="externalLinks/externalLink11.xml"/><Relationship Id="rId65" Type="http://schemas.openxmlformats.org/officeDocument/2006/relationships/externalLink" Target="externalLinks/externalLink16.xml"/><Relationship Id="rId73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7.xml"/><Relationship Id="rId64" Type="http://schemas.openxmlformats.org/officeDocument/2006/relationships/externalLink" Target="externalLinks/externalLink15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0.xml"/><Relationship Id="rId67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5.xml"/><Relationship Id="rId62" Type="http://schemas.openxmlformats.org/officeDocument/2006/relationships/externalLink" Target="externalLinks/externalLink13.xml"/><Relationship Id="rId70" Type="http://schemas.openxmlformats.org/officeDocument/2006/relationships/styles" Target="styles.xml"/><Relationship Id="rId75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bgp03\finance\Fuel%20Over-Under%20and%20Revenue%20Worksheets\TEXAS%20OVER-UNDER%20Fuel%20Recovery%20Worksheet\FUEL%20PUC%201997-2001detail-backu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laboration.pnm.com/Allocations/2006%20Docs/Calculations/2006%20Allocation%20Percentage%20Calcs-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VAD\DRA\TERESA%20K\TCC%20and%20TNC%20Rate%20Case%20Yr%20End%20Jun%202015\Work%20Papers\Contributions%20and%20Dues%20WPs%20Used\TCC%20WP%20II-D-2.5%20Contributions%20&amp;%20Donations%20Working%20Fi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bgp03\finance\Cost%20of%20Service\TNMP-TX\Texas%20COS\3-31-10%20TX%20Rate%20Case\Schedules%20&amp;%20WPs\I%20Schedules-WPs\I%20Schedules%20-%20Support\Meter%20Allocation%20Spano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\pucdownloads\1997\FWI\FEB\PEACHW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VAD\DRA\TERESA%20K\TCC%20and%20TNC%20Rate%20Case%20Yr%20End%20Jun%202015\Work%20Papers\Contributions%20and%20Dues%20WPs%20Used\TCC%20Donations_Dues%20WP%20with%20InterCo%20fk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VAD\DRA\TERESA%20K\TCC%20and%20TNC%20Rate%20Case%20Yr%20End%20Jun%202015\Work%20Papers\Contributions%20and%20Dues%20WPs%20Used\TCC%20and%20TNC%20Dues%20and%20Donations%20Workpape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VAD\DRA\TCC%20&amp;%20TNC%20RATE%202015\TNC%20RATE%202015\TNC%20FILING%20SCHEDULES%20TYE%20June%20%202015%20v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bgp03\finance\Cost%20of%20Service\TNMP-TX\Texas%20COS\Docket%2036025\Original%20RFP\Schedules%20&amp;%20Workpapers\TNMP%20RFP%20-%20(A%20F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EPTexas%20Central%20Div%20Filing%20Schedules%20TYE%2012-31-18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VAD\DRA\AEP%20Texas%20Base%20Case%202018\2%20%20Central%20workpapers\AEP%20Texas%20-%20lead-lag%20results%202018%20(3-15-2019)%20(2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PROJECT\28840%20-%20TCC%20RATE%20CASE%202003\TSTX\Tulsa-Acctg\28840%20number%20run\WP%20II-B-9%20LEAD%20LAG%20SUMMARI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VAD\DRA\AEP%20Texas%20Base%20Case%202018\2%20%20Central%20workpapers\DSM%20Model%20EE_TCC_1218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VAD\DRA\AEP%20Texas%20Base%20Case%202018\2%20%20Central%20workpapers\Bad%20Debt%20for%20TCC%20and%20TNC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VAD\DRA\AEP%20Texas%20Base%20Case%202018\2%20%20Central%20workpapers\WP%20II-D-2-2%20Catastrophe%20Reserve%20Expense%20(Central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VAD\DRA\TNC%20RATE%202006\Sch%20II-I-1%20TNC%20COS%20STUD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VAD\DRA\AEP%20Texas%20Base%20Case%202018\2%20%20Central%20workpapers\Central%20H%20-1%20Schedules%20tye%2012-2018%20Final%20(2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VAD\DRA\AEP%20Texas%20Base%20Case%202018\financial\2018_12%20FERC_IS1%20--%20AEP%20TX%20Central%20Corp%20Con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EP%20Texas%20Base%20Case%202018\Sales%20and%20Use%20Query%204081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 Under Recovery Calc"/>
      <sheetName val="Fuels Burned Expense"/>
      <sheetName val="Eligible Pur Pow Energy Expense"/>
      <sheetName val="TNP1 Replacmnt Pwr Expense"/>
      <sheetName val="Total Pur Pwr Expense"/>
      <sheetName val="Non Recon Fuel Expense"/>
      <sheetName val="Amoco Mkt Adj"/>
      <sheetName val="Off System Sales"/>
      <sheetName val="OffSystemSales (2)"/>
      <sheetName val="kWh Sales per Gen Ledger "/>
      <sheetName val="Rev by CClass per Gen Ledger"/>
      <sheetName val="Customers"/>
      <sheetName val="kWh Sales by class per Reg"/>
      <sheetName val="Fuel Rev by Cust Class per Reg"/>
      <sheetName val="Nat Gas Purchases"/>
      <sheetName val="Lignite Purchases"/>
      <sheetName val="Alt Fuels Pur"/>
      <sheetName val="PCRF Energy Rev by cust class"/>
      <sheetName val="CompUse"/>
      <sheetName val="System Los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_Info"/>
      <sheetName val="2006 Notes"/>
      <sheetName val="Areas Providing Info"/>
      <sheetName val="PY Alloc Percentages"/>
      <sheetName val="CY vs PY Comparison"/>
      <sheetName val="Corp Office Alloc Percentages"/>
      <sheetName val="Corp_Alloc_Table+"/>
      <sheetName val="CorpAllocbyLocbyCo&amp;More"/>
      <sheetName val="Co. 6 Alloc Percentage Rates"/>
      <sheetName val="Co6_Alloc_Table"/>
      <sheetName val="911"/>
      <sheetName val="912"/>
      <sheetName val="+914"/>
      <sheetName val="+CS924"/>
      <sheetName val="IT967"/>
      <sheetName val="+IT968"/>
      <sheetName val="TNPBldg975"/>
      <sheetName val="Bldg977"/>
      <sheetName val="Bldg980"/>
      <sheetName val="+990"/>
      <sheetName val="+995"/>
      <sheetName val="Old NOTES"/>
      <sheetName val="TNP Alloc Methods"/>
      <sheetName val="T-Summarized Overview"/>
      <sheetName val="T-Overview"/>
      <sheetName val="T-Support"/>
      <sheetName val="T-Dept support"/>
      <sheetName val="T-Common GO"/>
      <sheetName val="T-PA Trans Count"/>
      <sheetName val="Macro_Bldg_All_3Sheets"/>
      <sheetName val="Macro_Bldg_ASHQandAnnexonly"/>
      <sheetName val="Macro_Bldg_CorptoBUs"/>
      <sheetName val="Macro_924_and_Dependents"/>
      <sheetName val="Macro_Print_Other_Detail"/>
    </sheetNames>
    <sheetDataSet>
      <sheetData sheetId="0"/>
      <sheetData sheetId="1"/>
      <sheetData sheetId="2"/>
      <sheetData sheetId="3"/>
      <sheetData sheetId="4"/>
      <sheetData sheetId="5"/>
      <sheetData sheetId="6">
        <row r="30">
          <cell r="A30" t="str">
            <v>911</v>
          </cell>
          <cell r="B30">
            <v>0.42170000000000002</v>
          </cell>
          <cell r="C30">
            <v>0.1714</v>
          </cell>
          <cell r="D30">
            <v>3.2199999999999999E-2</v>
          </cell>
          <cell r="E30">
            <v>0.36870000000000003</v>
          </cell>
          <cell r="F30">
            <v>6.0000000000000001E-3</v>
          </cell>
        </row>
        <row r="31">
          <cell r="A31" t="str">
            <v>912</v>
          </cell>
          <cell r="B31">
            <v>0.4592</v>
          </cell>
          <cell r="C31">
            <v>0.18559999999999999</v>
          </cell>
          <cell r="D31">
            <v>5.3699999999999998E-2</v>
          </cell>
          <cell r="E31">
            <v>0.2873</v>
          </cell>
          <cell r="F31">
            <v>1.4200000000000001E-2</v>
          </cell>
        </row>
        <row r="32">
          <cell r="A32" t="str">
            <v>914</v>
          </cell>
          <cell r="B32">
            <v>0.3967</v>
          </cell>
          <cell r="C32">
            <v>7.7600000000000002E-2</v>
          </cell>
          <cell r="D32">
            <v>9.7600000000000006E-2</v>
          </cell>
          <cell r="E32">
            <v>0.42809999999999998</v>
          </cell>
          <cell r="F32">
            <v>0</v>
          </cell>
        </row>
        <row r="33">
          <cell r="A33" t="str">
            <v>920</v>
          </cell>
          <cell r="E33">
            <v>1</v>
          </cell>
        </row>
        <row r="34">
          <cell r="A34" t="str">
            <v>924</v>
          </cell>
          <cell r="B34">
            <v>0.4698</v>
          </cell>
          <cell r="E34">
            <v>0.5302</v>
          </cell>
        </row>
        <row r="35">
          <cell r="A35" t="str">
            <v>942</v>
          </cell>
          <cell r="B35">
            <v>1</v>
          </cell>
        </row>
        <row r="36">
          <cell r="A36" t="str">
            <v>943</v>
          </cell>
          <cell r="F36">
            <v>1</v>
          </cell>
        </row>
        <row r="37">
          <cell r="A37" t="str">
            <v>946</v>
          </cell>
          <cell r="C37">
            <v>1</v>
          </cell>
        </row>
        <row r="38">
          <cell r="A38" t="str">
            <v>947</v>
          </cell>
          <cell r="D38">
            <v>1</v>
          </cell>
        </row>
        <row r="39">
          <cell r="A39" t="str">
            <v>948</v>
          </cell>
          <cell r="G39">
            <v>1</v>
          </cell>
        </row>
        <row r="40">
          <cell r="A40" t="str">
            <v>967</v>
          </cell>
          <cell r="B40">
            <v>0.29249999999999998</v>
          </cell>
          <cell r="C40">
            <v>0.26889999999999997</v>
          </cell>
          <cell r="D40">
            <v>5.8500000000000003E-2</v>
          </cell>
          <cell r="E40">
            <v>0.37259999999999999</v>
          </cell>
          <cell r="F40">
            <v>7.4999999999999997E-3</v>
          </cell>
        </row>
        <row r="41">
          <cell r="A41" t="str">
            <v>977</v>
          </cell>
          <cell r="B41">
            <v>0.31190000000000001</v>
          </cell>
          <cell r="C41">
            <v>0.20399999999999999</v>
          </cell>
          <cell r="D41">
            <v>5.45E-2</v>
          </cell>
          <cell r="E41">
            <v>0.42759999999999998</v>
          </cell>
          <cell r="F41">
            <v>2E-3</v>
          </cell>
          <cell r="G41">
            <v>1.7500000000000002E-2</v>
          </cell>
        </row>
        <row r="42">
          <cell r="A42" t="str">
            <v>980</v>
          </cell>
          <cell r="B42">
            <v>7.3899999999999993E-2</v>
          </cell>
          <cell r="C42">
            <v>0.7077</v>
          </cell>
          <cell r="D42">
            <v>2.1399999999999999E-2</v>
          </cell>
          <cell r="E42">
            <v>9.0200000000000002E-2</v>
          </cell>
          <cell r="F42">
            <v>0.10680000000000001</v>
          </cell>
        </row>
        <row r="43">
          <cell r="A43" t="str">
            <v>990</v>
          </cell>
          <cell r="B43">
            <v>0.24460000000000001</v>
          </cell>
          <cell r="C43">
            <v>0.38269999999999998</v>
          </cell>
          <cell r="D43">
            <v>7.0900000000000005E-2</v>
          </cell>
          <cell r="E43">
            <v>0.29870000000000002</v>
          </cell>
          <cell r="F43">
            <v>3.0999999999999999E-3</v>
          </cell>
        </row>
        <row r="44">
          <cell r="A44" t="str">
            <v>995</v>
          </cell>
          <cell r="B44">
            <v>0.31659999999999999</v>
          </cell>
          <cell r="C44">
            <v>0.2412</v>
          </cell>
          <cell r="D44">
            <v>2.1899999999999999E-2</v>
          </cell>
          <cell r="E44">
            <v>0.41199999999999998</v>
          </cell>
          <cell r="F44">
            <v>8.3000000000000001E-3</v>
          </cell>
        </row>
      </sheetData>
      <sheetData sheetId="7"/>
      <sheetData sheetId="8"/>
      <sheetData sheetId="9">
        <row r="4">
          <cell r="A4" t="str">
            <v>174</v>
          </cell>
          <cell r="B4" t="str">
            <v>Gen Mgmt--Elec/Trans/Gas</v>
          </cell>
          <cell r="C4">
            <v>0.4405</v>
          </cell>
          <cell r="E4">
            <v>0.1114</v>
          </cell>
          <cell r="F4">
            <v>0.4481</v>
          </cell>
        </row>
        <row r="5">
          <cell r="A5" t="str">
            <v>185</v>
          </cell>
          <cell r="B5" t="str">
            <v>Customer Services</v>
          </cell>
          <cell r="C5">
            <v>0.4698</v>
          </cell>
          <cell r="F5">
            <v>0.5302</v>
          </cell>
        </row>
        <row r="6">
          <cell r="A6" t="str">
            <v>187</v>
          </cell>
          <cell r="B6" t="str">
            <v>Gen Mgmt--Elec/Trans</v>
          </cell>
          <cell r="C6">
            <v>0.81079999999999997</v>
          </cell>
          <cell r="E6">
            <v>0.18920000000000001</v>
          </cell>
        </row>
        <row r="7">
          <cell r="A7" t="str">
            <v>189</v>
          </cell>
          <cell r="B7" t="str">
            <v>Gen Mgmt--Elec/Gas</v>
          </cell>
          <cell r="C7">
            <v>0.499</v>
          </cell>
          <cell r="F7">
            <v>0.501</v>
          </cell>
        </row>
        <row r="8">
          <cell r="A8" t="str">
            <v>191</v>
          </cell>
          <cell r="B8" t="str">
            <v>PNM-TNMP Elec Util</v>
          </cell>
          <cell r="G8">
            <v>0.81799999999999995</v>
          </cell>
          <cell r="H8">
            <v>0.182</v>
          </cell>
        </row>
        <row r="9">
          <cell r="A9" t="str">
            <v>192</v>
          </cell>
          <cell r="B9" t="str">
            <v>PNM-TNMP Texas</v>
          </cell>
          <cell r="G9">
            <v>1</v>
          </cell>
        </row>
        <row r="10">
          <cell r="A10" t="str">
            <v>193</v>
          </cell>
          <cell r="B10" t="str">
            <v>PNM-TNMP New Mexico</v>
          </cell>
          <cell r="H10">
            <v>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-D-2.3 Adv.Contr.&amp;Dues"/>
      <sheetName val="II-D-2.5Contributions&amp;Donations"/>
      <sheetName val="Pivot GL"/>
      <sheetName val="TCC GL"/>
      <sheetName val="Sheet2"/>
      <sheetName val="WP II-D-2.5-1 Educational "/>
      <sheetName val="WP II-D-2.5-2 Comm Service"/>
      <sheetName val="WP II-D-2.5-3 Econ Devel"/>
      <sheetName val="Lookup"/>
      <sheetName val="AP"/>
      <sheetName val="Notes"/>
      <sheetName val="Lookups"/>
      <sheetName val="Lines removed"/>
      <sheetName val="Sheet11"/>
      <sheetName val="BO AP Contr. and Dues"/>
    </sheetNames>
    <sheetDataSet>
      <sheetData sheetId="0"/>
      <sheetData sheetId="1"/>
      <sheetData sheetId="2"/>
      <sheetData sheetId="3"/>
      <sheetData sheetId="4">
        <row r="5">
          <cell r="A5" t="str">
            <v>ABRAHAM LINCOLN MIDDLE SCHOOL</v>
          </cell>
          <cell r="B5" t="str">
            <v>Educational</v>
          </cell>
        </row>
        <row r="6">
          <cell r="A6" t="str">
            <v>ACTIONS OF HOPE</v>
          </cell>
          <cell r="B6" t="str">
            <v>Community Service</v>
          </cell>
        </row>
        <row r="7">
          <cell r="A7" t="str">
            <v>AEP FOUNDATION</v>
          </cell>
          <cell r="B7" t="str">
            <v>Community Service</v>
          </cell>
        </row>
        <row r="8">
          <cell r="A8" t="str">
            <v>Amer. Institute of Arch.</v>
          </cell>
          <cell r="B8" t="str">
            <v>Community Service</v>
          </cell>
        </row>
        <row r="9">
          <cell r="A9" t="str">
            <v>AMERICAN ASSOCIATION OF BLACKS IN ENERGY</v>
          </cell>
          <cell r="B9" t="str">
            <v>Business</v>
          </cell>
        </row>
        <row r="10">
          <cell r="A10" t="str">
            <v>AMERICAN CANCER SOCIETY</v>
          </cell>
          <cell r="B10" t="str">
            <v>Community Service</v>
          </cell>
        </row>
        <row r="11">
          <cell r="A11" t="str">
            <v>AMERICAN COUNCIL FOR CONSTRUCTION EDUCATION</v>
          </cell>
          <cell r="B11" t="str">
            <v>Community Service</v>
          </cell>
        </row>
        <row r="12">
          <cell r="A12" t="str">
            <v>AMERICAN HEART ASSOCIATION</v>
          </cell>
          <cell r="B12" t="str">
            <v>Community Service</v>
          </cell>
        </row>
        <row r="13">
          <cell r="A13" t="str">
            <v>AMERICAN LEGISLATIVE EXCHANGE COUNCIL</v>
          </cell>
          <cell r="B13" t="str">
            <v>Business</v>
          </cell>
        </row>
        <row r="14">
          <cell r="A14" t="str">
            <v>AMERICAN RED CROSS</v>
          </cell>
          <cell r="B14" t="str">
            <v>Community Service</v>
          </cell>
        </row>
        <row r="15">
          <cell r="A15" t="str">
            <v>AMERICAN SOCIETY OF CIVIL ENGINEERS</v>
          </cell>
          <cell r="B15" t="str">
            <v>Business</v>
          </cell>
        </row>
        <row r="16">
          <cell r="A16" t="str">
            <v>AMIGOS DEL VALLE INC</v>
          </cell>
          <cell r="B16" t="str">
            <v>Economic Development</v>
          </cell>
        </row>
        <row r="17">
          <cell r="A17" t="str">
            <v>ARANSAS COUNTY</v>
          </cell>
          <cell r="B17" t="str">
            <v>Economic Development</v>
          </cell>
        </row>
        <row r="18">
          <cell r="A18" t="str">
            <v>ARANSAS COUNTY ISD</v>
          </cell>
          <cell r="B18" t="str">
            <v>Economic Development</v>
          </cell>
        </row>
        <row r="19">
          <cell r="A19" t="str">
            <v>ARANSAS PASS HIGH SCHOOL</v>
          </cell>
          <cell r="B19" t="str">
            <v>Community Service</v>
          </cell>
        </row>
        <row r="20">
          <cell r="A20" t="str">
            <v>ART CENTER FOR THE ISLANDS</v>
          </cell>
          <cell r="B20" t="str">
            <v>Community Service</v>
          </cell>
        </row>
        <row r="21">
          <cell r="A21" t="str">
            <v>ART CENTER OF CORPUS CHRISTI</v>
          </cell>
          <cell r="B21" t="str">
            <v>Community Service</v>
          </cell>
        </row>
        <row r="22">
          <cell r="A22" t="str">
            <v>AUSTIN STORM</v>
          </cell>
          <cell r="B22" t="str">
            <v>Community Service</v>
          </cell>
        </row>
        <row r="23">
          <cell r="A23" t="str">
            <v xml:space="preserve">Bahia Grande Project </v>
          </cell>
          <cell r="B23" t="str">
            <v>Community Service</v>
          </cell>
        </row>
        <row r="24">
          <cell r="A24" t="str">
            <v>BAY AREA STUDIOS  INC</v>
          </cell>
          <cell r="B24" t="str">
            <v>Community Service</v>
          </cell>
        </row>
        <row r="25">
          <cell r="A25" t="str">
            <v>BAY CITY GIRLS SOFTBALL ASSOCIATION</v>
          </cell>
          <cell r="B25" t="str">
            <v>Community Service</v>
          </cell>
        </row>
        <row r="26">
          <cell r="A26" t="str">
            <v>BAY CITY VOLUNTEER FIRE DEPT</v>
          </cell>
          <cell r="B26" t="str">
            <v>Community Service</v>
          </cell>
        </row>
        <row r="27">
          <cell r="A27" t="str">
            <v>BAYFEST INC</v>
          </cell>
          <cell r="B27" t="str">
            <v>Business</v>
          </cell>
        </row>
        <row r="28">
          <cell r="A28" t="str">
            <v>BEACH TO BAY RELAY</v>
          </cell>
          <cell r="B28" t="str">
            <v>Community Service</v>
          </cell>
        </row>
        <row r="29">
          <cell r="A29" t="str">
            <v>BENAVIDES</v>
          </cell>
          <cell r="B29" t="str">
            <v>Business</v>
          </cell>
        </row>
        <row r="30">
          <cell r="A30" t="str">
            <v>BIG BROTHERS/BIG SISTERS</v>
          </cell>
          <cell r="B30" t="str">
            <v>Community Service</v>
          </cell>
        </row>
        <row r="31">
          <cell r="A31" t="str">
            <v>BISHOP ELEMENTARY SCHOOL</v>
          </cell>
          <cell r="B31" t="str">
            <v>Educational</v>
          </cell>
        </row>
        <row r="32">
          <cell r="A32" t="str">
            <v>BLACK EX-STUDENTS OF TEXAS</v>
          </cell>
          <cell r="B32" t="str">
            <v>Community Service</v>
          </cell>
        </row>
        <row r="33">
          <cell r="A33" t="str">
            <v>BOY SCOUTS OF AMERICA</v>
          </cell>
          <cell r="B33" t="str">
            <v>Community Service</v>
          </cell>
        </row>
        <row r="34">
          <cell r="A34" t="str">
            <v>BOYS &amp; GIRLS CLUBS</v>
          </cell>
          <cell r="B34" t="str">
            <v>Community Service</v>
          </cell>
        </row>
        <row r="35">
          <cell r="A35" t="str">
            <v>BRACKENRIDGE RECREATION COMPLEX</v>
          </cell>
          <cell r="B35" t="str">
            <v>Community Service</v>
          </cell>
        </row>
        <row r="36">
          <cell r="A36" t="str">
            <v>BRUNI HIGH SCHOOL</v>
          </cell>
          <cell r="B36" t="str">
            <v>Educational</v>
          </cell>
        </row>
        <row r="37">
          <cell r="A37" t="str">
            <v>BUCCANEER COMMISSION</v>
          </cell>
          <cell r="B37" t="str">
            <v>Business</v>
          </cell>
        </row>
        <row r="38">
          <cell r="A38" t="str">
            <v>CACTUS BOWL</v>
          </cell>
          <cell r="B38" t="str">
            <v>Community Service</v>
          </cell>
        </row>
        <row r="39">
          <cell r="A39" t="str">
            <v>CALALLEN HIGH SCHOOL</v>
          </cell>
          <cell r="B39" t="str">
            <v>Educational</v>
          </cell>
        </row>
        <row r="40">
          <cell r="A40" t="str">
            <v>CALALLEN TOPCAT DANCE TEAM</v>
          </cell>
          <cell r="B40" t="str">
            <v>Educational</v>
          </cell>
        </row>
        <row r="41">
          <cell r="A41" t="str">
            <v>CALALLEN WILDCAT TOUCHDOWN CLUB</v>
          </cell>
          <cell r="B41" t="str">
            <v>Educational</v>
          </cell>
        </row>
        <row r="42">
          <cell r="A42" t="str">
            <v>CALHOUN COUNTY</v>
          </cell>
          <cell r="B42" t="str">
            <v>Community Service</v>
          </cell>
        </row>
        <row r="43">
          <cell r="A43" t="str">
            <v>CAMERON COUNTY EXTENSION</v>
          </cell>
          <cell r="B43" t="str">
            <v>Community Service</v>
          </cell>
        </row>
        <row r="44">
          <cell r="A44" t="str">
            <v>CAMP FIRE USA</v>
          </cell>
          <cell r="B44" t="str">
            <v>Community Service</v>
          </cell>
        </row>
        <row r="45">
          <cell r="A45" t="str">
            <v>CANTERBURY ELEMENTARY PTA</v>
          </cell>
          <cell r="B45" t="str">
            <v>Educational</v>
          </cell>
        </row>
        <row r="46">
          <cell r="A46" t="str">
            <v>CARING FOR CHILDREN FOUNDATION</v>
          </cell>
          <cell r="B46" t="str">
            <v>Community Service</v>
          </cell>
        </row>
        <row r="47">
          <cell r="A47" t="str">
            <v>CARROLL HIGH SCHOOL BASEBALL</v>
          </cell>
          <cell r="B47" t="str">
            <v>Educational</v>
          </cell>
        </row>
        <row r="48">
          <cell r="A48" t="str">
            <v>CATHEDRAL CONCERT SERIES</v>
          </cell>
          <cell r="B48" t="str">
            <v>Educational</v>
          </cell>
        </row>
        <row r="49">
          <cell r="A49" t="str">
            <v>CCA COASTAL CONSERVATION ASSOC</v>
          </cell>
          <cell r="B49" t="str">
            <v>Economic Development</v>
          </cell>
        </row>
        <row r="50">
          <cell r="A50" t="str">
            <v>CELEBRATE TEXAS / SHOOTOUT</v>
          </cell>
          <cell r="B50" t="str">
            <v>Community Service</v>
          </cell>
        </row>
        <row r="51">
          <cell r="A51" t="str">
            <v>CENTER FOR ENERGY &amp; ECONOMIC DEVELOPMENT</v>
          </cell>
          <cell r="B51" t="str">
            <v>Economic Development</v>
          </cell>
        </row>
        <row r="52">
          <cell r="A52" t="str">
            <v>CHAD STALEY MEMORIAL FUND</v>
          </cell>
          <cell r="B52" t="str">
            <v>Community Service</v>
          </cell>
        </row>
        <row r="53">
          <cell r="A53" t="str">
            <v>CHARLOTTE, CITY OF</v>
          </cell>
          <cell r="B53" t="str">
            <v>Community Service</v>
          </cell>
        </row>
        <row r="54">
          <cell r="A54" t="str">
            <v>CHILDREN'S DISCOVERY MUSEUM</v>
          </cell>
          <cell r="B54" t="str">
            <v>Educational</v>
          </cell>
        </row>
        <row r="55">
          <cell r="A55" t="str">
            <v>CHILDRENS HAVEN INTERNATIONAL</v>
          </cell>
          <cell r="B55" t="str">
            <v>Community Service</v>
          </cell>
        </row>
        <row r="56">
          <cell r="A56" t="str">
            <v>CHRISTUS SPOHN HEALTH SYSTEM FOUNDATION</v>
          </cell>
          <cell r="B56" t="str">
            <v>Community Service</v>
          </cell>
        </row>
        <row r="57">
          <cell r="A57" t="str">
            <v>City of El Cenizo</v>
          </cell>
          <cell r="B57" t="str">
            <v>Community Service</v>
          </cell>
        </row>
        <row r="58">
          <cell r="A58" t="str">
            <v>CITY OF MISSION PARKS &amp; RECREATION</v>
          </cell>
          <cell r="B58" t="str">
            <v>Community Service</v>
          </cell>
        </row>
        <row r="59">
          <cell r="A59" t="str">
            <v>CLARENDON COLLEGE</v>
          </cell>
          <cell r="B59" t="str">
            <v>Educational</v>
          </cell>
        </row>
        <row r="60">
          <cell r="A60" t="str">
            <v>CLEAN COAL TECHNOLOGY FOUNDATION</v>
          </cell>
          <cell r="B60" t="str">
            <v>Economic Development</v>
          </cell>
        </row>
        <row r="61">
          <cell r="A61" t="str">
            <v>COASTAL BEND</v>
          </cell>
          <cell r="B61" t="str">
            <v>Community Service</v>
          </cell>
        </row>
        <row r="62">
          <cell r="A62" t="str">
            <v>COASTAL CELEBRATION OF LIGHTS INC</v>
          </cell>
          <cell r="B62" t="str">
            <v>Community Service</v>
          </cell>
        </row>
        <row r="63">
          <cell r="A63" t="str">
            <v>COASTAL CONSERVATION ASSOCIATION</v>
          </cell>
          <cell r="B63" t="str">
            <v>Economic Development</v>
          </cell>
        </row>
        <row r="64">
          <cell r="A64" t="str">
            <v>COMFORT HOUSE</v>
          </cell>
          <cell r="B64" t="str">
            <v>Community Service</v>
          </cell>
        </row>
        <row r="65">
          <cell r="A65" t="str">
            <v>COMMUNITY SCHOOL OF THE PARK</v>
          </cell>
          <cell r="B65" t="str">
            <v>Educational</v>
          </cell>
        </row>
        <row r="66">
          <cell r="A66" t="str">
            <v>CONCHO BOXING CLUB</v>
          </cell>
          <cell r="B66" t="str">
            <v>Educational</v>
          </cell>
        </row>
        <row r="67">
          <cell r="A67" t="str">
            <v>CORPUS CHRISTI BOTANICAL SOC</v>
          </cell>
          <cell r="B67" t="str">
            <v>Educational</v>
          </cell>
        </row>
        <row r="68">
          <cell r="A68" t="str">
            <v>CORPUS CHRISTI CHAMBER OF COMMERCE</v>
          </cell>
          <cell r="B68" t="str">
            <v>Economic Development</v>
          </cell>
        </row>
        <row r="69">
          <cell r="A69" t="str">
            <v>CORPUS CHRISTI CRIMESTOPPERS</v>
          </cell>
          <cell r="B69" t="str">
            <v>Community Service</v>
          </cell>
        </row>
        <row r="70">
          <cell r="A70" t="str">
            <v>CORPUS CHRISTI LITERACY COUNCIL</v>
          </cell>
          <cell r="B70" t="str">
            <v>Educational</v>
          </cell>
        </row>
        <row r="71">
          <cell r="A71" t="str">
            <v>CORPUS CHRISTI POLICE</v>
          </cell>
          <cell r="B71" t="str">
            <v>Community Service</v>
          </cell>
        </row>
        <row r="72">
          <cell r="A72" t="str">
            <v>CORPUS CHRISTI UNITED LITTLE</v>
          </cell>
          <cell r="B72" t="str">
            <v>Community Service</v>
          </cell>
        </row>
        <row r="73">
          <cell r="A73" t="str">
            <v>CORPUS CHRISTI, CITY OF</v>
          </cell>
          <cell r="B73" t="str">
            <v>Economic Development</v>
          </cell>
        </row>
        <row r="74">
          <cell r="A74" t="str">
            <v>CRYSTAL CITY SPINACH FESTIVAL</v>
          </cell>
          <cell r="B74" t="str">
            <v>Community Service</v>
          </cell>
        </row>
        <row r="75">
          <cell r="A75" t="str">
            <v>CULTURAL COUNCIL OF VICTORIA</v>
          </cell>
          <cell r="B75" t="str">
            <v>Community Service</v>
          </cell>
        </row>
        <row r="76">
          <cell r="A76" t="str">
            <v>DEL MAR COLLEGE FOUNDATION INC</v>
          </cell>
          <cell r="B76" t="str">
            <v>Educational</v>
          </cell>
        </row>
        <row r="77">
          <cell r="A77" t="str">
            <v>DEL RIO MIDDLE SCHOOL</v>
          </cell>
          <cell r="B77" t="str">
            <v>Educational</v>
          </cell>
        </row>
        <row r="78">
          <cell r="A78" t="str">
            <v>DEL RIO RAMS</v>
          </cell>
          <cell r="B78" t="str">
            <v>Educational</v>
          </cell>
        </row>
        <row r="79">
          <cell r="A79" t="str">
            <v>DENTISTS WHO CARE</v>
          </cell>
          <cell r="B79" t="str">
            <v>Community Service</v>
          </cell>
        </row>
        <row r="80">
          <cell r="A80" t="str">
            <v>DEVINE CHAMBER OF COMMERCE</v>
          </cell>
          <cell r="B80" t="str">
            <v>Economic Development</v>
          </cell>
        </row>
        <row r="81">
          <cell r="A81" t="str">
            <v>DEWITT COUNTY</v>
          </cell>
          <cell r="B81" t="str">
            <v>Economic Development</v>
          </cell>
        </row>
        <row r="82">
          <cell r="A82" t="str">
            <v>DILLEY I S D</v>
          </cell>
          <cell r="B82" t="str">
            <v>Community Service</v>
          </cell>
        </row>
        <row r="83">
          <cell r="A83" t="str">
            <v>DONNA QUARTERBACK CLUB</v>
          </cell>
          <cell r="B83" t="str">
            <v>Educational</v>
          </cell>
        </row>
        <row r="84">
          <cell r="A84" t="str">
            <v>DRESS FOR SUCCESS</v>
          </cell>
          <cell r="B84" t="str">
            <v>Community Service</v>
          </cell>
        </row>
        <row r="85">
          <cell r="A85" t="str">
            <v>DRISCOLL CHILDRENS HOSPITAL</v>
          </cell>
          <cell r="B85" t="str">
            <v>Community Service</v>
          </cell>
        </row>
        <row r="86">
          <cell r="A86" t="str">
            <v>EAGLE PASS YOUTH</v>
          </cell>
          <cell r="B86" t="str">
            <v>Community Service</v>
          </cell>
        </row>
        <row r="87">
          <cell r="A87" t="str">
            <v>EAGLE PASS, CITY OF</v>
          </cell>
          <cell r="B87" t="str">
            <v>Economic Development</v>
          </cell>
        </row>
        <row r="88">
          <cell r="A88" t="str">
            <v>EDCOUCH</v>
          </cell>
          <cell r="B88" t="str">
            <v>Economic Development</v>
          </cell>
        </row>
        <row r="89">
          <cell r="A89" t="str">
            <v>EDCOUCH/ELSA JR HIGH SCHOOL</v>
          </cell>
          <cell r="B89" t="str">
            <v>Educational</v>
          </cell>
        </row>
        <row r="90">
          <cell r="A90" t="str">
            <v>EDINBURG LIONS CLUB</v>
          </cell>
          <cell r="B90" t="str">
            <v>Community Service</v>
          </cell>
        </row>
        <row r="91">
          <cell r="A91" t="str">
            <v>EDINBURG NORTH HIGH SCHOOL</v>
          </cell>
          <cell r="B91" t="str">
            <v>Educational</v>
          </cell>
        </row>
        <row r="92">
          <cell r="A92" t="str">
            <v>EDINBURG, CITY OF</v>
          </cell>
          <cell r="B92" t="str">
            <v>Economic Development</v>
          </cell>
        </row>
        <row r="93">
          <cell r="A93" t="str">
            <v>EDISON ELECTRIC INSTITUTE</v>
          </cell>
          <cell r="B93" t="str">
            <v>Business</v>
          </cell>
        </row>
        <row r="94">
          <cell r="A94" t="str">
            <v>EDNA, CITY OF</v>
          </cell>
          <cell r="B94" t="str">
            <v>Economic Development</v>
          </cell>
        </row>
        <row r="95">
          <cell r="A95" t="str">
            <v>EDS CHARITY GOLF AT TULSA</v>
          </cell>
          <cell r="B95" t="str">
            <v>Economic Development</v>
          </cell>
        </row>
        <row r="96">
          <cell r="A96" t="str">
            <v>EL PROGRESO MEMORIAL LIBRARY</v>
          </cell>
          <cell r="B96" t="str">
            <v>Educational</v>
          </cell>
        </row>
        <row r="97">
          <cell r="A97" t="str">
            <v>EL SOCORRO</v>
          </cell>
          <cell r="B97" t="str">
            <v>Economic Development</v>
          </cell>
        </row>
        <row r="98">
          <cell r="A98" t="str">
            <v>ESCOBARES, CITY OF</v>
          </cell>
          <cell r="B98" t="str">
            <v>Economic Development</v>
          </cell>
        </row>
        <row r="99">
          <cell r="A99" t="str">
            <v>EXPRESS SOCCER CLUB</v>
          </cell>
          <cell r="B99" t="str">
            <v>Community Service</v>
          </cell>
        </row>
        <row r="100">
          <cell r="A100" t="str">
            <v>FBI NATIONAL ACADEMY</v>
          </cell>
          <cell r="B100" t="str">
            <v>Educational</v>
          </cell>
        </row>
        <row r="101">
          <cell r="A101" t="str">
            <v>FINANCIAL ACCOUNTING STANDARDS BOARD</v>
          </cell>
          <cell r="B101" t="str">
            <v>Business</v>
          </cell>
        </row>
        <row r="102">
          <cell r="A102" t="str">
            <v>FOOD BANK OF CORPUS CHRISTI</v>
          </cell>
          <cell r="B102" t="str">
            <v>Community Service</v>
          </cell>
        </row>
        <row r="103">
          <cell r="A103" t="str">
            <v>FOOD BANK OF RIO GRANDE VALLEY</v>
          </cell>
          <cell r="B103" t="str">
            <v>Community Service</v>
          </cell>
        </row>
        <row r="104">
          <cell r="A104" t="str">
            <v>FREER CRIME STOPPERS</v>
          </cell>
          <cell r="B104" t="str">
            <v>Community Service</v>
          </cell>
        </row>
        <row r="105">
          <cell r="A105" t="str">
            <v>FREER INDEPENDENT SCHOOL DISTRICT</v>
          </cell>
          <cell r="B105" t="str">
            <v>Educational</v>
          </cell>
        </row>
        <row r="106">
          <cell r="A106" t="str">
            <v>FRIENDS OF THE GOVERNORS MANSION</v>
          </cell>
          <cell r="B106" t="str">
            <v>Community Service</v>
          </cell>
        </row>
        <row r="107">
          <cell r="A107" t="str">
            <v>FRIO COUNTY JR LIVESTOCK SHOW</v>
          </cell>
          <cell r="B107" t="str">
            <v>Educational</v>
          </cell>
        </row>
        <row r="108">
          <cell r="A108" t="str">
            <v>FUTURE FARMERS OF AMERICA</v>
          </cell>
          <cell r="B108" t="str">
            <v>Educational</v>
          </cell>
        </row>
        <row r="109">
          <cell r="A109" t="str">
            <v>GARWOOD LIONS CLUB</v>
          </cell>
          <cell r="B109" t="str">
            <v>Community Service</v>
          </cell>
        </row>
        <row r="110">
          <cell r="A110" t="str">
            <v>GARWOOD/NADA BUYERS GROUP</v>
          </cell>
          <cell r="B110" t="str">
            <v>Economic Development</v>
          </cell>
        </row>
        <row r="111">
          <cell r="A111" t="str">
            <v>GENERAL RICARDO SANCHEZ ELEMENTARY</v>
          </cell>
          <cell r="B111" t="str">
            <v>Educational</v>
          </cell>
        </row>
        <row r="112">
          <cell r="A112" t="str">
            <v>GEORGE WEST STORYFEST ASSOC INC</v>
          </cell>
          <cell r="B112" t="str">
            <v>Educational</v>
          </cell>
        </row>
        <row r="113">
          <cell r="A113" t="str">
            <v>GIRL SCOUTS</v>
          </cell>
          <cell r="B113" t="str">
            <v>Community Service</v>
          </cell>
        </row>
        <row r="114">
          <cell r="A114" t="str">
            <v>GOLIAD COUNTY</v>
          </cell>
          <cell r="B114" t="str">
            <v>Economic Development</v>
          </cell>
        </row>
        <row r="115">
          <cell r="A115" t="str">
            <v>GOLIAD INDEPENDENT SCHOOL DISTRICT</v>
          </cell>
          <cell r="B115" t="str">
            <v>Educational</v>
          </cell>
        </row>
        <row r="116">
          <cell r="A116" t="str">
            <v>GOVERNORS FELLOWSHIP PROGRAM</v>
          </cell>
          <cell r="B116" t="str">
            <v>Educational</v>
          </cell>
        </row>
        <row r="117">
          <cell r="A117" t="str">
            <v>GREATER KINGSVILLE ECONOMIC</v>
          </cell>
          <cell r="B117" t="str">
            <v>Economic Development</v>
          </cell>
        </row>
        <row r="118">
          <cell r="A118" t="str">
            <v>GREEN THUMB GARDEN CLUB</v>
          </cell>
          <cell r="B118" t="str">
            <v>Community Service</v>
          </cell>
        </row>
        <row r="119">
          <cell r="A119" t="str">
            <v>GULF COAST BIRD OBSERVATORY</v>
          </cell>
          <cell r="B119" t="str">
            <v>Community Service</v>
          </cell>
        </row>
        <row r="120">
          <cell r="A120" t="str">
            <v>HABITAT FOR HUMANITY</v>
          </cell>
          <cell r="B120" t="str">
            <v>Community Service</v>
          </cell>
        </row>
        <row r="121">
          <cell r="A121" t="str">
            <v>HALO-FLIGHT FOA</v>
          </cell>
          <cell r="B121" t="str">
            <v>Community Service</v>
          </cell>
        </row>
        <row r="122">
          <cell r="A122" t="str">
            <v>HANDS HEAD HEALTH OF UVALDE INC</v>
          </cell>
          <cell r="B122" t="str">
            <v>Community Service</v>
          </cell>
        </row>
        <row r="123">
          <cell r="A123" t="str">
            <v>HARLINGEN AREA</v>
          </cell>
          <cell r="B123" t="str">
            <v>Community Service</v>
          </cell>
        </row>
        <row r="124">
          <cell r="A124" t="str">
            <v>HEARTWALK</v>
          </cell>
          <cell r="B124" t="str">
            <v>Community Service</v>
          </cell>
        </row>
        <row r="125">
          <cell r="A125" t="str">
            <v>HENRY B GONZALEZ ELEMENTARY SCHOOL</v>
          </cell>
          <cell r="B125" t="str">
            <v>Educational</v>
          </cell>
        </row>
        <row r="126">
          <cell r="A126" t="str">
            <v>HIDALGO, CITY OF</v>
          </cell>
          <cell r="B126" t="str">
            <v>Economic Development</v>
          </cell>
        </row>
        <row r="127">
          <cell r="A127" t="str">
            <v>HILDAGO COUNTY</v>
          </cell>
          <cell r="B127" t="str">
            <v>Economic Development</v>
          </cell>
        </row>
        <row r="128">
          <cell r="A128" t="str">
            <v>HILLSIDE LITTLE LEAGUE</v>
          </cell>
          <cell r="B128" t="str">
            <v>Community Service</v>
          </cell>
        </row>
        <row r="129">
          <cell r="A129" t="str">
            <v>HISPANIC EDUCATION PROJECT</v>
          </cell>
          <cell r="B129" t="str">
            <v>Educational</v>
          </cell>
        </row>
        <row r="130">
          <cell r="A130" t="str">
            <v>HOPE LODGE #471</v>
          </cell>
          <cell r="B130" t="str">
            <v>Community Service</v>
          </cell>
        </row>
        <row r="131">
          <cell r="A131" t="str">
            <v>HUMANE SOCIETY</v>
          </cell>
          <cell r="B131" t="str">
            <v>Community Service</v>
          </cell>
        </row>
        <row r="132">
          <cell r="A132" t="str">
            <v>IDP INTERNATIONAL CENTER</v>
          </cell>
          <cell r="B132" t="str">
            <v>Community Service</v>
          </cell>
        </row>
        <row r="133">
          <cell r="A133" t="str">
            <v>IMAGES FOR CONSERVATION FUND</v>
          </cell>
          <cell r="B133" t="str">
            <v>Business</v>
          </cell>
        </row>
        <row r="134">
          <cell r="A134" t="str">
            <v>INEZ COMMUNITY BENEFIT ASSOC</v>
          </cell>
          <cell r="B134" t="str">
            <v>Community Service</v>
          </cell>
        </row>
        <row r="135">
          <cell r="A135" t="str">
            <v>INGLESIDE</v>
          </cell>
          <cell r="B135" t="str">
            <v>Community Service</v>
          </cell>
        </row>
        <row r="136">
          <cell r="A136" t="str">
            <v>ISLAND FOUNDATION INC</v>
          </cell>
          <cell r="B136" t="str">
            <v>Community Service</v>
          </cell>
        </row>
        <row r="137">
          <cell r="A137" t="str">
            <v>JIM HOGG COUNTY FAIR</v>
          </cell>
          <cell r="B137" t="str">
            <v>Community Service</v>
          </cell>
        </row>
        <row r="138">
          <cell r="A138" t="str">
            <v>JIM WELLS COUNTY FAIR ASSOC</v>
          </cell>
          <cell r="B138" t="str">
            <v>Community Service</v>
          </cell>
        </row>
        <row r="139">
          <cell r="A139" t="str">
            <v>JUNIOR SERVICE LEAGUE OF BAY CITY</v>
          </cell>
          <cell r="B139" t="str">
            <v>Community Service</v>
          </cell>
        </row>
        <row r="140">
          <cell r="A140" t="str">
            <v>KARNES CITY</v>
          </cell>
          <cell r="B140" t="str">
            <v>Economic Development</v>
          </cell>
        </row>
        <row r="141">
          <cell r="A141" t="str">
            <v>KARNES COUNTY</v>
          </cell>
          <cell r="B141" t="str">
            <v>Economic Development</v>
          </cell>
        </row>
        <row r="142">
          <cell r="A142" t="str">
            <v>KARNES COUNTY YOUTH SHOW FUND</v>
          </cell>
          <cell r="B142" t="str">
            <v>Community Service</v>
          </cell>
        </row>
        <row r="143">
          <cell r="A143" t="str">
            <v>KAVANAGH, ANTHONY P</v>
          </cell>
          <cell r="B143" t="str">
            <v>Business</v>
          </cell>
        </row>
        <row r="144">
          <cell r="A144" t="str">
            <v>KEEP TEXAS BEAUTIFUL</v>
          </cell>
          <cell r="B144" t="str">
            <v>Community Service</v>
          </cell>
        </row>
        <row r="145">
          <cell r="A145" t="str">
            <v>KENEDY ROTARY CLUB</v>
          </cell>
          <cell r="B145" t="str">
            <v>Community Service</v>
          </cell>
        </row>
        <row r="146">
          <cell r="A146" t="str">
            <v>KINGSVILLE KLENBERG COUNTY</v>
          </cell>
          <cell r="B146" t="str">
            <v>Economic Development</v>
          </cell>
        </row>
        <row r="147">
          <cell r="A147" t="str">
            <v>KIWANIS CLUB</v>
          </cell>
          <cell r="B147" t="str">
            <v>Community Service</v>
          </cell>
        </row>
        <row r="148">
          <cell r="A148" t="str">
            <v>KLEBERG-KENEDY COUNTY</v>
          </cell>
          <cell r="B148" t="str">
            <v>Economic Development</v>
          </cell>
        </row>
        <row r="149">
          <cell r="A149" t="str">
            <v>KNAPP MEDICAL CENTER</v>
          </cell>
          <cell r="B149" t="str">
            <v>Community Service</v>
          </cell>
        </row>
        <row r="150">
          <cell r="A150" t="str">
            <v>LA JOYA ISD TAX OFFICE</v>
          </cell>
          <cell r="B150" t="str">
            <v>Business</v>
          </cell>
        </row>
        <row r="151">
          <cell r="A151" t="str">
            <v>LAREDO CHAMBER OF COMMERCE</v>
          </cell>
          <cell r="B151" t="str">
            <v>Economic Development</v>
          </cell>
        </row>
        <row r="152">
          <cell r="A152" t="str">
            <v>LAREDO DEVELOPMENT FOUNDATION</v>
          </cell>
          <cell r="B152" t="str">
            <v>Economic Development</v>
          </cell>
        </row>
        <row r="153">
          <cell r="A153" t="str">
            <v>LAREDO GATEWAY ROTARY</v>
          </cell>
          <cell r="B153" t="str">
            <v>Community Service</v>
          </cell>
        </row>
        <row r="154">
          <cell r="A154" t="str">
            <v>LAREDO INTERNATIONAL FAIR &amp; EXPOSITION</v>
          </cell>
          <cell r="B154" t="str">
            <v>Economic Development</v>
          </cell>
        </row>
        <row r="155">
          <cell r="A155" t="str">
            <v>LAREDO, CITY OF</v>
          </cell>
          <cell r="B155" t="str">
            <v>Economic Development</v>
          </cell>
        </row>
        <row r="156">
          <cell r="A156" t="str">
            <v>LEAGUE OF WOMEN VOTERS</v>
          </cell>
          <cell r="B156" t="str">
            <v>Community Service</v>
          </cell>
        </row>
        <row r="157">
          <cell r="A157" t="str">
            <v>LEWIS, JENNIFER</v>
          </cell>
          <cell r="B157" t="str">
            <v>Business</v>
          </cell>
        </row>
        <row r="158">
          <cell r="A158" t="str">
            <v>LIVE OAK COUNTY FAIR ASSOCIATION</v>
          </cell>
          <cell r="B158" t="str">
            <v>Community Service</v>
          </cell>
        </row>
        <row r="159">
          <cell r="A159" t="str">
            <v>LOS FRESNOS AREA</v>
          </cell>
          <cell r="B159" t="str">
            <v>Economic Development</v>
          </cell>
        </row>
        <row r="160">
          <cell r="A160" t="str">
            <v>LOST PET HOTLINE</v>
          </cell>
          <cell r="B160" t="str">
            <v>Community Service</v>
          </cell>
        </row>
        <row r="161">
          <cell r="A161" t="str">
            <v>LOWER RIO GRANDE VALLEY</v>
          </cell>
          <cell r="B161" t="str">
            <v>Economic Development</v>
          </cell>
        </row>
        <row r="162">
          <cell r="A162" t="str">
            <v>MAKE-A-WISH FOUNDATION</v>
          </cell>
          <cell r="B162" t="str">
            <v>Community Service</v>
          </cell>
        </row>
        <row r="163">
          <cell r="A163" t="str">
            <v>MARCH OF DIMES WALK AMERICA</v>
          </cell>
          <cell r="B163" t="str">
            <v>Community Service</v>
          </cell>
        </row>
        <row r="164">
          <cell r="A164" t="str">
            <v>MATAGORDA COUNTY 100 CLUB</v>
          </cell>
          <cell r="B164" t="str">
            <v>Economic Development</v>
          </cell>
        </row>
        <row r="165">
          <cell r="A165" t="str">
            <v>MATAGORDA COUNTY FAIR &amp; LIVESTOCK ASSN</v>
          </cell>
          <cell r="B165" t="str">
            <v>Community Service</v>
          </cell>
        </row>
        <row r="166">
          <cell r="A166" t="str">
            <v>MATAGORDA COUNTY UNITED WAY</v>
          </cell>
          <cell r="B166" t="str">
            <v>Community Service</v>
          </cell>
        </row>
        <row r="167">
          <cell r="A167" t="str">
            <v>MCALLEN CHAMBER OF COMMERCE</v>
          </cell>
          <cell r="B167" t="str">
            <v>Economic Development</v>
          </cell>
        </row>
        <row r="168">
          <cell r="A168" t="str">
            <v>MCALLEN CRIME STOPPERS</v>
          </cell>
          <cell r="B168" t="str">
            <v>Community Service</v>
          </cell>
        </row>
        <row r="169">
          <cell r="A169" t="str">
            <v>MCALLEN EDUCATION FOUNDATION</v>
          </cell>
          <cell r="B169" t="str">
            <v>Educational</v>
          </cell>
        </row>
        <row r="170">
          <cell r="A170" t="str">
            <v>MCALLEN EVENING LIONS CLUB</v>
          </cell>
          <cell r="B170" t="str">
            <v>Community Service</v>
          </cell>
        </row>
        <row r="171">
          <cell r="A171" t="str">
            <v>MCALLEN HIGH SCHOOL</v>
          </cell>
          <cell r="B171" t="str">
            <v>Educational</v>
          </cell>
        </row>
        <row r="172">
          <cell r="A172" t="str">
            <v>MCALLEN HISPANIC CHAMBER OF</v>
          </cell>
          <cell r="B172" t="str">
            <v>Community Service</v>
          </cell>
        </row>
        <row r="173">
          <cell r="A173" t="str">
            <v>MCALLEN ISD</v>
          </cell>
          <cell r="B173" t="str">
            <v>Economic Development</v>
          </cell>
        </row>
        <row r="174">
          <cell r="A174" t="str">
            <v>MCALLEN LIONS CLUB</v>
          </cell>
          <cell r="B174" t="str">
            <v>Community Service</v>
          </cell>
        </row>
        <row r="175">
          <cell r="A175" t="str">
            <v>MCALLEN MEMORIAL</v>
          </cell>
          <cell r="B175" t="str">
            <v>Community Service</v>
          </cell>
        </row>
        <row r="176">
          <cell r="A176" t="str">
            <v>MCALLEN, CITY OF</v>
          </cell>
          <cell r="B176" t="str">
            <v>Economic Development</v>
          </cell>
        </row>
        <row r="177">
          <cell r="A177" t="str">
            <v>MEALS FOR THE ELDERLY</v>
          </cell>
          <cell r="B177" t="str">
            <v>Community Service</v>
          </cell>
        </row>
        <row r="178">
          <cell r="A178" t="str">
            <v>MEMORIAL HIGH SCHOOL</v>
          </cell>
          <cell r="B178" t="str">
            <v>Educational</v>
          </cell>
        </row>
        <row r="179">
          <cell r="A179" t="str">
            <v>MEMORIAL VIPER FOOTBALL BOOSTER CLUB</v>
          </cell>
          <cell r="B179" t="str">
            <v>Community Service</v>
          </cell>
        </row>
        <row r="180">
          <cell r="A180" t="str">
            <v>MEXICAN FOLKLORE SCHOOL OF DANCE</v>
          </cell>
          <cell r="B180" t="str">
            <v>Educational</v>
          </cell>
        </row>
        <row r="181">
          <cell r="A181" t="str">
            <v>MINORITY &amp; BUSINESS ALLIANCE</v>
          </cell>
          <cell r="B181" t="str">
            <v>Economic Development</v>
          </cell>
        </row>
        <row r="182">
          <cell r="A182" t="str">
            <v>MISSION BOYS &amp; GIRLS CLUB</v>
          </cell>
          <cell r="B182" t="str">
            <v>Community Service</v>
          </cell>
        </row>
        <row r="183">
          <cell r="A183" t="str">
            <v>MISSION CHAMBER OF COMMERCE</v>
          </cell>
          <cell r="B183" t="str">
            <v>Economic Development</v>
          </cell>
        </row>
        <row r="184">
          <cell r="A184" t="str">
            <v>MISSION CONSOLIDATED ISD</v>
          </cell>
          <cell r="B184" t="str">
            <v>Community Service</v>
          </cell>
        </row>
        <row r="185">
          <cell r="A185" t="str">
            <v>MISSION CRIME STOPPERS</v>
          </cell>
          <cell r="B185" t="str">
            <v>Community Service</v>
          </cell>
        </row>
        <row r="186">
          <cell r="A186" t="str">
            <v>MISSION FUTURE FARMERS OF AMERICA (FFA)</v>
          </cell>
          <cell r="B186" t="str">
            <v>Educational</v>
          </cell>
        </row>
        <row r="187">
          <cell r="A187" t="str">
            <v>MISSION HIGH SCHOOL</v>
          </cell>
          <cell r="B187" t="str">
            <v>Educational</v>
          </cell>
        </row>
        <row r="188">
          <cell r="A188" t="str">
            <v>MISSION HOUSING AUTHORITY</v>
          </cell>
          <cell r="B188" t="str">
            <v>Community Service</v>
          </cell>
        </row>
        <row r="189">
          <cell r="A189" t="str">
            <v>MISSION JUNIOR SERVICE LEAGUE</v>
          </cell>
          <cell r="B189" t="str">
            <v>Community Service</v>
          </cell>
        </row>
        <row r="190">
          <cell r="A190" t="str">
            <v>MISSION OF HOPE</v>
          </cell>
          <cell r="B190" t="str">
            <v>Community Service</v>
          </cell>
        </row>
        <row r="191">
          <cell r="A191" t="str">
            <v>MISSION ROTARY CLUB</v>
          </cell>
          <cell r="B191" t="str">
            <v>Community Service</v>
          </cell>
        </row>
        <row r="192">
          <cell r="A192" t="str">
            <v>MISSION, CITY OF</v>
          </cell>
          <cell r="B192" t="str">
            <v>Economic Development</v>
          </cell>
        </row>
        <row r="193">
          <cell r="A193" t="str">
            <v>MISSION-MCALLEN BEEF SYNDICATE</v>
          </cell>
          <cell r="B193" t="str">
            <v>Economic Development</v>
          </cell>
        </row>
        <row r="194">
          <cell r="A194" t="str">
            <v>MONTEITH, SHERRI A</v>
          </cell>
          <cell r="B194" t="str">
            <v>Business</v>
          </cell>
        </row>
        <row r="195">
          <cell r="A195" t="str">
            <v>MULTIPLE SCLEROSIS SOCIETY</v>
          </cell>
          <cell r="B195" t="str">
            <v>Community Service</v>
          </cell>
        </row>
        <row r="196">
          <cell r="A196" t="str">
            <v>MUSCULAR DYSTROPHY ASSOCIATION</v>
          </cell>
          <cell r="B196" t="str">
            <v>Community Service</v>
          </cell>
        </row>
        <row r="197">
          <cell r="A197" t="str">
            <v>MUSEUM OF SOUTH TEXAS HISTORY</v>
          </cell>
          <cell r="B197" t="str">
            <v>Educational</v>
          </cell>
        </row>
        <row r="198">
          <cell r="A198" t="str">
            <v>NAACP - Corpus Christi Chapter</v>
          </cell>
          <cell r="B198" t="str">
            <v>Business</v>
          </cell>
        </row>
        <row r="199">
          <cell r="A199" t="str">
            <v>NADA KNIGHTS OF COLUMBUS</v>
          </cell>
          <cell r="B199" t="str">
            <v>Community Service</v>
          </cell>
        </row>
        <row r="200">
          <cell r="A200" t="str">
            <v>NATIONAL COAL COUNCIL</v>
          </cell>
          <cell r="B200" t="str">
            <v>Business</v>
          </cell>
        </row>
        <row r="201">
          <cell r="A201" t="str">
            <v>NATIONAL CONFERENCE OF STATE</v>
          </cell>
          <cell r="B201" t="str">
            <v>Business</v>
          </cell>
        </row>
        <row r="202">
          <cell r="A202" t="str">
            <v>NATIONAL FUEL FUNDS NETWORK</v>
          </cell>
          <cell r="B202" t="str">
            <v>Business</v>
          </cell>
        </row>
        <row r="203">
          <cell r="A203" t="str">
            <v>NATIONAL MULTIPLE SCLEROSIS SOCIETY</v>
          </cell>
          <cell r="B203" t="str">
            <v>Community Service</v>
          </cell>
        </row>
        <row r="204">
          <cell r="A204" t="str">
            <v>NATIONAL PRESS FOUNDATION</v>
          </cell>
          <cell r="B204" t="str">
            <v>Business</v>
          </cell>
        </row>
        <row r="205">
          <cell r="A205" t="str">
            <v>NATURAL RESOURCES OF TEXAS</v>
          </cell>
          <cell r="B205" t="str">
            <v>Community Service</v>
          </cell>
        </row>
        <row r="206">
          <cell r="A206" t="str">
            <v>NATURE CONSERVANCY</v>
          </cell>
          <cell r="B206" t="str">
            <v>Educational</v>
          </cell>
        </row>
        <row r="207">
          <cell r="A207" t="str">
            <v>NAVY LEAGUE OF THE UNITED STATES</v>
          </cell>
          <cell r="B207" t="str">
            <v>Business</v>
          </cell>
        </row>
        <row r="208">
          <cell r="A208" t="str">
            <v>NCSL</v>
          </cell>
          <cell r="B208" t="str">
            <v>Community Service</v>
          </cell>
        </row>
        <row r="209">
          <cell r="A209" t="str">
            <v>NEW YORK FINANCIAL WRITERS ASSOCIATION</v>
          </cell>
          <cell r="B209" t="str">
            <v>Business</v>
          </cell>
        </row>
        <row r="210">
          <cell r="A210" t="str">
            <v>NORTH AMERICAN</v>
          </cell>
          <cell r="B210" t="str">
            <v>Business</v>
          </cell>
        </row>
        <row r="211">
          <cell r="A211" t="str">
            <v>NORTHSIDE JUNETEENTH COMMITTEE</v>
          </cell>
          <cell r="B211" t="str">
            <v>Community Service</v>
          </cell>
        </row>
        <row r="212">
          <cell r="A212" t="str">
            <v>NUECES COUNTY</v>
          </cell>
          <cell r="B212" t="str">
            <v>Economic Development</v>
          </cell>
        </row>
        <row r="213">
          <cell r="A213" t="str">
            <v>NUECES COUNTY COMMUNITY ACTION AGENCY</v>
          </cell>
          <cell r="B213" t="str">
            <v>Community Service</v>
          </cell>
        </row>
        <row r="214">
          <cell r="A214" t="str">
            <v>NWNC PONY LEAGUE</v>
          </cell>
          <cell r="B214" t="str">
            <v>Community Service</v>
          </cell>
        </row>
        <row r="215">
          <cell r="A215" t="str">
            <v>OCEAN TRUST</v>
          </cell>
          <cell r="B215" t="str">
            <v>Economic Development</v>
          </cell>
        </row>
        <row r="216">
          <cell r="A216" t="str">
            <v>OLE LANDMARK COMMITTEE</v>
          </cell>
          <cell r="B216" t="str">
            <v>Community Service</v>
          </cell>
        </row>
        <row r="217">
          <cell r="A217" t="str">
            <v>OPERATION GAME THIEF</v>
          </cell>
          <cell r="B217" t="str">
            <v>Community Service</v>
          </cell>
        </row>
        <row r="218">
          <cell r="A218" t="str">
            <v>OPTIMIST FOUNDATION</v>
          </cell>
          <cell r="B218" t="str">
            <v>Community Service</v>
          </cell>
        </row>
        <row r="219">
          <cell r="A219" t="str">
            <v>OSO PONY BASEBALL</v>
          </cell>
          <cell r="B219" t="str">
            <v>Community Service</v>
          </cell>
        </row>
        <row r="220">
          <cell r="A220" t="str">
            <v>PADRE LITTLE &amp; SENIOR LEAGUE</v>
          </cell>
          <cell r="B220" t="str">
            <v>Community Service</v>
          </cell>
        </row>
        <row r="221">
          <cell r="A221" t="str">
            <v>PALACIOS BABE RUTH</v>
          </cell>
          <cell r="B221" t="str">
            <v>Community Service</v>
          </cell>
        </row>
        <row r="222">
          <cell r="A222" t="str">
            <v>PALACIOS CHAMBER OF COMMERCE</v>
          </cell>
          <cell r="B222" t="str">
            <v>Economic Development</v>
          </cell>
        </row>
        <row r="223">
          <cell r="A223" t="str">
            <v>PALMER DRUG ABUSE PROGRAM</v>
          </cell>
          <cell r="B223" t="str">
            <v>Community Service</v>
          </cell>
        </row>
        <row r="224">
          <cell r="A224" t="str">
            <v>PALMVIEW,CITY OF</v>
          </cell>
          <cell r="B224" t="str">
            <v>Economic Development</v>
          </cell>
        </row>
        <row r="225">
          <cell r="A225" t="str">
            <v>PEOPLE TO PEOPLE</v>
          </cell>
          <cell r="B225" t="str">
            <v>Educational</v>
          </cell>
        </row>
        <row r="226">
          <cell r="A226" t="str">
            <v>PETTUS ISD</v>
          </cell>
          <cell r="B226" t="str">
            <v>Community Service</v>
          </cell>
        </row>
        <row r="227">
          <cell r="A227" t="str">
            <v>PHARR CHAMBER OF COMMERCE</v>
          </cell>
          <cell r="B227" t="str">
            <v>Economic Development</v>
          </cell>
        </row>
        <row r="228">
          <cell r="A228" t="str">
            <v>PHARR, CITY OF</v>
          </cell>
          <cell r="B228" t="str">
            <v>Economic Development</v>
          </cell>
        </row>
        <row r="229">
          <cell r="A229" t="str">
            <v>PHARR-SAN JUAN-ALAMO ISD</v>
          </cell>
          <cell r="B229" t="str">
            <v>Community Service</v>
          </cell>
        </row>
        <row r="230">
          <cell r="A230" t="str">
            <v>PODER</v>
          </cell>
          <cell r="B230" t="str">
            <v>Economic Development</v>
          </cell>
        </row>
        <row r="231">
          <cell r="A231" t="str">
            <v>PORT MANSFIELD</v>
          </cell>
          <cell r="B231" t="str">
            <v>Economic Development</v>
          </cell>
        </row>
        <row r="232">
          <cell r="A232" t="str">
            <v>POTEET ROTARY CLUB</v>
          </cell>
          <cell r="B232" t="str">
            <v>Community Service</v>
          </cell>
        </row>
        <row r="233">
          <cell r="A233" t="str">
            <v>PRO ARTS COLLECTIVE</v>
          </cell>
          <cell r="B233" t="str">
            <v>Educational</v>
          </cell>
        </row>
        <row r="234">
          <cell r="A234" t="str">
            <v>PUBLIC COMPANY ACCOUNTING OVERSIGHT</v>
          </cell>
          <cell r="B234" t="str">
            <v>Business</v>
          </cell>
        </row>
        <row r="235">
          <cell r="A235" t="str">
            <v>PUBLIC RADIO RGV</v>
          </cell>
          <cell r="B235" t="str">
            <v>Community Service</v>
          </cell>
        </row>
        <row r="236">
          <cell r="A236" t="str">
            <v>RAUL YZAGUIRRE CHARTER SCHOOL</v>
          </cell>
          <cell r="B236" t="str">
            <v>Educational</v>
          </cell>
        </row>
        <row r="237">
          <cell r="A237" t="str">
            <v>REFUGIO, TOWN OF</v>
          </cell>
          <cell r="B237" t="str">
            <v>Economic Development</v>
          </cell>
        </row>
        <row r="238">
          <cell r="A238" t="str">
            <v>RICHARD KING HIGH SCHOOL</v>
          </cell>
          <cell r="B238" t="str">
            <v>Educational</v>
          </cell>
        </row>
        <row r="239">
          <cell r="A239" t="str">
            <v>RIO GRANDE CITY</v>
          </cell>
          <cell r="B239" t="str">
            <v>Economic Development</v>
          </cell>
        </row>
        <row r="240">
          <cell r="A240" t="str">
            <v>RIO GRANDE COUNCIL - B S A</v>
          </cell>
          <cell r="B240" t="str">
            <v>Community Service</v>
          </cell>
        </row>
        <row r="241">
          <cell r="A241" t="str">
            <v>RIO GRANDE VALLEY</v>
          </cell>
          <cell r="B241" t="str">
            <v>Community Service</v>
          </cell>
        </row>
        <row r="242">
          <cell r="A242" t="str">
            <v>RIO GRANDE VALLEY LIVESTOCK SHOW</v>
          </cell>
          <cell r="B242" t="str">
            <v>Community Service</v>
          </cell>
        </row>
        <row r="243">
          <cell r="A243" t="str">
            <v>ROCKPORT PROJECT GRADUATION</v>
          </cell>
          <cell r="B243" t="str">
            <v>Educational</v>
          </cell>
        </row>
        <row r="244">
          <cell r="A244" t="str">
            <v>ROCKPORT VOLUNTEER FIRE DEPARTMENT</v>
          </cell>
          <cell r="B244" t="str">
            <v>Community Service</v>
          </cell>
        </row>
        <row r="245">
          <cell r="A245" t="str">
            <v>ROMA INDEPENDENT SCHOOL DISTRICT</v>
          </cell>
          <cell r="B245" t="str">
            <v>Educational</v>
          </cell>
        </row>
        <row r="246">
          <cell r="A246" t="str">
            <v>ROMA LITTLE LEAGUE</v>
          </cell>
          <cell r="B246" t="str">
            <v>Community Service</v>
          </cell>
        </row>
        <row r="247">
          <cell r="A247" t="str">
            <v>RONALD MCDONALD HOUSE CHARITIES</v>
          </cell>
          <cell r="B247" t="str">
            <v>Community Service</v>
          </cell>
        </row>
        <row r="248">
          <cell r="A248" t="str">
            <v>ROTARY CLUB</v>
          </cell>
          <cell r="B248" t="str">
            <v>Community Service</v>
          </cell>
        </row>
        <row r="249">
          <cell r="A249" t="str">
            <v>ROTARY INTERNATIONAL</v>
          </cell>
          <cell r="B249" t="str">
            <v>Community Service</v>
          </cell>
        </row>
        <row r="250">
          <cell r="A250" t="str">
            <v>RYAN GIBSON FOUNDATION</v>
          </cell>
          <cell r="B250" t="str">
            <v>Community Service</v>
          </cell>
        </row>
        <row r="251">
          <cell r="A251" t="str">
            <v>SAMS CLUB</v>
          </cell>
          <cell r="B251" t="str">
            <v>Business</v>
          </cell>
        </row>
        <row r="252">
          <cell r="A252" t="str">
            <v>SAN BENITO</v>
          </cell>
          <cell r="B252" t="str">
            <v>Economic Development</v>
          </cell>
        </row>
        <row r="253">
          <cell r="A253" t="str">
            <v>SAN JUAN NURSING HOME INC</v>
          </cell>
          <cell r="B253" t="str">
            <v>Community Service</v>
          </cell>
        </row>
        <row r="254">
          <cell r="A254" t="str">
            <v>SAN PATRICIO COUNTY</v>
          </cell>
          <cell r="B254" t="str">
            <v>Economic Development</v>
          </cell>
        </row>
        <row r="255">
          <cell r="A255" t="str">
            <v>SEBASTIAN PONY EXPRESS</v>
          </cell>
          <cell r="B255" t="str">
            <v>Community Service</v>
          </cell>
        </row>
        <row r="256">
          <cell r="A256" t="str">
            <v>SENATE HISPANIC RESEARCH COUNCIL INC</v>
          </cell>
          <cell r="B256" t="str">
            <v>Community Service</v>
          </cell>
        </row>
        <row r="257">
          <cell r="A257" t="str">
            <v>Senator Eddie Lucio Scholarship Fund</v>
          </cell>
          <cell r="B257" t="str">
            <v>Educational</v>
          </cell>
        </row>
        <row r="258">
          <cell r="A258" t="str">
            <v>SINTON</v>
          </cell>
          <cell r="B258" t="str">
            <v>Economic Development</v>
          </cell>
        </row>
        <row r="259">
          <cell r="A259" t="str">
            <v>SINTON INDEPENDENT SCHOOL DISTRICT</v>
          </cell>
          <cell r="B259" t="str">
            <v>Educational</v>
          </cell>
        </row>
        <row r="260">
          <cell r="A260" t="str">
            <v>SINTON KIWANIS CLUB</v>
          </cell>
          <cell r="B260" t="str">
            <v>Community Service</v>
          </cell>
        </row>
        <row r="261">
          <cell r="A261" t="str">
            <v>SKIDMORE TYNAN HIGH SCHOOL</v>
          </cell>
          <cell r="B261" t="str">
            <v>Educational</v>
          </cell>
        </row>
        <row r="262">
          <cell r="A262" t="str">
            <v>SLC</v>
          </cell>
          <cell r="B262" t="str">
            <v>Community Service</v>
          </cell>
        </row>
        <row r="263">
          <cell r="A263" t="str">
            <v>SODEXHO INC &amp; AFFILIATES</v>
          </cell>
          <cell r="B263" t="str">
            <v>Business</v>
          </cell>
        </row>
        <row r="264">
          <cell r="A264" t="str">
            <v>SOUTH ROCKPORT NEIGHBORS</v>
          </cell>
          <cell r="B264" t="str">
            <v>Community Service</v>
          </cell>
        </row>
        <row r="265">
          <cell r="A265" t="str">
            <v>SOUTH TEXAS ACADEMIC RISING SCHOLARS</v>
          </cell>
          <cell r="B265" t="str">
            <v>Educational</v>
          </cell>
        </row>
        <row r="266">
          <cell r="A266" t="str">
            <v>SOUTH TEXAS AGRICULTURE ROUND-UP</v>
          </cell>
          <cell r="B266" t="str">
            <v>Educational</v>
          </cell>
        </row>
        <row r="267">
          <cell r="A267" t="str">
            <v>SOUTH TEXAS CELEBRITY WEEKEND</v>
          </cell>
          <cell r="B267" t="str">
            <v>Community Service</v>
          </cell>
        </row>
        <row r="268">
          <cell r="A268" t="str">
            <v>SOUTH TEXAS CHARIOTS</v>
          </cell>
          <cell r="B268" t="str">
            <v>Community Service</v>
          </cell>
        </row>
        <row r="269">
          <cell r="A269" t="str">
            <v>SOUTH TEXAS CIVIL RIGHTS PROJECT</v>
          </cell>
          <cell r="B269" t="str">
            <v>Educational</v>
          </cell>
        </row>
        <row r="270">
          <cell r="A270" t="str">
            <v>SOUTH TEXAS ISD EDUCATION FOUNDATION</v>
          </cell>
          <cell r="B270" t="str">
            <v>Educational</v>
          </cell>
        </row>
        <row r="271">
          <cell r="A271" t="str">
            <v>SOUTH TEXAS PUBLIC BROADCASTING</v>
          </cell>
          <cell r="B271" t="str">
            <v>Community Service</v>
          </cell>
        </row>
        <row r="272">
          <cell r="A272" t="str">
            <v>SOUTH TEXAS RURAL HEALTH SERVICES INC</v>
          </cell>
          <cell r="B272" t="str">
            <v>Community Service</v>
          </cell>
        </row>
        <row r="273">
          <cell r="A273" t="str">
            <v>SOUTH TEXAS TRAIL RIDERS INC</v>
          </cell>
          <cell r="B273" t="str">
            <v>Community Service</v>
          </cell>
        </row>
        <row r="274">
          <cell r="A274" t="str">
            <v>SOUTH TEXAS WALKING CLUB</v>
          </cell>
          <cell r="B274" t="str">
            <v>Community Service</v>
          </cell>
        </row>
        <row r="275">
          <cell r="A275" t="str">
            <v>SPARKLING CITY CHAPTER SWEET ADELINES</v>
          </cell>
          <cell r="B275" t="str">
            <v>Community Service</v>
          </cell>
        </row>
        <row r="276">
          <cell r="A276" t="str">
            <v>SS CYRIL &amp; METHODIUS</v>
          </cell>
          <cell r="B276" t="str">
            <v>Community Service</v>
          </cell>
        </row>
        <row r="277">
          <cell r="A277" t="str">
            <v>ST HENRY DE OSSO FAMILY PROJECT</v>
          </cell>
          <cell r="B277" t="str">
            <v>Community Service</v>
          </cell>
        </row>
        <row r="278">
          <cell r="A278" t="str">
            <v>ST JOSEPH HIGH SCHOOL</v>
          </cell>
          <cell r="B278" t="str">
            <v>Educational</v>
          </cell>
        </row>
        <row r="279">
          <cell r="A279" t="str">
            <v>STAR OF TEXAS FAIR &amp; RODEO</v>
          </cell>
          <cell r="B279" t="str">
            <v>Community Service</v>
          </cell>
        </row>
        <row r="280">
          <cell r="A280" t="str">
            <v>STCC EDUCATION FOUNDATION</v>
          </cell>
          <cell r="B280" t="str">
            <v>Educational</v>
          </cell>
        </row>
        <row r="281">
          <cell r="A281" t="str">
            <v>SUSAN G KOMEN BREAST CANCER FOUNDATION</v>
          </cell>
          <cell r="B281" t="str">
            <v>Community Service</v>
          </cell>
        </row>
        <row r="282">
          <cell r="A282" t="str">
            <v>TAMACC EDUCATIONAL DEVELOPMENT</v>
          </cell>
          <cell r="B282" t="str">
            <v>Educational</v>
          </cell>
        </row>
        <row r="283">
          <cell r="A283" t="str">
            <v>TEACH FOR AMERICA</v>
          </cell>
          <cell r="B283" t="str">
            <v>Educational</v>
          </cell>
        </row>
        <row r="284">
          <cell r="A284" t="str">
            <v>TEACH THE CHILDREN</v>
          </cell>
          <cell r="B284" t="str">
            <v>Educational</v>
          </cell>
        </row>
        <row r="285">
          <cell r="A285" t="str">
            <v>TEXAS A &amp; M INTERNATIONAL</v>
          </cell>
          <cell r="B285" t="str">
            <v>Educational</v>
          </cell>
        </row>
        <row r="286">
          <cell r="A286" t="str">
            <v>TEXAS A &amp; M UNIVERSITY</v>
          </cell>
          <cell r="B286" t="str">
            <v>Educational</v>
          </cell>
        </row>
        <row r="287">
          <cell r="A287" t="str">
            <v>TEXAS A &amp; M UNIVERSITY-KINGSVILLE</v>
          </cell>
          <cell r="B287" t="str">
            <v>Educational</v>
          </cell>
        </row>
        <row r="288">
          <cell r="A288" t="str">
            <v>TEXAS ALLIANCE OF BOYS &amp; GIRLS CLUBS</v>
          </cell>
          <cell r="B288" t="str">
            <v>Community Service</v>
          </cell>
        </row>
        <row r="289">
          <cell r="A289" t="str">
            <v>TEXAS BUSINESS &amp; EDUCATION</v>
          </cell>
          <cell r="B289" t="str">
            <v>Educational</v>
          </cell>
        </row>
        <row r="290">
          <cell r="A290" t="str">
            <v>TEXAS CITY</v>
          </cell>
          <cell r="B290" t="str">
            <v>Economic Development</v>
          </cell>
        </row>
        <row r="291">
          <cell r="A291" t="str">
            <v>TEXAS CLEAN COAL TECHNOLOGY FOUNDATION</v>
          </cell>
          <cell r="B291" t="str">
            <v>Economic Development</v>
          </cell>
        </row>
        <row r="292">
          <cell r="A292" t="str">
            <v>TEXAS CONFERENCE FOR WOMEN</v>
          </cell>
          <cell r="B292" t="str">
            <v>Community Service</v>
          </cell>
        </row>
        <row r="293">
          <cell r="A293" t="str">
            <v>TEXAS CONSERVATIVE COALITION</v>
          </cell>
          <cell r="B293" t="str">
            <v>Community Service</v>
          </cell>
        </row>
        <row r="294">
          <cell r="A294" t="str">
            <v>TEXAS ECONOMIC DEVELOPMENT CORP</v>
          </cell>
          <cell r="B294" t="str">
            <v>Economic Development</v>
          </cell>
        </row>
        <row r="295">
          <cell r="A295" t="str">
            <v>TEXAS GAME WARDEN ASSOCIATION</v>
          </cell>
          <cell r="B295" t="str">
            <v>Community Service</v>
          </cell>
        </row>
        <row r="296">
          <cell r="A296" t="str">
            <v>TEXAS LEGISLATIVE SPORTSMANS CAUCUS</v>
          </cell>
          <cell r="B296" t="str">
            <v>Business</v>
          </cell>
        </row>
        <row r="297">
          <cell r="A297" t="str">
            <v>TEXAS MARITIME MUSEUM</v>
          </cell>
          <cell r="B297" t="str">
            <v>Educational</v>
          </cell>
        </row>
        <row r="298">
          <cell r="A298" t="str">
            <v>TEXAS MIGRANT COUNCIL INC</v>
          </cell>
          <cell r="B298" t="str">
            <v>Community Service</v>
          </cell>
        </row>
        <row r="299">
          <cell r="A299" t="str">
            <v>TEXAS STATE AQUARIUM</v>
          </cell>
          <cell r="B299" t="str">
            <v>Educational</v>
          </cell>
        </row>
        <row r="300">
          <cell r="A300" t="str">
            <v>TEXAS STATE TECHNICAL COLLEGE</v>
          </cell>
          <cell r="B300" t="str">
            <v>Educational</v>
          </cell>
        </row>
        <row r="301">
          <cell r="A301" t="str">
            <v>TEXAS TAXPAYERS &amp; RESEARCH</v>
          </cell>
          <cell r="B301" t="str">
            <v>Business</v>
          </cell>
        </row>
        <row r="302">
          <cell r="A302" t="str">
            <v>TEXAS TROUBLE</v>
          </cell>
          <cell r="B302" t="str">
            <v>Business</v>
          </cell>
        </row>
        <row r="303">
          <cell r="A303" t="str">
            <v>TEXAS ZOO</v>
          </cell>
          <cell r="B303" t="str">
            <v>Educational</v>
          </cell>
        </row>
        <row r="304">
          <cell r="A304" t="str">
            <v>TEXASONE</v>
          </cell>
          <cell r="B304" t="str">
            <v>Business</v>
          </cell>
        </row>
        <row r="305">
          <cell r="A305" t="str">
            <v>THE UNIVERSITY OF TEXAS</v>
          </cell>
          <cell r="B305" t="str">
            <v>Educational</v>
          </cell>
        </row>
        <row r="306">
          <cell r="A306" t="str">
            <v>THIS SI BOYS &amp; GIRLS CLUB OF</v>
          </cell>
          <cell r="B306" t="str">
            <v>Community Service</v>
          </cell>
        </row>
        <row r="307">
          <cell r="A307" t="str">
            <v>TSD BOOSTER CLUB</v>
          </cell>
          <cell r="B307" t="str">
            <v>Community Service</v>
          </cell>
        </row>
        <row r="308">
          <cell r="A308" t="str">
            <v>UNITED ENGINEERING &amp; TECHNOLOGY MAGNET</v>
          </cell>
          <cell r="B308" t="str">
            <v>Educational</v>
          </cell>
        </row>
        <row r="309">
          <cell r="A309" t="str">
            <v>UNITED WAY</v>
          </cell>
          <cell r="B309" t="str">
            <v>Community Service</v>
          </cell>
        </row>
        <row r="310">
          <cell r="A310" t="str">
            <v>UNITED WAY OF LAREDO INC</v>
          </cell>
          <cell r="B310" t="str">
            <v>Community Service</v>
          </cell>
        </row>
        <row r="311">
          <cell r="A311" t="str">
            <v>UNITED WAY OF METRO DALLAS</v>
          </cell>
          <cell r="B311" t="str">
            <v>Community Service</v>
          </cell>
        </row>
        <row r="312">
          <cell r="A312" t="str">
            <v>UNITED WAY OF NORTHERN CAMERON COUNTY</v>
          </cell>
          <cell r="B312" t="str">
            <v>Community Service</v>
          </cell>
        </row>
        <row r="313">
          <cell r="A313" t="str">
            <v>UNITED WAY OF SOUTH TEXAS</v>
          </cell>
          <cell r="B313" t="str">
            <v>Community Service</v>
          </cell>
        </row>
        <row r="314">
          <cell r="A314" t="str">
            <v>UNITED WAY OF THE COASTAL BEND</v>
          </cell>
          <cell r="B314" t="str">
            <v>Community Service</v>
          </cell>
        </row>
        <row r="315">
          <cell r="A315" t="str">
            <v>UNIVERSAL LITTLE LEAGUE</v>
          </cell>
          <cell r="B315" t="str">
            <v>Community Service</v>
          </cell>
        </row>
        <row r="316">
          <cell r="A316" t="str">
            <v>UNIVERSITY OF SOUTH FLORIDA</v>
          </cell>
          <cell r="B316" t="str">
            <v>Educational</v>
          </cell>
        </row>
        <row r="317">
          <cell r="A317" t="str">
            <v>UNIVERSITY OF SOUTHERN INDIANA</v>
          </cell>
          <cell r="B317" t="str">
            <v>Educational</v>
          </cell>
        </row>
        <row r="318">
          <cell r="A318" t="str">
            <v>UNIVERSITY OF ST THOMAS</v>
          </cell>
          <cell r="B318" t="str">
            <v>Educational</v>
          </cell>
        </row>
        <row r="319">
          <cell r="A319" t="str">
            <v>UNIVERSITY OF TEXAS</v>
          </cell>
          <cell r="B319" t="str">
            <v>Educational</v>
          </cell>
        </row>
        <row r="320">
          <cell r="A320" t="str">
            <v>UNIVERSITY OF TOLEDO FOUNDATION</v>
          </cell>
          <cell r="B320" t="str">
            <v>Educational</v>
          </cell>
        </row>
        <row r="321">
          <cell r="A321" t="str">
            <v>UNIVERSITY OF TULSA</v>
          </cell>
          <cell r="B321" t="str">
            <v>Educational</v>
          </cell>
        </row>
        <row r="322">
          <cell r="A322" t="str">
            <v>UNIVERSITY OF VERMONT</v>
          </cell>
          <cell r="B322" t="str">
            <v>Educational</v>
          </cell>
        </row>
        <row r="323">
          <cell r="A323" t="str">
            <v>UNIVERSITY OF VIRGINIA</v>
          </cell>
          <cell r="B323" t="str">
            <v>Educational</v>
          </cell>
        </row>
        <row r="324">
          <cell r="A324" t="str">
            <v>UNIVERSITY OF WYOMING FOUNDATION</v>
          </cell>
          <cell r="B324" t="str">
            <v>Educational</v>
          </cell>
        </row>
        <row r="325">
          <cell r="A325" t="str">
            <v>Unreconciled</v>
          </cell>
          <cell r="B325" t="str">
            <v>Business</v>
          </cell>
        </row>
        <row r="326">
          <cell r="A326" t="str">
            <v>URBAN COUNTY LEADERSHIP</v>
          </cell>
          <cell r="B326" t="str">
            <v>Community Service</v>
          </cell>
        </row>
        <row r="327">
          <cell r="A327" t="str">
            <v>URSULINE COLLEGE</v>
          </cell>
          <cell r="B327" t="str">
            <v>Educational</v>
          </cell>
        </row>
        <row r="328">
          <cell r="A328" t="str">
            <v>US AIR FORCE ACADEMY</v>
          </cell>
          <cell r="B328" t="str">
            <v>Educational</v>
          </cell>
        </row>
        <row r="329">
          <cell r="A329" t="str">
            <v>US MERCHANT MARINE ALUMNI FOUNDATION</v>
          </cell>
          <cell r="B329" t="str">
            <v>Educational</v>
          </cell>
        </row>
        <row r="330">
          <cell r="A330" t="str">
            <v>US TOO PROSTATE SUPPORT GROUP</v>
          </cell>
          <cell r="B330" t="str">
            <v>Community Service</v>
          </cell>
        </row>
        <row r="331">
          <cell r="A331" t="str">
            <v>USS LEXINGTON MUSEUM ON THE BAY</v>
          </cell>
          <cell r="B331" t="str">
            <v>Educational</v>
          </cell>
        </row>
        <row r="332">
          <cell r="A332" t="str">
            <v>UTILITY ECONOMIC DEVELOPMENT ASSOCIATION</v>
          </cell>
          <cell r="B332" t="str">
            <v>Economic Development</v>
          </cell>
        </row>
        <row r="333">
          <cell r="A333" t="str">
            <v>UTILITY WORKERS OF AMERICA</v>
          </cell>
          <cell r="B333" t="str">
            <v>Business</v>
          </cell>
        </row>
        <row r="334">
          <cell r="A334" t="str">
            <v>UVALDE COMMUNITY CHEST</v>
          </cell>
          <cell r="B334" t="str">
            <v>Community Service</v>
          </cell>
        </row>
        <row r="335">
          <cell r="A335" t="str">
            <v>UVALDE CONVENTION &amp; VISITORS BUREAU</v>
          </cell>
          <cell r="B335" t="str">
            <v>Community Service</v>
          </cell>
        </row>
        <row r="336">
          <cell r="A336" t="str">
            <v>UVALDE ROTARY CLUB</v>
          </cell>
          <cell r="B336" t="str">
            <v>Community Service</v>
          </cell>
        </row>
        <row r="337">
          <cell r="A337" t="str">
            <v>UVALDE YOUTH SOCCER ASSOCIATION</v>
          </cell>
          <cell r="B337" t="str">
            <v>Community Service</v>
          </cell>
        </row>
        <row r="338">
          <cell r="A338" t="str">
            <v>UVALDE, CITY OF</v>
          </cell>
          <cell r="B338" t="str">
            <v>Economic Development</v>
          </cell>
        </row>
        <row r="339">
          <cell r="A339" t="str">
            <v>VAL VERDE COUNTY</v>
          </cell>
          <cell r="B339" t="str">
            <v>Economic Development</v>
          </cell>
        </row>
        <row r="340">
          <cell r="A340" t="str">
            <v>VALLEY BAPTIST MEDICAL CENTER FOUNDATION</v>
          </cell>
          <cell r="B340" t="str">
            <v>Community Service</v>
          </cell>
        </row>
        <row r="341">
          <cell r="A341" t="str">
            <v>VALLEY INTERFAITH</v>
          </cell>
          <cell r="B341" t="str">
            <v>Community Service</v>
          </cell>
        </row>
        <row r="342">
          <cell r="A342" t="str">
            <v>VALLEY LAND FUND</v>
          </cell>
          <cell r="B342" t="str">
            <v>Community Service</v>
          </cell>
        </row>
        <row r="343">
          <cell r="A343" t="str">
            <v>VALLEY MORNING STAR</v>
          </cell>
          <cell r="B343" t="str">
            <v>Community Service</v>
          </cell>
        </row>
        <row r="344">
          <cell r="A344" t="str">
            <v>VALLEY PROUD ENVIRONMENTAL COUNCIL</v>
          </cell>
          <cell r="B344" t="str">
            <v>Economic Development</v>
          </cell>
        </row>
        <row r="345">
          <cell r="A345" t="str">
            <v>VALLEY SYMPHONY ORCHESTRA &amp; CHORALE</v>
          </cell>
          <cell r="B345" t="str">
            <v>Educational</v>
          </cell>
        </row>
        <row r="346">
          <cell r="A346" t="str">
            <v>VALPARAISO UNIVERSITY</v>
          </cell>
          <cell r="B346" t="str">
            <v>Educational</v>
          </cell>
        </row>
        <row r="347">
          <cell r="A347" t="str">
            <v>VANDERBILT UNIVERSITY</v>
          </cell>
          <cell r="B347" t="str">
            <v>Educational</v>
          </cell>
        </row>
        <row r="348">
          <cell r="A348" t="str">
            <v>VETERANS WAR MEMORIAL</v>
          </cell>
          <cell r="B348" t="str">
            <v>Community Service</v>
          </cell>
        </row>
        <row r="349">
          <cell r="A349" t="str">
            <v>VHCC EDUCATIONAL FDN INC</v>
          </cell>
          <cell r="B349" t="str">
            <v>Educational</v>
          </cell>
        </row>
        <row r="350">
          <cell r="A350" t="str">
            <v>VICTORIA ADULT LITERACY COUNCIL</v>
          </cell>
          <cell r="B350" t="str">
            <v>Educational</v>
          </cell>
        </row>
        <row r="351">
          <cell r="A351" t="str">
            <v>VICTORIA BACH FESTIVAL</v>
          </cell>
          <cell r="B351" t="str">
            <v>Educational</v>
          </cell>
        </row>
        <row r="352">
          <cell r="A352" t="str">
            <v>VICTORIA CHAMBER OF COMMERCE</v>
          </cell>
          <cell r="B352" t="str">
            <v>Economic Development</v>
          </cell>
        </row>
        <row r="353">
          <cell r="A353" t="str">
            <v>VICTORIA COLLEGE FOUNDATION</v>
          </cell>
          <cell r="B353" t="str">
            <v>Educational</v>
          </cell>
        </row>
        <row r="354">
          <cell r="A354" t="str">
            <v>VICTORIA COUNTY UNITED WAY</v>
          </cell>
          <cell r="B354" t="str">
            <v>Community Service</v>
          </cell>
        </row>
        <row r="355">
          <cell r="A355" t="str">
            <v>VICTORIA ECONOMIC DEVELOPMENT CORP</v>
          </cell>
          <cell r="B355" t="str">
            <v>Economic Development</v>
          </cell>
        </row>
        <row r="356">
          <cell r="A356" t="str">
            <v>VICTORIA PERFORMING ARTS CENTER</v>
          </cell>
          <cell r="B356" t="str">
            <v>Educational</v>
          </cell>
        </row>
        <row r="357">
          <cell r="A357" t="str">
            <v>VICTORIA ROTARY CLUB</v>
          </cell>
          <cell r="B357" t="str">
            <v>Community Service</v>
          </cell>
        </row>
        <row r="358">
          <cell r="A358" t="str">
            <v>VICTORIA TEXAS EXES</v>
          </cell>
          <cell r="B358" t="str">
            <v>Educational</v>
          </cell>
        </row>
        <row r="359">
          <cell r="A359" t="str">
            <v>VIDEO DUPLICATION SERVICES INC</v>
          </cell>
          <cell r="B359" t="str">
            <v>Business</v>
          </cell>
        </row>
        <row r="360">
          <cell r="A360" t="str">
            <v>VIRGINIA FOUNDATION</v>
          </cell>
          <cell r="B360" t="str">
            <v>Educational</v>
          </cell>
        </row>
        <row r="361">
          <cell r="A361" t="str">
            <v>VIRGINIA FOUNDATION FOR</v>
          </cell>
          <cell r="B361" t="str">
            <v>Educational</v>
          </cell>
        </row>
        <row r="362">
          <cell r="A362" t="str">
            <v>VIRGINIA HIGHLANDS</v>
          </cell>
          <cell r="B362" t="str">
            <v>Educational</v>
          </cell>
        </row>
        <row r="363">
          <cell r="A363" t="str">
            <v>VIRGINIA INTERMONT COLLEGE</v>
          </cell>
          <cell r="B363" t="str">
            <v>Educational</v>
          </cell>
        </row>
        <row r="364">
          <cell r="A364" t="str">
            <v>VIRGINIA MILITARY INSTITUTE</v>
          </cell>
          <cell r="B364" t="str">
            <v>Educational</v>
          </cell>
        </row>
        <row r="365">
          <cell r="A365" t="str">
            <v>VIRGINIA TECH FOUNDATION INC</v>
          </cell>
          <cell r="B365" t="str">
            <v>Educational</v>
          </cell>
        </row>
        <row r="366">
          <cell r="A366" t="str">
            <v>VIRGINIA WESLEYAN COLLEGE</v>
          </cell>
          <cell r="B366" t="str">
            <v>Educational</v>
          </cell>
        </row>
        <row r="367">
          <cell r="A367" t="str">
            <v>VIRGINIA WESTERN COMMUNITY COLLEGE</v>
          </cell>
          <cell r="B367" t="str">
            <v>Educational</v>
          </cell>
        </row>
        <row r="368">
          <cell r="A368" t="str">
            <v>WADLEY REGIONAL MEDICAL CENTER</v>
          </cell>
          <cell r="B368" t="str">
            <v>Community Service</v>
          </cell>
        </row>
        <row r="369">
          <cell r="A369" t="str">
            <v>WAGNER COLLEGE</v>
          </cell>
          <cell r="B369" t="str">
            <v>Educational</v>
          </cell>
        </row>
        <row r="370">
          <cell r="A370" t="str">
            <v>WAKE FOREST UNIVERSITY</v>
          </cell>
          <cell r="B370" t="str">
            <v>Educational</v>
          </cell>
        </row>
        <row r="371">
          <cell r="A371" t="str">
            <v>WALSH UNIVERSITY</v>
          </cell>
          <cell r="B371" t="str">
            <v>Educational</v>
          </cell>
        </row>
        <row r="372">
          <cell r="A372" t="str">
            <v>WASHINGTON &amp; JEFFERSON COLLEGE</v>
          </cell>
          <cell r="B372" t="str">
            <v>Educational</v>
          </cell>
        </row>
        <row r="373">
          <cell r="A373" t="str">
            <v>WASHINGTON &amp; LEE UNIVERSITY</v>
          </cell>
          <cell r="B373" t="str">
            <v>Educational</v>
          </cell>
        </row>
        <row r="374">
          <cell r="A374" t="str">
            <v>WASHINGTON STATE UNIVERSITY</v>
          </cell>
          <cell r="B374" t="str">
            <v>Educational</v>
          </cell>
        </row>
        <row r="375">
          <cell r="A375" t="str">
            <v>WASHINGTON UNIVERSITY</v>
          </cell>
          <cell r="B375" t="str">
            <v>Educational</v>
          </cell>
        </row>
        <row r="376">
          <cell r="A376" t="str">
            <v>WATERFIRE COLUMBUS</v>
          </cell>
          <cell r="B376" t="str">
            <v>Educational</v>
          </cell>
        </row>
        <row r="377">
          <cell r="A377" t="str">
            <v>WEBB COUNTY</v>
          </cell>
          <cell r="B377" t="str">
            <v>Economic Development</v>
          </cell>
        </row>
        <row r="378">
          <cell r="A378" t="str">
            <v>WENTWORTH INSTITUTE OF TECHNOLOGY</v>
          </cell>
          <cell r="B378" t="str">
            <v>Educational</v>
          </cell>
        </row>
        <row r="379">
          <cell r="A379" t="str">
            <v>WESLACO ELKS LODGE</v>
          </cell>
          <cell r="B379" t="str">
            <v>Community Service</v>
          </cell>
        </row>
        <row r="380">
          <cell r="A380" t="str">
            <v>WESLACO LITTLE LEAGUE</v>
          </cell>
          <cell r="B380" t="str">
            <v>Community Service</v>
          </cell>
        </row>
        <row r="381">
          <cell r="A381" t="str">
            <v>WEST LIBERTY STATE COLLEGE FOUNDATION</v>
          </cell>
          <cell r="B381" t="str">
            <v>Educational</v>
          </cell>
        </row>
        <row r="382">
          <cell r="A382" t="str">
            <v>WEST VIRGINIA AFL-CIO</v>
          </cell>
          <cell r="B382" t="str">
            <v>Business</v>
          </cell>
        </row>
        <row r="383">
          <cell r="A383" t="str">
            <v>WEST VIRGINIA UNIVERSITY FOUNDATION INC</v>
          </cell>
          <cell r="B383" t="str">
            <v>Educational</v>
          </cell>
        </row>
        <row r="384">
          <cell r="A384" t="str">
            <v>WESTERN MICHIGAN UNIVERSITY FOUNDATION</v>
          </cell>
          <cell r="B384" t="str">
            <v>Educational</v>
          </cell>
        </row>
        <row r="385">
          <cell r="A385" t="str">
            <v>WESTERVILLE CENTRAL HIGH SCHOOL</v>
          </cell>
          <cell r="B385" t="str">
            <v>Educational</v>
          </cell>
        </row>
        <row r="386">
          <cell r="A386" t="str">
            <v>WESTERVILLE CITY SCHOOLS</v>
          </cell>
          <cell r="B386" t="str">
            <v>Educational</v>
          </cell>
        </row>
        <row r="387">
          <cell r="A387" t="str">
            <v>WESTMINISTER COLLEGE</v>
          </cell>
          <cell r="B387" t="str">
            <v>Educational</v>
          </cell>
        </row>
        <row r="388">
          <cell r="A388" t="str">
            <v>WESTMINSTER COLLEGE DEVELOPMENT OFFICE</v>
          </cell>
          <cell r="B388" t="str">
            <v>Educational</v>
          </cell>
        </row>
        <row r="389">
          <cell r="A389" t="str">
            <v>WILLACY CO FAIR &amp; AUCTION</v>
          </cell>
          <cell r="B389" t="str">
            <v>Community Service</v>
          </cell>
        </row>
        <row r="390">
          <cell r="A390" t="str">
            <v>WILLACY COUNTY</v>
          </cell>
          <cell r="B390" t="str">
            <v>Economic Development</v>
          </cell>
        </row>
        <row r="391">
          <cell r="A391" t="str">
            <v>WILLIAM PATERSON COLLEGE</v>
          </cell>
          <cell r="B391" t="str">
            <v>Educational</v>
          </cell>
        </row>
        <row r="392">
          <cell r="A392" t="str">
            <v>WILLIAMS COLLEGE</v>
          </cell>
          <cell r="B392" t="str">
            <v>Educational</v>
          </cell>
        </row>
        <row r="393">
          <cell r="A393" t="str">
            <v>WITTENBERG UNIVERSITY</v>
          </cell>
          <cell r="B393" t="str">
            <v>Educational</v>
          </cell>
        </row>
        <row r="394">
          <cell r="A394" t="str">
            <v>WOFFORD COLLEGE</v>
          </cell>
          <cell r="B394" t="str">
            <v>Educational</v>
          </cell>
        </row>
        <row r="395">
          <cell r="A395" t="str">
            <v>WOOSTER COLLEGE</v>
          </cell>
          <cell r="B395" t="str">
            <v>Educational</v>
          </cell>
        </row>
        <row r="396">
          <cell r="A396" t="str">
            <v>WORCESTER POLYTECHNIC INSTITUTE</v>
          </cell>
          <cell r="B396" t="str">
            <v>Educational</v>
          </cell>
        </row>
        <row r="397">
          <cell r="A397" t="str">
            <v>WRIGHT STATE UNIVERSITY</v>
          </cell>
          <cell r="B397" t="str">
            <v>Educational</v>
          </cell>
        </row>
        <row r="398">
          <cell r="A398" t="str">
            <v>XAVIER UNIVERSITY</v>
          </cell>
          <cell r="B398" t="str">
            <v>Educational</v>
          </cell>
        </row>
        <row r="399">
          <cell r="A399" t="str">
            <v>YALE UNIVERSITY</v>
          </cell>
          <cell r="B399" t="str">
            <v>Educational</v>
          </cell>
        </row>
        <row r="400">
          <cell r="A400" t="str">
            <v>YMCA</v>
          </cell>
          <cell r="B400" t="str">
            <v>Community Service</v>
          </cell>
        </row>
        <row r="401">
          <cell r="A401" t="str">
            <v>YORKTOWN 4-H SUPPORTERS</v>
          </cell>
          <cell r="B401" t="str">
            <v>Educational</v>
          </cell>
        </row>
        <row r="402">
          <cell r="A402" t="str">
            <v>YORKTOWN CHAMBER OF COMMERCE</v>
          </cell>
          <cell r="B402" t="str">
            <v>Economic Development</v>
          </cell>
        </row>
        <row r="403">
          <cell r="A403" t="str">
            <v>YORKTOWN HIGH SCHOOL</v>
          </cell>
          <cell r="B403" t="str">
            <v>Educational</v>
          </cell>
        </row>
        <row r="404">
          <cell r="A404" t="str">
            <v>YOUNG CONSERVATIVES OF TEXAS FOUNDATION</v>
          </cell>
          <cell r="B404" t="str">
            <v>Educational</v>
          </cell>
        </row>
        <row r="405">
          <cell r="A405" t="str">
            <v>YREC-SHATTERED DREAMS</v>
          </cell>
          <cell r="B405" t="str">
            <v>Community Service</v>
          </cell>
        </row>
        <row r="406">
          <cell r="A406" t="str">
            <v>YWCA</v>
          </cell>
          <cell r="B406" t="str">
            <v>Community Service</v>
          </cell>
        </row>
        <row r="407">
          <cell r="A407" t="str">
            <v>ZAPATA COUNTY</v>
          </cell>
          <cell r="B407" t="str">
            <v>Economic Development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5">
          <cell r="A5" t="str">
            <v>260</v>
          </cell>
          <cell r="B5" t="str">
            <v>Professional Svcs Exp Gen</v>
          </cell>
        </row>
        <row r="6">
          <cell r="A6" t="str">
            <v>290</v>
          </cell>
          <cell r="B6" t="str">
            <v>Other Outside Services Gen</v>
          </cell>
        </row>
        <row r="7">
          <cell r="A7" t="str">
            <v>393</v>
          </cell>
          <cell r="B7" t="str">
            <v xml:space="preserve">Sales &amp; Use Tax Accrual </v>
          </cell>
        </row>
        <row r="8">
          <cell r="A8" t="str">
            <v>396</v>
          </cell>
          <cell r="B8" t="str">
            <v>Material w/Fixed % Stores Load</v>
          </cell>
        </row>
        <row r="9">
          <cell r="A9" t="str">
            <v>510</v>
          </cell>
          <cell r="B9" t="str">
            <v>Busin Exp 100% Deduct Gen</v>
          </cell>
        </row>
        <row r="10">
          <cell r="A10" t="str">
            <v>520</v>
          </cell>
          <cell r="B10" t="str">
            <v>Business Exp Part Deduct Gen</v>
          </cell>
        </row>
        <row r="11">
          <cell r="A11" t="str">
            <v>780</v>
          </cell>
          <cell r="B11" t="str">
            <v>AEPSC Bill</v>
          </cell>
        </row>
        <row r="12">
          <cell r="A12" t="str">
            <v>960</v>
          </cell>
          <cell r="B12" t="str">
            <v>Advertising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370 Alloc Factor Summary"/>
      <sheetName val="Meter Cost by Rate Class"/>
      <sheetName val="Meter Cost by Type"/>
      <sheetName val="Rate Totals"/>
      <sheetName val="IDR Meter Listing"/>
      <sheetName val="Meter Data Inventory 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 xml:space="preserve">PF </v>
          </cell>
          <cell r="B1" t="str">
            <v>CLASS</v>
          </cell>
          <cell r="C1" t="str">
            <v>COMM</v>
          </cell>
          <cell r="D1" t="str">
            <v>CYCLE</v>
          </cell>
          <cell r="E1" t="str">
            <v>RATE</v>
          </cell>
          <cell r="F1" t="str">
            <v>CM</v>
          </cell>
          <cell r="G1" t="str">
            <v>ACCOUNT NUMBER</v>
          </cell>
          <cell r="H1" t="str">
            <v>ESI ID</v>
          </cell>
          <cell r="I1" t="str">
            <v>CUSTOMER NAME</v>
          </cell>
          <cell r="J1" t="str">
            <v>4CP 01/15/10</v>
          </cell>
          <cell r="K1" t="str">
            <v>4CP    1/15/09</v>
          </cell>
          <cell r="L1" t="str">
            <v>4CP    1/15/08</v>
          </cell>
          <cell r="M1" t="str">
            <v>4CP  2/15/08</v>
          </cell>
          <cell r="O1" t="str">
            <v>Notes</v>
          </cell>
        </row>
        <row r="2">
          <cell r="A2" t="str">
            <v>PF</v>
          </cell>
          <cell r="B2" t="str">
            <v>Prim</v>
          </cell>
          <cell r="C2" t="str">
            <v>Probed</v>
          </cell>
          <cell r="D2" t="str">
            <v>L02</v>
          </cell>
          <cell r="E2" t="str">
            <v>PSLI</v>
          </cell>
          <cell r="G2" t="str">
            <v>875138-102419</v>
          </cell>
          <cell r="H2" t="str">
            <v>10400511024190001</v>
          </cell>
          <cell r="I2" t="str">
            <v>CITY OF LEWISVILLE</v>
          </cell>
          <cell r="J2">
            <v>0</v>
          </cell>
          <cell r="K2">
            <v>0</v>
          </cell>
          <cell r="L2">
            <v>588.26</v>
          </cell>
          <cell r="M2">
            <v>629.70000000000005</v>
          </cell>
        </row>
        <row r="3">
          <cell r="A3" t="str">
            <v>PF</v>
          </cell>
          <cell r="B3" t="str">
            <v>Prim</v>
          </cell>
          <cell r="C3" t="str">
            <v>Probed</v>
          </cell>
          <cell r="D3" t="str">
            <v>L04</v>
          </cell>
          <cell r="E3" t="str">
            <v>PSLI</v>
          </cell>
          <cell r="G3" t="str">
            <v>308151-143522</v>
          </cell>
          <cell r="H3" t="str">
            <v>10400511435220001</v>
          </cell>
          <cell r="I3" t="str">
            <v>ALVIN COMM COLLEGE</v>
          </cell>
          <cell r="J3">
            <v>1031.4000000000001</v>
          </cell>
          <cell r="K3">
            <v>1160.6300000000001</v>
          </cell>
          <cell r="L3">
            <v>1066.8599999999999</v>
          </cell>
          <cell r="M3">
            <v>1199.29</v>
          </cell>
        </row>
        <row r="4">
          <cell r="A4" t="str">
            <v>PF</v>
          </cell>
          <cell r="B4" t="str">
            <v>Prim</v>
          </cell>
          <cell r="C4" t="str">
            <v>Probed</v>
          </cell>
          <cell r="D4" t="str">
            <v>L19</v>
          </cell>
          <cell r="E4" t="str">
            <v>PSLI</v>
          </cell>
          <cell r="G4" t="str">
            <v>1242047-385806</v>
          </cell>
          <cell r="H4" t="str">
            <v>10400513858060001</v>
          </cell>
          <cell r="I4" t="str">
            <v>GULF COAST WASTE DISPOSAL</v>
          </cell>
          <cell r="J4">
            <v>921.38</v>
          </cell>
          <cell r="K4">
            <v>1496.67</v>
          </cell>
          <cell r="L4">
            <v>1348.52</v>
          </cell>
          <cell r="M4">
            <v>1626.86</v>
          </cell>
        </row>
        <row r="5">
          <cell r="A5" t="str">
            <v>PF Adj</v>
          </cell>
          <cell r="B5" t="str">
            <v>Prim</v>
          </cell>
          <cell r="C5" t="str">
            <v>Probed</v>
          </cell>
          <cell r="D5" t="str">
            <v>L02</v>
          </cell>
          <cell r="E5" t="str">
            <v>PSLI</v>
          </cell>
          <cell r="G5" t="str">
            <v>1566490-318491</v>
          </cell>
          <cell r="H5" t="str">
            <v>10400513184910001</v>
          </cell>
          <cell r="I5" t="str">
            <v>SANDRIDGE ENERGY</v>
          </cell>
          <cell r="J5">
            <v>1112.57</v>
          </cell>
          <cell r="O5" t="str">
            <v>IDR effective 06/03/09</v>
          </cell>
        </row>
        <row r="6">
          <cell r="A6" t="str">
            <v>PF Adj</v>
          </cell>
          <cell r="B6" t="str">
            <v>Prim</v>
          </cell>
          <cell r="C6" t="str">
            <v>Probed</v>
          </cell>
          <cell r="D6" t="str">
            <v>L02</v>
          </cell>
          <cell r="E6" t="str">
            <v>PSEI</v>
          </cell>
          <cell r="G6" t="str">
            <v>977850-399547</v>
          </cell>
          <cell r="H6" t="str">
            <v>10400513995470001</v>
          </cell>
          <cell r="I6" t="str">
            <v>UPPER TRINITY REG WATER</v>
          </cell>
          <cell r="J6">
            <v>2025.03</v>
          </cell>
          <cell r="K6">
            <v>1722.16</v>
          </cell>
          <cell r="L6">
            <v>900.05</v>
          </cell>
          <cell r="M6">
            <v>994.24</v>
          </cell>
        </row>
        <row r="7">
          <cell r="A7" t="str">
            <v>PF Adj</v>
          </cell>
          <cell r="B7" t="str">
            <v>Prim</v>
          </cell>
          <cell r="C7" t="str">
            <v>Probed</v>
          </cell>
          <cell r="D7" t="str">
            <v>L02</v>
          </cell>
          <cell r="E7" t="str">
            <v>PSEI</v>
          </cell>
          <cell r="G7" t="str">
            <v>160008-400703</v>
          </cell>
          <cell r="H7" t="str">
            <v>10400514007030001</v>
          </cell>
          <cell r="I7" t="str">
            <v>UNIVERSAL DISPLAY</v>
          </cell>
          <cell r="J7">
            <v>584.79</v>
          </cell>
          <cell r="K7">
            <v>463.59</v>
          </cell>
          <cell r="L7">
            <v>567</v>
          </cell>
          <cell r="M7">
            <v>697.03</v>
          </cell>
        </row>
        <row r="8">
          <cell r="A8" t="str">
            <v>PF Adj</v>
          </cell>
          <cell r="B8" t="str">
            <v>Prim</v>
          </cell>
          <cell r="C8" t="str">
            <v>Probed</v>
          </cell>
          <cell r="D8" t="str">
            <v>L04</v>
          </cell>
          <cell r="E8" t="str">
            <v>PSLI</v>
          </cell>
          <cell r="G8" t="str">
            <v>837862-314840</v>
          </cell>
          <cell r="H8" t="str">
            <v>10400513148400001</v>
          </cell>
          <cell r="I8" t="str">
            <v>FT. STOCKTON ISD</v>
          </cell>
          <cell r="J8">
            <v>597.53</v>
          </cell>
          <cell r="K8">
            <v>492.09</v>
          </cell>
          <cell r="L8">
            <v>583.20000000000005</v>
          </cell>
          <cell r="M8">
            <v>692.55</v>
          </cell>
        </row>
        <row r="9">
          <cell r="A9" t="str">
            <v>PF Adj</v>
          </cell>
          <cell r="B9" t="str">
            <v>Prim</v>
          </cell>
          <cell r="C9" t="str">
            <v>Probed</v>
          </cell>
          <cell r="D9" t="str">
            <v>L08</v>
          </cell>
          <cell r="E9" t="str">
            <v>PSLI</v>
          </cell>
          <cell r="G9" t="str">
            <v>478647-189238</v>
          </cell>
          <cell r="H9" t="str">
            <v>10400511892380001</v>
          </cell>
          <cell r="I9" t="str">
            <v>TEXAS CITY ISD</v>
          </cell>
          <cell r="J9">
            <v>1180.5999999999999</v>
          </cell>
          <cell r="K9">
            <v>1344.1</v>
          </cell>
          <cell r="L9">
            <v>206.1</v>
          </cell>
          <cell r="M9">
            <v>220.99</v>
          </cell>
        </row>
        <row r="10">
          <cell r="A10" t="str">
            <v>PF Adj</v>
          </cell>
          <cell r="B10" t="str">
            <v>Prim</v>
          </cell>
          <cell r="C10" t="str">
            <v>Probed</v>
          </cell>
          <cell r="D10" t="str">
            <v>L09</v>
          </cell>
          <cell r="E10" t="str">
            <v>PSLI</v>
          </cell>
          <cell r="G10" t="str">
            <v>732283-267516</v>
          </cell>
          <cell r="H10" t="str">
            <v>10400512675160001</v>
          </cell>
          <cell r="I10" t="str">
            <v>CLIFTON MOULDING CORP</v>
          </cell>
          <cell r="J10">
            <v>1725.75</v>
          </cell>
          <cell r="K10">
            <v>1662.54</v>
          </cell>
          <cell r="L10">
            <v>356.38</v>
          </cell>
          <cell r="M10">
            <v>431.64</v>
          </cell>
        </row>
        <row r="11">
          <cell r="A11" t="str">
            <v>PF Adj</v>
          </cell>
          <cell r="B11" t="str">
            <v>Prim</v>
          </cell>
          <cell r="C11" t="str">
            <v>Probed</v>
          </cell>
          <cell r="D11" t="str">
            <v>L10</v>
          </cell>
          <cell r="E11" t="str">
            <v>PSLI</v>
          </cell>
          <cell r="G11" t="str">
            <v>1166463-114915</v>
          </cell>
          <cell r="H11" t="str">
            <v>10400511149150001</v>
          </cell>
          <cell r="I11" t="str">
            <v>AMERISOUTH X LTD</v>
          </cell>
          <cell r="J11">
            <v>676.94</v>
          </cell>
          <cell r="K11">
            <v>662.53</v>
          </cell>
          <cell r="L11">
            <v>630.72</v>
          </cell>
          <cell r="M11">
            <v>630.72</v>
          </cell>
        </row>
        <row r="12">
          <cell r="A12" t="str">
            <v>PF Adj</v>
          </cell>
          <cell r="B12" t="str">
            <v>Prim</v>
          </cell>
          <cell r="C12" t="str">
            <v>Probed</v>
          </cell>
          <cell r="D12" t="str">
            <v>L10</v>
          </cell>
          <cell r="E12" t="str">
            <v>PSEI</v>
          </cell>
          <cell r="G12" t="str">
            <v>785341-285700</v>
          </cell>
          <cell r="H12" t="str">
            <v>10400512857000001</v>
          </cell>
          <cell r="I12" t="str">
            <v>BLUE CHIP ICE CO.</v>
          </cell>
          <cell r="J12">
            <v>696.58</v>
          </cell>
          <cell r="K12">
            <v>970.7</v>
          </cell>
          <cell r="L12">
            <v>347.13</v>
          </cell>
          <cell r="M12">
            <v>347.13</v>
          </cell>
        </row>
        <row r="13">
          <cell r="A13" t="str">
            <v>PF Adj</v>
          </cell>
          <cell r="B13" t="str">
            <v>Prim</v>
          </cell>
          <cell r="C13" t="str">
            <v>Probed</v>
          </cell>
          <cell r="D13" t="str">
            <v>L11</v>
          </cell>
          <cell r="E13" t="str">
            <v>PSLI</v>
          </cell>
          <cell r="G13" t="str">
            <v>281208-133684</v>
          </cell>
          <cell r="H13" t="str">
            <v>10400511336840001</v>
          </cell>
          <cell r="I13" t="str">
            <v>PHILLIPS 66 COMPANY</v>
          </cell>
          <cell r="J13">
            <v>440.17</v>
          </cell>
          <cell r="K13">
            <v>386.21</v>
          </cell>
          <cell r="L13">
            <v>289.58</v>
          </cell>
          <cell r="M13">
            <v>289.58</v>
          </cell>
        </row>
        <row r="14">
          <cell r="A14" t="str">
            <v>PF Adj</v>
          </cell>
          <cell r="B14" t="str">
            <v>Prim</v>
          </cell>
          <cell r="C14" t="str">
            <v>Probed</v>
          </cell>
          <cell r="D14" t="str">
            <v>L11</v>
          </cell>
          <cell r="E14" t="str">
            <v>PSLI</v>
          </cell>
          <cell r="G14" t="str">
            <v>850686-318444</v>
          </cell>
          <cell r="H14" t="str">
            <v>10400513184440001</v>
          </cell>
          <cell r="I14" t="str">
            <v>WESTERN GAS RESOURCES</v>
          </cell>
          <cell r="J14">
            <v>760.18</v>
          </cell>
          <cell r="K14">
            <v>765.12</v>
          </cell>
          <cell r="L14">
            <v>2663.04</v>
          </cell>
          <cell r="M14">
            <v>3078.02</v>
          </cell>
        </row>
        <row r="15">
          <cell r="A15" t="str">
            <v>PF Adj</v>
          </cell>
          <cell r="B15" t="str">
            <v>Prim</v>
          </cell>
          <cell r="C15" t="str">
            <v>Probed</v>
          </cell>
          <cell r="D15" t="str">
            <v>L12</v>
          </cell>
          <cell r="E15" t="str">
            <v>PSEI</v>
          </cell>
          <cell r="G15" t="str">
            <v>1341124-307096</v>
          </cell>
          <cell r="H15" t="str">
            <v>10400513070960001</v>
          </cell>
          <cell r="I15" t="str">
            <v>WHITING OIL</v>
          </cell>
          <cell r="J15">
            <v>1059.24</v>
          </cell>
          <cell r="K15">
            <v>1052.1600000000001</v>
          </cell>
          <cell r="L15">
            <v>978.61</v>
          </cell>
          <cell r="M15">
            <v>1087.82</v>
          </cell>
        </row>
        <row r="16">
          <cell r="A16" t="str">
            <v>PF Adj</v>
          </cell>
          <cell r="B16" t="str">
            <v>Prim</v>
          </cell>
          <cell r="C16" t="str">
            <v>Probed</v>
          </cell>
          <cell r="D16" t="str">
            <v>L13</v>
          </cell>
          <cell r="E16" t="str">
            <v>PSLI</v>
          </cell>
          <cell r="G16" t="str">
            <v>987187-378194</v>
          </cell>
          <cell r="H16" t="str">
            <v>10400513781940001</v>
          </cell>
          <cell r="I16" t="str">
            <v>LC SPORTS COMPLEX</v>
          </cell>
          <cell r="J16">
            <v>29.22</v>
          </cell>
          <cell r="K16">
            <v>31.29</v>
          </cell>
        </row>
        <row r="17">
          <cell r="A17" t="str">
            <v>PF Adj</v>
          </cell>
          <cell r="B17" t="str">
            <v>Prim</v>
          </cell>
          <cell r="C17" t="str">
            <v>Probed</v>
          </cell>
          <cell r="D17" t="str">
            <v>L14</v>
          </cell>
          <cell r="E17" t="str">
            <v>PSLI</v>
          </cell>
          <cell r="G17" t="str">
            <v>1025080-405338</v>
          </cell>
          <cell r="H17" t="str">
            <v>10400514053380001</v>
          </cell>
          <cell r="I17" t="str">
            <v>REEVES CO LEC</v>
          </cell>
          <cell r="J17">
            <v>153.11000000000001</v>
          </cell>
          <cell r="K17">
            <v>830.97</v>
          </cell>
          <cell r="L17">
            <v>845.84</v>
          </cell>
          <cell r="M17">
            <v>845.84</v>
          </cell>
        </row>
        <row r="18">
          <cell r="A18" t="str">
            <v>PF Adj</v>
          </cell>
          <cell r="B18" t="str">
            <v>Prim</v>
          </cell>
          <cell r="C18" t="str">
            <v>Probed</v>
          </cell>
          <cell r="D18" t="str">
            <v>L15</v>
          </cell>
          <cell r="E18" t="str">
            <v>PSLI</v>
          </cell>
          <cell r="G18" t="str">
            <v>264253-129332</v>
          </cell>
          <cell r="H18" t="str">
            <v>10400511293320001</v>
          </cell>
          <cell r="I18" t="str">
            <v>BRAZORIA COUNTY FAIRGROUNDS</v>
          </cell>
          <cell r="J18">
            <v>67.38</v>
          </cell>
          <cell r="K18">
            <v>70.989999999999995</v>
          </cell>
          <cell r="L18">
            <v>68.900000000000006</v>
          </cell>
          <cell r="M18">
            <v>81.23</v>
          </cell>
        </row>
        <row r="19">
          <cell r="A19" t="str">
            <v>PF Adj</v>
          </cell>
          <cell r="B19" t="str">
            <v>Prim</v>
          </cell>
          <cell r="C19" t="str">
            <v>Probed</v>
          </cell>
          <cell r="D19" t="str">
            <v>L16</v>
          </cell>
          <cell r="E19" t="str">
            <v>PNLI</v>
          </cell>
          <cell r="G19" t="str">
            <v>454531-181849</v>
          </cell>
          <cell r="H19" t="str">
            <v>10400511818490001</v>
          </cell>
          <cell r="I19" t="str">
            <v>GULF COAST WATER AUTHORITY</v>
          </cell>
          <cell r="J19">
            <v>2296.4699999999998</v>
          </cell>
          <cell r="K19">
            <v>2681.16</v>
          </cell>
          <cell r="L19">
            <v>1709.9</v>
          </cell>
          <cell r="M19">
            <v>1709.9</v>
          </cell>
          <cell r="N19">
            <v>2271.4499999999998</v>
          </cell>
          <cell r="O19" t="str">
            <v>Netted 3/25/08</v>
          </cell>
        </row>
        <row r="20">
          <cell r="A20" t="str">
            <v>PF Adj</v>
          </cell>
          <cell r="B20" t="str">
            <v>Prim</v>
          </cell>
          <cell r="C20" t="str">
            <v>Probed</v>
          </cell>
          <cell r="D20" t="str">
            <v>L20</v>
          </cell>
          <cell r="E20" t="str">
            <v>PSLI</v>
          </cell>
          <cell r="F20" t="str">
            <v>Y</v>
          </cell>
          <cell r="G20" t="str">
            <v>483944-190289</v>
          </cell>
          <cell r="H20" t="str">
            <v>10400511902890001</v>
          </cell>
          <cell r="I20" t="str">
            <v>PRAXAIR INC</v>
          </cell>
          <cell r="J20">
            <v>233.38</v>
          </cell>
          <cell r="K20">
            <v>249.71</v>
          </cell>
          <cell r="L20">
            <v>224.82</v>
          </cell>
          <cell r="M20">
            <v>243.59</v>
          </cell>
        </row>
        <row r="21">
          <cell r="A21" t="str">
            <v>PF Adj</v>
          </cell>
          <cell r="B21" t="str">
            <v>Prim</v>
          </cell>
          <cell r="C21" t="str">
            <v>Probed</v>
          </cell>
          <cell r="D21" t="str">
            <v>L20</v>
          </cell>
          <cell r="E21" t="str">
            <v>PSEI</v>
          </cell>
          <cell r="G21" t="str">
            <v>500632-193682</v>
          </cell>
          <cell r="H21" t="str">
            <v>10400511936820001</v>
          </cell>
          <cell r="I21" t="str">
            <v>MARATHON PIPELINE</v>
          </cell>
          <cell r="J21">
            <v>1110.77</v>
          </cell>
          <cell r="K21">
            <v>2036.52</v>
          </cell>
          <cell r="L21">
            <v>616.03</v>
          </cell>
          <cell r="M21">
            <v>616.03</v>
          </cell>
        </row>
        <row r="22">
          <cell r="B22" t="str">
            <v>Prim</v>
          </cell>
          <cell r="C22" t="str">
            <v>Probed</v>
          </cell>
          <cell r="D22" t="str">
            <v>L15</v>
          </cell>
          <cell r="E22" t="str">
            <v>PSLI</v>
          </cell>
          <cell r="G22" t="str">
            <v>820627-308029</v>
          </cell>
          <cell r="H22" t="str">
            <v>10400513080290001</v>
          </cell>
          <cell r="I22" t="str">
            <v>APACHE CORP</v>
          </cell>
          <cell r="J22">
            <v>255.62</v>
          </cell>
          <cell r="K22">
            <v>271.89</v>
          </cell>
          <cell r="L22">
            <v>5.23</v>
          </cell>
          <cell r="M22">
            <v>7.12</v>
          </cell>
        </row>
        <row r="23">
          <cell r="B23" t="str">
            <v>Prim</v>
          </cell>
          <cell r="C23" t="str">
            <v>Probed</v>
          </cell>
          <cell r="D23" t="str">
            <v>L15</v>
          </cell>
          <cell r="E23" t="str">
            <v>PSLI</v>
          </cell>
          <cell r="G23" t="str">
            <v>1434150-460153</v>
          </cell>
          <cell r="H23" t="str">
            <v>10400514601530001</v>
          </cell>
          <cell r="I23" t="str">
            <v xml:space="preserve">SEABOARD ACQUISTION PARTNERS </v>
          </cell>
          <cell r="J23">
            <v>284.02</v>
          </cell>
          <cell r="K23">
            <v>254.16</v>
          </cell>
          <cell r="L23">
            <v>266.33</v>
          </cell>
          <cell r="M23">
            <v>266.33</v>
          </cell>
        </row>
        <row r="24">
          <cell r="B24" t="str">
            <v>Prim</v>
          </cell>
          <cell r="C24" t="str">
            <v>Probed</v>
          </cell>
          <cell r="D24" t="str">
            <v>L16</v>
          </cell>
          <cell r="E24" t="str">
            <v>PSLI</v>
          </cell>
          <cell r="G24" t="str">
            <v>454531-464419</v>
          </cell>
          <cell r="H24" t="str">
            <v>10400511818490005</v>
          </cell>
          <cell r="I24" t="str">
            <v>GULF COAST WATER AUTHORITY - INACTIVE COMBINE WITH 181849-001</v>
          </cell>
          <cell r="L24">
            <v>9639.77</v>
          </cell>
          <cell r="M24">
            <v>9639.77</v>
          </cell>
        </row>
        <row r="25">
          <cell r="B25" t="str">
            <v>Prim</v>
          </cell>
          <cell r="C25" t="str">
            <v>Probed</v>
          </cell>
          <cell r="D25" t="str">
            <v>L16</v>
          </cell>
          <cell r="E25" t="str">
            <v>PSLN</v>
          </cell>
          <cell r="G25" t="str">
            <v>1580638-470782</v>
          </cell>
          <cell r="H25" t="str">
            <v>10400514707820001</v>
          </cell>
          <cell r="I25" t="str">
            <v>CHESAPEAKE OPERATING</v>
          </cell>
          <cell r="O25" t="str">
            <v>IDR effective 08/21/2009</v>
          </cell>
        </row>
        <row r="26">
          <cell r="B26" t="str">
            <v>Prim</v>
          </cell>
          <cell r="C26" t="str">
            <v>Probed</v>
          </cell>
          <cell r="D26" t="str">
            <v>L17</v>
          </cell>
          <cell r="E26" t="str">
            <v>PSAI</v>
          </cell>
          <cell r="G26" t="str">
            <v>1577934-399417</v>
          </cell>
          <cell r="H26" t="str">
            <v>10400513994170001</v>
          </cell>
          <cell r="I26" t="str">
            <v>AARON BOESE - Eff 04/11/08</v>
          </cell>
          <cell r="J26">
            <v>77.040000000000006</v>
          </cell>
          <cell r="K26">
            <v>4.05</v>
          </cell>
          <cell r="M26">
            <v>0</v>
          </cell>
          <cell r="O26" t="str">
            <v>IDR effective 04/11/08</v>
          </cell>
        </row>
        <row r="27">
          <cell r="B27" t="str">
            <v>Prim</v>
          </cell>
          <cell r="C27" t="str">
            <v>Probed</v>
          </cell>
          <cell r="D27" t="str">
            <v>L19</v>
          </cell>
          <cell r="E27" t="str">
            <v>PSLI</v>
          </cell>
          <cell r="G27" t="str">
            <v>1529304-467818</v>
          </cell>
          <cell r="H27" t="str">
            <v>10400514678180001</v>
          </cell>
          <cell r="I27" t="str">
            <v>NUSTAR LOGISTICS</v>
          </cell>
          <cell r="J27">
            <v>106.88</v>
          </cell>
          <cell r="K27">
            <v>113</v>
          </cell>
        </row>
        <row r="29">
          <cell r="A29" t="str">
            <v>PF</v>
          </cell>
          <cell r="B29" t="str">
            <v>Prim</v>
          </cell>
          <cell r="C29" t="str">
            <v>Remote</v>
          </cell>
          <cell r="D29" t="str">
            <v>L02</v>
          </cell>
          <cell r="E29" t="str">
            <v>PSLI</v>
          </cell>
          <cell r="G29" t="str">
            <v>750293-273060</v>
          </cell>
          <cell r="H29" t="str">
            <v>10400512730600001</v>
          </cell>
          <cell r="I29" t="str">
            <v>HILLTOP STA</v>
          </cell>
          <cell r="J29">
            <v>2175.84</v>
          </cell>
          <cell r="K29">
            <v>2130.2399999999998</v>
          </cell>
          <cell r="L29">
            <v>623.34</v>
          </cell>
          <cell r="M29">
            <v>757.03</v>
          </cell>
        </row>
        <row r="30">
          <cell r="A30" t="str">
            <v>PF</v>
          </cell>
          <cell r="B30" t="str">
            <v>Prim</v>
          </cell>
          <cell r="C30" t="str">
            <v>Remote</v>
          </cell>
          <cell r="D30" t="str">
            <v>L02</v>
          </cell>
          <cell r="E30" t="str">
            <v>PSEI</v>
          </cell>
          <cell r="G30" t="str">
            <v>853580-340439</v>
          </cell>
          <cell r="H30" t="str">
            <v>10400513404390001</v>
          </cell>
          <cell r="I30" t="str">
            <v>WESTERN GAS RESOURCES</v>
          </cell>
          <cell r="J30">
            <v>2478</v>
          </cell>
          <cell r="K30">
            <v>2704.8</v>
          </cell>
          <cell r="L30">
            <v>79.819999999999993</v>
          </cell>
          <cell r="M30">
            <v>79.819999999999993</v>
          </cell>
        </row>
        <row r="31">
          <cell r="A31" t="str">
            <v>PF</v>
          </cell>
          <cell r="B31" t="str">
            <v>Prim</v>
          </cell>
          <cell r="C31" t="str">
            <v>Remote</v>
          </cell>
          <cell r="D31" t="str">
            <v>L03</v>
          </cell>
          <cell r="E31" t="str">
            <v>PSEI</v>
          </cell>
          <cell r="G31" t="str">
            <v>935981-355510</v>
          </cell>
          <cell r="H31" t="str">
            <v>10400513555100001</v>
          </cell>
          <cell r="I31" t="str">
            <v>TDCJ/ID</v>
          </cell>
          <cell r="J31">
            <v>533.25</v>
          </cell>
          <cell r="K31">
            <v>531.36</v>
          </cell>
          <cell r="L31">
            <v>31.22</v>
          </cell>
          <cell r="M31">
            <v>31.22</v>
          </cell>
        </row>
        <row r="32">
          <cell r="A32" t="str">
            <v>PF</v>
          </cell>
          <cell r="B32" t="str">
            <v>Prim</v>
          </cell>
          <cell r="C32" t="str">
            <v>Remote</v>
          </cell>
          <cell r="D32" t="str">
            <v>L07</v>
          </cell>
          <cell r="E32" t="str">
            <v>PSLI</v>
          </cell>
          <cell r="G32" t="str">
            <v>1390568-456974</v>
          </cell>
          <cell r="H32" t="str">
            <v>10400514569740001</v>
          </cell>
          <cell r="I32" t="str">
            <v>LATIGO PETROLEUM INC</v>
          </cell>
          <cell r="J32">
            <v>1883.97</v>
          </cell>
          <cell r="K32">
            <v>1016.11</v>
          </cell>
          <cell r="L32">
            <v>1042.6600000000001</v>
          </cell>
          <cell r="M32">
            <v>1042.6600000000001</v>
          </cell>
        </row>
        <row r="33">
          <cell r="A33" t="str">
            <v>PF</v>
          </cell>
          <cell r="B33" t="str">
            <v>Prim</v>
          </cell>
          <cell r="C33" t="str">
            <v>Remote</v>
          </cell>
          <cell r="D33" t="str">
            <v>L08</v>
          </cell>
          <cell r="E33" t="str">
            <v>PSLI</v>
          </cell>
          <cell r="G33" t="str">
            <v>1002082-180525</v>
          </cell>
          <cell r="H33" t="str">
            <v>10400511805250001</v>
          </cell>
          <cell r="I33" t="str">
            <v>COLLEGE OF THE MAINLAND</v>
          </cell>
          <cell r="J33">
            <v>1409.58</v>
          </cell>
          <cell r="K33">
            <v>1491.48</v>
          </cell>
          <cell r="L33">
            <v>1250.28</v>
          </cell>
          <cell r="M33">
            <v>1250.28</v>
          </cell>
        </row>
        <row r="34">
          <cell r="A34" t="str">
            <v>PF</v>
          </cell>
          <cell r="B34" t="str">
            <v>Prim</v>
          </cell>
          <cell r="C34" t="str">
            <v>Remote</v>
          </cell>
          <cell r="D34" t="str">
            <v>L20</v>
          </cell>
          <cell r="E34" t="str">
            <v>PSEI</v>
          </cell>
          <cell r="G34" t="str">
            <v>304859-142726</v>
          </cell>
          <cell r="H34" t="str">
            <v>10400511427260001</v>
          </cell>
          <cell r="I34" t="str">
            <v>PHILLIPS 66 COMPANY</v>
          </cell>
          <cell r="J34">
            <v>1046.3399999999999</v>
          </cell>
          <cell r="K34">
            <v>988.56</v>
          </cell>
          <cell r="L34">
            <v>1092.06</v>
          </cell>
          <cell r="M34">
            <v>1092.06</v>
          </cell>
        </row>
        <row r="35">
          <cell r="A35" t="str">
            <v>PF Adj</v>
          </cell>
          <cell r="B35" t="str">
            <v>Prim</v>
          </cell>
          <cell r="C35" t="str">
            <v>Remote</v>
          </cell>
          <cell r="D35" t="str">
            <v>L02</v>
          </cell>
          <cell r="E35" t="str">
            <v>PSEI</v>
          </cell>
          <cell r="G35" t="str">
            <v>1032341-101799</v>
          </cell>
          <cell r="H35" t="str">
            <v>10400511017990001</v>
          </cell>
          <cell r="I35" t="str">
            <v>LONE STAR LEWISVILLE LSF/LP</v>
          </cell>
          <cell r="J35">
            <v>2675.93</v>
          </cell>
          <cell r="K35">
            <v>2362.67</v>
          </cell>
          <cell r="L35">
            <v>2481.84</v>
          </cell>
          <cell r="M35">
            <v>2883.56</v>
          </cell>
        </row>
        <row r="36">
          <cell r="A36" t="str">
            <v>PF Adj</v>
          </cell>
          <cell r="B36" t="str">
            <v>Prim</v>
          </cell>
          <cell r="C36" t="str">
            <v>Remote</v>
          </cell>
          <cell r="D36" t="str">
            <v>L02</v>
          </cell>
          <cell r="E36" t="str">
            <v>PSEI</v>
          </cell>
          <cell r="G36" t="str">
            <v>1032341-101801</v>
          </cell>
          <cell r="H36" t="str">
            <v>10400511018010001</v>
          </cell>
          <cell r="I36" t="str">
            <v>LONE STAR LEWISVILLE LSF/LP</v>
          </cell>
          <cell r="J36">
            <v>2889.1</v>
          </cell>
          <cell r="K36">
            <v>3102.26</v>
          </cell>
          <cell r="L36">
            <v>2273.4</v>
          </cell>
          <cell r="M36">
            <v>2506.75</v>
          </cell>
        </row>
        <row r="37">
          <cell r="A37" t="str">
            <v>PF Adj</v>
          </cell>
          <cell r="B37" t="str">
            <v>Prim</v>
          </cell>
          <cell r="C37" t="str">
            <v>Remote</v>
          </cell>
          <cell r="D37" t="str">
            <v>L02</v>
          </cell>
          <cell r="E37" t="str">
            <v>PSLI</v>
          </cell>
          <cell r="G37" t="str">
            <v>866356-325192</v>
          </cell>
          <cell r="H37" t="str">
            <v>10400513251920001</v>
          </cell>
          <cell r="I37" t="str">
            <v>HUGHES UNIT</v>
          </cell>
          <cell r="J37">
            <v>2490.41</v>
          </cell>
          <cell r="K37">
            <v>2381.6999999999998</v>
          </cell>
          <cell r="L37">
            <v>986.1</v>
          </cell>
          <cell r="M37">
            <v>986.1</v>
          </cell>
        </row>
        <row r="38">
          <cell r="A38" t="str">
            <v>PF Adj</v>
          </cell>
          <cell r="B38" t="str">
            <v>Prim</v>
          </cell>
          <cell r="C38" t="str">
            <v>Remote</v>
          </cell>
          <cell r="D38" t="str">
            <v>L02</v>
          </cell>
          <cell r="E38" t="str">
            <v>PSLI</v>
          </cell>
          <cell r="G38" t="str">
            <v>938646-357007</v>
          </cell>
          <cell r="H38" t="str">
            <v>10400513570070001</v>
          </cell>
          <cell r="I38" t="str">
            <v>MURRAY UNIT</v>
          </cell>
          <cell r="J38">
            <v>1070</v>
          </cell>
          <cell r="K38">
            <v>1027.53</v>
          </cell>
          <cell r="L38">
            <v>1125.83</v>
          </cell>
          <cell r="M38">
            <v>1125.83</v>
          </cell>
        </row>
        <row r="39">
          <cell r="A39" t="str">
            <v>PF Adj</v>
          </cell>
          <cell r="B39" t="str">
            <v>Prim</v>
          </cell>
          <cell r="C39" t="str">
            <v>Remote</v>
          </cell>
          <cell r="D39" t="str">
            <v>L02</v>
          </cell>
          <cell r="E39" t="str">
            <v>PSLI</v>
          </cell>
          <cell r="G39" t="str">
            <v>953440-363006</v>
          </cell>
          <cell r="H39" t="str">
            <v>10400513630060001</v>
          </cell>
          <cell r="I39" t="str">
            <v>WOODMAN UNIT</v>
          </cell>
          <cell r="J39">
            <v>728.42</v>
          </cell>
          <cell r="K39">
            <v>697.55</v>
          </cell>
          <cell r="L39">
            <v>733.41</v>
          </cell>
          <cell r="M39">
            <v>815.06</v>
          </cell>
        </row>
        <row r="40">
          <cell r="A40" t="str">
            <v>PF Adj</v>
          </cell>
          <cell r="B40" t="str">
            <v>Prim</v>
          </cell>
          <cell r="C40" t="str">
            <v>Remote</v>
          </cell>
          <cell r="D40" t="str">
            <v>L03</v>
          </cell>
          <cell r="E40" t="str">
            <v>PSLI</v>
          </cell>
          <cell r="G40" t="str">
            <v>115126-422463</v>
          </cell>
          <cell r="H40" t="str">
            <v>10400514224630001</v>
          </cell>
          <cell r="I40" t="str">
            <v>LEWISVILLE MEDICAL CTR</v>
          </cell>
          <cell r="J40">
            <v>2065.42</v>
          </cell>
          <cell r="K40">
            <v>2071.33</v>
          </cell>
          <cell r="L40">
            <v>2122.56</v>
          </cell>
          <cell r="M40">
            <v>2179.81</v>
          </cell>
        </row>
        <row r="41">
          <cell r="A41" t="str">
            <v>PF Adj</v>
          </cell>
          <cell r="B41" t="str">
            <v>Prim</v>
          </cell>
          <cell r="C41" t="str">
            <v>Remote</v>
          </cell>
          <cell r="D41" t="str">
            <v>L08</v>
          </cell>
          <cell r="E41" t="str">
            <v>PSLI</v>
          </cell>
          <cell r="G41" t="str">
            <v>1301209-435592</v>
          </cell>
          <cell r="H41" t="str">
            <v>10400514355920001</v>
          </cell>
          <cell r="I41" t="str">
            <v xml:space="preserve">ENTERPRISE PRODUCTS </v>
          </cell>
          <cell r="J41">
            <v>601.19000000000005</v>
          </cell>
          <cell r="K41">
            <v>507.47</v>
          </cell>
          <cell r="L41">
            <v>512.24</v>
          </cell>
          <cell r="M41">
            <v>568.26</v>
          </cell>
        </row>
        <row r="42">
          <cell r="A42" t="str">
            <v>PF Adj</v>
          </cell>
          <cell r="B42" t="str">
            <v>Prim</v>
          </cell>
          <cell r="C42" t="str">
            <v>Remote</v>
          </cell>
          <cell r="D42" t="str">
            <v>L19</v>
          </cell>
          <cell r="E42" t="str">
            <v>PSEI</v>
          </cell>
          <cell r="G42" t="str">
            <v>972502-371719</v>
          </cell>
          <cell r="H42" t="str">
            <v>10400513717190001</v>
          </cell>
          <cell r="I42" t="str">
            <v>TDCJ-U&amp;E</v>
          </cell>
          <cell r="J42">
            <v>698.61</v>
          </cell>
          <cell r="K42">
            <v>757.41</v>
          </cell>
          <cell r="L42">
            <v>1303.02</v>
          </cell>
          <cell r="M42">
            <v>1442.61</v>
          </cell>
        </row>
        <row r="43">
          <cell r="A43" t="str">
            <v>PF Adj</v>
          </cell>
          <cell r="B43" t="str">
            <v>Prim</v>
          </cell>
          <cell r="C43" t="str">
            <v>Remote</v>
          </cell>
          <cell r="D43" t="str">
            <v>L20</v>
          </cell>
          <cell r="E43" t="str">
            <v>PSLI</v>
          </cell>
          <cell r="F43" t="str">
            <v>Y</v>
          </cell>
          <cell r="G43" t="str">
            <v>500609-193660</v>
          </cell>
          <cell r="H43" t="str">
            <v>10400511936600001</v>
          </cell>
          <cell r="I43" t="str">
            <v>OILTANKING</v>
          </cell>
          <cell r="J43">
            <v>833.11</v>
          </cell>
          <cell r="K43">
            <v>827.32</v>
          </cell>
          <cell r="L43">
            <v>31772</v>
          </cell>
          <cell r="M43">
            <v>31772</v>
          </cell>
        </row>
        <row r="44">
          <cell r="A44" t="str">
            <v>PF Adj</v>
          </cell>
          <cell r="B44" t="str">
            <v>Prim</v>
          </cell>
          <cell r="C44" t="str">
            <v>Remote</v>
          </cell>
          <cell r="D44" t="str">
            <v>L20</v>
          </cell>
          <cell r="E44" t="str">
            <v>PSLI</v>
          </cell>
          <cell r="F44" t="str">
            <v>Y</v>
          </cell>
          <cell r="G44" t="str">
            <v>483944-193676</v>
          </cell>
          <cell r="H44" t="str">
            <v>10400511936760001</v>
          </cell>
          <cell r="I44" t="str">
            <v>PRAXAIR INC</v>
          </cell>
          <cell r="J44">
            <v>333.91</v>
          </cell>
          <cell r="K44">
            <v>389.9</v>
          </cell>
          <cell r="L44">
            <v>209.13</v>
          </cell>
          <cell r="M44">
            <v>209.13</v>
          </cell>
        </row>
        <row r="45">
          <cell r="A45" t="str">
            <v>PF Adj</v>
          </cell>
          <cell r="B45" t="str">
            <v>Prim</v>
          </cell>
          <cell r="C45" t="str">
            <v>Remote</v>
          </cell>
          <cell r="D45" t="str">
            <v>L20</v>
          </cell>
          <cell r="E45" t="str">
            <v>PNLI</v>
          </cell>
          <cell r="F45" t="str">
            <v>Y</v>
          </cell>
          <cell r="G45" t="str">
            <v>1611685-469329</v>
          </cell>
          <cell r="H45" t="str">
            <v>10400514693290001</v>
          </cell>
          <cell r="I45" t="str">
            <v>TI SYSTEMS</v>
          </cell>
          <cell r="J45">
            <v>2243.46</v>
          </cell>
          <cell r="O45" t="str">
            <v>IDR effective 08/20/08</v>
          </cell>
        </row>
        <row r="46">
          <cell r="B46" t="str">
            <v>Prim</v>
          </cell>
          <cell r="C46" t="str">
            <v>Remote</v>
          </cell>
          <cell r="D46" t="str">
            <v>L02</v>
          </cell>
          <cell r="E46" t="str">
            <v>PSLI</v>
          </cell>
          <cell r="G46" t="str">
            <v>1673069-475121</v>
          </cell>
          <cell r="H46" t="str">
            <v>10400514751210001</v>
          </cell>
          <cell r="I46" t="str">
            <v>DFW LANDFILL-UNIT 2</v>
          </cell>
          <cell r="J46">
            <v>12.48</v>
          </cell>
          <cell r="O46" t="str">
            <v>IDR effective  05/13/09</v>
          </cell>
        </row>
        <row r="47">
          <cell r="B47" t="str">
            <v>Prim</v>
          </cell>
          <cell r="C47" t="str">
            <v>Remote</v>
          </cell>
          <cell r="D47" t="str">
            <v>L03</v>
          </cell>
          <cell r="E47" t="str">
            <v>PSIN</v>
          </cell>
          <cell r="G47" t="str">
            <v>115126-422464</v>
          </cell>
          <cell r="H47" t="str">
            <v>10400514224640001</v>
          </cell>
          <cell r="I47" t="str">
            <v>LEWISVILLE MEDICAL CTR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B48" t="str">
            <v>Prim</v>
          </cell>
          <cell r="C48" t="str">
            <v>Remote</v>
          </cell>
          <cell r="D48" t="str">
            <v>L04</v>
          </cell>
          <cell r="E48" t="str">
            <v>PSLI</v>
          </cell>
          <cell r="G48" t="str">
            <v>1132954-423007</v>
          </cell>
          <cell r="H48" t="str">
            <v>10400514230070001</v>
          </cell>
          <cell r="I48" t="str">
            <v>VIRIDIS ENERGY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 t="str">
            <v>Prim</v>
          </cell>
          <cell r="C49" t="str">
            <v>Remote</v>
          </cell>
          <cell r="D49" t="str">
            <v>L13</v>
          </cell>
          <cell r="E49" t="str">
            <v>PSGI</v>
          </cell>
          <cell r="G49" t="str">
            <v>1526230-459075</v>
          </cell>
          <cell r="H49" t="str">
            <v>10400514590750001</v>
          </cell>
          <cell r="I49" t="str">
            <v>SHERIDAN PRODUCTION</v>
          </cell>
          <cell r="J49">
            <v>103.59</v>
          </cell>
          <cell r="K49">
            <v>106.85</v>
          </cell>
        </row>
        <row r="50">
          <cell r="B50" t="str">
            <v>Prim</v>
          </cell>
          <cell r="C50" t="str">
            <v>Remote</v>
          </cell>
          <cell r="D50" t="str">
            <v>L16</v>
          </cell>
          <cell r="E50" t="str">
            <v>PSLI</v>
          </cell>
          <cell r="G50" t="str">
            <v>1339951-437771</v>
          </cell>
          <cell r="H50" t="str">
            <v>10400514377710001</v>
          </cell>
          <cell r="I50" t="str">
            <v>TEXAS CITY REFINERY</v>
          </cell>
          <cell r="J50">
            <v>377.6</v>
          </cell>
          <cell r="K50">
            <v>393.66</v>
          </cell>
          <cell r="L50">
            <v>355.59</v>
          </cell>
          <cell r="M50">
            <v>355.59</v>
          </cell>
        </row>
        <row r="51">
          <cell r="B51" t="str">
            <v>Prim</v>
          </cell>
          <cell r="C51" t="str">
            <v>Remote</v>
          </cell>
          <cell r="D51" t="str">
            <v>L19</v>
          </cell>
          <cell r="E51" t="str">
            <v>PSLI</v>
          </cell>
          <cell r="F51" t="str">
            <v>Y</v>
          </cell>
          <cell r="G51" t="str">
            <v>1473762-460936</v>
          </cell>
          <cell r="H51" t="str">
            <v>10400514609360001</v>
          </cell>
          <cell r="I51" t="str">
            <v>NUSTAR LOGISTICS</v>
          </cell>
          <cell r="J51">
            <v>180.36</v>
          </cell>
          <cell r="K51">
            <v>121.64</v>
          </cell>
          <cell r="L51">
            <v>52.74</v>
          </cell>
          <cell r="M51">
            <v>52.74</v>
          </cell>
        </row>
        <row r="54">
          <cell r="A54" t="str">
            <v>PF</v>
          </cell>
          <cell r="B54" t="str">
            <v>Sec</v>
          </cell>
          <cell r="C54" t="str">
            <v>Probed</v>
          </cell>
          <cell r="D54" t="str">
            <v>L02</v>
          </cell>
          <cell r="E54" t="str">
            <v>SSMI</v>
          </cell>
          <cell r="G54" t="str">
            <v>875138-329196</v>
          </cell>
          <cell r="H54" t="str">
            <v>10400513291960001</v>
          </cell>
          <cell r="I54" t="str">
            <v>CITY OF LEWISVILLE</v>
          </cell>
          <cell r="J54">
            <v>849.08</v>
          </cell>
          <cell r="K54">
            <v>836.39</v>
          </cell>
          <cell r="L54">
            <v>407.7</v>
          </cell>
          <cell r="M54">
            <v>407.7</v>
          </cell>
        </row>
        <row r="55">
          <cell r="A55" t="str">
            <v>PF</v>
          </cell>
          <cell r="B55" t="str">
            <v>Sec</v>
          </cell>
          <cell r="C55" t="str">
            <v>Probed</v>
          </cell>
          <cell r="D55" t="str">
            <v>L02</v>
          </cell>
          <cell r="E55" t="str">
            <v>SSLI</v>
          </cell>
          <cell r="G55" t="str">
            <v>1249077-403523</v>
          </cell>
          <cell r="H55" t="str">
            <v>10400514035230001</v>
          </cell>
          <cell r="I55" t="str">
            <v>21st CENTURY INSURANCE</v>
          </cell>
          <cell r="J55">
            <v>698.13</v>
          </cell>
          <cell r="K55">
            <v>545.22</v>
          </cell>
          <cell r="L55">
            <v>739.17</v>
          </cell>
          <cell r="M55">
            <v>749.19</v>
          </cell>
        </row>
        <row r="56">
          <cell r="A56" t="str">
            <v>PF</v>
          </cell>
          <cell r="B56" t="str">
            <v>Sec</v>
          </cell>
          <cell r="C56" t="str">
            <v>Probed</v>
          </cell>
          <cell r="D56" t="str">
            <v>L05</v>
          </cell>
          <cell r="E56" t="str">
            <v>SSLI</v>
          </cell>
          <cell r="G56" t="str">
            <v>892631-336005</v>
          </cell>
          <cell r="H56" t="str">
            <v>10400513360050001</v>
          </cell>
          <cell r="I56" t="str">
            <v>COLUMBIA MAINLAND MEDICAL</v>
          </cell>
          <cell r="J56">
            <v>1579.35</v>
          </cell>
          <cell r="K56">
            <v>1599.6</v>
          </cell>
          <cell r="L56">
            <v>942.84</v>
          </cell>
          <cell r="M56">
            <v>1137.58</v>
          </cell>
        </row>
        <row r="57">
          <cell r="A57" t="str">
            <v>PF</v>
          </cell>
          <cell r="B57" t="str">
            <v>Sec</v>
          </cell>
          <cell r="C57" t="str">
            <v>Probed</v>
          </cell>
          <cell r="D57" t="str">
            <v>L05</v>
          </cell>
          <cell r="E57" t="str">
            <v>SSLI</v>
          </cell>
          <cell r="G57" t="str">
            <v>875138-415163</v>
          </cell>
          <cell r="H57" t="str">
            <v>10400514151630001</v>
          </cell>
          <cell r="I57" t="str">
            <v>CITY OF LEWISVILLE</v>
          </cell>
          <cell r="J57">
            <v>386.6</v>
          </cell>
          <cell r="K57">
            <v>470.32</v>
          </cell>
          <cell r="L57">
            <v>678.67</v>
          </cell>
          <cell r="M57">
            <v>767.55</v>
          </cell>
        </row>
        <row r="58">
          <cell r="A58" t="str">
            <v>PF</v>
          </cell>
          <cell r="B58" t="str">
            <v>Sec</v>
          </cell>
          <cell r="C58" t="str">
            <v>Probed</v>
          </cell>
          <cell r="D58" t="str">
            <v>L08</v>
          </cell>
          <cell r="E58" t="str">
            <v>SSLI</v>
          </cell>
          <cell r="G58" t="str">
            <v>478581-189201</v>
          </cell>
          <cell r="H58" t="str">
            <v>10400511892010001</v>
          </cell>
          <cell r="I58" t="str">
            <v>TEXAS CITY ISD</v>
          </cell>
          <cell r="K58">
            <v>600.69000000000005</v>
          </cell>
          <cell r="L58">
            <v>890.19</v>
          </cell>
          <cell r="M58">
            <v>1080.81</v>
          </cell>
          <cell r="O58" t="str">
            <v>Inactive 07/10/09</v>
          </cell>
        </row>
        <row r="59">
          <cell r="A59" t="str">
            <v>PF</v>
          </cell>
          <cell r="B59" t="str">
            <v>Sec</v>
          </cell>
          <cell r="C59" t="str">
            <v>Probed</v>
          </cell>
          <cell r="D59" t="str">
            <v>L16</v>
          </cell>
          <cell r="E59" t="str">
            <v>SSLI</v>
          </cell>
          <cell r="G59" t="str">
            <v>1433905-460403</v>
          </cell>
          <cell r="H59" t="str">
            <v>10400514604030001</v>
          </cell>
          <cell r="I59" t="str">
            <v xml:space="preserve">EMC MORTGAGE </v>
          </cell>
          <cell r="J59">
            <v>782.31</v>
          </cell>
          <cell r="K59">
            <v>748.08</v>
          </cell>
          <cell r="L59">
            <v>812.46</v>
          </cell>
          <cell r="M59">
            <v>812.46</v>
          </cell>
        </row>
        <row r="60">
          <cell r="A60" t="str">
            <v>PF</v>
          </cell>
          <cell r="B60" t="str">
            <v>Sec</v>
          </cell>
          <cell r="C60" t="str">
            <v>Probed</v>
          </cell>
          <cell r="D60" t="str">
            <v>L20</v>
          </cell>
          <cell r="E60" t="str">
            <v>SSLI</v>
          </cell>
          <cell r="G60" t="str">
            <v>1189213-409554</v>
          </cell>
          <cell r="H60" t="str">
            <v>10400514095540001</v>
          </cell>
          <cell r="I60" t="str">
            <v>TOWER EXTRUSIONS INC</v>
          </cell>
          <cell r="J60">
            <v>744.93</v>
          </cell>
          <cell r="K60">
            <v>669.2</v>
          </cell>
          <cell r="L60">
            <v>552.83000000000004</v>
          </cell>
          <cell r="M60">
            <v>552.83000000000004</v>
          </cell>
        </row>
        <row r="61">
          <cell r="A61" t="str">
            <v>PF Adj</v>
          </cell>
          <cell r="B61" t="str">
            <v>Sec</v>
          </cell>
          <cell r="C61" t="str">
            <v>Probed</v>
          </cell>
          <cell r="D61" t="str">
            <v>L02</v>
          </cell>
          <cell r="E61" t="str">
            <v>SSEI</v>
          </cell>
          <cell r="G61" t="str">
            <v>927324-107690</v>
          </cell>
          <cell r="H61" t="str">
            <v>10400511076900001</v>
          </cell>
          <cell r="I61" t="str">
            <v>XEROX CORP/WMS R G</v>
          </cell>
          <cell r="J61">
            <v>1503.89</v>
          </cell>
          <cell r="K61">
            <v>1666.04</v>
          </cell>
          <cell r="L61">
            <v>0</v>
          </cell>
          <cell r="M61">
            <v>0</v>
          </cell>
        </row>
        <row r="62">
          <cell r="A62" t="str">
            <v>PF Adj</v>
          </cell>
          <cell r="B62" t="str">
            <v>Sec</v>
          </cell>
          <cell r="C62" t="str">
            <v>Probed</v>
          </cell>
          <cell r="D62" t="str">
            <v>L02</v>
          </cell>
          <cell r="E62" t="str">
            <v>SSLI</v>
          </cell>
          <cell r="G62" t="str">
            <v>1403038-183924</v>
          </cell>
          <cell r="H62" t="str">
            <v>10400511839240001</v>
          </cell>
          <cell r="I62" t="str">
            <v>VALERO REFINING - TX LP</v>
          </cell>
          <cell r="J62">
            <v>367.75</v>
          </cell>
          <cell r="K62">
            <v>482.62</v>
          </cell>
          <cell r="L62">
            <v>408.58</v>
          </cell>
          <cell r="M62">
            <v>499.28</v>
          </cell>
        </row>
        <row r="63">
          <cell r="A63" t="str">
            <v>PF Adj</v>
          </cell>
          <cell r="B63" t="str">
            <v>Sec</v>
          </cell>
          <cell r="C63" t="str">
            <v>Probed</v>
          </cell>
          <cell r="D63" t="str">
            <v>L02</v>
          </cell>
          <cell r="E63" t="str">
            <v>SSLI</v>
          </cell>
          <cell r="G63" t="str">
            <v>464171-184869</v>
          </cell>
          <cell r="H63" t="str">
            <v>10400511848690001</v>
          </cell>
          <cell r="I63" t="str">
            <v>TCISD - BLOCKER</v>
          </cell>
          <cell r="J63">
            <v>479.85</v>
          </cell>
          <cell r="K63">
            <v>464.43</v>
          </cell>
          <cell r="L63">
            <v>462.42</v>
          </cell>
          <cell r="M63">
            <v>462.42</v>
          </cell>
        </row>
        <row r="64">
          <cell r="A64" t="str">
            <v>PF Adj</v>
          </cell>
          <cell r="B64" t="str">
            <v>Sec</v>
          </cell>
          <cell r="C64" t="str">
            <v>Probed</v>
          </cell>
          <cell r="D64" t="str">
            <v>L02</v>
          </cell>
          <cell r="E64" t="str">
            <v>SSLI</v>
          </cell>
          <cell r="G64" t="str">
            <v>981228-375805</v>
          </cell>
          <cell r="H64" t="str">
            <v>10400513758050001</v>
          </cell>
          <cell r="I64" t="str">
            <v>HOYA VISION CENTER</v>
          </cell>
          <cell r="J64">
            <v>930.35</v>
          </cell>
          <cell r="K64">
            <v>944.38</v>
          </cell>
        </row>
        <row r="65">
          <cell r="A65" t="str">
            <v>PF Adj</v>
          </cell>
          <cell r="B65" t="str">
            <v>Sec</v>
          </cell>
          <cell r="C65" t="str">
            <v>Probed</v>
          </cell>
          <cell r="D65" t="str">
            <v>L02</v>
          </cell>
          <cell r="E65" t="str">
            <v>SSEI</v>
          </cell>
          <cell r="G65" t="str">
            <v>927324-400890</v>
          </cell>
          <cell r="H65" t="str">
            <v>10400514008900001</v>
          </cell>
          <cell r="I65" t="str">
            <v>XEROX CORP/WMS R G</v>
          </cell>
          <cell r="J65">
            <v>0</v>
          </cell>
          <cell r="K65">
            <v>0</v>
          </cell>
          <cell r="L65">
            <v>453.93</v>
          </cell>
          <cell r="M65">
            <v>453.93</v>
          </cell>
        </row>
        <row r="66">
          <cell r="A66" t="str">
            <v>PF Adj</v>
          </cell>
          <cell r="B66" t="str">
            <v>Sec</v>
          </cell>
          <cell r="C66" t="str">
            <v>Probed</v>
          </cell>
          <cell r="D66" t="str">
            <v>L02</v>
          </cell>
          <cell r="E66" t="str">
            <v>SSLI</v>
          </cell>
          <cell r="G66" t="str">
            <v>1100395-415072</v>
          </cell>
          <cell r="H66" t="str">
            <v>10400514150720001</v>
          </cell>
          <cell r="I66" t="str">
            <v>TARGET CORP</v>
          </cell>
          <cell r="J66">
            <v>840.34</v>
          </cell>
          <cell r="K66">
            <v>864.08</v>
          </cell>
          <cell r="L66">
            <v>817.92</v>
          </cell>
          <cell r="M66">
            <v>922.38</v>
          </cell>
        </row>
        <row r="67">
          <cell r="A67" t="str">
            <v>PF Adj</v>
          </cell>
          <cell r="B67" t="str">
            <v>Sec</v>
          </cell>
          <cell r="C67" t="str">
            <v>Probed</v>
          </cell>
          <cell r="D67" t="str">
            <v>L03</v>
          </cell>
          <cell r="E67" t="str">
            <v>SSLI</v>
          </cell>
          <cell r="G67" t="str">
            <v>357525-154977</v>
          </cell>
          <cell r="H67" t="str">
            <v>10400511549770001</v>
          </cell>
          <cell r="I67" t="str">
            <v>DISD-HIGH SCHOOL</v>
          </cell>
          <cell r="J67">
            <v>891.83</v>
          </cell>
          <cell r="K67">
            <v>1112.28</v>
          </cell>
          <cell r="L67">
            <v>412.65</v>
          </cell>
          <cell r="M67">
            <v>469.58</v>
          </cell>
        </row>
        <row r="68">
          <cell r="A68" t="str">
            <v>PF Adj</v>
          </cell>
          <cell r="B68" t="str">
            <v>Sec</v>
          </cell>
          <cell r="C68" t="str">
            <v>Probed</v>
          </cell>
          <cell r="D68" t="str">
            <v>L03</v>
          </cell>
          <cell r="E68" t="str">
            <v>SSLI</v>
          </cell>
          <cell r="G68" t="str">
            <v>1222484-430189</v>
          </cell>
          <cell r="H68" t="str">
            <v>10400514301890001</v>
          </cell>
          <cell r="I68" t="str">
            <v>LEWISVILLE ISD</v>
          </cell>
          <cell r="J68">
            <v>331.53</v>
          </cell>
          <cell r="K68">
            <v>489.15</v>
          </cell>
          <cell r="L68">
            <v>397.14</v>
          </cell>
          <cell r="M68">
            <v>453.57</v>
          </cell>
        </row>
        <row r="69">
          <cell r="A69" t="str">
            <v>PF Adj</v>
          </cell>
          <cell r="B69" t="str">
            <v>Sec</v>
          </cell>
          <cell r="C69" t="str">
            <v>Probed</v>
          </cell>
          <cell r="D69" t="str">
            <v>L03</v>
          </cell>
          <cell r="E69" t="str">
            <v>SSLI</v>
          </cell>
          <cell r="G69" t="str">
            <v>1592581-469325</v>
          </cell>
          <cell r="H69" t="str">
            <v>10400514693250001</v>
          </cell>
          <cell r="I69" t="str">
            <v>DICKINSON ISD</v>
          </cell>
          <cell r="J69">
            <v>197.08</v>
          </cell>
          <cell r="O69" t="str">
            <v>IDR effective 09/04/08</v>
          </cell>
        </row>
        <row r="70">
          <cell r="A70" t="str">
            <v>PF Adj</v>
          </cell>
          <cell r="B70" t="str">
            <v>Sec</v>
          </cell>
          <cell r="C70" t="str">
            <v>Probed</v>
          </cell>
          <cell r="D70" t="str">
            <v>L04</v>
          </cell>
          <cell r="E70" t="str">
            <v>SSLI</v>
          </cell>
          <cell r="G70" t="str">
            <v>115269-102435</v>
          </cell>
          <cell r="H70" t="str">
            <v>10400511024350001</v>
          </cell>
          <cell r="I70" t="str">
            <v>REYNOLDS ASHPHALT</v>
          </cell>
          <cell r="J70">
            <v>149.41999999999999</v>
          </cell>
          <cell r="O70" t="str">
            <v>IDR effective 05/04/09</v>
          </cell>
        </row>
        <row r="71">
          <cell r="A71" t="str">
            <v>PF Adj</v>
          </cell>
          <cell r="B71" t="str">
            <v>Sec</v>
          </cell>
          <cell r="C71" t="str">
            <v>Probed</v>
          </cell>
          <cell r="D71" t="str">
            <v>L05</v>
          </cell>
          <cell r="E71" t="str">
            <v>SSLI</v>
          </cell>
          <cell r="G71" t="str">
            <v>435349-175723</v>
          </cell>
          <cell r="H71" t="str">
            <v>10400511757230001</v>
          </cell>
          <cell r="I71" t="str">
            <v>LA MARQUE ISD</v>
          </cell>
          <cell r="J71">
            <v>456.95</v>
          </cell>
          <cell r="K71">
            <v>475.63</v>
          </cell>
          <cell r="L71">
            <v>665.37</v>
          </cell>
          <cell r="M71">
            <v>715.6</v>
          </cell>
        </row>
        <row r="72">
          <cell r="A72" t="str">
            <v>PF Adj</v>
          </cell>
          <cell r="B72" t="str">
            <v>Sec</v>
          </cell>
          <cell r="C72" t="str">
            <v>Probed</v>
          </cell>
          <cell r="D72" t="str">
            <v>L05</v>
          </cell>
          <cell r="E72" t="str">
            <v>SSLI</v>
          </cell>
          <cell r="G72" t="str">
            <v>1291594-434525</v>
          </cell>
          <cell r="H72" t="str">
            <v>10400514345250001</v>
          </cell>
          <cell r="I72" t="str">
            <v xml:space="preserve">WALMART </v>
          </cell>
          <cell r="J72">
            <v>777.64</v>
          </cell>
          <cell r="K72">
            <v>826.09</v>
          </cell>
          <cell r="L72">
            <v>714.11</v>
          </cell>
          <cell r="M72">
            <v>777.63</v>
          </cell>
        </row>
        <row r="73">
          <cell r="A73" t="str">
            <v>PF Adj</v>
          </cell>
          <cell r="B73" t="str">
            <v>Sec</v>
          </cell>
          <cell r="C73" t="str">
            <v>Probed</v>
          </cell>
          <cell r="D73" t="str">
            <v>L05</v>
          </cell>
          <cell r="E73" t="str">
            <v>SSLI</v>
          </cell>
          <cell r="G73" t="str">
            <v>1571767-467552</v>
          </cell>
          <cell r="H73" t="str">
            <v>10400514675520001</v>
          </cell>
          <cell r="I73" t="str">
            <v>EXCALIBUR ENERGY</v>
          </cell>
          <cell r="J73">
            <v>56.03</v>
          </cell>
          <cell r="O73" t="str">
            <v>Inactive 02/04/2010</v>
          </cell>
        </row>
        <row r="74">
          <cell r="A74" t="str">
            <v>PF Adj</v>
          </cell>
          <cell r="B74" t="str">
            <v>Sec</v>
          </cell>
          <cell r="C74" t="str">
            <v>Probed</v>
          </cell>
          <cell r="D74" t="str">
            <v>L06</v>
          </cell>
          <cell r="E74" t="str">
            <v>SSEI</v>
          </cell>
          <cell r="G74" t="str">
            <v>919053-347880</v>
          </cell>
          <cell r="H74" t="str">
            <v>10400513478800001</v>
          </cell>
          <cell r="I74" t="str">
            <v>RANGEN INC.</v>
          </cell>
          <cell r="J74">
            <v>778.77</v>
          </cell>
          <cell r="K74">
            <v>1328.78</v>
          </cell>
          <cell r="L74">
            <v>0</v>
          </cell>
          <cell r="M74">
            <v>0</v>
          </cell>
        </row>
        <row r="75">
          <cell r="A75" t="str">
            <v>PF Adj</v>
          </cell>
          <cell r="B75" t="str">
            <v>Sec</v>
          </cell>
          <cell r="C75" t="str">
            <v>Probed</v>
          </cell>
          <cell r="D75" t="str">
            <v>L06</v>
          </cell>
          <cell r="E75" t="str">
            <v>SSLI</v>
          </cell>
          <cell r="G75" t="str">
            <v>1155460-381837</v>
          </cell>
          <cell r="H75" t="str">
            <v>10400513818370001</v>
          </cell>
          <cell r="I75" t="str">
            <v>LOWE'S HOME CENTER</v>
          </cell>
          <cell r="J75">
            <v>639.79</v>
          </cell>
          <cell r="K75">
            <v>612.77</v>
          </cell>
          <cell r="L75">
            <v>727.79</v>
          </cell>
          <cell r="M75">
            <v>727.79</v>
          </cell>
        </row>
        <row r="76">
          <cell r="A76" t="str">
            <v>PF Adj</v>
          </cell>
          <cell r="B76" t="str">
            <v>Sec</v>
          </cell>
          <cell r="C76" t="str">
            <v>Probed</v>
          </cell>
          <cell r="D76" t="str">
            <v>L06</v>
          </cell>
          <cell r="E76" t="str">
            <v>SSLI</v>
          </cell>
          <cell r="G76" t="str">
            <v>1007627-389485</v>
          </cell>
          <cell r="H76" t="str">
            <v>10400513894850001</v>
          </cell>
          <cell r="I76" t="str">
            <v>HARCOURT</v>
          </cell>
          <cell r="J76">
            <v>947.43</v>
          </cell>
          <cell r="K76">
            <v>1317.2</v>
          </cell>
          <cell r="L76">
            <v>1137</v>
          </cell>
          <cell r="M76">
            <v>1137</v>
          </cell>
        </row>
        <row r="77">
          <cell r="A77" t="str">
            <v>PF Adj</v>
          </cell>
          <cell r="B77" t="str">
            <v>Sec</v>
          </cell>
          <cell r="C77" t="str">
            <v>Probed</v>
          </cell>
          <cell r="D77" t="str">
            <v>L06</v>
          </cell>
          <cell r="E77" t="str">
            <v>SSLI</v>
          </cell>
          <cell r="G77" t="str">
            <v>374384-425195</v>
          </cell>
          <cell r="H77" t="str">
            <v>10400514251950001</v>
          </cell>
          <cell r="I77" t="str">
            <v>DISD-DUNBAR</v>
          </cell>
          <cell r="J77">
            <v>215.6</v>
          </cell>
          <cell r="K77">
            <v>189.23</v>
          </cell>
          <cell r="L77">
            <v>547.32000000000005</v>
          </cell>
          <cell r="M77">
            <v>601.24</v>
          </cell>
        </row>
        <row r="78">
          <cell r="A78" t="str">
            <v>PF Adj</v>
          </cell>
          <cell r="B78" t="str">
            <v>Sec</v>
          </cell>
          <cell r="C78" t="str">
            <v>Probed</v>
          </cell>
          <cell r="D78" t="str">
            <v>L06</v>
          </cell>
          <cell r="E78" t="str">
            <v>SSLI</v>
          </cell>
          <cell r="G78" t="str">
            <v>1485788-460575</v>
          </cell>
          <cell r="H78" t="str">
            <v>10400514605750001</v>
          </cell>
          <cell r="I78" t="str">
            <v xml:space="preserve">KROGER STORE </v>
          </cell>
          <cell r="J78">
            <v>606.35</v>
          </cell>
          <cell r="K78">
            <v>630.64</v>
          </cell>
          <cell r="L78">
            <v>653.94000000000005</v>
          </cell>
          <cell r="M78">
            <v>726.53</v>
          </cell>
        </row>
        <row r="79">
          <cell r="A79" t="str">
            <v>PF Adj</v>
          </cell>
          <cell r="B79" t="str">
            <v>Sec</v>
          </cell>
          <cell r="C79" t="str">
            <v>Probed</v>
          </cell>
          <cell r="D79" t="str">
            <v>L07</v>
          </cell>
          <cell r="E79" t="str">
            <v>SSLI</v>
          </cell>
          <cell r="G79" t="str">
            <v>276514-132728</v>
          </cell>
          <cell r="H79" t="str">
            <v>10400511327280001</v>
          </cell>
          <cell r="I79" t="str">
            <v>SWEENY ISD</v>
          </cell>
          <cell r="L79">
            <v>356.43</v>
          </cell>
          <cell r="M79">
            <v>415.44</v>
          </cell>
          <cell r="O79" t="str">
            <v>Inactive 09/15/08</v>
          </cell>
        </row>
        <row r="80">
          <cell r="A80" t="str">
            <v>PF Adj</v>
          </cell>
          <cell r="B80" t="str">
            <v>Sec</v>
          </cell>
          <cell r="C80" t="str">
            <v>Probed</v>
          </cell>
          <cell r="D80" t="str">
            <v>L07</v>
          </cell>
          <cell r="E80" t="str">
            <v>SSLI</v>
          </cell>
          <cell r="G80" t="str">
            <v>735923-400765</v>
          </cell>
          <cell r="H80" t="str">
            <v>10400514007650001</v>
          </cell>
          <cell r="I80" t="str">
            <v>CLIFTON ISD</v>
          </cell>
          <cell r="J80">
            <v>516.55999999999995</v>
          </cell>
          <cell r="K80">
            <v>465.93</v>
          </cell>
          <cell r="L80">
            <v>3144.96</v>
          </cell>
          <cell r="M80">
            <v>3348.55</v>
          </cell>
        </row>
        <row r="81">
          <cell r="A81" t="str">
            <v>PF Adj</v>
          </cell>
          <cell r="B81" t="str">
            <v>Sec</v>
          </cell>
          <cell r="C81" t="str">
            <v>Probed</v>
          </cell>
          <cell r="D81" t="str">
            <v>L07</v>
          </cell>
          <cell r="E81" t="str">
            <v>SSLI</v>
          </cell>
          <cell r="G81" t="str">
            <v>1491392-457426</v>
          </cell>
          <cell r="H81" t="str">
            <v>10400514574260001</v>
          </cell>
          <cell r="I81" t="str">
            <v>CLEAR CREEK ISD</v>
          </cell>
          <cell r="J81">
            <v>630.98</v>
          </cell>
          <cell r="K81">
            <v>572.47</v>
          </cell>
          <cell r="L81">
            <v>777.93</v>
          </cell>
          <cell r="M81">
            <v>859.97</v>
          </cell>
        </row>
        <row r="82">
          <cell r="A82" t="str">
            <v>PF Adj</v>
          </cell>
          <cell r="B82" t="str">
            <v>Sec</v>
          </cell>
          <cell r="C82" t="str">
            <v>Probed</v>
          </cell>
          <cell r="D82" t="str">
            <v>L07</v>
          </cell>
          <cell r="E82" t="str">
            <v>SSLI</v>
          </cell>
          <cell r="G82" t="str">
            <v>1483694-457427</v>
          </cell>
          <cell r="H82" t="str">
            <v>10400514574270001</v>
          </cell>
          <cell r="I82" t="str">
            <v>CLEAR CREEK ISD</v>
          </cell>
          <cell r="J82">
            <v>643.21</v>
          </cell>
          <cell r="K82">
            <v>572.92999999999995</v>
          </cell>
          <cell r="L82">
            <v>727.95</v>
          </cell>
          <cell r="M82">
            <v>794.45</v>
          </cell>
        </row>
        <row r="83">
          <cell r="A83" t="str">
            <v>PF Adj</v>
          </cell>
          <cell r="B83" t="str">
            <v>Sec</v>
          </cell>
          <cell r="C83" t="str">
            <v>Probed</v>
          </cell>
          <cell r="D83" t="str">
            <v>L09</v>
          </cell>
          <cell r="E83" t="str">
            <v>SSLI</v>
          </cell>
          <cell r="G83" t="str">
            <v>247627-124191</v>
          </cell>
          <cell r="H83" t="str">
            <v>10400511241910001</v>
          </cell>
          <cell r="I83" t="str">
            <v>ANGLETON DANBURY MEDICAL CENTER</v>
          </cell>
          <cell r="J83">
            <v>439.84</v>
          </cell>
          <cell r="K83">
            <v>427.11</v>
          </cell>
          <cell r="L83">
            <v>411.4</v>
          </cell>
          <cell r="M83">
            <v>453.07</v>
          </cell>
        </row>
        <row r="84">
          <cell r="A84" t="str">
            <v>PF Adj</v>
          </cell>
          <cell r="B84" t="str">
            <v>Sec</v>
          </cell>
          <cell r="C84" t="str">
            <v>Probed</v>
          </cell>
          <cell r="D84" t="str">
            <v>L09</v>
          </cell>
          <cell r="E84" t="str">
            <v>SSLI</v>
          </cell>
          <cell r="G84" t="str">
            <v>1153444-422251</v>
          </cell>
          <cell r="H84" t="str">
            <v>10400514222510001</v>
          </cell>
          <cell r="I84" t="str">
            <v>HEB</v>
          </cell>
          <cell r="J84">
            <v>868.28</v>
          </cell>
          <cell r="K84">
            <v>906.46</v>
          </cell>
          <cell r="L84">
            <v>783.82</v>
          </cell>
          <cell r="M84">
            <v>886.46</v>
          </cell>
        </row>
        <row r="85">
          <cell r="A85" t="str">
            <v>PF Adj</v>
          </cell>
          <cell r="B85" t="str">
            <v>Sec</v>
          </cell>
          <cell r="C85" t="str">
            <v>Probed</v>
          </cell>
          <cell r="D85" t="str">
            <v>L09</v>
          </cell>
          <cell r="E85" t="str">
            <v>SSLI</v>
          </cell>
          <cell r="G85" t="str">
            <v>1304538-435516</v>
          </cell>
          <cell r="H85" t="str">
            <v>10400514355160001</v>
          </cell>
          <cell r="I85" t="str">
            <v>ANGLETON DANBURY HOSPITAL</v>
          </cell>
          <cell r="J85">
            <v>349.54</v>
          </cell>
          <cell r="K85">
            <v>333.88</v>
          </cell>
          <cell r="L85">
            <v>331.9</v>
          </cell>
          <cell r="M85">
            <v>346.49</v>
          </cell>
        </row>
        <row r="86">
          <cell r="A86" t="str">
            <v>PF Adj</v>
          </cell>
          <cell r="B86" t="str">
            <v>Sec</v>
          </cell>
          <cell r="C86" t="str">
            <v>Probed</v>
          </cell>
          <cell r="D86" t="str">
            <v>L10</v>
          </cell>
          <cell r="E86" t="str">
            <v>SSLI</v>
          </cell>
          <cell r="G86" t="str">
            <v>254998-125963</v>
          </cell>
          <cell r="H86" t="str">
            <v>10400511259630001</v>
          </cell>
          <cell r="I86" t="str">
            <v>WAL-MART STORES (Angleton)</v>
          </cell>
          <cell r="J86">
            <v>659.91</v>
          </cell>
          <cell r="K86">
            <v>739.71</v>
          </cell>
          <cell r="L86">
            <v>620.17999999999995</v>
          </cell>
          <cell r="M86">
            <v>677.2</v>
          </cell>
        </row>
        <row r="87">
          <cell r="A87" t="str">
            <v>PF Adj</v>
          </cell>
          <cell r="B87" t="str">
            <v>Sec</v>
          </cell>
          <cell r="C87" t="str">
            <v>Probed</v>
          </cell>
          <cell r="D87" t="str">
            <v>L10</v>
          </cell>
          <cell r="E87" t="str">
            <v>SSLI</v>
          </cell>
          <cell r="G87" t="str">
            <v>1166492-126081</v>
          </cell>
          <cell r="H87" t="str">
            <v>10400511260810001</v>
          </cell>
          <cell r="I87" t="str">
            <v>ANGLETON ISD</v>
          </cell>
          <cell r="J87">
            <v>864.68</v>
          </cell>
          <cell r="K87">
            <v>597.12</v>
          </cell>
          <cell r="L87">
            <v>784.53</v>
          </cell>
          <cell r="M87">
            <v>784.53</v>
          </cell>
        </row>
        <row r="88">
          <cell r="A88" t="str">
            <v>PF Adj</v>
          </cell>
          <cell r="B88" t="str">
            <v>Sec</v>
          </cell>
          <cell r="C88" t="str">
            <v>Probed</v>
          </cell>
          <cell r="D88" t="str">
            <v>L10</v>
          </cell>
          <cell r="E88" t="str">
            <v>SSPI</v>
          </cell>
          <cell r="G88" t="str">
            <v>383031-162943</v>
          </cell>
          <cell r="H88" t="str">
            <v>10400511629430001</v>
          </cell>
          <cell r="I88" t="str">
            <v>CITY OF LEAGUE CITY</v>
          </cell>
          <cell r="J88">
            <v>632.27</v>
          </cell>
          <cell r="K88">
            <v>589.66</v>
          </cell>
          <cell r="L88">
            <v>306.33999999999997</v>
          </cell>
          <cell r="M88">
            <v>334.99</v>
          </cell>
        </row>
        <row r="89">
          <cell r="A89" t="str">
            <v>PF Adj</v>
          </cell>
          <cell r="B89" t="str">
            <v>Sec</v>
          </cell>
          <cell r="C89" t="str">
            <v>Probed</v>
          </cell>
          <cell r="D89" t="str">
            <v>L10</v>
          </cell>
          <cell r="E89" t="str">
            <v>SSLI</v>
          </cell>
          <cell r="G89" t="str">
            <v>395843-164825</v>
          </cell>
          <cell r="H89" t="str">
            <v>10400511648250001</v>
          </cell>
          <cell r="I89" t="str">
            <v>CCISD - JHS</v>
          </cell>
          <cell r="J89">
            <v>377.39</v>
          </cell>
          <cell r="K89">
            <v>386.81</v>
          </cell>
          <cell r="L89">
            <v>357.69</v>
          </cell>
          <cell r="M89">
            <v>414.4</v>
          </cell>
        </row>
        <row r="90">
          <cell r="A90" t="str">
            <v>PF Adj</v>
          </cell>
          <cell r="B90" t="str">
            <v>Sec</v>
          </cell>
          <cell r="C90" t="str">
            <v>Probed</v>
          </cell>
          <cell r="D90" t="str">
            <v>L10</v>
          </cell>
          <cell r="E90" t="str">
            <v>SSLI</v>
          </cell>
          <cell r="G90" t="str">
            <v>866784-325398</v>
          </cell>
          <cell r="H90" t="str">
            <v>10400513253980001</v>
          </cell>
          <cell r="I90" t="str">
            <v>SS HARBOUR CONFERENCE CTR</v>
          </cell>
          <cell r="J90">
            <v>1040.21</v>
          </cell>
          <cell r="K90">
            <v>1103.58</v>
          </cell>
          <cell r="L90">
            <v>870.71</v>
          </cell>
          <cell r="M90">
            <v>921.67</v>
          </cell>
        </row>
        <row r="91">
          <cell r="A91" t="str">
            <v>PF Adj</v>
          </cell>
          <cell r="B91" t="str">
            <v>Sec</v>
          </cell>
          <cell r="C91" t="str">
            <v>Probed</v>
          </cell>
          <cell r="D91" t="str">
            <v>L10</v>
          </cell>
          <cell r="E91" t="str">
            <v>SSLI</v>
          </cell>
          <cell r="G91" t="str">
            <v>908090-325573</v>
          </cell>
          <cell r="H91" t="str">
            <v>10400513255730001</v>
          </cell>
          <cell r="I91" t="str">
            <v>SOUTH SHORE HARBOR DEV LTD</v>
          </cell>
          <cell r="J91">
            <v>581.29999999999995</v>
          </cell>
          <cell r="L91">
            <v>1068.48</v>
          </cell>
          <cell r="M91">
            <v>1068.48</v>
          </cell>
          <cell r="O91" t="str">
            <v>IDR effective 04/14/09</v>
          </cell>
        </row>
        <row r="92">
          <cell r="A92" t="str">
            <v>PF Adj</v>
          </cell>
          <cell r="B92" t="str">
            <v>Sec</v>
          </cell>
          <cell r="C92" t="str">
            <v>Probed</v>
          </cell>
          <cell r="D92" t="str">
            <v>L10</v>
          </cell>
          <cell r="E92" t="str">
            <v>SSLI</v>
          </cell>
          <cell r="G92" t="str">
            <v>1390382-457428</v>
          </cell>
          <cell r="H92" t="str">
            <v>10400514574280001</v>
          </cell>
          <cell r="I92" t="str">
            <v>CLEAR CREEK ISD</v>
          </cell>
          <cell r="J92">
            <v>572.48</v>
          </cell>
          <cell r="K92">
            <v>687.81</v>
          </cell>
          <cell r="L92">
            <v>655.89</v>
          </cell>
          <cell r="M92">
            <v>669.19</v>
          </cell>
        </row>
        <row r="93">
          <cell r="A93" t="str">
            <v>PF Adj</v>
          </cell>
          <cell r="B93" t="str">
            <v>Sec</v>
          </cell>
          <cell r="C93" t="str">
            <v>Probed</v>
          </cell>
          <cell r="D93" t="str">
            <v>L10</v>
          </cell>
          <cell r="E93" t="str">
            <v>SSLI</v>
          </cell>
          <cell r="G93" t="str">
            <v>1390381-457429</v>
          </cell>
          <cell r="H93" t="str">
            <v>10400514574290001</v>
          </cell>
          <cell r="I93" t="str">
            <v>CLEAR CREEK ISD</v>
          </cell>
          <cell r="J93">
            <v>957.64</v>
          </cell>
          <cell r="K93">
            <v>1028.44</v>
          </cell>
          <cell r="L93">
            <v>775.38</v>
          </cell>
          <cell r="M93">
            <v>924.91</v>
          </cell>
        </row>
        <row r="94">
          <cell r="A94" t="str">
            <v>PF Adj</v>
          </cell>
          <cell r="B94" t="str">
            <v>Sec</v>
          </cell>
          <cell r="C94" t="str">
            <v>Probed</v>
          </cell>
          <cell r="D94" t="str">
            <v>L11</v>
          </cell>
          <cell r="E94" t="str">
            <v>SSLI</v>
          </cell>
          <cell r="G94" t="str">
            <v>1028556-101782</v>
          </cell>
          <cell r="H94" t="str">
            <v>10400511017820001</v>
          </cell>
          <cell r="I94" t="str">
            <v>LEWISVILLE IND. SCHOOL DISTRICT</v>
          </cell>
          <cell r="J94">
            <v>1003.8</v>
          </cell>
          <cell r="K94">
            <v>736.95</v>
          </cell>
          <cell r="L94">
            <v>944.55</v>
          </cell>
          <cell r="M94">
            <v>944.55</v>
          </cell>
        </row>
        <row r="95">
          <cell r="A95" t="str">
            <v>PF Adj</v>
          </cell>
          <cell r="B95" t="str">
            <v>Sec</v>
          </cell>
          <cell r="C95" t="str">
            <v>Probed</v>
          </cell>
          <cell r="D95" t="str">
            <v>L11</v>
          </cell>
          <cell r="E95" t="str">
            <v>SSLI</v>
          </cell>
          <cell r="G95" t="str">
            <v>1322330-113998</v>
          </cell>
          <cell r="H95" t="str">
            <v>10400511139980001</v>
          </cell>
          <cell r="I95" t="str">
            <v>VERIZON SERVICE CORP.</v>
          </cell>
          <cell r="J95">
            <v>526.58000000000004</v>
          </cell>
          <cell r="K95">
            <v>525.9</v>
          </cell>
          <cell r="L95">
            <v>499.68</v>
          </cell>
          <cell r="M95">
            <v>513.16999999999996</v>
          </cell>
        </row>
        <row r="96">
          <cell r="A96" t="str">
            <v>PF Adj</v>
          </cell>
          <cell r="B96" t="str">
            <v>Sec</v>
          </cell>
          <cell r="C96" t="str">
            <v>Probed</v>
          </cell>
          <cell r="D96" t="str">
            <v>L11</v>
          </cell>
          <cell r="E96" t="str">
            <v>SSLI</v>
          </cell>
          <cell r="G96" t="str">
            <v>336264-151057</v>
          </cell>
          <cell r="H96" t="str">
            <v>10400511510570001</v>
          </cell>
          <cell r="I96" t="str">
            <v>ALVIN ISD - JHS</v>
          </cell>
          <cell r="J96">
            <v>530.63</v>
          </cell>
          <cell r="K96">
            <v>301.8</v>
          </cell>
          <cell r="L96">
            <v>437.15</v>
          </cell>
          <cell r="M96">
            <v>521.07000000000005</v>
          </cell>
        </row>
        <row r="97">
          <cell r="A97" t="str">
            <v>PF Adj</v>
          </cell>
          <cell r="B97" t="str">
            <v>Sec</v>
          </cell>
          <cell r="C97" t="str">
            <v>Probed</v>
          </cell>
          <cell r="D97" t="str">
            <v>L11</v>
          </cell>
          <cell r="E97" t="str">
            <v>SSEI</v>
          </cell>
          <cell r="G97" t="str">
            <v>893076-336224</v>
          </cell>
          <cell r="H97" t="str">
            <v>10400513362240001</v>
          </cell>
          <cell r="I97" t="str">
            <v>ANCHOR WEST INC</v>
          </cell>
          <cell r="J97">
            <v>760.31</v>
          </cell>
          <cell r="K97">
            <v>808.34</v>
          </cell>
          <cell r="L97">
            <v>602.49</v>
          </cell>
          <cell r="M97">
            <v>743.33</v>
          </cell>
        </row>
        <row r="98">
          <cell r="A98" t="str">
            <v>PF Adj</v>
          </cell>
          <cell r="B98" t="str">
            <v>Sec</v>
          </cell>
          <cell r="C98" t="str">
            <v>Probed</v>
          </cell>
          <cell r="D98" t="str">
            <v>L11</v>
          </cell>
          <cell r="E98" t="str">
            <v>SSEI</v>
          </cell>
          <cell r="G98" t="str">
            <v>893076-363982</v>
          </cell>
          <cell r="H98" t="str">
            <v>10400513639820001</v>
          </cell>
          <cell r="I98" t="str">
            <v>ANCHOR WEST INC</v>
          </cell>
          <cell r="J98">
            <v>528.92999999999995</v>
          </cell>
          <cell r="K98">
            <v>605.94000000000005</v>
          </cell>
          <cell r="L98">
            <v>255.68</v>
          </cell>
          <cell r="M98">
            <v>255.68</v>
          </cell>
        </row>
        <row r="99">
          <cell r="A99" t="str">
            <v>PF Adj</v>
          </cell>
          <cell r="B99" t="str">
            <v>Sec</v>
          </cell>
          <cell r="C99" t="str">
            <v>Probed</v>
          </cell>
          <cell r="D99" t="str">
            <v>L11</v>
          </cell>
          <cell r="E99" t="str">
            <v>SSLI</v>
          </cell>
          <cell r="G99" t="str">
            <v>336264-373095</v>
          </cell>
          <cell r="H99" t="str">
            <v>10400513730950001</v>
          </cell>
          <cell r="I99" t="str">
            <v>ALVIN I S D</v>
          </cell>
          <cell r="J99">
            <v>213.82</v>
          </cell>
          <cell r="K99">
            <v>177.78</v>
          </cell>
          <cell r="L99">
            <v>173.86</v>
          </cell>
          <cell r="M99">
            <v>173.86</v>
          </cell>
        </row>
        <row r="100">
          <cell r="A100" t="str">
            <v>PF Adj</v>
          </cell>
          <cell r="B100" t="str">
            <v>Sec</v>
          </cell>
          <cell r="C100" t="str">
            <v>Probed</v>
          </cell>
          <cell r="D100" t="str">
            <v>L11</v>
          </cell>
          <cell r="E100" t="str">
            <v>SSLI</v>
          </cell>
          <cell r="G100" t="str">
            <v>1129179-420781</v>
          </cell>
          <cell r="H100" t="str">
            <v>10400514207810001</v>
          </cell>
          <cell r="I100" t="str">
            <v>ALVIN I S D CH.1&amp;2</v>
          </cell>
          <cell r="J100">
            <v>881.83</v>
          </cell>
          <cell r="K100">
            <v>756.88</v>
          </cell>
          <cell r="L100">
            <v>762.23</v>
          </cell>
          <cell r="M100">
            <v>867.49</v>
          </cell>
        </row>
        <row r="101">
          <cell r="A101" t="str">
            <v>PF Adj</v>
          </cell>
          <cell r="B101" t="str">
            <v>Sec</v>
          </cell>
          <cell r="C101" t="str">
            <v>Probed</v>
          </cell>
          <cell r="D101" t="str">
            <v>L12</v>
          </cell>
          <cell r="E101" t="str">
            <v>SSLI</v>
          </cell>
          <cell r="G101" t="str">
            <v>435349-177000</v>
          </cell>
          <cell r="H101" t="str">
            <v>10400511770000001</v>
          </cell>
          <cell r="I101" t="str">
            <v>LA MARQUE ISD</v>
          </cell>
          <cell r="J101">
            <v>665.13</v>
          </cell>
          <cell r="K101">
            <v>658.65</v>
          </cell>
          <cell r="L101">
            <v>0</v>
          </cell>
          <cell r="M101">
            <v>0</v>
          </cell>
        </row>
        <row r="102">
          <cell r="A102" t="str">
            <v>PF Adj</v>
          </cell>
          <cell r="B102" t="str">
            <v>Sec</v>
          </cell>
          <cell r="C102" t="str">
            <v>Probed</v>
          </cell>
          <cell r="D102" t="str">
            <v>L12</v>
          </cell>
          <cell r="E102" t="str">
            <v>SSLI</v>
          </cell>
          <cell r="G102" t="str">
            <v>1302924-435563</v>
          </cell>
          <cell r="H102" t="str">
            <v>10400514355630001</v>
          </cell>
          <cell r="I102" t="str">
            <v>LEWISVILLE ISD</v>
          </cell>
          <cell r="J102">
            <v>423.12</v>
          </cell>
          <cell r="K102">
            <v>414.67</v>
          </cell>
          <cell r="L102">
            <v>464.28</v>
          </cell>
          <cell r="M102">
            <v>568.97</v>
          </cell>
        </row>
        <row r="103">
          <cell r="A103" t="str">
            <v>PF Adj</v>
          </cell>
          <cell r="B103" t="str">
            <v>Sec</v>
          </cell>
          <cell r="C103" t="str">
            <v>Probed</v>
          </cell>
          <cell r="D103" t="str">
            <v>L12</v>
          </cell>
          <cell r="E103" t="str">
            <v>SSLI</v>
          </cell>
          <cell r="G103" t="str">
            <v>1379753-457040</v>
          </cell>
          <cell r="H103" t="str">
            <v>10400514570400001</v>
          </cell>
          <cell r="I103" t="str">
            <v>COLUMBIA-BRAZORIA ISD</v>
          </cell>
          <cell r="J103">
            <v>285.42</v>
          </cell>
          <cell r="K103">
            <v>95.41</v>
          </cell>
          <cell r="L103">
            <v>252.34</v>
          </cell>
          <cell r="M103">
            <v>265.07</v>
          </cell>
        </row>
        <row r="104">
          <cell r="A104" t="str">
            <v>PF Adj</v>
          </cell>
          <cell r="B104" t="str">
            <v>Sec</v>
          </cell>
          <cell r="C104" t="str">
            <v>Probed</v>
          </cell>
          <cell r="D104" t="str">
            <v>L12</v>
          </cell>
          <cell r="E104" t="str">
            <v>SSLI</v>
          </cell>
          <cell r="G104" t="str">
            <v>1526167-460894</v>
          </cell>
          <cell r="H104" t="str">
            <v>10400514608940001</v>
          </cell>
          <cell r="I104" t="str">
            <v>SALTY'S WELL</v>
          </cell>
          <cell r="J104">
            <v>5.84</v>
          </cell>
          <cell r="K104">
            <v>226.93</v>
          </cell>
          <cell r="L104">
            <v>0</v>
          </cell>
          <cell r="M104">
            <v>0</v>
          </cell>
        </row>
        <row r="105">
          <cell r="A105" t="str">
            <v>PF Adj</v>
          </cell>
          <cell r="B105" t="str">
            <v>Sec</v>
          </cell>
          <cell r="C105" t="str">
            <v>Probed</v>
          </cell>
          <cell r="D105" t="str">
            <v>L13</v>
          </cell>
          <cell r="E105" t="str">
            <v>SSLI</v>
          </cell>
          <cell r="G105" t="str">
            <v>1016174-395961</v>
          </cell>
          <cell r="H105" t="str">
            <v>10400513959610001</v>
          </cell>
          <cell r="I105" t="str">
            <v>CCISD</v>
          </cell>
          <cell r="J105">
            <v>516.92999999999995</v>
          </cell>
          <cell r="K105">
            <v>448.06</v>
          </cell>
          <cell r="L105">
            <v>501.23</v>
          </cell>
          <cell r="M105">
            <v>556.04999999999995</v>
          </cell>
        </row>
        <row r="106">
          <cell r="A106" t="str">
            <v>PF Adj</v>
          </cell>
          <cell r="B106" t="str">
            <v>Sec</v>
          </cell>
          <cell r="C106" t="str">
            <v>Probed</v>
          </cell>
          <cell r="D106" t="str">
            <v>L13</v>
          </cell>
          <cell r="E106" t="str">
            <v>SSLI</v>
          </cell>
          <cell r="G106" t="str">
            <v>1122805-414031</v>
          </cell>
          <cell r="H106" t="str">
            <v>10400514140310001</v>
          </cell>
          <cell r="I106" t="str">
            <v>CCISD</v>
          </cell>
          <cell r="J106">
            <v>412.81</v>
          </cell>
          <cell r="K106">
            <v>296.24</v>
          </cell>
          <cell r="L106">
            <v>392.02</v>
          </cell>
          <cell r="M106">
            <v>439.32</v>
          </cell>
        </row>
        <row r="107">
          <cell r="A107" t="str">
            <v>PF Adj</v>
          </cell>
          <cell r="B107" t="str">
            <v>Sec</v>
          </cell>
          <cell r="C107" t="str">
            <v>Probed</v>
          </cell>
          <cell r="D107" t="str">
            <v>L13</v>
          </cell>
          <cell r="E107" t="str">
            <v>SSLI</v>
          </cell>
          <cell r="G107" t="str">
            <v>1246709-430913</v>
          </cell>
          <cell r="H107" t="str">
            <v>10400514309130001</v>
          </cell>
          <cell r="I107" t="str">
            <v>LEWISVILLE PEAK LP</v>
          </cell>
          <cell r="J107">
            <v>937.43</v>
          </cell>
          <cell r="K107">
            <v>847.23</v>
          </cell>
          <cell r="L107">
            <v>882.27</v>
          </cell>
          <cell r="M107">
            <v>882.27</v>
          </cell>
        </row>
        <row r="108">
          <cell r="A108" t="str">
            <v>PF Adj</v>
          </cell>
          <cell r="B108" t="str">
            <v>Sec</v>
          </cell>
          <cell r="C108" t="str">
            <v>Probed</v>
          </cell>
          <cell r="D108" t="str">
            <v>L13</v>
          </cell>
          <cell r="E108" t="str">
            <v>SSLI</v>
          </cell>
          <cell r="G108" t="str">
            <v>1440563-459600</v>
          </cell>
          <cell r="H108" t="str">
            <v>10400514596000001</v>
          </cell>
          <cell r="I108" t="str">
            <v xml:space="preserve">WALMART </v>
          </cell>
          <cell r="J108">
            <v>967.24</v>
          </cell>
          <cell r="K108">
            <v>1026</v>
          </cell>
          <cell r="L108">
            <v>955.62</v>
          </cell>
          <cell r="M108">
            <v>1020.04</v>
          </cell>
        </row>
        <row r="109">
          <cell r="A109" t="str">
            <v>PF Adj</v>
          </cell>
          <cell r="B109" t="str">
            <v>Sec</v>
          </cell>
          <cell r="C109" t="str">
            <v>Probed</v>
          </cell>
          <cell r="D109" t="str">
            <v>L13</v>
          </cell>
          <cell r="E109" t="str">
            <v>SSLI</v>
          </cell>
          <cell r="G109" t="str">
            <v>1507162-466474</v>
          </cell>
          <cell r="H109" t="str">
            <v>10400514664740001</v>
          </cell>
          <cell r="I109" t="str">
            <v>TARGET CORP</v>
          </cell>
          <cell r="J109">
            <v>747.32</v>
          </cell>
          <cell r="L109">
            <v>0</v>
          </cell>
          <cell r="M109">
            <v>0</v>
          </cell>
          <cell r="O109" t="str">
            <v>IDR effective 07/17/08</v>
          </cell>
        </row>
        <row r="110">
          <cell r="A110" t="str">
            <v>PF Adj</v>
          </cell>
          <cell r="B110" t="str">
            <v>Sec</v>
          </cell>
          <cell r="C110" t="str">
            <v>Probed</v>
          </cell>
          <cell r="D110" t="str">
            <v>L14</v>
          </cell>
          <cell r="E110" t="str">
            <v>SSLI</v>
          </cell>
          <cell r="G110" t="str">
            <v>255923-126320</v>
          </cell>
          <cell r="H110" t="str">
            <v>10400511263200001</v>
          </cell>
          <cell r="I110" t="str">
            <v>ANGLETON ISD</v>
          </cell>
          <cell r="J110">
            <v>595.75</v>
          </cell>
          <cell r="K110">
            <v>465.17</v>
          </cell>
          <cell r="L110">
            <v>443.36</v>
          </cell>
          <cell r="M110">
            <v>581.82000000000005</v>
          </cell>
        </row>
        <row r="111">
          <cell r="A111" t="str">
            <v>PF Adj</v>
          </cell>
          <cell r="B111" t="str">
            <v>Sec</v>
          </cell>
          <cell r="C111" t="str">
            <v>Probed</v>
          </cell>
          <cell r="D111" t="str">
            <v>L14</v>
          </cell>
          <cell r="E111" t="str">
            <v>SSMI</v>
          </cell>
          <cell r="G111" t="str">
            <v>875138-329018</v>
          </cell>
          <cell r="H111" t="str">
            <v>10400513290180001</v>
          </cell>
          <cell r="I111" t="str">
            <v>CITY OF LEWISVILLE - Eff 11/17/06</v>
          </cell>
          <cell r="J111">
            <v>697.19</v>
          </cell>
          <cell r="K111">
            <v>641.33000000000004</v>
          </cell>
          <cell r="L111">
            <v>419.04</v>
          </cell>
          <cell r="M111">
            <v>419.04</v>
          </cell>
        </row>
        <row r="112">
          <cell r="A112" t="str">
            <v>PF Adj</v>
          </cell>
          <cell r="B112" t="str">
            <v>Sec</v>
          </cell>
          <cell r="C112" t="str">
            <v>Probed</v>
          </cell>
          <cell r="D112" t="str">
            <v>L14</v>
          </cell>
          <cell r="E112" t="str">
            <v>SSLI</v>
          </cell>
          <cell r="G112" t="str">
            <v>1252938-346476</v>
          </cell>
          <cell r="H112" t="str">
            <v>10400513464760001</v>
          </cell>
          <cell r="I112" t="str">
            <v>SAM'S CLUB</v>
          </cell>
          <cell r="J112">
            <v>790.34</v>
          </cell>
          <cell r="K112">
            <v>777.61</v>
          </cell>
          <cell r="L112">
            <v>723.2</v>
          </cell>
          <cell r="M112">
            <v>785.23</v>
          </cell>
        </row>
        <row r="113">
          <cell r="A113" t="str">
            <v>PF Adj</v>
          </cell>
          <cell r="B113" t="str">
            <v>Sec</v>
          </cell>
          <cell r="C113" t="str">
            <v>Probed</v>
          </cell>
          <cell r="D113" t="str">
            <v>L14</v>
          </cell>
          <cell r="E113" t="str">
            <v>SSLI</v>
          </cell>
          <cell r="G113" t="str">
            <v>916548-346478</v>
          </cell>
          <cell r="H113" t="str">
            <v>10400513464780001</v>
          </cell>
          <cell r="I113" t="str">
            <v>WAL-MART STORES</v>
          </cell>
          <cell r="J113">
            <v>892.05</v>
          </cell>
          <cell r="K113">
            <v>1008.56</v>
          </cell>
          <cell r="L113">
            <v>618.51</v>
          </cell>
          <cell r="M113">
            <v>783.45</v>
          </cell>
        </row>
        <row r="114">
          <cell r="A114" t="str">
            <v>PF Adj</v>
          </cell>
          <cell r="B114" t="str">
            <v>Sec</v>
          </cell>
          <cell r="C114" t="str">
            <v>Probed</v>
          </cell>
          <cell r="D114" t="str">
            <v>L14</v>
          </cell>
          <cell r="E114" t="str">
            <v>SSLI</v>
          </cell>
          <cell r="G114" t="str">
            <v>1025080-405083</v>
          </cell>
          <cell r="H114" t="str">
            <v>10400514050830001</v>
          </cell>
          <cell r="I114" t="str">
            <v xml:space="preserve">REEVES CO LEC </v>
          </cell>
          <cell r="J114">
            <v>889.72</v>
          </cell>
          <cell r="K114">
            <v>899.19</v>
          </cell>
          <cell r="L114">
            <v>771.42</v>
          </cell>
          <cell r="M114">
            <v>924.84</v>
          </cell>
        </row>
        <row r="115">
          <cell r="A115" t="str">
            <v>PF Adj</v>
          </cell>
          <cell r="B115" t="str">
            <v>Sec</v>
          </cell>
          <cell r="C115" t="str">
            <v>Probed</v>
          </cell>
          <cell r="D115" t="str">
            <v>L14</v>
          </cell>
          <cell r="E115" t="str">
            <v>SSLI</v>
          </cell>
          <cell r="G115" t="str">
            <v>254998-406740</v>
          </cell>
          <cell r="H115" t="str">
            <v>10400514067400001</v>
          </cell>
          <cell r="I115" t="str">
            <v>WAL-MART STORES</v>
          </cell>
          <cell r="J115">
            <v>1089.69</v>
          </cell>
          <cell r="K115">
            <v>1063.49</v>
          </cell>
          <cell r="L115">
            <v>988.74</v>
          </cell>
          <cell r="M115">
            <v>1064.6300000000001</v>
          </cell>
        </row>
        <row r="116">
          <cell r="A116" t="str">
            <v>PF Adj</v>
          </cell>
          <cell r="B116" t="str">
            <v>Sec</v>
          </cell>
          <cell r="C116" t="str">
            <v>Probed</v>
          </cell>
          <cell r="D116" t="str">
            <v>L14</v>
          </cell>
          <cell r="E116" t="str">
            <v>SSLI</v>
          </cell>
          <cell r="G116" t="str">
            <v>1025080-421478</v>
          </cell>
          <cell r="H116" t="str">
            <v>10400514214780001</v>
          </cell>
          <cell r="I116" t="str">
            <v>REEVES CO</v>
          </cell>
          <cell r="J116">
            <v>912.41</v>
          </cell>
          <cell r="K116">
            <v>888.12</v>
          </cell>
          <cell r="L116">
            <v>809.97</v>
          </cell>
          <cell r="M116">
            <v>959.13</v>
          </cell>
        </row>
        <row r="117">
          <cell r="A117" t="str">
            <v>PF Adj</v>
          </cell>
          <cell r="B117" t="str">
            <v>Sec</v>
          </cell>
          <cell r="C117" t="str">
            <v>Probed</v>
          </cell>
          <cell r="D117" t="str">
            <v>L14</v>
          </cell>
          <cell r="E117" t="str">
            <v>SSLI</v>
          </cell>
          <cell r="G117" t="str">
            <v>1272509-432139</v>
          </cell>
          <cell r="H117" t="str">
            <v>10400514321390001</v>
          </cell>
          <cell r="I117" t="str">
            <v>PILOT POINT ISD</v>
          </cell>
          <cell r="J117">
            <v>156.74</v>
          </cell>
          <cell r="K117">
            <v>115.1</v>
          </cell>
          <cell r="L117">
            <v>135.94999999999999</v>
          </cell>
          <cell r="M117">
            <v>168.65</v>
          </cell>
        </row>
        <row r="118">
          <cell r="A118" t="str">
            <v>PF Adj</v>
          </cell>
          <cell r="B118" t="str">
            <v>Sec</v>
          </cell>
          <cell r="C118" t="str">
            <v>Probed</v>
          </cell>
          <cell r="D118" t="str">
            <v>L14</v>
          </cell>
          <cell r="E118" t="str">
            <v>SPLI</v>
          </cell>
          <cell r="G118" t="str">
            <v>1527569-467763</v>
          </cell>
          <cell r="H118" t="str">
            <v>10400514677630001</v>
          </cell>
          <cell r="I118" t="str">
            <v>SOMERVELL COUNTY WATER</v>
          </cell>
          <cell r="J118">
            <v>134.68</v>
          </cell>
          <cell r="K118">
            <v>19.75</v>
          </cell>
          <cell r="L118">
            <v>0</v>
          </cell>
          <cell r="M118">
            <v>0</v>
          </cell>
          <cell r="O118" t="str">
            <v>IDR effective 05/21/08</v>
          </cell>
        </row>
        <row r="119">
          <cell r="A119" t="str">
            <v>PF Adj</v>
          </cell>
          <cell r="B119" t="str">
            <v>Sec</v>
          </cell>
          <cell r="C119" t="str">
            <v>Probed</v>
          </cell>
          <cell r="D119" t="str">
            <v>L14</v>
          </cell>
          <cell r="E119" t="str">
            <v>SSLI</v>
          </cell>
          <cell r="G119" t="str">
            <v>1584152-468761</v>
          </cell>
          <cell r="H119" t="str">
            <v>10400514687610001</v>
          </cell>
          <cell r="I119" t="str">
            <v xml:space="preserve">ALVIN ISD </v>
          </cell>
          <cell r="J119">
            <v>437.3</v>
          </cell>
          <cell r="O119" t="str">
            <v>IDR effective 08/21/08</v>
          </cell>
        </row>
        <row r="120">
          <cell r="A120" t="str">
            <v>PF Adj</v>
          </cell>
          <cell r="B120" t="str">
            <v>Sec</v>
          </cell>
          <cell r="C120" t="str">
            <v>Probed</v>
          </cell>
          <cell r="D120" t="str">
            <v>L15</v>
          </cell>
          <cell r="E120" t="str">
            <v>SSLI</v>
          </cell>
          <cell r="G120" t="str">
            <v>513686-196964</v>
          </cell>
          <cell r="H120" t="str">
            <v>10400511969640001</v>
          </cell>
          <cell r="I120" t="str">
            <v>FRIENDSWOOD SCHOOL</v>
          </cell>
          <cell r="J120">
            <v>558.27</v>
          </cell>
          <cell r="K120">
            <v>394.01</v>
          </cell>
          <cell r="L120">
            <v>985.44</v>
          </cell>
          <cell r="M120">
            <v>1105.8399999999999</v>
          </cell>
        </row>
        <row r="121">
          <cell r="A121" t="str">
            <v>PF Adj</v>
          </cell>
          <cell r="B121" t="str">
            <v>Sec</v>
          </cell>
          <cell r="C121" t="str">
            <v>Probed</v>
          </cell>
          <cell r="D121" t="str">
            <v>L15</v>
          </cell>
          <cell r="E121" t="str">
            <v>SSLI</v>
          </cell>
          <cell r="G121" t="str">
            <v>1234186-281854</v>
          </cell>
          <cell r="H121" t="str">
            <v>10400512818540001</v>
          </cell>
          <cell r="I121" t="str">
            <v>DOUBLE D FOODS</v>
          </cell>
          <cell r="J121">
            <v>352.64</v>
          </cell>
          <cell r="K121">
            <v>376</v>
          </cell>
          <cell r="L121">
            <v>567.95000000000005</v>
          </cell>
          <cell r="M121">
            <v>673.33</v>
          </cell>
        </row>
        <row r="122">
          <cell r="A122" t="str">
            <v>PF Adj</v>
          </cell>
          <cell r="B122" t="str">
            <v>Sec</v>
          </cell>
          <cell r="C122" t="str">
            <v>Probed</v>
          </cell>
          <cell r="D122" t="str">
            <v>L15</v>
          </cell>
          <cell r="E122" t="str">
            <v>SSLI</v>
          </cell>
          <cell r="G122" t="str">
            <v>255923-346999</v>
          </cell>
          <cell r="H122" t="str">
            <v>10400513469990001</v>
          </cell>
          <cell r="I122" t="str">
            <v>ANGLETON - ISD</v>
          </cell>
          <cell r="J122">
            <v>464.66</v>
          </cell>
          <cell r="K122">
            <v>429.95</v>
          </cell>
          <cell r="L122">
            <v>500.99</v>
          </cell>
          <cell r="M122">
            <v>609.54999999999995</v>
          </cell>
        </row>
        <row r="123">
          <cell r="A123" t="str">
            <v>PF Adj</v>
          </cell>
          <cell r="B123" t="str">
            <v>Sec</v>
          </cell>
          <cell r="C123" t="str">
            <v>Probed</v>
          </cell>
          <cell r="D123" t="str">
            <v>L15</v>
          </cell>
          <cell r="E123" t="str">
            <v>SSLI</v>
          </cell>
          <cell r="G123" t="str">
            <v>939255-357341</v>
          </cell>
          <cell r="H123" t="str">
            <v>10400513573410001</v>
          </cell>
          <cell r="I123" t="str">
            <v>BENCHMARK ELECTRONICS INC</v>
          </cell>
          <cell r="J123">
            <v>1068.49</v>
          </cell>
          <cell r="K123">
            <v>1094.6500000000001</v>
          </cell>
          <cell r="L123">
            <v>584.52</v>
          </cell>
          <cell r="M123">
            <v>714.14</v>
          </cell>
        </row>
        <row r="124">
          <cell r="A124" t="str">
            <v>PF Adj</v>
          </cell>
          <cell r="B124" t="str">
            <v>Sec</v>
          </cell>
          <cell r="C124" t="str">
            <v>Probed</v>
          </cell>
          <cell r="D124" t="str">
            <v>L15</v>
          </cell>
          <cell r="E124" t="str">
            <v>PSLI</v>
          </cell>
          <cell r="G124" t="str">
            <v>983596-376753</v>
          </cell>
          <cell r="H124" t="str">
            <v>10400513767530001</v>
          </cell>
          <cell r="I124" t="str">
            <v>PRIZE OPERATING COMPANY</v>
          </cell>
          <cell r="J124">
            <v>1064.5999999999999</v>
          </cell>
          <cell r="L124">
            <v>30.17</v>
          </cell>
          <cell r="M124">
            <v>40.119999999999997</v>
          </cell>
          <cell r="O124" t="str">
            <v>IDR effective 02/19/2009</v>
          </cell>
        </row>
        <row r="125">
          <cell r="A125" t="str">
            <v>PF Adj</v>
          </cell>
          <cell r="B125" t="str">
            <v>Sec</v>
          </cell>
          <cell r="C125" t="str">
            <v>Probed</v>
          </cell>
          <cell r="D125" t="str">
            <v>L16</v>
          </cell>
          <cell r="E125" t="str">
            <v>SSLI</v>
          </cell>
          <cell r="G125" t="str">
            <v>875499-326258</v>
          </cell>
          <cell r="H125" t="str">
            <v>10400513262580001</v>
          </cell>
          <cell r="I125" t="str">
            <v xml:space="preserve">VISTA RIDGE JNT VNT </v>
          </cell>
          <cell r="J125">
            <v>784.12</v>
          </cell>
          <cell r="K125">
            <v>810.7</v>
          </cell>
          <cell r="L125">
            <v>764.44</v>
          </cell>
          <cell r="M125">
            <v>764.44</v>
          </cell>
        </row>
        <row r="126">
          <cell r="A126" t="str">
            <v>PF Adj</v>
          </cell>
          <cell r="B126" t="str">
            <v>Sec</v>
          </cell>
          <cell r="C126" t="str">
            <v>Probed</v>
          </cell>
          <cell r="D126" t="str">
            <v>L16</v>
          </cell>
          <cell r="E126" t="str">
            <v>SSLI</v>
          </cell>
          <cell r="G126" t="str">
            <v>875499-329175</v>
          </cell>
          <cell r="H126" t="str">
            <v>10400513291750001</v>
          </cell>
          <cell r="I126" t="str">
            <v>VISTA RIDGE JNT VNT CT1</v>
          </cell>
          <cell r="J126">
            <v>838.35</v>
          </cell>
          <cell r="K126">
            <v>860.21</v>
          </cell>
          <cell r="L126">
            <v>1588.73</v>
          </cell>
          <cell r="M126">
            <v>1588.73</v>
          </cell>
        </row>
        <row r="127">
          <cell r="A127" t="str">
            <v>PF Adj</v>
          </cell>
          <cell r="B127" t="str">
            <v>Sec</v>
          </cell>
          <cell r="C127" t="str">
            <v>Probed</v>
          </cell>
          <cell r="D127" t="str">
            <v>L16</v>
          </cell>
          <cell r="E127" t="str">
            <v>SSLI</v>
          </cell>
          <cell r="G127" t="str">
            <v>902715-340179</v>
          </cell>
          <cell r="H127" t="str">
            <v>10400513401790001</v>
          </cell>
          <cell r="I127" t="str">
            <v>SAM'S CLUB</v>
          </cell>
          <cell r="J127">
            <v>692.17</v>
          </cell>
          <cell r="K127">
            <v>708.97</v>
          </cell>
        </row>
        <row r="128">
          <cell r="A128" t="str">
            <v>PF Adj</v>
          </cell>
          <cell r="B128" t="str">
            <v>Sec</v>
          </cell>
          <cell r="C128" t="str">
            <v>Probed</v>
          </cell>
          <cell r="D128" t="str">
            <v>L16</v>
          </cell>
          <cell r="E128" t="str">
            <v>SSLI</v>
          </cell>
          <cell r="G128" t="str">
            <v>914035-345156</v>
          </cell>
          <cell r="H128" t="str">
            <v>10400513451560001</v>
          </cell>
          <cell r="I128" t="str">
            <v>GULF GREYHOUND PARK</v>
          </cell>
          <cell r="J128">
            <v>1321.31</v>
          </cell>
          <cell r="K128">
            <v>1096.69</v>
          </cell>
          <cell r="L128">
            <v>994.01</v>
          </cell>
          <cell r="M128">
            <v>994.01</v>
          </cell>
        </row>
        <row r="129">
          <cell r="A129" t="str">
            <v>PF Adj</v>
          </cell>
          <cell r="B129" t="str">
            <v>Sec</v>
          </cell>
          <cell r="C129" t="str">
            <v>Probed</v>
          </cell>
          <cell r="D129" t="str">
            <v>L16</v>
          </cell>
          <cell r="E129" t="str">
            <v>SSLI</v>
          </cell>
          <cell r="G129" t="str">
            <v>493243-375755</v>
          </cell>
          <cell r="H129" t="str">
            <v>10400513757550001</v>
          </cell>
          <cell r="I129" t="str">
            <v>DUNN HEAT EXCHANGERS INC</v>
          </cell>
          <cell r="J129">
            <v>256.17</v>
          </cell>
          <cell r="K129">
            <v>111.78</v>
          </cell>
          <cell r="L129">
            <v>707.63</v>
          </cell>
          <cell r="M129">
            <v>848.18</v>
          </cell>
        </row>
        <row r="130">
          <cell r="A130" t="str">
            <v>PF Adj</v>
          </cell>
          <cell r="B130" t="str">
            <v>Sec</v>
          </cell>
          <cell r="C130" t="str">
            <v>Probed</v>
          </cell>
          <cell r="D130" t="str">
            <v>L16</v>
          </cell>
          <cell r="E130" t="str">
            <v>SSLI</v>
          </cell>
          <cell r="G130" t="str">
            <v>1150748-423455</v>
          </cell>
          <cell r="H130" t="str">
            <v>10400514234550001</v>
          </cell>
          <cell r="I130" t="str">
            <v>WAL-MART STORES</v>
          </cell>
          <cell r="J130">
            <v>956.48</v>
          </cell>
          <cell r="K130">
            <v>1079.3800000000001</v>
          </cell>
          <cell r="L130">
            <v>1100.76</v>
          </cell>
          <cell r="M130">
            <v>1161.71</v>
          </cell>
        </row>
        <row r="131">
          <cell r="A131" t="str">
            <v>PF Adj</v>
          </cell>
          <cell r="B131" t="str">
            <v>Sec</v>
          </cell>
          <cell r="C131" t="str">
            <v>Probed</v>
          </cell>
          <cell r="D131" t="str">
            <v>L16</v>
          </cell>
          <cell r="E131" t="str">
            <v>SSLI</v>
          </cell>
          <cell r="G131" t="str">
            <v>1229128-429565</v>
          </cell>
          <cell r="H131" t="str">
            <v>10400514295650001</v>
          </cell>
          <cell r="I131" t="str">
            <v>DUNN HEAT EXCHANGERS INC</v>
          </cell>
          <cell r="J131">
            <v>123.79</v>
          </cell>
          <cell r="K131">
            <v>73.03</v>
          </cell>
          <cell r="L131">
            <v>181.85</v>
          </cell>
          <cell r="M131">
            <v>230.09</v>
          </cell>
        </row>
        <row r="132">
          <cell r="A132" t="str">
            <v>PF Adj</v>
          </cell>
          <cell r="B132" t="str">
            <v>Sec</v>
          </cell>
          <cell r="C132" t="str">
            <v>Probed</v>
          </cell>
          <cell r="D132" t="str">
            <v>L16</v>
          </cell>
          <cell r="E132" t="str">
            <v>SSLI</v>
          </cell>
          <cell r="G132" t="str">
            <v>1257431-431899</v>
          </cell>
          <cell r="H132" t="str">
            <v>10400514318990001</v>
          </cell>
          <cell r="I132" t="str">
            <v>COSTCO</v>
          </cell>
          <cell r="J132">
            <v>1027.8800000000001</v>
          </cell>
          <cell r="K132">
            <v>1117.93</v>
          </cell>
          <cell r="L132">
            <v>1012.1</v>
          </cell>
          <cell r="M132">
            <v>1144.67</v>
          </cell>
        </row>
        <row r="133">
          <cell r="A133" t="str">
            <v>PF Adj</v>
          </cell>
          <cell r="B133" t="str">
            <v>Sec</v>
          </cell>
          <cell r="C133" t="str">
            <v>Probed</v>
          </cell>
          <cell r="D133" t="str">
            <v>L16</v>
          </cell>
          <cell r="E133" t="str">
            <v>SSLI</v>
          </cell>
          <cell r="G133" t="str">
            <v>1301537-435150</v>
          </cell>
          <cell r="H133" t="str">
            <v>10400514351500001</v>
          </cell>
          <cell r="I133" t="str">
            <v xml:space="preserve">EMC MORTGAGE </v>
          </cell>
          <cell r="J133">
            <v>858.9</v>
          </cell>
          <cell r="K133">
            <v>800.47</v>
          </cell>
          <cell r="L133">
            <v>879.5</v>
          </cell>
          <cell r="M133">
            <v>884.3</v>
          </cell>
        </row>
        <row r="134">
          <cell r="A134" t="str">
            <v>PF Adj</v>
          </cell>
          <cell r="B134" t="str">
            <v>Sec</v>
          </cell>
          <cell r="C134" t="str">
            <v>Probed</v>
          </cell>
          <cell r="D134" t="str">
            <v>L17</v>
          </cell>
          <cell r="E134" t="str">
            <v>SSLI</v>
          </cell>
          <cell r="G134" t="str">
            <v>1028779-101756</v>
          </cell>
          <cell r="H134" t="str">
            <v>10400511017560001</v>
          </cell>
          <cell r="I134" t="str">
            <v>LEWISVILLE IND. SCHOOL DISTRICT</v>
          </cell>
          <cell r="J134">
            <v>479.92</v>
          </cell>
          <cell r="K134">
            <v>377.77</v>
          </cell>
          <cell r="L134">
            <v>527.34</v>
          </cell>
          <cell r="M134">
            <v>581.86</v>
          </cell>
        </row>
        <row r="135">
          <cell r="A135" t="str">
            <v>PF Adj</v>
          </cell>
          <cell r="B135" t="str">
            <v>Sec</v>
          </cell>
          <cell r="C135" t="str">
            <v>Probed</v>
          </cell>
          <cell r="D135" t="str">
            <v>L17</v>
          </cell>
          <cell r="E135" t="str">
            <v>SSLI</v>
          </cell>
          <cell r="G135" t="str">
            <v>1250926-431950</v>
          </cell>
          <cell r="H135" t="str">
            <v>10400514319500001</v>
          </cell>
          <cell r="I135" t="str">
            <v>HEB - GULF FREEWAY</v>
          </cell>
          <cell r="J135">
            <v>754.76</v>
          </cell>
          <cell r="K135">
            <v>789.52</v>
          </cell>
          <cell r="L135">
            <v>716.54</v>
          </cell>
          <cell r="M135">
            <v>800.83</v>
          </cell>
        </row>
        <row r="136">
          <cell r="A136" t="str">
            <v>PF Adj</v>
          </cell>
          <cell r="B136" t="str">
            <v>Sec</v>
          </cell>
          <cell r="C136" t="str">
            <v>Probed</v>
          </cell>
          <cell r="D136" t="str">
            <v>L18</v>
          </cell>
          <cell r="E136" t="str">
            <v>SSLI</v>
          </cell>
          <cell r="G136" t="str">
            <v>295827-140064</v>
          </cell>
          <cell r="H136" t="str">
            <v>10400511400640001</v>
          </cell>
          <cell r="I136" t="str">
            <v>CBISD - HIGH SCHOOL</v>
          </cell>
          <cell r="J136">
            <v>324.33999999999997</v>
          </cell>
          <cell r="K136">
            <v>291.83999999999997</v>
          </cell>
          <cell r="L136">
            <v>414.7</v>
          </cell>
          <cell r="M136">
            <v>498.8</v>
          </cell>
        </row>
        <row r="137">
          <cell r="A137" t="str">
            <v>PF Adj</v>
          </cell>
          <cell r="B137" t="str">
            <v>Sec</v>
          </cell>
          <cell r="C137" t="str">
            <v>Probed</v>
          </cell>
          <cell r="D137" t="str">
            <v>L18</v>
          </cell>
          <cell r="E137" t="str">
            <v>SSAI</v>
          </cell>
          <cell r="G137" t="str">
            <v>836793-314349</v>
          </cell>
          <cell r="H137" t="str">
            <v>10400513143490001</v>
          </cell>
          <cell r="I137" t="str">
            <v>COYANOSA CO-OP</v>
          </cell>
          <cell r="J137">
            <v>11.11</v>
          </cell>
          <cell r="K137">
            <v>8.83</v>
          </cell>
          <cell r="L137">
            <v>398.07</v>
          </cell>
          <cell r="M137">
            <v>499.16</v>
          </cell>
        </row>
        <row r="138">
          <cell r="A138" t="str">
            <v>PF Adj</v>
          </cell>
          <cell r="B138" t="str">
            <v>Sec</v>
          </cell>
          <cell r="C138" t="str">
            <v>Probed</v>
          </cell>
          <cell r="D138" t="str">
            <v>L18</v>
          </cell>
          <cell r="E138" t="str">
            <v>SSLI</v>
          </cell>
          <cell r="G138" t="str">
            <v>1317174-436157</v>
          </cell>
          <cell r="H138" t="str">
            <v>10400514361570001</v>
          </cell>
          <cell r="I138" t="str">
            <v>COLUMBIA BRAZORIA</v>
          </cell>
          <cell r="J138">
            <v>453</v>
          </cell>
          <cell r="K138">
            <v>121.5</v>
          </cell>
          <cell r="L138">
            <v>293.69</v>
          </cell>
          <cell r="M138">
            <v>335.21</v>
          </cell>
        </row>
        <row r="139">
          <cell r="A139" t="str">
            <v>PF Adj</v>
          </cell>
          <cell r="B139" t="str">
            <v>Sec</v>
          </cell>
          <cell r="C139" t="str">
            <v>Probed</v>
          </cell>
          <cell r="D139" t="str">
            <v>L18</v>
          </cell>
          <cell r="E139" t="str">
            <v>SSLI</v>
          </cell>
          <cell r="G139" t="str">
            <v>1646435-471086</v>
          </cell>
          <cell r="H139" t="str">
            <v>10400514710860001</v>
          </cell>
          <cell r="I139" t="str">
            <v>DICKINSON ISD</v>
          </cell>
          <cell r="J139">
            <v>1087.45</v>
          </cell>
          <cell r="O139" t="str">
            <v>IDR effective 02/25/09</v>
          </cell>
        </row>
        <row r="140">
          <cell r="A140" t="str">
            <v>PF Adj</v>
          </cell>
          <cell r="B140" t="str">
            <v>Sec</v>
          </cell>
          <cell r="C140" t="str">
            <v>Probed</v>
          </cell>
          <cell r="D140" t="str">
            <v>L19</v>
          </cell>
          <cell r="E140" t="str">
            <v>SSLI</v>
          </cell>
          <cell r="G140" t="str">
            <v>1155190-364917</v>
          </cell>
          <cell r="H140" t="str">
            <v>10400513649170001</v>
          </cell>
          <cell r="I140" t="str">
            <v>LOWE'S HOME CENTER</v>
          </cell>
          <cell r="J140">
            <v>629.05999999999995</v>
          </cell>
          <cell r="K140">
            <v>626.01</v>
          </cell>
          <cell r="L140">
            <v>704.26</v>
          </cell>
          <cell r="M140">
            <v>721.31</v>
          </cell>
        </row>
        <row r="141">
          <cell r="A141" t="str">
            <v>PF Adj</v>
          </cell>
          <cell r="B141" t="str">
            <v>Sec</v>
          </cell>
          <cell r="C141" t="str">
            <v>Probed</v>
          </cell>
          <cell r="D141" t="str">
            <v>L19</v>
          </cell>
          <cell r="E141" t="str">
            <v>SSLI</v>
          </cell>
          <cell r="G141" t="str">
            <v>1178040-426143</v>
          </cell>
          <cell r="H141" t="str">
            <v>10400514261430001</v>
          </cell>
          <cell r="I141" t="str">
            <v>WALMART</v>
          </cell>
          <cell r="J141">
            <v>1032.7</v>
          </cell>
          <cell r="K141">
            <v>1019.39</v>
          </cell>
          <cell r="L141">
            <v>1070.5999999999999</v>
          </cell>
          <cell r="M141">
            <v>1139.5999999999999</v>
          </cell>
        </row>
        <row r="142">
          <cell r="A142" t="str">
            <v>PF Adj</v>
          </cell>
          <cell r="B142" t="str">
            <v>Sec</v>
          </cell>
          <cell r="C142" t="str">
            <v>Probed</v>
          </cell>
          <cell r="D142" t="str">
            <v>L19</v>
          </cell>
          <cell r="E142" t="str">
            <v>SSLI</v>
          </cell>
          <cell r="G142" t="str">
            <v>1282623-434064</v>
          </cell>
          <cell r="H142" t="str">
            <v>10400514340640001</v>
          </cell>
          <cell r="I142" t="str">
            <v>NUSTAR LOGISTICS</v>
          </cell>
          <cell r="K142">
            <v>618.29</v>
          </cell>
          <cell r="L142">
            <v>560.07000000000005</v>
          </cell>
          <cell r="M142">
            <v>604.62</v>
          </cell>
          <cell r="O142" t="str">
            <v>Inactivated 12/11/08</v>
          </cell>
        </row>
        <row r="143">
          <cell r="A143" t="str">
            <v>PF Adj</v>
          </cell>
          <cell r="B143" t="str">
            <v>Sec</v>
          </cell>
          <cell r="C143" t="str">
            <v>Probed</v>
          </cell>
          <cell r="D143" t="str">
            <v>L20</v>
          </cell>
          <cell r="E143" t="str">
            <v>SSLI</v>
          </cell>
          <cell r="G143" t="str">
            <v>1193632-290661</v>
          </cell>
          <cell r="H143" t="str">
            <v>10400512906610004</v>
          </cell>
          <cell r="I143" t="str">
            <v>TOWER EXTRUSIONS</v>
          </cell>
          <cell r="J143">
            <v>766.39</v>
          </cell>
          <cell r="K143">
            <v>654.92999999999995</v>
          </cell>
          <cell r="L143">
            <v>491.16</v>
          </cell>
          <cell r="M143">
            <v>661.98</v>
          </cell>
        </row>
        <row r="144">
          <cell r="A144" t="str">
            <v>PF Adj</v>
          </cell>
          <cell r="B144" t="str">
            <v>Sec</v>
          </cell>
          <cell r="C144" t="str">
            <v>Probed</v>
          </cell>
          <cell r="D144" t="str">
            <v>L20</v>
          </cell>
          <cell r="E144" t="str">
            <v>SSLI</v>
          </cell>
          <cell r="G144" t="str">
            <v>1189213-388234</v>
          </cell>
          <cell r="H144" t="str">
            <v>10400513882340001</v>
          </cell>
          <cell r="I144" t="str">
            <v>TOWER EXTRUSIONS INC</v>
          </cell>
          <cell r="J144">
            <v>482.45</v>
          </cell>
          <cell r="K144">
            <v>567.82000000000005</v>
          </cell>
          <cell r="L144">
            <v>461.94</v>
          </cell>
          <cell r="M144">
            <v>564.84</v>
          </cell>
        </row>
        <row r="145">
          <cell r="A145" t="str">
            <v>PF Adj</v>
          </cell>
          <cell r="B145" t="str">
            <v>Sec</v>
          </cell>
          <cell r="C145" t="str">
            <v>Probed</v>
          </cell>
          <cell r="D145" t="str">
            <v>L20</v>
          </cell>
          <cell r="E145" t="str">
            <v>SSLI</v>
          </cell>
          <cell r="G145" t="str">
            <v>1189213-410098</v>
          </cell>
          <cell r="H145" t="str">
            <v>10400514100980001</v>
          </cell>
          <cell r="I145" t="str">
            <v>TOWER EXTRUSIONS</v>
          </cell>
          <cell r="J145">
            <v>115.7</v>
          </cell>
          <cell r="K145">
            <v>445.78</v>
          </cell>
          <cell r="L145">
            <v>548.82000000000005</v>
          </cell>
          <cell r="M145">
            <v>696.75</v>
          </cell>
        </row>
        <row r="146">
          <cell r="A146" t="str">
            <v>PF Adj</v>
          </cell>
          <cell r="B146" t="str">
            <v>Sec</v>
          </cell>
          <cell r="C146" t="str">
            <v>Probed</v>
          </cell>
          <cell r="D146" t="str">
            <v>L20</v>
          </cell>
          <cell r="E146" t="str">
            <v>SSLI</v>
          </cell>
          <cell r="G146" t="str">
            <v>1189213-410099</v>
          </cell>
          <cell r="H146" t="str">
            <v>10400514100990001</v>
          </cell>
          <cell r="I146" t="str">
            <v>TOWER EXTRUSIONS INC</v>
          </cell>
          <cell r="J146">
            <v>0</v>
          </cell>
          <cell r="K146">
            <v>4.0599999999999996</v>
          </cell>
          <cell r="L146">
            <v>162.99</v>
          </cell>
          <cell r="M146">
            <v>194.01</v>
          </cell>
        </row>
        <row r="147">
          <cell r="B147" t="str">
            <v>Sec</v>
          </cell>
          <cell r="C147" t="str">
            <v>Probed</v>
          </cell>
          <cell r="D147" t="str">
            <v>L02</v>
          </cell>
          <cell r="E147" t="str">
            <v>SSLI</v>
          </cell>
          <cell r="G147" t="str">
            <v>1002333-386202</v>
          </cell>
          <cell r="H147" t="str">
            <v>10400513862020001</v>
          </cell>
          <cell r="I147" t="str">
            <v>WESTERN GAS RESOURCES</v>
          </cell>
          <cell r="J147">
            <v>220.12</v>
          </cell>
          <cell r="K147">
            <v>150.02000000000001</v>
          </cell>
          <cell r="L147">
            <v>217.19</v>
          </cell>
          <cell r="M147">
            <v>217.19</v>
          </cell>
        </row>
        <row r="148">
          <cell r="B148" t="str">
            <v>Sec</v>
          </cell>
          <cell r="C148" t="str">
            <v>Probed</v>
          </cell>
          <cell r="D148" t="str">
            <v>L03</v>
          </cell>
          <cell r="E148" t="str">
            <v>PSLI</v>
          </cell>
          <cell r="G148" t="str">
            <v>853753-320132</v>
          </cell>
          <cell r="H148" t="str">
            <v>10400513201320002</v>
          </cell>
          <cell r="I148" t="str">
            <v>APACHE CORPORATION</v>
          </cell>
          <cell r="J148">
            <v>136.03</v>
          </cell>
          <cell r="K148">
            <v>129.05000000000001</v>
          </cell>
          <cell r="L148">
            <v>307.85000000000002</v>
          </cell>
          <cell r="M148">
            <v>307.85000000000002</v>
          </cell>
        </row>
        <row r="149">
          <cell r="B149" t="str">
            <v>Sec</v>
          </cell>
          <cell r="C149" t="str">
            <v>Probed</v>
          </cell>
          <cell r="D149" t="str">
            <v>L03</v>
          </cell>
          <cell r="E149" t="str">
            <v>SSLI</v>
          </cell>
          <cell r="G149" t="str">
            <v>926493-351675</v>
          </cell>
          <cell r="H149" t="str">
            <v>10400513516750001</v>
          </cell>
          <cell r="I149" t="str">
            <v>DURATHERM INC</v>
          </cell>
          <cell r="J149">
            <v>517.04999999999995</v>
          </cell>
          <cell r="L149">
            <v>1427.54</v>
          </cell>
          <cell r="M149">
            <v>1427.54</v>
          </cell>
          <cell r="O149" t="str">
            <v>IDR effective 03/06/09</v>
          </cell>
        </row>
        <row r="150">
          <cell r="B150" t="str">
            <v>Sec</v>
          </cell>
          <cell r="C150" t="str">
            <v>Probed</v>
          </cell>
          <cell r="D150" t="str">
            <v>L03</v>
          </cell>
          <cell r="E150" t="str">
            <v>SSGI</v>
          </cell>
          <cell r="G150" t="str">
            <v>935981-353918</v>
          </cell>
          <cell r="H150" t="str">
            <v>10400513539180001</v>
          </cell>
          <cell r="I150" t="str">
            <v>TDCJ/ID</v>
          </cell>
          <cell r="J150">
            <v>2.91</v>
          </cell>
          <cell r="K150">
            <v>2.69</v>
          </cell>
          <cell r="L150">
            <v>566.52</v>
          </cell>
          <cell r="M150">
            <v>566.52</v>
          </cell>
        </row>
        <row r="151">
          <cell r="B151" t="str">
            <v>Sec</v>
          </cell>
          <cell r="C151" t="str">
            <v>Probed</v>
          </cell>
          <cell r="D151" t="str">
            <v>L03</v>
          </cell>
          <cell r="E151" t="str">
            <v>SEAI</v>
          </cell>
          <cell r="G151" t="str">
            <v>935981-357611</v>
          </cell>
          <cell r="H151" t="str">
            <v>10400513576110001</v>
          </cell>
          <cell r="I151" t="str">
            <v>TDCJ/ID</v>
          </cell>
          <cell r="J151">
            <v>31.53</v>
          </cell>
          <cell r="K151">
            <v>31.21</v>
          </cell>
          <cell r="L151">
            <v>35.119999999999997</v>
          </cell>
          <cell r="M151">
            <v>35.119999999999997</v>
          </cell>
        </row>
        <row r="152">
          <cell r="B152" t="str">
            <v>Sec</v>
          </cell>
          <cell r="C152" t="str">
            <v>Probed</v>
          </cell>
          <cell r="D152" t="str">
            <v>L03</v>
          </cell>
          <cell r="E152" t="str">
            <v>SEAI</v>
          </cell>
          <cell r="G152" t="str">
            <v>935981-361320</v>
          </cell>
          <cell r="H152" t="str">
            <v>10400513613200001</v>
          </cell>
          <cell r="I152" t="str">
            <v>TDCJ/ID</v>
          </cell>
          <cell r="J152">
            <v>0</v>
          </cell>
          <cell r="K152">
            <v>103.34</v>
          </cell>
          <cell r="L152">
            <v>0</v>
          </cell>
          <cell r="M152">
            <v>0</v>
          </cell>
        </row>
        <row r="153">
          <cell r="B153" t="str">
            <v>Sec</v>
          </cell>
          <cell r="C153" t="str">
            <v>Probed</v>
          </cell>
          <cell r="D153" t="str">
            <v>L03</v>
          </cell>
          <cell r="E153" t="str">
            <v>SEAI</v>
          </cell>
          <cell r="G153" t="str">
            <v>935981-361535</v>
          </cell>
          <cell r="H153" t="str">
            <v>10400513615350001</v>
          </cell>
          <cell r="I153" t="str">
            <v>TDCJ/ID</v>
          </cell>
          <cell r="J153">
            <v>15.1</v>
          </cell>
          <cell r="K153">
            <v>0</v>
          </cell>
          <cell r="L153">
            <v>28.33</v>
          </cell>
          <cell r="M153">
            <v>28.33</v>
          </cell>
        </row>
        <row r="154">
          <cell r="B154" t="str">
            <v>Sec</v>
          </cell>
          <cell r="C154" t="str">
            <v>Probed</v>
          </cell>
          <cell r="D154" t="str">
            <v>L03</v>
          </cell>
          <cell r="E154" t="str">
            <v>SEAI</v>
          </cell>
          <cell r="G154" t="str">
            <v>935981-361536</v>
          </cell>
          <cell r="H154" t="str">
            <v>10400513615360001</v>
          </cell>
          <cell r="I154" t="str">
            <v>TDCJ/ID</v>
          </cell>
          <cell r="J154">
            <v>0</v>
          </cell>
          <cell r="K154">
            <v>29.02</v>
          </cell>
          <cell r="L154">
            <v>6.23</v>
          </cell>
          <cell r="M154">
            <v>6.23</v>
          </cell>
        </row>
        <row r="155">
          <cell r="B155" t="str">
            <v>Sec</v>
          </cell>
          <cell r="C155" t="str">
            <v>Probed</v>
          </cell>
          <cell r="D155" t="str">
            <v>L03</v>
          </cell>
          <cell r="E155" t="str">
            <v>SSGI</v>
          </cell>
          <cell r="G155" t="str">
            <v>935981-363739</v>
          </cell>
          <cell r="H155" t="str">
            <v>10400513637390001</v>
          </cell>
          <cell r="I155" t="str">
            <v>TDCJ/ID</v>
          </cell>
          <cell r="J155">
            <v>3.39</v>
          </cell>
          <cell r="K155">
            <v>1.59</v>
          </cell>
          <cell r="L155">
            <v>0.92</v>
          </cell>
          <cell r="M155">
            <v>0.92</v>
          </cell>
        </row>
        <row r="156">
          <cell r="B156" t="str">
            <v>Sec</v>
          </cell>
          <cell r="C156" t="str">
            <v>Probed</v>
          </cell>
          <cell r="D156" t="str">
            <v>L03</v>
          </cell>
          <cell r="E156" t="str">
            <v>SSGI</v>
          </cell>
          <cell r="G156" t="str">
            <v>935981-369484</v>
          </cell>
          <cell r="H156" t="str">
            <v>10400513694840001</v>
          </cell>
          <cell r="I156" t="str">
            <v>TDCJ/ID</v>
          </cell>
          <cell r="J156">
            <v>0.67</v>
          </cell>
          <cell r="K156">
            <v>0.69</v>
          </cell>
          <cell r="L156">
            <v>45</v>
          </cell>
          <cell r="M156">
            <v>45</v>
          </cell>
        </row>
        <row r="157">
          <cell r="B157" t="str">
            <v>Sec</v>
          </cell>
          <cell r="C157" t="str">
            <v>Probed</v>
          </cell>
          <cell r="D157" t="str">
            <v>L03</v>
          </cell>
          <cell r="E157" t="str">
            <v>SEAI</v>
          </cell>
          <cell r="G157" t="str">
            <v>935981-385025</v>
          </cell>
          <cell r="H157" t="str">
            <v>10400513850250001</v>
          </cell>
          <cell r="I157" t="str">
            <v>TDCJ/ID</v>
          </cell>
          <cell r="J157">
            <v>0</v>
          </cell>
          <cell r="K157">
            <v>21.52</v>
          </cell>
          <cell r="L157">
            <v>39.6</v>
          </cell>
          <cell r="M157">
            <v>39.6</v>
          </cell>
        </row>
        <row r="158">
          <cell r="B158" t="str">
            <v>Sec</v>
          </cell>
          <cell r="C158" t="str">
            <v>Probed</v>
          </cell>
          <cell r="D158" t="str">
            <v>L03</v>
          </cell>
          <cell r="E158" t="str">
            <v>SEAI</v>
          </cell>
          <cell r="G158" t="str">
            <v>935981-385026</v>
          </cell>
          <cell r="H158" t="str">
            <v>10400513850260001</v>
          </cell>
          <cell r="I158" t="str">
            <v>TDCJ/ID</v>
          </cell>
          <cell r="J158">
            <v>42.89</v>
          </cell>
          <cell r="K158">
            <v>0</v>
          </cell>
          <cell r="L158">
            <v>5.6</v>
          </cell>
          <cell r="M158">
            <v>5.6</v>
          </cell>
        </row>
        <row r="159">
          <cell r="B159" t="str">
            <v>Sec</v>
          </cell>
          <cell r="C159" t="str">
            <v>Probed</v>
          </cell>
          <cell r="D159" t="str">
            <v>L03</v>
          </cell>
          <cell r="E159" t="str">
            <v>SSGI</v>
          </cell>
          <cell r="G159" t="str">
            <v>935981-385510</v>
          </cell>
          <cell r="H159" t="str">
            <v>10400513855100001</v>
          </cell>
          <cell r="I159" t="str">
            <v>TDCJ/ID</v>
          </cell>
          <cell r="J159">
            <v>6.29</v>
          </cell>
          <cell r="K159">
            <v>4.01</v>
          </cell>
          <cell r="L159">
            <v>50.4</v>
          </cell>
          <cell r="M159">
            <v>50.4</v>
          </cell>
        </row>
        <row r="160">
          <cell r="B160" t="str">
            <v>Sec</v>
          </cell>
          <cell r="C160" t="str">
            <v>Probed</v>
          </cell>
          <cell r="D160" t="str">
            <v>L03</v>
          </cell>
          <cell r="E160" t="str">
            <v>SEAI</v>
          </cell>
          <cell r="G160" t="str">
            <v>935981-387239</v>
          </cell>
          <cell r="H160" t="str">
            <v>10400513872390001</v>
          </cell>
          <cell r="I160" t="str">
            <v>TDCJ/ID</v>
          </cell>
          <cell r="J160">
            <v>23.94</v>
          </cell>
          <cell r="K160">
            <v>24.36</v>
          </cell>
          <cell r="L160">
            <v>905.04</v>
          </cell>
          <cell r="M160">
            <v>1045.3599999999999</v>
          </cell>
        </row>
        <row r="161">
          <cell r="B161" t="str">
            <v>Sec</v>
          </cell>
          <cell r="C161" t="str">
            <v>Probed</v>
          </cell>
          <cell r="D161" t="str">
            <v>L06</v>
          </cell>
          <cell r="E161" t="str">
            <v>SSLN</v>
          </cell>
          <cell r="G161" t="str">
            <v>1675440-474923</v>
          </cell>
          <cell r="H161" t="str">
            <v>10400514749230001</v>
          </cell>
          <cell r="I161" t="str">
            <v>CLEAR CREEK ISD</v>
          </cell>
          <cell r="O161" t="str">
            <v>IDR effective 10/08/09</v>
          </cell>
        </row>
        <row r="162">
          <cell r="B162" t="str">
            <v>Sec</v>
          </cell>
          <cell r="C162" t="str">
            <v>Probed</v>
          </cell>
          <cell r="D162" t="str">
            <v>L06</v>
          </cell>
          <cell r="E162" t="str">
            <v>SSLN</v>
          </cell>
          <cell r="G162" t="str">
            <v>1783449-476598</v>
          </cell>
          <cell r="H162" t="str">
            <v>10400514765980001</v>
          </cell>
          <cell r="I162" t="str">
            <v>CLEAR CREEK ISD</v>
          </cell>
          <cell r="O162" t="str">
            <v>IDR effective 06/08/2010</v>
          </cell>
        </row>
        <row r="163">
          <cell r="B163" t="str">
            <v>Sec</v>
          </cell>
          <cell r="C163" t="str">
            <v>Probed</v>
          </cell>
          <cell r="D163" t="str">
            <v>L06</v>
          </cell>
          <cell r="E163" t="str">
            <v>SSLN</v>
          </cell>
          <cell r="G163" t="str">
            <v>1783446-476599</v>
          </cell>
          <cell r="H163" t="str">
            <v>10400514765990001</v>
          </cell>
          <cell r="I163" t="str">
            <v>CLEAR CREEK ISD</v>
          </cell>
          <cell r="O163" t="str">
            <v>IDR effective 06/08/2010</v>
          </cell>
        </row>
        <row r="164">
          <cell r="B164" t="str">
            <v>Sec</v>
          </cell>
          <cell r="C164" t="str">
            <v>Probed</v>
          </cell>
          <cell r="D164" t="str">
            <v>L07</v>
          </cell>
          <cell r="E164" t="str">
            <v>PSGI</v>
          </cell>
          <cell r="G164" t="str">
            <v>1460888-461366</v>
          </cell>
          <cell r="H164" t="str">
            <v>10400514613660001</v>
          </cell>
          <cell r="I164" t="str">
            <v xml:space="preserve">CONOCO PHILLIP </v>
          </cell>
          <cell r="J164">
            <v>83.97</v>
          </cell>
          <cell r="K164">
            <v>84.51</v>
          </cell>
          <cell r="L164">
            <v>89.28</v>
          </cell>
          <cell r="M164">
            <v>89.28</v>
          </cell>
        </row>
        <row r="165">
          <cell r="B165" t="str">
            <v>Sec</v>
          </cell>
          <cell r="C165" t="str">
            <v>Probed</v>
          </cell>
          <cell r="D165" t="str">
            <v>L09</v>
          </cell>
          <cell r="E165" t="str">
            <v>SSLN</v>
          </cell>
          <cell r="G165" t="str">
            <v>1166030-345529</v>
          </cell>
          <cell r="H165" t="str">
            <v>10400513455290001</v>
          </cell>
          <cell r="I165" t="str">
            <v>GLEN ROSE ISD</v>
          </cell>
          <cell r="O165" t="str">
            <v>IDR effective 03/13/10</v>
          </cell>
        </row>
        <row r="166">
          <cell r="B166" t="str">
            <v>Sec</v>
          </cell>
          <cell r="C166" t="str">
            <v>Probed</v>
          </cell>
          <cell r="D166" t="str">
            <v>L10</v>
          </cell>
          <cell r="E166" t="str">
            <v>SSLI</v>
          </cell>
          <cell r="G166" t="str">
            <v>865091-324641</v>
          </cell>
          <cell r="H166" t="str">
            <v>10400513246410001</v>
          </cell>
          <cell r="I166" t="str">
            <v>SS HARBOUR FITNESS CENTER</v>
          </cell>
          <cell r="J166">
            <v>394.25</v>
          </cell>
          <cell r="K166">
            <v>303.29000000000002</v>
          </cell>
          <cell r="L166">
            <v>2089.56</v>
          </cell>
          <cell r="M166">
            <v>2464.9699999999998</v>
          </cell>
        </row>
        <row r="167">
          <cell r="B167" t="str">
            <v>Sec</v>
          </cell>
          <cell r="C167" t="str">
            <v>Probed</v>
          </cell>
          <cell r="D167" t="str">
            <v>L10</v>
          </cell>
          <cell r="E167" t="str">
            <v>SSLI</v>
          </cell>
          <cell r="G167" t="str">
            <v>870034-326626</v>
          </cell>
          <cell r="H167" t="str">
            <v>10400513266260001</v>
          </cell>
          <cell r="I167" t="str">
            <v>SS HARBOUR MARINA</v>
          </cell>
          <cell r="J167">
            <v>433.17</v>
          </cell>
          <cell r="K167">
            <v>413.46</v>
          </cell>
          <cell r="L167">
            <v>427.61</v>
          </cell>
          <cell r="M167">
            <v>427.61</v>
          </cell>
        </row>
        <row r="168">
          <cell r="B168" t="str">
            <v>Sec</v>
          </cell>
          <cell r="C168" t="str">
            <v>Probed</v>
          </cell>
          <cell r="D168" t="str">
            <v>L10</v>
          </cell>
          <cell r="E168" t="str">
            <v>SSLI</v>
          </cell>
          <cell r="G168" t="str">
            <v>1004609-387584</v>
          </cell>
          <cell r="H168" t="str">
            <v>10400513875840001</v>
          </cell>
          <cell r="I168" t="str">
            <v>SOUTH SHORE HARBOR MARINA</v>
          </cell>
          <cell r="J168">
            <v>112.04</v>
          </cell>
          <cell r="K168">
            <v>141.38999999999999</v>
          </cell>
          <cell r="L168">
            <v>106.07</v>
          </cell>
          <cell r="M168">
            <v>106.07</v>
          </cell>
        </row>
        <row r="169">
          <cell r="B169" t="str">
            <v>Sec</v>
          </cell>
          <cell r="C169" t="str">
            <v>Probed</v>
          </cell>
          <cell r="D169" t="str">
            <v>L15</v>
          </cell>
          <cell r="E169" t="str">
            <v>SSLI</v>
          </cell>
          <cell r="G169" t="str">
            <v>1222024-341297</v>
          </cell>
          <cell r="H169" t="str">
            <v>10400513412970001</v>
          </cell>
          <cell r="I169" t="str">
            <v>SCBC ANGLETON VENTURE INC.</v>
          </cell>
          <cell r="J169">
            <v>146.61000000000001</v>
          </cell>
          <cell r="K169">
            <v>307.49</v>
          </cell>
          <cell r="L169">
            <v>300.51</v>
          </cell>
          <cell r="M169">
            <v>300.51</v>
          </cell>
        </row>
        <row r="170">
          <cell r="B170" t="str">
            <v>Sec</v>
          </cell>
          <cell r="C170" t="str">
            <v>Probed</v>
          </cell>
          <cell r="D170" t="str">
            <v>L16</v>
          </cell>
          <cell r="E170" t="str">
            <v>SSLI</v>
          </cell>
          <cell r="G170" t="str">
            <v>1631801-336526</v>
          </cell>
          <cell r="H170" t="str">
            <v>10400513365260001</v>
          </cell>
          <cell r="I170" t="str">
            <v>MALL OF THE MAINLAND</v>
          </cell>
          <cell r="J170">
            <v>511.53</v>
          </cell>
          <cell r="O170" t="str">
            <v>New Cust 10/31/2008</v>
          </cell>
        </row>
        <row r="171">
          <cell r="B171" t="str">
            <v>Sec</v>
          </cell>
          <cell r="C171" t="str">
            <v>Probed</v>
          </cell>
          <cell r="D171" t="str">
            <v>L18</v>
          </cell>
          <cell r="E171" t="str">
            <v>SSAI</v>
          </cell>
          <cell r="G171" t="str">
            <v>1390169-314430</v>
          </cell>
          <cell r="H171" t="str">
            <v>10400513144300001</v>
          </cell>
          <cell r="I171" t="str">
            <v>RUIZ &amp; SON</v>
          </cell>
          <cell r="J171">
            <v>4.67</v>
          </cell>
          <cell r="K171">
            <v>9.4</v>
          </cell>
          <cell r="L171">
            <v>9.49</v>
          </cell>
          <cell r="M171">
            <v>9.49</v>
          </cell>
        </row>
        <row r="172">
          <cell r="B172" t="str">
            <v>Sec</v>
          </cell>
          <cell r="C172" t="str">
            <v>Probed</v>
          </cell>
          <cell r="D172" t="str">
            <v>L19</v>
          </cell>
          <cell r="E172" t="str">
            <v>SSAI</v>
          </cell>
          <cell r="G172" t="str">
            <v>1316343-314476</v>
          </cell>
          <cell r="H172" t="str">
            <v>10400513144760001</v>
          </cell>
          <cell r="I172" t="str">
            <v>MANDUJANO BROTHERS</v>
          </cell>
          <cell r="J172">
            <v>134.87</v>
          </cell>
          <cell r="K172">
            <v>103.64</v>
          </cell>
          <cell r="L172">
            <v>38.03</v>
          </cell>
          <cell r="M172">
            <v>38.03</v>
          </cell>
        </row>
        <row r="173">
          <cell r="B173" t="str">
            <v>Sec</v>
          </cell>
          <cell r="C173" t="str">
            <v>Probed</v>
          </cell>
          <cell r="D173" t="str">
            <v>L19</v>
          </cell>
          <cell r="E173" t="str">
            <v>SSAI</v>
          </cell>
          <cell r="G173" t="str">
            <v>1390184-362951</v>
          </cell>
          <cell r="H173" t="str">
            <v>10400513629510001</v>
          </cell>
          <cell r="I173" t="str">
            <v>RUIZ  &amp; SON</v>
          </cell>
          <cell r="J173">
            <v>9.3000000000000007</v>
          </cell>
          <cell r="K173">
            <v>11.07</v>
          </cell>
          <cell r="L173">
            <v>6.28</v>
          </cell>
          <cell r="M173">
            <v>6.28</v>
          </cell>
        </row>
        <row r="175">
          <cell r="A175" t="str">
            <v>PF Adj</v>
          </cell>
          <cell r="B175" t="str">
            <v>Sec</v>
          </cell>
          <cell r="C175" t="str">
            <v>Remote</v>
          </cell>
          <cell r="D175" t="str">
            <v>L02</v>
          </cell>
          <cell r="E175" t="str">
            <v>SSLI</v>
          </cell>
          <cell r="G175" t="str">
            <v>750292-273059</v>
          </cell>
          <cell r="H175" t="str">
            <v>10400512730590001</v>
          </cell>
          <cell r="I175" t="str">
            <v>TDCJ-U&amp;E</v>
          </cell>
          <cell r="J175">
            <v>987.32</v>
          </cell>
          <cell r="K175">
            <v>943.94</v>
          </cell>
          <cell r="L175">
            <v>2133.84</v>
          </cell>
          <cell r="M175">
            <v>2133.84</v>
          </cell>
        </row>
        <row r="176">
          <cell r="A176" t="str">
            <v>PF Adj</v>
          </cell>
          <cell r="B176" t="str">
            <v>Sec</v>
          </cell>
          <cell r="C176" t="str">
            <v>Remote</v>
          </cell>
          <cell r="D176" t="str">
            <v>L02</v>
          </cell>
          <cell r="E176" t="str">
            <v>SSEI</v>
          </cell>
          <cell r="G176" t="str">
            <v>853580-318508</v>
          </cell>
          <cell r="H176" t="str">
            <v>10400513185080001</v>
          </cell>
          <cell r="I176" t="str">
            <v>WESTERN GAS RESOURCES</v>
          </cell>
          <cell r="J176">
            <v>2119.56</v>
          </cell>
          <cell r="K176">
            <v>1885.63</v>
          </cell>
          <cell r="L176">
            <v>1764.24</v>
          </cell>
          <cell r="M176">
            <v>1764.24</v>
          </cell>
        </row>
        <row r="177">
          <cell r="A177" t="str">
            <v>PF Adj</v>
          </cell>
          <cell r="B177" t="str">
            <v>Sec</v>
          </cell>
          <cell r="C177" t="str">
            <v>Remote</v>
          </cell>
          <cell r="D177" t="str">
            <v>L02</v>
          </cell>
          <cell r="E177" t="str">
            <v>PSLI</v>
          </cell>
          <cell r="G177" t="str">
            <v>925051-326065</v>
          </cell>
          <cell r="H177" t="str">
            <v>10400513260650001</v>
          </cell>
          <cell r="I177" t="str">
            <v>DFW LANDFILL-REGION OFFICE</v>
          </cell>
          <cell r="J177">
            <v>122.88</v>
          </cell>
          <cell r="K177">
            <v>0</v>
          </cell>
        </row>
        <row r="178">
          <cell r="A178" t="str">
            <v>PF Adj</v>
          </cell>
          <cell r="B178" t="str">
            <v>Sec</v>
          </cell>
          <cell r="C178" t="str">
            <v>Remote</v>
          </cell>
          <cell r="D178" t="str">
            <v>L16</v>
          </cell>
          <cell r="E178" t="str">
            <v>SSLI</v>
          </cell>
          <cell r="G178" t="str">
            <v>869421-326472</v>
          </cell>
          <cell r="H178" t="str">
            <v>10400513264720001</v>
          </cell>
          <cell r="I178" t="str">
            <v>DILLARD'S</v>
          </cell>
          <cell r="J178">
            <v>891.03</v>
          </cell>
          <cell r="K178">
            <v>896.42</v>
          </cell>
          <cell r="L178">
            <v>470.93</v>
          </cell>
          <cell r="M178">
            <v>470.93</v>
          </cell>
        </row>
        <row r="179">
          <cell r="A179" t="str">
            <v>PF Adj</v>
          </cell>
          <cell r="B179" t="str">
            <v>Sec</v>
          </cell>
          <cell r="C179" t="str">
            <v>Remote</v>
          </cell>
          <cell r="D179" t="str">
            <v>L16</v>
          </cell>
          <cell r="E179" t="str">
            <v>SSLI</v>
          </cell>
          <cell r="G179" t="str">
            <v>898126-338283</v>
          </cell>
          <cell r="H179" t="str">
            <v>10400513382830001</v>
          </cell>
          <cell r="I179" t="str">
            <v>FOLEYS/MAY DEPT STORE</v>
          </cell>
          <cell r="J179">
            <v>428.26</v>
          </cell>
          <cell r="K179">
            <v>448.21</v>
          </cell>
          <cell r="L179">
            <v>709.11</v>
          </cell>
          <cell r="M179">
            <v>783.32</v>
          </cell>
        </row>
        <row r="180">
          <cell r="A180" t="str">
            <v>PF Adj</v>
          </cell>
          <cell r="B180" t="str">
            <v>Sec</v>
          </cell>
          <cell r="C180" t="str">
            <v>Remote</v>
          </cell>
          <cell r="D180" t="str">
            <v>L18</v>
          </cell>
          <cell r="E180" t="str">
            <v>SSLI</v>
          </cell>
          <cell r="G180" t="str">
            <v>425058-172567</v>
          </cell>
          <cell r="H180" t="str">
            <v>10400511725670001</v>
          </cell>
          <cell r="I180" t="str">
            <v>SEA LION CHEM INC</v>
          </cell>
          <cell r="J180">
            <v>410.82</v>
          </cell>
          <cell r="K180">
            <v>409.9</v>
          </cell>
          <cell r="L180">
            <v>376.11</v>
          </cell>
          <cell r="M180">
            <v>376.11</v>
          </cell>
        </row>
        <row r="181">
          <cell r="A181" t="str">
            <v>PF Adj</v>
          </cell>
          <cell r="B181" t="str">
            <v>Sec</v>
          </cell>
          <cell r="C181" t="str">
            <v>Remote</v>
          </cell>
          <cell r="D181" t="str">
            <v>L20</v>
          </cell>
          <cell r="E181" t="str">
            <v>SSEI</v>
          </cell>
          <cell r="G181" t="str">
            <v>737672-399412</v>
          </cell>
          <cell r="H181" t="str">
            <v>10400513994120002</v>
          </cell>
          <cell r="I181" t="str">
            <v>CHEMICAL LIME INC</v>
          </cell>
          <cell r="J181">
            <v>2887.53</v>
          </cell>
          <cell r="K181">
            <v>3046.8</v>
          </cell>
          <cell r="L181">
            <v>778.48</v>
          </cell>
          <cell r="M181">
            <v>859.95</v>
          </cell>
        </row>
        <row r="182">
          <cell r="B182" t="str">
            <v>Sec</v>
          </cell>
          <cell r="C182" t="str">
            <v>Remote</v>
          </cell>
          <cell r="D182" t="str">
            <v>L02</v>
          </cell>
          <cell r="E182" t="str">
            <v>SSLI</v>
          </cell>
          <cell r="G182" t="str">
            <v>461688-183936</v>
          </cell>
          <cell r="H182" t="str">
            <v>10400511839360001</v>
          </cell>
          <cell r="I182" t="str">
            <v>NUSTAR LOGISTICS</v>
          </cell>
          <cell r="J182">
            <v>62.53</v>
          </cell>
          <cell r="K182">
            <v>53.51</v>
          </cell>
          <cell r="L182">
            <v>290.54000000000002</v>
          </cell>
          <cell r="M182">
            <v>331.95</v>
          </cell>
        </row>
        <row r="183">
          <cell r="B183" t="str">
            <v>Sec</v>
          </cell>
          <cell r="C183" t="str">
            <v>Remote</v>
          </cell>
          <cell r="D183" t="str">
            <v>L02</v>
          </cell>
          <cell r="E183" t="str">
            <v>SSLI</v>
          </cell>
          <cell r="G183" t="str">
            <v>998356-384079</v>
          </cell>
          <cell r="H183" t="str">
            <v>10400513840790001</v>
          </cell>
          <cell r="I183" t="str">
            <v>MOORE WALLACE, INC</v>
          </cell>
          <cell r="J183">
            <v>491.58</v>
          </cell>
          <cell r="O183" t="str">
            <v>IDR effective 11/01/08</v>
          </cell>
        </row>
        <row r="184">
          <cell r="B184" t="str">
            <v>Sec</v>
          </cell>
          <cell r="C184" t="str">
            <v>Remote</v>
          </cell>
          <cell r="D184" t="str">
            <v>L03</v>
          </cell>
          <cell r="E184" t="str">
            <v>SSLI</v>
          </cell>
          <cell r="G184" t="str">
            <v>893908-336615</v>
          </cell>
          <cell r="H184" t="str">
            <v>10400513366150001</v>
          </cell>
          <cell r="I184" t="str">
            <v>TDCJ-U&amp;E</v>
          </cell>
          <cell r="J184">
            <v>265.72000000000003</v>
          </cell>
          <cell r="K184">
            <v>284.45</v>
          </cell>
          <cell r="L184">
            <v>448.33</v>
          </cell>
          <cell r="M184">
            <v>448.33</v>
          </cell>
        </row>
        <row r="185">
          <cell r="B185" t="str">
            <v>Sec</v>
          </cell>
          <cell r="C185" t="str">
            <v>Remote</v>
          </cell>
          <cell r="D185" t="str">
            <v>L16</v>
          </cell>
          <cell r="E185" t="str">
            <v>PSGI</v>
          </cell>
          <cell r="G185" t="str">
            <v>1445717-191698</v>
          </cell>
          <cell r="H185" t="str">
            <v>10400511916980001</v>
          </cell>
          <cell r="I185" t="str">
            <v>B P PRODUCTS NORTH - Eff 10/10/06</v>
          </cell>
          <cell r="J185">
            <v>108.68</v>
          </cell>
          <cell r="K185">
            <v>93.51</v>
          </cell>
          <cell r="L185">
            <v>105.53</v>
          </cell>
          <cell r="M185">
            <v>105.53</v>
          </cell>
        </row>
        <row r="186">
          <cell r="B186" t="str">
            <v>Sec</v>
          </cell>
          <cell r="C186" t="str">
            <v>Remote</v>
          </cell>
          <cell r="D186" t="str">
            <v>L16</v>
          </cell>
          <cell r="E186" t="str">
            <v>SSLI</v>
          </cell>
          <cell r="G186" t="str">
            <v>929800-353408</v>
          </cell>
          <cell r="H186" t="str">
            <v>10400513534080001</v>
          </cell>
          <cell r="I186" t="str">
            <v>MACY'S</v>
          </cell>
          <cell r="J186">
            <v>427.47</v>
          </cell>
          <cell r="K186">
            <v>424.41</v>
          </cell>
          <cell r="L186">
            <v>3.57</v>
          </cell>
          <cell r="M186">
            <v>3.57</v>
          </cell>
        </row>
        <row r="187">
          <cell r="B187" t="str">
            <v>Sec</v>
          </cell>
          <cell r="C187" t="str">
            <v>Remote</v>
          </cell>
          <cell r="D187" t="str">
            <v>L19</v>
          </cell>
          <cell r="E187" t="str">
            <v>SSGI</v>
          </cell>
          <cell r="G187" t="str">
            <v>461665-183914</v>
          </cell>
          <cell r="H187" t="str">
            <v>10400511839140001</v>
          </cell>
          <cell r="I187" t="str">
            <v>VALERO COMPANIES - Eff 03/30/07</v>
          </cell>
          <cell r="L187">
            <v>45.15</v>
          </cell>
          <cell r="M187">
            <v>45.15</v>
          </cell>
          <cell r="O187" t="str">
            <v>Inactivated 05/19/2008</v>
          </cell>
        </row>
        <row r="190">
          <cell r="B190" t="str">
            <v>Trans</v>
          </cell>
          <cell r="C190" t="str">
            <v>Probed</v>
          </cell>
          <cell r="D190" t="str">
            <v>L20</v>
          </cell>
          <cell r="E190" t="str">
            <v>TKAN</v>
          </cell>
          <cell r="G190" t="str">
            <v>500628-193678</v>
          </cell>
          <cell r="H190" t="str">
            <v>10400511936780001</v>
          </cell>
          <cell r="I190" t="str">
            <v>ISP TECHNOLOGIES</v>
          </cell>
          <cell r="J190">
            <v>27.6</v>
          </cell>
          <cell r="K190">
            <v>26.55</v>
          </cell>
          <cell r="L190">
            <v>4970.8599999999997</v>
          </cell>
          <cell r="M190">
            <v>4970.8599999999997</v>
          </cell>
        </row>
        <row r="191">
          <cell r="B191" t="str">
            <v>Trans</v>
          </cell>
          <cell r="C191" t="str">
            <v>Probed</v>
          </cell>
          <cell r="D191" t="str">
            <v>L20</v>
          </cell>
          <cell r="E191" t="str">
            <v>TRAB</v>
          </cell>
          <cell r="G191" t="str">
            <v>281074-400838</v>
          </cell>
          <cell r="H191" t="str">
            <v>10400514008380001</v>
          </cell>
          <cell r="I191" t="str">
            <v>HILCORP</v>
          </cell>
          <cell r="J191">
            <v>1583.95</v>
          </cell>
          <cell r="K191">
            <v>1846.42</v>
          </cell>
          <cell r="L191">
            <v>1702.89</v>
          </cell>
          <cell r="M191">
            <v>1702.89</v>
          </cell>
        </row>
        <row r="192">
          <cell r="B192" t="str">
            <v>Trans</v>
          </cell>
          <cell r="C192" t="str">
            <v>Probed</v>
          </cell>
          <cell r="D192" t="str">
            <v>L20</v>
          </cell>
          <cell r="E192" t="str">
            <v>TYAN</v>
          </cell>
          <cell r="G192" t="str">
            <v>1552276-468824</v>
          </cell>
          <cell r="H192" t="str">
            <v>10400514688240001</v>
          </cell>
          <cell r="I192" t="str">
            <v>TEPPCO</v>
          </cell>
          <cell r="J192">
            <v>823.46</v>
          </cell>
          <cell r="K192">
            <v>415.69</v>
          </cell>
          <cell r="L192">
            <v>2000</v>
          </cell>
          <cell r="M192">
            <v>2000</v>
          </cell>
        </row>
        <row r="193">
          <cell r="B193" t="str">
            <v>Trans</v>
          </cell>
          <cell r="C193" t="str">
            <v>Remote</v>
          </cell>
          <cell r="D193" t="str">
            <v>L02</v>
          </cell>
          <cell r="E193" t="str">
            <v>TTAN</v>
          </cell>
          <cell r="G193" t="str">
            <v>1623115-472903</v>
          </cell>
          <cell r="H193" t="str">
            <v>10400514729030001</v>
          </cell>
          <cell r="I193" t="str">
            <v>ENERGY TRANSFER PINION PLANT</v>
          </cell>
          <cell r="J193">
            <v>929.87</v>
          </cell>
          <cell r="O193" t="str">
            <v>IDR effective 10/15/08</v>
          </cell>
        </row>
        <row r="194">
          <cell r="B194" t="str">
            <v>Trans</v>
          </cell>
          <cell r="C194" t="str">
            <v>Remote</v>
          </cell>
          <cell r="D194" t="str">
            <v>L12</v>
          </cell>
          <cell r="E194" t="str">
            <v>TRAK</v>
          </cell>
          <cell r="G194" t="str">
            <v>1022720-249317</v>
          </cell>
          <cell r="H194" t="str">
            <v>10400512493170001</v>
          </cell>
          <cell r="I194" t="str">
            <v>EXXON CO USA</v>
          </cell>
          <cell r="J194">
            <v>3191.18</v>
          </cell>
          <cell r="K194">
            <v>3524.54</v>
          </cell>
          <cell r="L194">
            <v>3400.86</v>
          </cell>
          <cell r="M194">
            <v>3400.86</v>
          </cell>
        </row>
        <row r="195">
          <cell r="B195" t="str">
            <v>Trans</v>
          </cell>
          <cell r="C195" t="str">
            <v>Remote</v>
          </cell>
          <cell r="D195" t="str">
            <v>L16</v>
          </cell>
          <cell r="E195" t="str">
            <v>TRAB</v>
          </cell>
          <cell r="G195" t="str">
            <v>281071-142725</v>
          </cell>
          <cell r="H195" t="str">
            <v>10400511427250001</v>
          </cell>
          <cell r="I195" t="str">
            <v>DOW CHEMICAL USA</v>
          </cell>
          <cell r="J195">
            <v>102.45</v>
          </cell>
          <cell r="K195">
            <v>81.92</v>
          </cell>
          <cell r="L195">
            <v>418.74</v>
          </cell>
          <cell r="M195">
            <v>418.74</v>
          </cell>
        </row>
        <row r="196">
          <cell r="B196" t="str">
            <v>Trans</v>
          </cell>
          <cell r="C196" t="str">
            <v>Remote</v>
          </cell>
          <cell r="D196" t="str">
            <v>L16</v>
          </cell>
          <cell r="E196" t="str">
            <v>TYAN</v>
          </cell>
          <cell r="G196" t="str">
            <v>454531-193658</v>
          </cell>
          <cell r="H196" t="str">
            <v>10400511936580001</v>
          </cell>
          <cell r="I196" t="str">
            <v>GULF COAST WATER AUTHORITY</v>
          </cell>
          <cell r="J196">
            <v>1902</v>
          </cell>
          <cell r="K196">
            <v>1892.27</v>
          </cell>
          <cell r="L196">
            <v>2111.1999999999998</v>
          </cell>
          <cell r="M196">
            <v>2271.4499999999998</v>
          </cell>
        </row>
        <row r="197">
          <cell r="B197" t="str">
            <v>Trans</v>
          </cell>
          <cell r="C197" t="str">
            <v>Remote</v>
          </cell>
          <cell r="D197" t="str">
            <v>L19</v>
          </cell>
          <cell r="E197" t="str">
            <v>TRAI</v>
          </cell>
          <cell r="F197" t="str">
            <v>Y</v>
          </cell>
          <cell r="G197" t="str">
            <v>461633-424435</v>
          </cell>
          <cell r="H197" t="str">
            <v>10400514244350001</v>
          </cell>
          <cell r="I197" t="str">
            <v>VALERO REFINING CO TEXAS</v>
          </cell>
          <cell r="J197">
            <v>9924.02</v>
          </cell>
          <cell r="K197">
            <v>12580.04</v>
          </cell>
          <cell r="L197">
            <v>3679.33</v>
          </cell>
          <cell r="M197">
            <v>3679.33</v>
          </cell>
          <cell r="N197">
            <v>13319.1</v>
          </cell>
          <cell r="O197" t="str">
            <v>Net 4CP effective 3/01/08</v>
          </cell>
        </row>
        <row r="198">
          <cell r="B198" t="str">
            <v>Trans</v>
          </cell>
          <cell r="C198" t="str">
            <v>Remote</v>
          </cell>
          <cell r="D198" t="str">
            <v>L19</v>
          </cell>
          <cell r="E198" t="str">
            <v>TRAN</v>
          </cell>
          <cell r="F198" t="str">
            <v>Y</v>
          </cell>
          <cell r="G198" t="str">
            <v>461633-464403</v>
          </cell>
          <cell r="H198" t="str">
            <v>10400514244350002</v>
          </cell>
          <cell r="I198" t="str">
            <v>VALERO REFINING CO TEXAS - INACTIVE COMBINE WITH 424435-001</v>
          </cell>
          <cell r="L198">
            <v>0.61</v>
          </cell>
          <cell r="M198">
            <v>0.61</v>
          </cell>
          <cell r="O198" t="str">
            <v>Netted 3/01/08</v>
          </cell>
        </row>
        <row r="199">
          <cell r="B199" t="str">
            <v>Trans</v>
          </cell>
          <cell r="C199" t="str">
            <v>Remote</v>
          </cell>
          <cell r="D199" t="str">
            <v>L19</v>
          </cell>
          <cell r="E199" t="str">
            <v>TRAB</v>
          </cell>
          <cell r="G199" t="str">
            <v>1377301-438349</v>
          </cell>
          <cell r="H199" t="str">
            <v>10400514383490001</v>
          </cell>
          <cell r="I199" t="str">
            <v>ENSTOR</v>
          </cell>
          <cell r="J199">
            <v>14.88</v>
          </cell>
          <cell r="K199">
            <v>28.74</v>
          </cell>
          <cell r="L199">
            <v>114.87</v>
          </cell>
          <cell r="M199">
            <v>114.87</v>
          </cell>
        </row>
        <row r="200">
          <cell r="B200" t="str">
            <v>Trans</v>
          </cell>
          <cell r="C200" t="str">
            <v>Remote</v>
          </cell>
          <cell r="D200" t="str">
            <v>L19</v>
          </cell>
          <cell r="E200" t="str">
            <v>TVAN</v>
          </cell>
          <cell r="F200" t="str">
            <v>Y</v>
          </cell>
          <cell r="G200" t="str">
            <v>1387408-457678</v>
          </cell>
          <cell r="H200" t="str">
            <v>10400514576780001</v>
          </cell>
          <cell r="I200" t="str">
            <v>VALERO REFINERY - CHEROKEE SUBSTATION</v>
          </cell>
          <cell r="J200">
            <v>109691.93</v>
          </cell>
          <cell r="K200">
            <v>111472.51</v>
          </cell>
          <cell r="L200">
            <v>108267.9</v>
          </cell>
          <cell r="M200">
            <v>108267.9</v>
          </cell>
        </row>
        <row r="201">
          <cell r="B201" t="str">
            <v>Trans</v>
          </cell>
          <cell r="C201" t="str">
            <v>Remote</v>
          </cell>
          <cell r="D201" t="str">
            <v>L19</v>
          </cell>
          <cell r="E201" t="str">
            <v>TRAB</v>
          </cell>
          <cell r="G201" t="str">
            <v>1560853-469462</v>
          </cell>
          <cell r="H201" t="str">
            <v>10400514694620001</v>
          </cell>
          <cell r="I201" t="str">
            <v xml:space="preserve">ENTERPRISE PRODUCTS </v>
          </cell>
          <cell r="J201">
            <v>1226.44</v>
          </cell>
          <cell r="K201">
            <v>0</v>
          </cell>
          <cell r="L201">
            <v>0</v>
          </cell>
          <cell r="M201">
            <v>3000</v>
          </cell>
        </row>
        <row r="202">
          <cell r="B202" t="str">
            <v>Trans</v>
          </cell>
          <cell r="C202" t="str">
            <v>Remote</v>
          </cell>
          <cell r="D202" t="str">
            <v>L20</v>
          </cell>
          <cell r="E202" t="str">
            <v>TKNF</v>
          </cell>
          <cell r="G202" t="str">
            <v>1665067-153645</v>
          </cell>
          <cell r="H202" t="str">
            <v>10400511536450001</v>
          </cell>
          <cell r="I202" t="str">
            <v>TEXCAL ENERGY</v>
          </cell>
          <cell r="J202">
            <v>15223.93</v>
          </cell>
          <cell r="L202">
            <v>6311.27</v>
          </cell>
          <cell r="M202">
            <v>6311.27</v>
          </cell>
          <cell r="N202">
            <v>12666.49</v>
          </cell>
          <cell r="O202" t="str">
            <v>Net 4CP effective 10/30/07</v>
          </cell>
        </row>
        <row r="203">
          <cell r="B203" t="str">
            <v>Trans</v>
          </cell>
          <cell r="C203" t="str">
            <v>Remote</v>
          </cell>
          <cell r="D203" t="str">
            <v>L20</v>
          </cell>
          <cell r="E203" t="str">
            <v>TKNF</v>
          </cell>
          <cell r="G203" t="str">
            <v>353441-464417</v>
          </cell>
          <cell r="H203" t="str">
            <v>10400511536450002</v>
          </cell>
          <cell r="I203" t="str">
            <v>TEXCAL ENERGY -INACTIVE COMBINE WITH 153645-001</v>
          </cell>
          <cell r="L203">
            <v>1156.08</v>
          </cell>
          <cell r="M203">
            <v>1156.08</v>
          </cell>
          <cell r="O203" t="str">
            <v>Netted 10/30/07</v>
          </cell>
        </row>
        <row r="204">
          <cell r="B204" t="str">
            <v>Trans</v>
          </cell>
          <cell r="C204" t="str">
            <v>Remote</v>
          </cell>
          <cell r="D204" t="str">
            <v>L20</v>
          </cell>
          <cell r="E204" t="str">
            <v>TRAA</v>
          </cell>
          <cell r="G204" t="str">
            <v>500611-193662</v>
          </cell>
          <cell r="H204" t="str">
            <v>10400511936620001</v>
          </cell>
          <cell r="I204" t="str">
            <v>MARATHON ASHLAND PETROLEUM</v>
          </cell>
          <cell r="J204">
            <v>32904.6</v>
          </cell>
          <cell r="K204">
            <v>29170.51</v>
          </cell>
          <cell r="L204">
            <v>48369.5</v>
          </cell>
          <cell r="M204">
            <v>48369.5</v>
          </cell>
        </row>
        <row r="205">
          <cell r="B205" t="str">
            <v>Trans</v>
          </cell>
          <cell r="C205" t="str">
            <v>Remote</v>
          </cell>
          <cell r="D205" t="str">
            <v>L20</v>
          </cell>
          <cell r="E205" t="str">
            <v>TRAM</v>
          </cell>
          <cell r="F205" t="str">
            <v>Y</v>
          </cell>
          <cell r="G205" t="str">
            <v>500618-193669</v>
          </cell>
          <cell r="H205" t="str">
            <v>10400511936690001</v>
          </cell>
          <cell r="I205" t="str">
            <v>PRAXAIR INC</v>
          </cell>
          <cell r="J205">
            <v>28212.83</v>
          </cell>
          <cell r="K205">
            <v>34762.94</v>
          </cell>
          <cell r="L205">
            <v>6.9</v>
          </cell>
          <cell r="M205">
            <v>6.9</v>
          </cell>
        </row>
        <row r="206">
          <cell r="B206" t="str">
            <v>Trans</v>
          </cell>
          <cell r="C206" t="str">
            <v>Remote</v>
          </cell>
          <cell r="D206" t="str">
            <v>L20</v>
          </cell>
          <cell r="E206" t="str">
            <v>TKAN</v>
          </cell>
          <cell r="G206" t="str">
            <v>500628-464405</v>
          </cell>
          <cell r="H206" t="str">
            <v>10400511936780002</v>
          </cell>
          <cell r="I206" t="str">
            <v>ISP TECHNOLOGIES</v>
          </cell>
          <cell r="J206">
            <v>4281.95</v>
          </cell>
          <cell r="K206">
            <v>4123.91</v>
          </cell>
          <cell r="L206">
            <v>2374.4</v>
          </cell>
          <cell r="M206">
            <v>2563.27</v>
          </cell>
        </row>
        <row r="207">
          <cell r="B207" t="str">
            <v>Trans</v>
          </cell>
          <cell r="C207" t="str">
            <v>Remote</v>
          </cell>
          <cell r="D207" t="str">
            <v>L20</v>
          </cell>
          <cell r="E207" t="str">
            <v>TRAN</v>
          </cell>
          <cell r="F207" t="str">
            <v>Y</v>
          </cell>
          <cell r="G207" t="str">
            <v>1068617-193683</v>
          </cell>
          <cell r="H207" t="str">
            <v>10400511936830001</v>
          </cell>
          <cell r="I207" t="str">
            <v>TEPPCO</v>
          </cell>
          <cell r="J207">
            <v>1725.09</v>
          </cell>
          <cell r="K207">
            <v>1525.1</v>
          </cell>
          <cell r="L207">
            <v>2293.31</v>
          </cell>
          <cell r="M207">
            <v>2293.31</v>
          </cell>
          <cell r="N207">
            <v>4650.55</v>
          </cell>
          <cell r="O207" t="str">
            <v>Net 4CP effective 3/01/08</v>
          </cell>
        </row>
        <row r="208">
          <cell r="B208" t="str">
            <v>Trans</v>
          </cell>
          <cell r="C208" t="str">
            <v>Remote</v>
          </cell>
          <cell r="D208" t="str">
            <v>L20</v>
          </cell>
          <cell r="E208" t="str">
            <v>TRAN</v>
          </cell>
          <cell r="F208" t="str">
            <v>Y</v>
          </cell>
          <cell r="G208" t="str">
            <v>1068617-464404</v>
          </cell>
          <cell r="H208" t="str">
            <v>10400511936830002</v>
          </cell>
          <cell r="I208" t="str">
            <v>TEPPCO - INACTIVE COMBINE WITH 193683-001</v>
          </cell>
          <cell r="L208">
            <v>2357.2399999999998</v>
          </cell>
          <cell r="M208">
            <v>2357.2399999999998</v>
          </cell>
          <cell r="O208" t="str">
            <v>Netted 3/01/08</v>
          </cell>
        </row>
        <row r="209">
          <cell r="B209" t="str">
            <v>Trans</v>
          </cell>
          <cell r="C209" t="str">
            <v>Remote</v>
          </cell>
          <cell r="D209" t="str">
            <v>L20</v>
          </cell>
          <cell r="E209" t="str">
            <v>TMAN</v>
          </cell>
          <cell r="F209" t="str">
            <v>Y</v>
          </cell>
          <cell r="G209" t="str">
            <v>1097347-415969</v>
          </cell>
          <cell r="H209" t="str">
            <v>10400514159690001</v>
          </cell>
          <cell r="I209" t="str">
            <v>CALPINE CO-GENERATION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B210" t="str">
            <v>Trans</v>
          </cell>
          <cell r="C210" t="str">
            <v>Remote</v>
          </cell>
          <cell r="D210" t="str">
            <v>L20</v>
          </cell>
          <cell r="E210" t="str">
            <v>TRAE</v>
          </cell>
          <cell r="G210" t="str">
            <v>1097352-415971</v>
          </cell>
          <cell r="H210" t="str">
            <v>10400514159710001</v>
          </cell>
          <cell r="I210" t="str">
            <v>AMOCO COMANCHE SUBSTATION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B211" t="str">
            <v>Trans</v>
          </cell>
          <cell r="C211" t="str">
            <v>Remote</v>
          </cell>
          <cell r="D211" t="str">
            <v>L20</v>
          </cell>
          <cell r="E211" t="str">
            <v>TYAI</v>
          </cell>
          <cell r="F211" t="str">
            <v>Y</v>
          </cell>
          <cell r="G211" t="str">
            <v>1097354-415972</v>
          </cell>
          <cell r="H211" t="str">
            <v>10400514159720001</v>
          </cell>
          <cell r="I211" t="str">
            <v>UNION CARBIDE COMPANY</v>
          </cell>
          <cell r="J211">
            <v>10394.84</v>
          </cell>
          <cell r="K211">
            <v>0</v>
          </cell>
          <cell r="L211">
            <v>20048</v>
          </cell>
          <cell r="M211">
            <v>20048</v>
          </cell>
        </row>
        <row r="212">
          <cell r="B212" t="str">
            <v>Trans</v>
          </cell>
          <cell r="C212" t="str">
            <v>Remote</v>
          </cell>
          <cell r="D212" t="str">
            <v>L20</v>
          </cell>
          <cell r="E212" t="str">
            <v>EPWM</v>
          </cell>
          <cell r="G212" t="str">
            <v>1097358-415973</v>
          </cell>
          <cell r="H212" t="str">
            <v>10400514159730001</v>
          </cell>
          <cell r="I212" t="str">
            <v>FPL ENERGY</v>
          </cell>
          <cell r="J212">
            <v>0</v>
          </cell>
          <cell r="K212">
            <v>162.4</v>
          </cell>
          <cell r="L212">
            <v>0</v>
          </cell>
          <cell r="M212">
            <v>0</v>
          </cell>
        </row>
        <row r="213">
          <cell r="B213" t="str">
            <v>Trans</v>
          </cell>
          <cell r="C213" t="str">
            <v>Remote</v>
          </cell>
          <cell r="D213" t="str">
            <v>L20</v>
          </cell>
          <cell r="E213" t="str">
            <v>TRNF</v>
          </cell>
          <cell r="F213" t="str">
            <v>Y</v>
          </cell>
          <cell r="G213" t="str">
            <v>1097359-415974</v>
          </cell>
          <cell r="H213" t="str">
            <v>10400514159740001</v>
          </cell>
          <cell r="I213" t="str">
            <v>SWEENY CO-GENERATION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B214" t="str">
            <v>Trans</v>
          </cell>
          <cell r="C214" t="str">
            <v>Remote</v>
          </cell>
          <cell r="D214" t="str">
            <v>L20</v>
          </cell>
          <cell r="E214" t="str">
            <v>TNP1</v>
          </cell>
          <cell r="F214" t="str">
            <v>Y</v>
          </cell>
          <cell r="G214" t="str">
            <v>1097370-415975</v>
          </cell>
          <cell r="H214" t="str">
            <v>10400514159750001</v>
          </cell>
          <cell r="I214" t="str">
            <v>TNP-ONE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B215" t="str">
            <v>Trans</v>
          </cell>
          <cell r="C215" t="str">
            <v>Remote</v>
          </cell>
          <cell r="D215" t="str">
            <v>L20</v>
          </cell>
          <cell r="E215" t="str">
            <v>TRMF</v>
          </cell>
          <cell r="F215" t="str">
            <v>Y</v>
          </cell>
          <cell r="G215" t="str">
            <v>1594858-470750</v>
          </cell>
          <cell r="H215" t="str">
            <v>10400514707500001</v>
          </cell>
          <cell r="I215" t="str">
            <v>PRAXAIR INC</v>
          </cell>
          <cell r="J215">
            <v>0</v>
          </cell>
          <cell r="K215">
            <v>0</v>
          </cell>
          <cell r="L215">
            <v>0</v>
          </cell>
          <cell r="M215">
            <v>40000</v>
          </cell>
        </row>
        <row r="216">
          <cell r="B216" t="str">
            <v>Trans</v>
          </cell>
          <cell r="C216" t="str">
            <v>Remote</v>
          </cell>
          <cell r="D216" t="str">
            <v>L20</v>
          </cell>
          <cell r="E216" t="str">
            <v>TSNF</v>
          </cell>
          <cell r="F216" t="str">
            <v>Y</v>
          </cell>
          <cell r="G216" t="str">
            <v>1760137-476939</v>
          </cell>
          <cell r="H216" t="str">
            <v>10400514769390001</v>
          </cell>
          <cell r="I216" t="str">
            <v>OXY USA</v>
          </cell>
          <cell r="O216" t="str">
            <v>Active 03/26/10</v>
          </cell>
        </row>
        <row r="217">
          <cell r="B217" t="str">
            <v>Trans</v>
          </cell>
          <cell r="D217" t="str">
            <v>L20</v>
          </cell>
          <cell r="F217" t="str">
            <v>Y</v>
          </cell>
          <cell r="G217" t="str">
            <v>1786301-486354</v>
          </cell>
          <cell r="H217" t="str">
            <v>10400514863540001</v>
          </cell>
          <cell r="I217" t="str">
            <v>SHELL CHEMICAL</v>
          </cell>
        </row>
      </sheetData>
      <sheetData sheetId="5" refreshError="1">
        <row r="1">
          <cell r="A1" t="str">
            <v>SRAT_CODE</v>
          </cell>
          <cell r="B1" t="str">
            <v>tariff</v>
          </cell>
          <cell r="C1" t="str">
            <v>AMPS</v>
          </cell>
          <cell r="D1" t="str">
            <v>CNFG_CODE</v>
          </cell>
          <cell r="E1" t="str">
            <v>MODEL</v>
          </cell>
          <cell r="F1" t="str">
            <v>PHAS</v>
          </cell>
          <cell r="G1" t="str">
            <v>PURCHASE_DATE</v>
          </cell>
          <cell r="H1" t="str">
            <v>VOLTS</v>
          </cell>
          <cell r="I1" t="str">
            <v>WIRES</v>
          </cell>
          <cell r="J1" t="str">
            <v xml:space="preserve">Count of ESI ID </v>
          </cell>
        </row>
        <row r="2">
          <cell r="A2" t="str">
            <v>RLPF</v>
          </cell>
          <cell r="B2" t="str">
            <v>Lighting Service Roadway VI</v>
          </cell>
          <cell r="C2">
            <v>2.5</v>
          </cell>
          <cell r="D2">
            <v>20</v>
          </cell>
          <cell r="E2" t="str">
            <v>R=IS70</v>
          </cell>
          <cell r="F2">
            <v>1</v>
          </cell>
          <cell r="H2">
            <v>120</v>
          </cell>
          <cell r="I2">
            <v>2</v>
          </cell>
          <cell r="J2">
            <v>1</v>
          </cell>
        </row>
        <row r="3">
          <cell r="A3" t="str">
            <v>RLPF</v>
          </cell>
          <cell r="B3" t="str">
            <v>Lighting Service Roadway VI</v>
          </cell>
          <cell r="C3">
            <v>2.5</v>
          </cell>
          <cell r="D3">
            <v>20</v>
          </cell>
          <cell r="E3" t="str">
            <v>R=TMS4S</v>
          </cell>
          <cell r="F3">
            <v>1</v>
          </cell>
          <cell r="H3">
            <v>0</v>
          </cell>
          <cell r="I3">
            <v>0</v>
          </cell>
          <cell r="J3">
            <v>2</v>
          </cell>
        </row>
        <row r="4">
          <cell r="A4" t="str">
            <v>RLPF</v>
          </cell>
          <cell r="B4" t="str">
            <v>Lighting Service Roadway VI</v>
          </cell>
          <cell r="C4">
            <v>2.5</v>
          </cell>
          <cell r="D4">
            <v>20</v>
          </cell>
          <cell r="E4" t="str">
            <v>R=TMS4S</v>
          </cell>
          <cell r="F4">
            <v>1</v>
          </cell>
          <cell r="H4">
            <v>240</v>
          </cell>
          <cell r="I4">
            <v>3</v>
          </cell>
          <cell r="J4">
            <v>1</v>
          </cell>
        </row>
        <row r="5">
          <cell r="A5" t="str">
            <v>RLMS</v>
          </cell>
          <cell r="B5" t="str">
            <v>Lighting Service Roadway VI</v>
          </cell>
          <cell r="C5">
            <v>2.5</v>
          </cell>
          <cell r="D5">
            <v>25</v>
          </cell>
          <cell r="E5" t="str">
            <v>R=A1D1</v>
          </cell>
          <cell r="F5">
            <v>1</v>
          </cell>
          <cell r="G5">
            <v>36405</v>
          </cell>
          <cell r="H5">
            <v>999</v>
          </cell>
          <cell r="I5">
            <v>2</v>
          </cell>
          <cell r="J5">
            <v>1</v>
          </cell>
        </row>
        <row r="6">
          <cell r="A6" t="str">
            <v>RLPF</v>
          </cell>
          <cell r="B6" t="str">
            <v>Lighting Service Roadway VI</v>
          </cell>
          <cell r="C6">
            <v>2.5</v>
          </cell>
          <cell r="D6">
            <v>20</v>
          </cell>
          <cell r="E6" t="str">
            <v>R=A1D1</v>
          </cell>
          <cell r="F6">
            <v>1</v>
          </cell>
          <cell r="G6">
            <v>37333</v>
          </cell>
          <cell r="H6">
            <v>240</v>
          </cell>
          <cell r="I6">
            <v>3</v>
          </cell>
          <cell r="J6">
            <v>1</v>
          </cell>
        </row>
        <row r="7">
          <cell r="A7" t="str">
            <v>RLPF</v>
          </cell>
          <cell r="B7" t="str">
            <v>Lighting Service Roadway VI</v>
          </cell>
          <cell r="C7">
            <v>2.5</v>
          </cell>
          <cell r="D7">
            <v>20</v>
          </cell>
          <cell r="E7" t="str">
            <v>R=A1D1</v>
          </cell>
          <cell r="F7">
            <v>1</v>
          </cell>
          <cell r="G7">
            <v>38874</v>
          </cell>
          <cell r="H7">
            <v>999</v>
          </cell>
          <cell r="I7">
            <v>3</v>
          </cell>
          <cell r="J7">
            <v>1</v>
          </cell>
        </row>
        <row r="8">
          <cell r="A8" t="str">
            <v>RLPF</v>
          </cell>
          <cell r="B8" t="str">
            <v>Lighting Service Roadway VI</v>
          </cell>
          <cell r="C8">
            <v>2.5</v>
          </cell>
          <cell r="D8">
            <v>20</v>
          </cell>
          <cell r="E8" t="str">
            <v>R=A1D1</v>
          </cell>
          <cell r="F8">
            <v>1</v>
          </cell>
          <cell r="G8">
            <v>38034</v>
          </cell>
          <cell r="H8">
            <v>999</v>
          </cell>
          <cell r="I8">
            <v>2</v>
          </cell>
          <cell r="J8">
            <v>1</v>
          </cell>
        </row>
        <row r="9">
          <cell r="A9" t="str">
            <v>RLPF</v>
          </cell>
          <cell r="B9" t="str">
            <v>Lighting Service Roadway VI</v>
          </cell>
          <cell r="C9">
            <v>2.5</v>
          </cell>
          <cell r="D9">
            <v>20</v>
          </cell>
          <cell r="E9" t="str">
            <v>R=A1D</v>
          </cell>
          <cell r="F9">
            <v>1</v>
          </cell>
          <cell r="G9">
            <v>36526</v>
          </cell>
          <cell r="H9">
            <v>999</v>
          </cell>
          <cell r="I9">
            <v>3</v>
          </cell>
          <cell r="J9">
            <v>1</v>
          </cell>
        </row>
        <row r="10">
          <cell r="A10" t="str">
            <v>RLPF</v>
          </cell>
          <cell r="B10" t="str">
            <v>Lighting Service Roadway VI</v>
          </cell>
          <cell r="C10">
            <v>2.5</v>
          </cell>
          <cell r="D10">
            <v>20</v>
          </cell>
          <cell r="E10" t="str">
            <v>R=A1D1</v>
          </cell>
          <cell r="F10">
            <v>1</v>
          </cell>
          <cell r="G10">
            <v>38646</v>
          </cell>
          <cell r="H10">
            <v>999</v>
          </cell>
          <cell r="I10">
            <v>3</v>
          </cell>
          <cell r="J10">
            <v>1</v>
          </cell>
        </row>
        <row r="11">
          <cell r="A11" t="str">
            <v>RLPF</v>
          </cell>
          <cell r="B11" t="str">
            <v>Lighting Service Roadway VI</v>
          </cell>
          <cell r="C11">
            <v>2.5</v>
          </cell>
          <cell r="D11">
            <v>20</v>
          </cell>
          <cell r="E11" t="str">
            <v>R=J5SD</v>
          </cell>
          <cell r="F11">
            <v>1</v>
          </cell>
          <cell r="H11">
            <v>240</v>
          </cell>
          <cell r="I11">
            <v>3</v>
          </cell>
          <cell r="J11">
            <v>1</v>
          </cell>
        </row>
        <row r="12">
          <cell r="A12" t="str">
            <v>RLMS</v>
          </cell>
          <cell r="B12" t="str">
            <v>Lighting Service Roadway VI</v>
          </cell>
          <cell r="C12">
            <v>2.5</v>
          </cell>
          <cell r="D12">
            <v>25</v>
          </cell>
          <cell r="E12" t="str">
            <v>R=A1D1</v>
          </cell>
          <cell r="F12">
            <v>1</v>
          </cell>
          <cell r="G12">
            <v>36405</v>
          </cell>
          <cell r="H12">
            <v>999</v>
          </cell>
          <cell r="I12">
            <v>2</v>
          </cell>
          <cell r="J12">
            <v>1</v>
          </cell>
        </row>
        <row r="13">
          <cell r="A13" t="str">
            <v>RLMS</v>
          </cell>
          <cell r="B13" t="str">
            <v>Lighting Service Roadway VI</v>
          </cell>
          <cell r="C13">
            <v>2.5</v>
          </cell>
          <cell r="D13">
            <v>20</v>
          </cell>
          <cell r="E13" t="str">
            <v>R=J3A</v>
          </cell>
          <cell r="F13">
            <v>1</v>
          </cell>
          <cell r="H13">
            <v>240</v>
          </cell>
          <cell r="I13">
            <v>3</v>
          </cell>
          <cell r="J13">
            <v>3</v>
          </cell>
        </row>
        <row r="14">
          <cell r="A14" t="str">
            <v>RLPF</v>
          </cell>
          <cell r="B14" t="str">
            <v>Lighting Service Roadway VI</v>
          </cell>
          <cell r="C14">
            <v>2.5</v>
          </cell>
          <cell r="D14">
            <v>25</v>
          </cell>
          <cell r="E14" t="str">
            <v>R=A1D1</v>
          </cell>
          <cell r="F14">
            <v>1</v>
          </cell>
          <cell r="G14">
            <v>39734</v>
          </cell>
          <cell r="H14">
            <v>999</v>
          </cell>
          <cell r="I14">
            <v>3</v>
          </cell>
          <cell r="J14">
            <v>1</v>
          </cell>
        </row>
        <row r="15">
          <cell r="A15" t="str">
            <v>RLMS</v>
          </cell>
          <cell r="B15" t="str">
            <v>Lighting Service Roadway VI</v>
          </cell>
          <cell r="C15">
            <v>2.5</v>
          </cell>
          <cell r="D15">
            <v>20</v>
          </cell>
          <cell r="E15" t="str">
            <v>R=A1TL1</v>
          </cell>
          <cell r="F15">
            <v>1</v>
          </cell>
          <cell r="G15">
            <v>38140</v>
          </cell>
          <cell r="H15">
            <v>999</v>
          </cell>
          <cell r="I15">
            <v>3</v>
          </cell>
          <cell r="J15">
            <v>1</v>
          </cell>
        </row>
        <row r="16">
          <cell r="A16" t="str">
            <v>RLPF</v>
          </cell>
          <cell r="B16" t="str">
            <v>Lighting Service Roadway VI</v>
          </cell>
          <cell r="C16">
            <v>2.5</v>
          </cell>
          <cell r="D16">
            <v>20</v>
          </cell>
          <cell r="E16" t="str">
            <v>R=A1D</v>
          </cell>
          <cell r="F16">
            <v>1</v>
          </cell>
          <cell r="H16">
            <v>999</v>
          </cell>
          <cell r="I16">
            <v>3</v>
          </cell>
          <cell r="J16">
            <v>1</v>
          </cell>
        </row>
        <row r="17">
          <cell r="A17" t="str">
            <v>RLPF</v>
          </cell>
          <cell r="B17" t="str">
            <v>Lighting Service Roadway VI</v>
          </cell>
          <cell r="C17">
            <v>2.5</v>
          </cell>
          <cell r="D17">
            <v>20</v>
          </cell>
          <cell r="E17" t="str">
            <v>R=A1D</v>
          </cell>
          <cell r="F17">
            <v>1</v>
          </cell>
          <cell r="H17">
            <v>999</v>
          </cell>
          <cell r="I17">
            <v>3</v>
          </cell>
          <cell r="J17">
            <v>1</v>
          </cell>
        </row>
        <row r="18">
          <cell r="A18" t="str">
            <v>RLMS</v>
          </cell>
          <cell r="B18" t="str">
            <v>Lighting Service Roadway VI</v>
          </cell>
          <cell r="C18">
            <v>2.5</v>
          </cell>
          <cell r="D18">
            <v>20</v>
          </cell>
          <cell r="E18" t="str">
            <v>R=J3TA</v>
          </cell>
          <cell r="F18">
            <v>1</v>
          </cell>
          <cell r="H18">
            <v>240</v>
          </cell>
          <cell r="I18">
            <v>3</v>
          </cell>
          <cell r="J18">
            <v>1</v>
          </cell>
        </row>
        <row r="19">
          <cell r="A19" t="str">
            <v>RLPF</v>
          </cell>
          <cell r="B19" t="str">
            <v>Lighting Service Roadway VI</v>
          </cell>
          <cell r="C19">
            <v>2.5</v>
          </cell>
          <cell r="D19">
            <v>20</v>
          </cell>
          <cell r="E19" t="str">
            <v>R=J5SD</v>
          </cell>
          <cell r="F19">
            <v>1</v>
          </cell>
          <cell r="H19">
            <v>240</v>
          </cell>
          <cell r="I19">
            <v>3</v>
          </cell>
          <cell r="J19">
            <v>1</v>
          </cell>
        </row>
        <row r="20">
          <cell r="A20" t="str">
            <v>RLPF</v>
          </cell>
          <cell r="B20" t="str">
            <v>Lighting Service Roadway VI</v>
          </cell>
          <cell r="C20">
            <v>2.5</v>
          </cell>
          <cell r="D20">
            <v>20</v>
          </cell>
          <cell r="E20" t="str">
            <v>R=J3TA</v>
          </cell>
          <cell r="F20">
            <v>1</v>
          </cell>
          <cell r="H20">
            <v>240</v>
          </cell>
          <cell r="I20">
            <v>3</v>
          </cell>
          <cell r="J20">
            <v>3</v>
          </cell>
        </row>
        <row r="21">
          <cell r="A21" t="str">
            <v>RLPF</v>
          </cell>
          <cell r="B21" t="str">
            <v>Lighting Service Roadway VI</v>
          </cell>
          <cell r="C21">
            <v>2.5</v>
          </cell>
          <cell r="D21">
            <v>20</v>
          </cell>
          <cell r="E21" t="str">
            <v>R=A1D</v>
          </cell>
          <cell r="F21">
            <v>1</v>
          </cell>
          <cell r="G21">
            <v>36608</v>
          </cell>
          <cell r="H21">
            <v>999</v>
          </cell>
          <cell r="I21">
            <v>3</v>
          </cell>
          <cell r="J21">
            <v>1</v>
          </cell>
        </row>
        <row r="22">
          <cell r="A22" t="str">
            <v>RLMS</v>
          </cell>
          <cell r="B22" t="str">
            <v>Lighting Service Roadway VI</v>
          </cell>
          <cell r="C22">
            <v>2.5</v>
          </cell>
          <cell r="D22">
            <v>25</v>
          </cell>
          <cell r="E22" t="str">
            <v>R=A1D1</v>
          </cell>
          <cell r="F22">
            <v>1</v>
          </cell>
          <cell r="G22">
            <v>39510</v>
          </cell>
          <cell r="H22">
            <v>999</v>
          </cell>
          <cell r="I22">
            <v>2</v>
          </cell>
          <cell r="J22">
            <v>1</v>
          </cell>
        </row>
        <row r="23">
          <cell r="A23" t="str">
            <v>RLPF</v>
          </cell>
          <cell r="B23" t="str">
            <v>Lighting Service Roadway VI</v>
          </cell>
          <cell r="C23">
            <v>2.5</v>
          </cell>
          <cell r="D23">
            <v>25</v>
          </cell>
          <cell r="E23" t="str">
            <v>R=A1D1</v>
          </cell>
          <cell r="F23">
            <v>1</v>
          </cell>
          <cell r="G23">
            <v>37565</v>
          </cell>
          <cell r="H23">
            <v>999</v>
          </cell>
          <cell r="I23">
            <v>3</v>
          </cell>
          <cell r="J23">
            <v>1</v>
          </cell>
        </row>
        <row r="24">
          <cell r="J24">
            <v>27</v>
          </cell>
        </row>
        <row r="26">
          <cell r="A26" t="str">
            <v>RLMO</v>
          </cell>
          <cell r="B26" t="str">
            <v>Lighting Service Roadway VI</v>
          </cell>
          <cell r="C26">
            <v>15</v>
          </cell>
          <cell r="D26">
            <v>20</v>
          </cell>
          <cell r="E26" t="str">
            <v>R=D5S</v>
          </cell>
          <cell r="F26">
            <v>1</v>
          </cell>
          <cell r="H26">
            <v>240</v>
          </cell>
          <cell r="I26">
            <v>3</v>
          </cell>
          <cell r="J26">
            <v>1</v>
          </cell>
        </row>
        <row r="27">
          <cell r="A27" t="str">
            <v>RLPF</v>
          </cell>
          <cell r="B27" t="str">
            <v>Lighting Service Roadway VI</v>
          </cell>
          <cell r="C27">
            <v>15</v>
          </cell>
          <cell r="D27">
            <v>20</v>
          </cell>
          <cell r="E27" t="str">
            <v>R=IM70S</v>
          </cell>
          <cell r="F27">
            <v>1</v>
          </cell>
          <cell r="H27">
            <v>480</v>
          </cell>
          <cell r="I27">
            <v>2</v>
          </cell>
          <cell r="J27">
            <v>1</v>
          </cell>
        </row>
        <row r="28">
          <cell r="A28" t="str">
            <v>RLMO</v>
          </cell>
          <cell r="B28" t="str">
            <v>Lighting Service Roadway VI</v>
          </cell>
          <cell r="C28">
            <v>15</v>
          </cell>
          <cell r="D28">
            <v>20</v>
          </cell>
          <cell r="E28" t="str">
            <v>R=D5S</v>
          </cell>
          <cell r="F28">
            <v>1</v>
          </cell>
          <cell r="H28">
            <v>240</v>
          </cell>
          <cell r="I28">
            <v>3</v>
          </cell>
          <cell r="J28">
            <v>2</v>
          </cell>
        </row>
        <row r="29">
          <cell r="A29" t="str">
            <v>RLMO</v>
          </cell>
          <cell r="B29" t="str">
            <v>Lighting Service Roadway VI</v>
          </cell>
          <cell r="C29">
            <v>15</v>
          </cell>
          <cell r="D29">
            <v>20</v>
          </cell>
          <cell r="E29" t="str">
            <v>R=AB1</v>
          </cell>
          <cell r="F29">
            <v>1</v>
          </cell>
          <cell r="G29">
            <v>36059</v>
          </cell>
          <cell r="H29">
            <v>120</v>
          </cell>
          <cell r="I29">
            <v>2</v>
          </cell>
          <cell r="J29">
            <v>1</v>
          </cell>
        </row>
        <row r="30">
          <cell r="A30" t="str">
            <v>RLMO</v>
          </cell>
          <cell r="B30" t="str">
            <v>Lighting Service Roadway VI</v>
          </cell>
          <cell r="C30">
            <v>15</v>
          </cell>
          <cell r="D30">
            <v>20</v>
          </cell>
          <cell r="E30" t="str">
            <v>R=AB1</v>
          </cell>
          <cell r="F30">
            <v>1</v>
          </cell>
          <cell r="H30">
            <v>120</v>
          </cell>
          <cell r="I30">
            <v>2</v>
          </cell>
          <cell r="J30">
            <v>3</v>
          </cell>
        </row>
        <row r="31">
          <cell r="A31" t="str">
            <v>RLMO</v>
          </cell>
          <cell r="B31" t="str">
            <v>Lighting Service Roadway VI</v>
          </cell>
          <cell r="C31">
            <v>15</v>
          </cell>
          <cell r="D31">
            <v>20</v>
          </cell>
          <cell r="E31" t="str">
            <v>R=J5S</v>
          </cell>
          <cell r="F31">
            <v>1</v>
          </cell>
          <cell r="H31">
            <v>120</v>
          </cell>
          <cell r="I31">
            <v>2</v>
          </cell>
          <cell r="J31">
            <v>2</v>
          </cell>
        </row>
        <row r="32">
          <cell r="A32" t="str">
            <v>RLMO</v>
          </cell>
          <cell r="B32" t="str">
            <v>Lighting Service Roadway VI</v>
          </cell>
          <cell r="C32">
            <v>15</v>
          </cell>
          <cell r="D32">
            <v>20</v>
          </cell>
          <cell r="E32" t="str">
            <v>R=J5S</v>
          </cell>
          <cell r="F32">
            <v>1</v>
          </cell>
          <cell r="H32">
            <v>120</v>
          </cell>
          <cell r="I32">
            <v>2</v>
          </cell>
          <cell r="J32">
            <v>1</v>
          </cell>
        </row>
        <row r="33">
          <cell r="A33" t="str">
            <v>RLMO</v>
          </cell>
          <cell r="B33" t="str">
            <v>Lighting Service Roadway VI</v>
          </cell>
          <cell r="C33">
            <v>15</v>
          </cell>
          <cell r="D33">
            <v>20</v>
          </cell>
          <cell r="E33" t="str">
            <v>R=MQS</v>
          </cell>
          <cell r="F33">
            <v>1</v>
          </cell>
          <cell r="H33">
            <v>240</v>
          </cell>
          <cell r="I33">
            <v>3</v>
          </cell>
          <cell r="J33">
            <v>2</v>
          </cell>
        </row>
        <row r="34">
          <cell r="A34" t="str">
            <v>RLMO</v>
          </cell>
          <cell r="B34" t="str">
            <v>Lighting Service Roadway VI</v>
          </cell>
          <cell r="C34">
            <v>15</v>
          </cell>
          <cell r="D34">
            <v>20</v>
          </cell>
          <cell r="E34" t="str">
            <v>R=J3S</v>
          </cell>
          <cell r="F34">
            <v>1</v>
          </cell>
          <cell r="H34">
            <v>240</v>
          </cell>
          <cell r="I34">
            <v>3</v>
          </cell>
          <cell r="J34">
            <v>1</v>
          </cell>
        </row>
        <row r="35">
          <cell r="A35" t="str">
            <v>RLMO</v>
          </cell>
          <cell r="B35" t="str">
            <v>Lighting Service Roadway VI</v>
          </cell>
          <cell r="C35">
            <v>15</v>
          </cell>
          <cell r="D35">
            <v>20</v>
          </cell>
          <cell r="E35" t="str">
            <v>R=J5S</v>
          </cell>
          <cell r="F35">
            <v>1</v>
          </cell>
          <cell r="G35">
            <v>36425</v>
          </cell>
          <cell r="H35">
            <v>120</v>
          </cell>
          <cell r="I35">
            <v>2</v>
          </cell>
          <cell r="J35">
            <v>1</v>
          </cell>
        </row>
        <row r="36">
          <cell r="A36" t="str">
            <v>RLPF</v>
          </cell>
          <cell r="B36" t="str">
            <v>Lighting Service Roadway VI</v>
          </cell>
          <cell r="C36">
            <v>15</v>
          </cell>
          <cell r="D36">
            <v>20</v>
          </cell>
          <cell r="E36" t="str">
            <v>R=AB1</v>
          </cell>
          <cell r="F36">
            <v>1</v>
          </cell>
          <cell r="G36">
            <v>37138</v>
          </cell>
          <cell r="H36">
            <v>480</v>
          </cell>
          <cell r="I36">
            <v>2</v>
          </cell>
          <cell r="J36">
            <v>1</v>
          </cell>
        </row>
        <row r="37">
          <cell r="A37" t="str">
            <v>RLMO</v>
          </cell>
          <cell r="B37" t="str">
            <v>Lighting Service Roadway VI</v>
          </cell>
          <cell r="C37">
            <v>15</v>
          </cell>
          <cell r="D37">
            <v>20</v>
          </cell>
          <cell r="E37" t="str">
            <v>R=MS</v>
          </cell>
          <cell r="F37">
            <v>1</v>
          </cell>
          <cell r="H37">
            <v>240</v>
          </cell>
          <cell r="I37">
            <v>3</v>
          </cell>
          <cell r="J37">
            <v>1</v>
          </cell>
        </row>
        <row r="38">
          <cell r="A38" t="str">
            <v>RLMO</v>
          </cell>
          <cell r="B38" t="str">
            <v>Lighting Service Roadway VI</v>
          </cell>
          <cell r="C38">
            <v>15</v>
          </cell>
          <cell r="D38">
            <v>20</v>
          </cell>
          <cell r="E38" t="str">
            <v>R=J4S</v>
          </cell>
          <cell r="F38">
            <v>1</v>
          </cell>
          <cell r="H38">
            <v>120</v>
          </cell>
          <cell r="I38">
            <v>2</v>
          </cell>
          <cell r="J38">
            <v>1</v>
          </cell>
        </row>
        <row r="39">
          <cell r="A39" t="str">
            <v>RLMO</v>
          </cell>
          <cell r="B39" t="str">
            <v>Lighting Service Roadway VI</v>
          </cell>
          <cell r="C39">
            <v>15</v>
          </cell>
          <cell r="D39">
            <v>20</v>
          </cell>
          <cell r="E39" t="str">
            <v>R=AB1</v>
          </cell>
          <cell r="F39">
            <v>1</v>
          </cell>
          <cell r="H39">
            <v>120</v>
          </cell>
          <cell r="I39">
            <v>2</v>
          </cell>
          <cell r="J39">
            <v>8</v>
          </cell>
        </row>
        <row r="40">
          <cell r="A40" t="str">
            <v>RLMO</v>
          </cell>
          <cell r="B40" t="str">
            <v>Lighting Service Roadway VI</v>
          </cell>
          <cell r="C40">
            <v>15</v>
          </cell>
          <cell r="D40">
            <v>20</v>
          </cell>
          <cell r="E40" t="str">
            <v>R=I70S</v>
          </cell>
          <cell r="F40">
            <v>1</v>
          </cell>
          <cell r="H40">
            <v>120</v>
          </cell>
          <cell r="I40">
            <v>2</v>
          </cell>
          <cell r="J40">
            <v>8</v>
          </cell>
        </row>
        <row r="41">
          <cell r="A41" t="str">
            <v>RLMO</v>
          </cell>
          <cell r="B41" t="str">
            <v>Lighting Service Roadway VI</v>
          </cell>
          <cell r="C41">
            <v>15</v>
          </cell>
          <cell r="D41">
            <v>20</v>
          </cell>
          <cell r="E41" t="str">
            <v>R=D5S</v>
          </cell>
          <cell r="F41">
            <v>1</v>
          </cell>
          <cell r="H41">
            <v>120</v>
          </cell>
          <cell r="I41">
            <v>2</v>
          </cell>
          <cell r="J41">
            <v>6</v>
          </cell>
        </row>
        <row r="42">
          <cell r="A42" t="str">
            <v>RLMO</v>
          </cell>
          <cell r="B42" t="str">
            <v>Lighting Service Roadway VI</v>
          </cell>
          <cell r="C42">
            <v>15</v>
          </cell>
          <cell r="D42">
            <v>20</v>
          </cell>
          <cell r="E42" t="str">
            <v>R=D4S</v>
          </cell>
          <cell r="F42">
            <v>1</v>
          </cell>
          <cell r="H42">
            <v>240</v>
          </cell>
          <cell r="I42">
            <v>3</v>
          </cell>
          <cell r="J42">
            <v>1</v>
          </cell>
        </row>
        <row r="43">
          <cell r="A43" t="str">
            <v>RLMS</v>
          </cell>
          <cell r="B43" t="str">
            <v>Lighting Service Roadway VI</v>
          </cell>
          <cell r="C43">
            <v>15</v>
          </cell>
          <cell r="D43">
            <v>20</v>
          </cell>
          <cell r="E43" t="str">
            <v>R=I50A</v>
          </cell>
          <cell r="F43">
            <v>1</v>
          </cell>
          <cell r="H43">
            <v>240</v>
          </cell>
          <cell r="I43">
            <v>3</v>
          </cell>
          <cell r="J43">
            <v>1</v>
          </cell>
        </row>
        <row r="44">
          <cell r="A44" t="str">
            <v>RLMS</v>
          </cell>
          <cell r="B44" t="str">
            <v>Lighting Service Roadway VI</v>
          </cell>
          <cell r="C44">
            <v>15</v>
          </cell>
          <cell r="D44">
            <v>20</v>
          </cell>
          <cell r="E44" t="str">
            <v>R=AB1</v>
          </cell>
          <cell r="F44">
            <v>1</v>
          </cell>
          <cell r="G44">
            <v>36887</v>
          </cell>
          <cell r="H44">
            <v>480</v>
          </cell>
          <cell r="I44">
            <v>2</v>
          </cell>
          <cell r="J44">
            <v>1</v>
          </cell>
        </row>
        <row r="45">
          <cell r="A45" t="str">
            <v>RLMO</v>
          </cell>
          <cell r="B45" t="str">
            <v>Lighting Service Roadway VI</v>
          </cell>
          <cell r="C45">
            <v>15</v>
          </cell>
          <cell r="D45">
            <v>20</v>
          </cell>
          <cell r="E45" t="str">
            <v>R=AB1</v>
          </cell>
          <cell r="F45">
            <v>1</v>
          </cell>
          <cell r="H45">
            <v>240</v>
          </cell>
          <cell r="I45">
            <v>2</v>
          </cell>
          <cell r="J45">
            <v>1</v>
          </cell>
        </row>
        <row r="46">
          <cell r="A46" t="str">
            <v>RLPF</v>
          </cell>
          <cell r="B46" t="str">
            <v>Lighting Service Roadway VI</v>
          </cell>
          <cell r="C46">
            <v>15</v>
          </cell>
          <cell r="D46">
            <v>20</v>
          </cell>
          <cell r="E46" t="str">
            <v>R=AB1</v>
          </cell>
          <cell r="F46">
            <v>1</v>
          </cell>
          <cell r="G46">
            <v>36682</v>
          </cell>
          <cell r="H46">
            <v>480</v>
          </cell>
          <cell r="I46">
            <v>2</v>
          </cell>
          <cell r="J46">
            <v>2</v>
          </cell>
        </row>
        <row r="47">
          <cell r="A47" t="str">
            <v>RLPF</v>
          </cell>
          <cell r="B47" t="str">
            <v>Lighting Service Roadway VI</v>
          </cell>
          <cell r="C47">
            <v>15</v>
          </cell>
          <cell r="D47">
            <v>25</v>
          </cell>
          <cell r="E47" t="str">
            <v>R=IM70</v>
          </cell>
          <cell r="F47">
            <v>1</v>
          </cell>
          <cell r="G47">
            <v>35948</v>
          </cell>
          <cell r="H47">
            <v>480</v>
          </cell>
          <cell r="I47">
            <v>2</v>
          </cell>
          <cell r="J47">
            <v>1</v>
          </cell>
        </row>
        <row r="48">
          <cell r="A48" t="str">
            <v>RLMO</v>
          </cell>
          <cell r="B48" t="str">
            <v>Lighting Service Roadway VI</v>
          </cell>
          <cell r="C48">
            <v>15</v>
          </cell>
          <cell r="D48">
            <v>20</v>
          </cell>
          <cell r="E48" t="str">
            <v>R=J5S</v>
          </cell>
          <cell r="F48">
            <v>1</v>
          </cell>
          <cell r="H48">
            <v>240</v>
          </cell>
          <cell r="I48">
            <v>3</v>
          </cell>
          <cell r="J48">
            <v>5</v>
          </cell>
        </row>
        <row r="49">
          <cell r="A49" t="str">
            <v>RLMS</v>
          </cell>
          <cell r="B49" t="str">
            <v>Lighting Service Roadway VI</v>
          </cell>
          <cell r="C49">
            <v>15</v>
          </cell>
          <cell r="D49">
            <v>20</v>
          </cell>
          <cell r="E49" t="str">
            <v>R=J3S</v>
          </cell>
          <cell r="F49">
            <v>1</v>
          </cell>
          <cell r="H49">
            <v>480</v>
          </cell>
          <cell r="I49">
            <v>2</v>
          </cell>
          <cell r="J49">
            <v>1</v>
          </cell>
        </row>
        <row r="50">
          <cell r="A50" t="str">
            <v>RLMO</v>
          </cell>
          <cell r="B50" t="str">
            <v>Lighting Service Roadway VI</v>
          </cell>
          <cell r="C50">
            <v>15</v>
          </cell>
          <cell r="D50">
            <v>20</v>
          </cell>
          <cell r="E50" t="str">
            <v>R=AB1</v>
          </cell>
          <cell r="F50">
            <v>1</v>
          </cell>
          <cell r="G50">
            <v>36059</v>
          </cell>
          <cell r="H50">
            <v>120</v>
          </cell>
          <cell r="I50">
            <v>2</v>
          </cell>
          <cell r="J50">
            <v>1</v>
          </cell>
        </row>
        <row r="51">
          <cell r="A51" t="str">
            <v>RLMS</v>
          </cell>
          <cell r="B51" t="str">
            <v>Lighting Service Roadway VI</v>
          </cell>
          <cell r="C51">
            <v>15</v>
          </cell>
          <cell r="D51">
            <v>20</v>
          </cell>
          <cell r="E51" t="str">
            <v>R=I70S</v>
          </cell>
          <cell r="F51">
            <v>1</v>
          </cell>
          <cell r="H51">
            <v>120</v>
          </cell>
          <cell r="I51">
            <v>2</v>
          </cell>
          <cell r="J51">
            <v>1</v>
          </cell>
        </row>
        <row r="52">
          <cell r="A52" t="str">
            <v>RLMO</v>
          </cell>
          <cell r="B52" t="str">
            <v>Lighting Service Roadway VI</v>
          </cell>
          <cell r="C52">
            <v>15</v>
          </cell>
          <cell r="D52">
            <v>20</v>
          </cell>
          <cell r="E52" t="str">
            <v>R=J5S</v>
          </cell>
          <cell r="F52">
            <v>1</v>
          </cell>
          <cell r="G52">
            <v>32143</v>
          </cell>
          <cell r="H52">
            <v>120</v>
          </cell>
          <cell r="I52">
            <v>2</v>
          </cell>
          <cell r="J52">
            <v>1</v>
          </cell>
        </row>
        <row r="53">
          <cell r="A53" t="str">
            <v>RLMO</v>
          </cell>
          <cell r="B53" t="str">
            <v>Lighting Service Roadway VI</v>
          </cell>
          <cell r="C53">
            <v>15</v>
          </cell>
          <cell r="D53">
            <v>20</v>
          </cell>
          <cell r="E53" t="str">
            <v>R=J4S</v>
          </cell>
          <cell r="F53">
            <v>1</v>
          </cell>
          <cell r="H53">
            <v>240</v>
          </cell>
          <cell r="I53">
            <v>3</v>
          </cell>
          <cell r="J53">
            <v>4</v>
          </cell>
        </row>
        <row r="54">
          <cell r="A54" t="str">
            <v>RLMO</v>
          </cell>
          <cell r="B54" t="str">
            <v>Lighting Service Roadway VI</v>
          </cell>
          <cell r="C54">
            <v>15</v>
          </cell>
          <cell r="D54">
            <v>20</v>
          </cell>
          <cell r="E54" t="str">
            <v>R=D3S</v>
          </cell>
          <cell r="F54">
            <v>1</v>
          </cell>
          <cell r="H54">
            <v>240</v>
          </cell>
          <cell r="I54">
            <v>3</v>
          </cell>
          <cell r="J54">
            <v>1</v>
          </cell>
        </row>
        <row r="55">
          <cell r="A55" t="str">
            <v>RLPF</v>
          </cell>
          <cell r="B55" t="str">
            <v>Lighting Service Roadway VI</v>
          </cell>
          <cell r="C55">
            <v>15</v>
          </cell>
          <cell r="D55">
            <v>20</v>
          </cell>
          <cell r="E55" t="str">
            <v>R=I70S</v>
          </cell>
          <cell r="F55">
            <v>1</v>
          </cell>
          <cell r="H55">
            <v>480</v>
          </cell>
          <cell r="I55">
            <v>2</v>
          </cell>
          <cell r="J55">
            <v>4</v>
          </cell>
        </row>
        <row r="56">
          <cell r="A56" t="str">
            <v>RLMS</v>
          </cell>
          <cell r="B56" t="str">
            <v>Lighting Service Roadway VI</v>
          </cell>
          <cell r="C56">
            <v>15</v>
          </cell>
          <cell r="D56">
            <v>20</v>
          </cell>
          <cell r="E56" t="str">
            <v>R=I70S</v>
          </cell>
          <cell r="F56">
            <v>1</v>
          </cell>
          <cell r="H56">
            <v>480</v>
          </cell>
          <cell r="I56">
            <v>2</v>
          </cell>
          <cell r="J56">
            <v>2</v>
          </cell>
        </row>
        <row r="57">
          <cell r="A57" t="str">
            <v>RLMS</v>
          </cell>
          <cell r="B57" t="str">
            <v>Lighting Service Roadway VI</v>
          </cell>
          <cell r="C57">
            <v>15</v>
          </cell>
          <cell r="D57">
            <v>20</v>
          </cell>
          <cell r="E57" t="str">
            <v>R=AB1</v>
          </cell>
          <cell r="F57">
            <v>1</v>
          </cell>
          <cell r="G57">
            <v>37558</v>
          </cell>
          <cell r="H57">
            <v>480</v>
          </cell>
          <cell r="I57">
            <v>2</v>
          </cell>
          <cell r="J57">
            <v>1</v>
          </cell>
        </row>
        <row r="58">
          <cell r="A58" t="str">
            <v>RLMO</v>
          </cell>
          <cell r="B58" t="str">
            <v>Lighting Service Roadway VI</v>
          </cell>
          <cell r="C58">
            <v>30</v>
          </cell>
          <cell r="D58">
            <v>20</v>
          </cell>
          <cell r="E58" t="str">
            <v>R=D2SH</v>
          </cell>
          <cell r="F58">
            <v>1</v>
          </cell>
          <cell r="H58">
            <v>240</v>
          </cell>
          <cell r="I58">
            <v>3</v>
          </cell>
          <cell r="J58">
            <v>2</v>
          </cell>
        </row>
        <row r="59">
          <cell r="A59" t="str">
            <v>RLPF</v>
          </cell>
          <cell r="B59" t="str">
            <v>Lighting Service Roadway VI</v>
          </cell>
          <cell r="C59">
            <v>30</v>
          </cell>
          <cell r="D59">
            <v>20</v>
          </cell>
          <cell r="E59" t="str">
            <v>R=D4S</v>
          </cell>
          <cell r="F59">
            <v>1</v>
          </cell>
          <cell r="H59">
            <v>240</v>
          </cell>
          <cell r="I59">
            <v>3</v>
          </cell>
          <cell r="J59">
            <v>3</v>
          </cell>
        </row>
        <row r="60">
          <cell r="A60" t="str">
            <v>RLMO</v>
          </cell>
          <cell r="B60" t="str">
            <v>Lighting Service Roadway VI</v>
          </cell>
          <cell r="C60">
            <v>30</v>
          </cell>
          <cell r="D60">
            <v>20</v>
          </cell>
          <cell r="E60" t="str">
            <v>R=AB1</v>
          </cell>
          <cell r="F60">
            <v>1</v>
          </cell>
          <cell r="G60">
            <v>37896</v>
          </cell>
          <cell r="H60">
            <v>240</v>
          </cell>
          <cell r="I60">
            <v>3</v>
          </cell>
          <cell r="J60">
            <v>1</v>
          </cell>
        </row>
        <row r="61">
          <cell r="A61" t="str">
            <v>RLPF</v>
          </cell>
          <cell r="B61" t="str">
            <v>Lighting Service Roadway VI</v>
          </cell>
          <cell r="C61">
            <v>30</v>
          </cell>
          <cell r="D61">
            <v>20</v>
          </cell>
          <cell r="E61" t="str">
            <v>R=J3S</v>
          </cell>
          <cell r="F61">
            <v>1</v>
          </cell>
          <cell r="H61">
            <v>240</v>
          </cell>
          <cell r="I61">
            <v>3</v>
          </cell>
          <cell r="J61">
            <v>1</v>
          </cell>
        </row>
        <row r="62">
          <cell r="A62" t="str">
            <v>RLMO</v>
          </cell>
          <cell r="B62" t="str">
            <v>Lighting Service Roadway VI</v>
          </cell>
          <cell r="C62">
            <v>30</v>
          </cell>
          <cell r="D62">
            <v>20</v>
          </cell>
          <cell r="E62" t="str">
            <v>R=A1D1</v>
          </cell>
          <cell r="F62">
            <v>1</v>
          </cell>
          <cell r="H62">
            <v>999</v>
          </cell>
          <cell r="I62">
            <v>3</v>
          </cell>
          <cell r="J62">
            <v>1</v>
          </cell>
        </row>
        <row r="63">
          <cell r="A63" t="str">
            <v>RLMS</v>
          </cell>
          <cell r="B63" t="str">
            <v>Lighting Service Roadway VI</v>
          </cell>
          <cell r="C63">
            <v>30</v>
          </cell>
          <cell r="D63">
            <v>20</v>
          </cell>
          <cell r="E63" t="str">
            <v>R=I70S</v>
          </cell>
          <cell r="F63">
            <v>1</v>
          </cell>
          <cell r="G63">
            <v>36164</v>
          </cell>
          <cell r="H63">
            <v>240</v>
          </cell>
          <cell r="I63">
            <v>3</v>
          </cell>
          <cell r="J63">
            <v>1</v>
          </cell>
        </row>
        <row r="64">
          <cell r="A64" t="str">
            <v>RLPF</v>
          </cell>
          <cell r="B64" t="str">
            <v>Lighting Service Roadway VI</v>
          </cell>
          <cell r="C64">
            <v>30</v>
          </cell>
          <cell r="D64">
            <v>25</v>
          </cell>
          <cell r="E64" t="str">
            <v>R=A1D1</v>
          </cell>
          <cell r="F64">
            <v>1</v>
          </cell>
          <cell r="G64">
            <v>36879</v>
          </cell>
          <cell r="H64">
            <v>240</v>
          </cell>
          <cell r="I64">
            <v>3</v>
          </cell>
          <cell r="J64">
            <v>1</v>
          </cell>
        </row>
        <row r="65">
          <cell r="A65" t="str">
            <v>RLMO</v>
          </cell>
          <cell r="B65" t="str">
            <v>Lighting Service Roadway VI</v>
          </cell>
          <cell r="C65">
            <v>30</v>
          </cell>
          <cell r="D65">
            <v>25</v>
          </cell>
          <cell r="E65" t="str">
            <v>R=A1D1</v>
          </cell>
          <cell r="F65">
            <v>1</v>
          </cell>
          <cell r="G65">
            <v>37012</v>
          </cell>
          <cell r="H65">
            <v>999</v>
          </cell>
          <cell r="I65">
            <v>3</v>
          </cell>
          <cell r="J65">
            <v>1</v>
          </cell>
        </row>
        <row r="66">
          <cell r="A66" t="str">
            <v>RLMO</v>
          </cell>
          <cell r="B66" t="str">
            <v>Lighting Service Roadway VI</v>
          </cell>
          <cell r="C66">
            <v>30</v>
          </cell>
          <cell r="D66">
            <v>20</v>
          </cell>
          <cell r="E66" t="str">
            <v>R=AB1</v>
          </cell>
          <cell r="F66">
            <v>1</v>
          </cell>
          <cell r="G66">
            <v>37054</v>
          </cell>
          <cell r="H66">
            <v>240</v>
          </cell>
          <cell r="I66">
            <v>3</v>
          </cell>
          <cell r="J66">
            <v>2</v>
          </cell>
        </row>
        <row r="67">
          <cell r="A67" t="str">
            <v>RLMO</v>
          </cell>
          <cell r="B67" t="str">
            <v>Lighting Service Roadway VI</v>
          </cell>
          <cell r="C67">
            <v>30</v>
          </cell>
          <cell r="D67">
            <v>20</v>
          </cell>
          <cell r="E67" t="str">
            <v>A=ALF</v>
          </cell>
          <cell r="F67">
            <v>1</v>
          </cell>
          <cell r="G67">
            <v>39377</v>
          </cell>
          <cell r="H67">
            <v>240</v>
          </cell>
          <cell r="I67">
            <v>3</v>
          </cell>
          <cell r="J67">
            <v>3</v>
          </cell>
        </row>
        <row r="68">
          <cell r="A68" t="str">
            <v>RLMO</v>
          </cell>
          <cell r="B68" t="str">
            <v>Lighting Service Roadway VI</v>
          </cell>
          <cell r="C68">
            <v>30</v>
          </cell>
          <cell r="D68">
            <v>20</v>
          </cell>
          <cell r="E68" t="str">
            <v>R=MX</v>
          </cell>
          <cell r="F68">
            <v>1</v>
          </cell>
          <cell r="G68">
            <v>39773</v>
          </cell>
          <cell r="H68">
            <v>240</v>
          </cell>
          <cell r="I68">
            <v>3</v>
          </cell>
          <cell r="J68">
            <v>3</v>
          </cell>
        </row>
        <row r="69">
          <cell r="A69" t="str">
            <v>RLMO</v>
          </cell>
          <cell r="B69" t="str">
            <v>Lighting Service Roadway VI</v>
          </cell>
          <cell r="C69">
            <v>30</v>
          </cell>
          <cell r="D69">
            <v>20</v>
          </cell>
          <cell r="E69" t="str">
            <v>R=AB1</v>
          </cell>
          <cell r="F69">
            <v>1</v>
          </cell>
          <cell r="H69">
            <v>240</v>
          </cell>
          <cell r="I69">
            <v>3</v>
          </cell>
          <cell r="J69">
            <v>8</v>
          </cell>
        </row>
        <row r="70">
          <cell r="A70" t="str">
            <v>RLMO</v>
          </cell>
          <cell r="B70" t="str">
            <v>Lighting Service Roadway VI</v>
          </cell>
          <cell r="C70">
            <v>30</v>
          </cell>
          <cell r="D70">
            <v>20</v>
          </cell>
          <cell r="E70" t="str">
            <v>R=AB1</v>
          </cell>
          <cell r="F70">
            <v>1</v>
          </cell>
          <cell r="G70">
            <v>37725</v>
          </cell>
          <cell r="H70">
            <v>240</v>
          </cell>
          <cell r="I70">
            <v>3</v>
          </cell>
          <cell r="J70">
            <v>1</v>
          </cell>
        </row>
        <row r="71">
          <cell r="A71" t="str">
            <v>RLMO</v>
          </cell>
          <cell r="B71" t="str">
            <v>Lighting Service Roadway VI</v>
          </cell>
          <cell r="C71">
            <v>30</v>
          </cell>
          <cell r="D71">
            <v>20</v>
          </cell>
          <cell r="E71" t="str">
            <v>R=AB1</v>
          </cell>
          <cell r="F71">
            <v>1</v>
          </cell>
          <cell r="G71">
            <v>36503</v>
          </cell>
          <cell r="H71">
            <v>240</v>
          </cell>
          <cell r="I71">
            <v>3</v>
          </cell>
          <cell r="J71">
            <v>1</v>
          </cell>
        </row>
        <row r="72">
          <cell r="A72" t="str">
            <v>RLMO</v>
          </cell>
          <cell r="B72" t="str">
            <v>Lighting Service Roadway VI</v>
          </cell>
          <cell r="C72">
            <v>30</v>
          </cell>
          <cell r="D72">
            <v>20</v>
          </cell>
          <cell r="E72" t="str">
            <v>R=AB1</v>
          </cell>
          <cell r="F72">
            <v>1</v>
          </cell>
          <cell r="G72">
            <v>36929</v>
          </cell>
          <cell r="H72">
            <v>240</v>
          </cell>
          <cell r="I72">
            <v>3</v>
          </cell>
          <cell r="J72">
            <v>1</v>
          </cell>
        </row>
        <row r="73">
          <cell r="A73" t="str">
            <v>RLPF</v>
          </cell>
          <cell r="B73" t="str">
            <v>Lighting Service Roadway VI</v>
          </cell>
          <cell r="C73">
            <v>30</v>
          </cell>
          <cell r="D73">
            <v>25</v>
          </cell>
          <cell r="E73" t="str">
            <v>R=A1D1</v>
          </cell>
          <cell r="F73">
            <v>1</v>
          </cell>
          <cell r="G73">
            <v>37480</v>
          </cell>
          <cell r="H73">
            <v>999</v>
          </cell>
          <cell r="I73">
            <v>3</v>
          </cell>
          <cell r="J73">
            <v>1</v>
          </cell>
        </row>
        <row r="74">
          <cell r="A74" t="str">
            <v>RLMO</v>
          </cell>
          <cell r="B74" t="str">
            <v>Lighting Service Roadway VI</v>
          </cell>
          <cell r="C74">
            <v>30</v>
          </cell>
          <cell r="D74">
            <v>20</v>
          </cell>
          <cell r="E74" t="str">
            <v>R=AB1</v>
          </cell>
          <cell r="F74">
            <v>1</v>
          </cell>
          <cell r="G74">
            <v>37606</v>
          </cell>
          <cell r="H74">
            <v>240</v>
          </cell>
          <cell r="I74">
            <v>3</v>
          </cell>
          <cell r="J74">
            <v>1</v>
          </cell>
        </row>
        <row r="75">
          <cell r="A75" t="str">
            <v>RLMO</v>
          </cell>
          <cell r="B75" t="str">
            <v>Lighting Service Roadway VI</v>
          </cell>
          <cell r="C75">
            <v>30</v>
          </cell>
          <cell r="D75">
            <v>20</v>
          </cell>
          <cell r="E75" t="str">
            <v>R=AB1</v>
          </cell>
          <cell r="F75">
            <v>1</v>
          </cell>
          <cell r="G75">
            <v>38834</v>
          </cell>
          <cell r="H75">
            <v>240</v>
          </cell>
          <cell r="I75">
            <v>3</v>
          </cell>
          <cell r="J75">
            <v>1</v>
          </cell>
        </row>
        <row r="76">
          <cell r="A76" t="str">
            <v>RLMO</v>
          </cell>
          <cell r="B76" t="str">
            <v>Lighting Service Roadway VI</v>
          </cell>
          <cell r="C76">
            <v>30</v>
          </cell>
          <cell r="D76">
            <v>20</v>
          </cell>
          <cell r="E76" t="str">
            <v>R=AB1</v>
          </cell>
          <cell r="F76">
            <v>1</v>
          </cell>
          <cell r="G76">
            <v>38867</v>
          </cell>
          <cell r="H76">
            <v>240</v>
          </cell>
          <cell r="I76">
            <v>3</v>
          </cell>
          <cell r="J76">
            <v>3</v>
          </cell>
        </row>
        <row r="77">
          <cell r="A77" t="str">
            <v>RLMO</v>
          </cell>
          <cell r="B77" t="str">
            <v>Lighting Service Roadway VI</v>
          </cell>
          <cell r="C77">
            <v>30</v>
          </cell>
          <cell r="D77">
            <v>20</v>
          </cell>
          <cell r="E77" t="str">
            <v>R=AB1</v>
          </cell>
          <cell r="F77">
            <v>1</v>
          </cell>
          <cell r="G77">
            <v>38911</v>
          </cell>
          <cell r="H77">
            <v>240</v>
          </cell>
          <cell r="I77">
            <v>3</v>
          </cell>
          <cell r="J77">
            <v>2</v>
          </cell>
        </row>
        <row r="78">
          <cell r="A78" t="str">
            <v>RLMO</v>
          </cell>
          <cell r="B78" t="str">
            <v>Lighting Service Roadway VI</v>
          </cell>
          <cell r="C78">
            <v>30</v>
          </cell>
          <cell r="D78">
            <v>20</v>
          </cell>
          <cell r="E78" t="str">
            <v>A=ALF</v>
          </cell>
          <cell r="F78">
            <v>1</v>
          </cell>
          <cell r="G78">
            <v>39533</v>
          </cell>
          <cell r="H78">
            <v>240</v>
          </cell>
          <cell r="I78">
            <v>3</v>
          </cell>
          <cell r="J78">
            <v>5</v>
          </cell>
        </row>
        <row r="79">
          <cell r="A79" t="str">
            <v>RLMO</v>
          </cell>
          <cell r="B79" t="str">
            <v>Lighting Service Roadway VI</v>
          </cell>
          <cell r="C79">
            <v>30</v>
          </cell>
          <cell r="D79">
            <v>20</v>
          </cell>
          <cell r="E79" t="str">
            <v>R=MX</v>
          </cell>
          <cell r="F79">
            <v>1</v>
          </cell>
          <cell r="G79">
            <v>39777</v>
          </cell>
          <cell r="H79">
            <v>240</v>
          </cell>
          <cell r="I79">
            <v>3</v>
          </cell>
          <cell r="J79">
            <v>5</v>
          </cell>
        </row>
        <row r="80">
          <cell r="A80" t="str">
            <v>RLPF</v>
          </cell>
          <cell r="B80" t="str">
            <v>Lighting Service Roadway VI</v>
          </cell>
          <cell r="C80">
            <v>30</v>
          </cell>
          <cell r="D80">
            <v>20</v>
          </cell>
          <cell r="E80" t="str">
            <v>R=MX</v>
          </cell>
          <cell r="F80">
            <v>1</v>
          </cell>
          <cell r="G80">
            <v>39704</v>
          </cell>
          <cell r="H80">
            <v>240</v>
          </cell>
          <cell r="I80">
            <v>3</v>
          </cell>
          <cell r="J80">
            <v>1</v>
          </cell>
        </row>
        <row r="81">
          <cell r="A81" t="str">
            <v>RLMO</v>
          </cell>
          <cell r="B81" t="str">
            <v>Lighting Service Roadway VI</v>
          </cell>
          <cell r="C81">
            <v>30</v>
          </cell>
          <cell r="D81">
            <v>20</v>
          </cell>
          <cell r="E81" t="str">
            <v>R=MX</v>
          </cell>
          <cell r="F81">
            <v>1</v>
          </cell>
          <cell r="G81">
            <v>39867</v>
          </cell>
          <cell r="H81">
            <v>240</v>
          </cell>
          <cell r="I81">
            <v>3</v>
          </cell>
          <cell r="J81">
            <v>4</v>
          </cell>
        </row>
        <row r="82">
          <cell r="A82" t="str">
            <v>RLMS</v>
          </cell>
          <cell r="B82" t="str">
            <v>Lighting Service Roadway VI</v>
          </cell>
          <cell r="C82">
            <v>30</v>
          </cell>
          <cell r="D82">
            <v>20</v>
          </cell>
          <cell r="E82" t="str">
            <v>R=D2SH</v>
          </cell>
          <cell r="F82">
            <v>1</v>
          </cell>
          <cell r="H82">
            <v>240</v>
          </cell>
          <cell r="I82">
            <v>3</v>
          </cell>
          <cell r="J82">
            <v>1</v>
          </cell>
        </row>
        <row r="83">
          <cell r="A83" t="str">
            <v>RLMO</v>
          </cell>
          <cell r="B83" t="str">
            <v>Lighting Service Roadway VI</v>
          </cell>
          <cell r="C83">
            <v>30</v>
          </cell>
          <cell r="D83">
            <v>20</v>
          </cell>
          <cell r="E83" t="str">
            <v>R=D5S</v>
          </cell>
          <cell r="F83">
            <v>1</v>
          </cell>
          <cell r="H83">
            <v>240</v>
          </cell>
          <cell r="I83">
            <v>3</v>
          </cell>
          <cell r="J83">
            <v>14</v>
          </cell>
        </row>
        <row r="84">
          <cell r="A84" t="str">
            <v>RLMO</v>
          </cell>
          <cell r="B84" t="str">
            <v>Lighting Service Roadway VI</v>
          </cell>
          <cell r="C84">
            <v>30</v>
          </cell>
          <cell r="D84">
            <v>20</v>
          </cell>
          <cell r="E84" t="str">
            <v>R=J5SDR</v>
          </cell>
          <cell r="F84">
            <v>1</v>
          </cell>
          <cell r="H84">
            <v>240</v>
          </cell>
          <cell r="I84">
            <v>3</v>
          </cell>
          <cell r="J84">
            <v>2</v>
          </cell>
        </row>
        <row r="85">
          <cell r="A85" t="str">
            <v>RLMO</v>
          </cell>
          <cell r="B85" t="str">
            <v>Lighting Service Roadway VI</v>
          </cell>
          <cell r="C85">
            <v>30</v>
          </cell>
          <cell r="D85">
            <v>20</v>
          </cell>
          <cell r="E85" t="str">
            <v>R=TMS2S</v>
          </cell>
          <cell r="F85">
            <v>1</v>
          </cell>
          <cell r="H85">
            <v>240</v>
          </cell>
          <cell r="I85">
            <v>3</v>
          </cell>
          <cell r="J85">
            <v>1</v>
          </cell>
        </row>
        <row r="86">
          <cell r="A86" t="str">
            <v>RLMO</v>
          </cell>
          <cell r="B86" t="str">
            <v>Lighting Service Roadway VI</v>
          </cell>
          <cell r="C86">
            <v>30</v>
          </cell>
          <cell r="D86">
            <v>20</v>
          </cell>
          <cell r="E86" t="str">
            <v>R=D5SH</v>
          </cell>
          <cell r="F86">
            <v>1</v>
          </cell>
          <cell r="H86">
            <v>240</v>
          </cell>
          <cell r="I86">
            <v>3</v>
          </cell>
          <cell r="J86">
            <v>2</v>
          </cell>
        </row>
        <row r="87">
          <cell r="A87" t="str">
            <v>RLMO</v>
          </cell>
          <cell r="B87" t="str">
            <v>Lighting Service Roadway VI</v>
          </cell>
          <cell r="C87">
            <v>30</v>
          </cell>
          <cell r="D87">
            <v>20</v>
          </cell>
          <cell r="E87" t="str">
            <v>R=J5S</v>
          </cell>
          <cell r="F87">
            <v>1</v>
          </cell>
          <cell r="H87">
            <v>240</v>
          </cell>
          <cell r="I87">
            <v>3</v>
          </cell>
          <cell r="J87">
            <v>4</v>
          </cell>
        </row>
        <row r="88">
          <cell r="A88" t="str">
            <v>RLMS</v>
          </cell>
          <cell r="B88" t="str">
            <v>Lighting Service Roadway VI</v>
          </cell>
          <cell r="C88">
            <v>30</v>
          </cell>
          <cell r="D88">
            <v>20</v>
          </cell>
          <cell r="E88" t="str">
            <v>R=J3S</v>
          </cell>
          <cell r="F88">
            <v>1</v>
          </cell>
          <cell r="H88">
            <v>240</v>
          </cell>
          <cell r="I88">
            <v>3</v>
          </cell>
          <cell r="J88">
            <v>1</v>
          </cell>
        </row>
        <row r="89">
          <cell r="A89" t="str">
            <v>RLMS</v>
          </cell>
          <cell r="B89" t="str">
            <v>Lighting Service Roadway VI</v>
          </cell>
          <cell r="C89">
            <v>30</v>
          </cell>
          <cell r="D89">
            <v>20</v>
          </cell>
          <cell r="E89" t="str">
            <v>R=J5SD</v>
          </cell>
          <cell r="F89">
            <v>1</v>
          </cell>
          <cell r="H89">
            <v>240</v>
          </cell>
          <cell r="I89">
            <v>3</v>
          </cell>
          <cell r="J89">
            <v>1</v>
          </cell>
        </row>
        <row r="90">
          <cell r="A90" t="str">
            <v>RLPF</v>
          </cell>
          <cell r="B90" t="str">
            <v>Lighting Service Roadway VI</v>
          </cell>
          <cell r="C90">
            <v>30</v>
          </cell>
          <cell r="D90">
            <v>20</v>
          </cell>
          <cell r="E90" t="str">
            <v>R=TMS2S</v>
          </cell>
          <cell r="F90">
            <v>1</v>
          </cell>
          <cell r="H90">
            <v>240</v>
          </cell>
          <cell r="I90">
            <v>3</v>
          </cell>
          <cell r="J90">
            <v>1</v>
          </cell>
        </row>
        <row r="91">
          <cell r="A91" t="str">
            <v>RLMO</v>
          </cell>
          <cell r="B91" t="str">
            <v>Lighting Service Roadway VI</v>
          </cell>
          <cell r="C91">
            <v>30</v>
          </cell>
          <cell r="D91">
            <v>20</v>
          </cell>
          <cell r="E91" t="str">
            <v>R=I70S</v>
          </cell>
          <cell r="F91">
            <v>1</v>
          </cell>
          <cell r="H91">
            <v>240</v>
          </cell>
          <cell r="I91">
            <v>3</v>
          </cell>
          <cell r="J91">
            <v>2</v>
          </cell>
        </row>
        <row r="92">
          <cell r="A92" t="str">
            <v>RLMS</v>
          </cell>
          <cell r="B92" t="str">
            <v>Lighting Service Roadway VI</v>
          </cell>
          <cell r="C92">
            <v>30</v>
          </cell>
          <cell r="D92">
            <v>20</v>
          </cell>
          <cell r="E92" t="str">
            <v>R=MS</v>
          </cell>
          <cell r="F92">
            <v>1</v>
          </cell>
          <cell r="G92">
            <v>36476</v>
          </cell>
          <cell r="H92">
            <v>240</v>
          </cell>
          <cell r="I92">
            <v>3</v>
          </cell>
          <cell r="J92">
            <v>1</v>
          </cell>
        </row>
        <row r="93">
          <cell r="A93" t="str">
            <v>RLMO</v>
          </cell>
          <cell r="B93" t="str">
            <v>Lighting Service Roadway VI</v>
          </cell>
          <cell r="C93">
            <v>30</v>
          </cell>
          <cell r="D93">
            <v>20</v>
          </cell>
          <cell r="E93" t="str">
            <v>R=AB1</v>
          </cell>
          <cell r="F93">
            <v>1</v>
          </cell>
          <cell r="G93">
            <v>36405</v>
          </cell>
          <cell r="H93">
            <v>240</v>
          </cell>
          <cell r="I93">
            <v>3</v>
          </cell>
          <cell r="J93">
            <v>1</v>
          </cell>
        </row>
        <row r="94">
          <cell r="A94" t="str">
            <v>RLMO</v>
          </cell>
          <cell r="B94" t="str">
            <v>Lighting Service Roadway VI</v>
          </cell>
          <cell r="C94">
            <v>30</v>
          </cell>
          <cell r="D94">
            <v>20</v>
          </cell>
          <cell r="E94" t="str">
            <v>R=AB1</v>
          </cell>
          <cell r="F94">
            <v>1</v>
          </cell>
          <cell r="G94">
            <v>36495</v>
          </cell>
          <cell r="H94">
            <v>240</v>
          </cell>
          <cell r="I94">
            <v>3</v>
          </cell>
          <cell r="J94">
            <v>1</v>
          </cell>
        </row>
        <row r="95">
          <cell r="A95" t="str">
            <v>RLPF</v>
          </cell>
          <cell r="B95" t="str">
            <v>Lighting Service Roadway VI</v>
          </cell>
          <cell r="C95">
            <v>30</v>
          </cell>
          <cell r="D95">
            <v>25</v>
          </cell>
          <cell r="E95" t="str">
            <v>R=A1D1</v>
          </cell>
          <cell r="F95">
            <v>1</v>
          </cell>
          <cell r="G95">
            <v>36746</v>
          </cell>
          <cell r="H95">
            <v>999</v>
          </cell>
          <cell r="I95">
            <v>3</v>
          </cell>
          <cell r="J95">
            <v>1</v>
          </cell>
        </row>
        <row r="96">
          <cell r="A96" t="str">
            <v>RLMO</v>
          </cell>
          <cell r="B96" t="str">
            <v>Lighting Service Roadway VI</v>
          </cell>
          <cell r="C96">
            <v>30</v>
          </cell>
          <cell r="D96">
            <v>20</v>
          </cell>
          <cell r="E96" t="str">
            <v>R=AB1</v>
          </cell>
          <cell r="F96">
            <v>1</v>
          </cell>
          <cell r="G96">
            <v>37413</v>
          </cell>
          <cell r="H96">
            <v>240</v>
          </cell>
          <cell r="I96">
            <v>3</v>
          </cell>
          <cell r="J96">
            <v>1</v>
          </cell>
        </row>
        <row r="97">
          <cell r="A97" t="str">
            <v>RLMS</v>
          </cell>
          <cell r="B97" t="str">
            <v>Lighting Service Roadway VI</v>
          </cell>
          <cell r="C97">
            <v>30</v>
          </cell>
          <cell r="D97">
            <v>20</v>
          </cell>
          <cell r="E97" t="str">
            <v>R=AB1</v>
          </cell>
          <cell r="F97">
            <v>1</v>
          </cell>
          <cell r="G97">
            <v>37413</v>
          </cell>
          <cell r="H97">
            <v>240</v>
          </cell>
          <cell r="I97">
            <v>3</v>
          </cell>
          <cell r="J97">
            <v>8</v>
          </cell>
        </row>
        <row r="98">
          <cell r="A98" t="str">
            <v>RLPF</v>
          </cell>
          <cell r="B98" t="str">
            <v>Lighting Service Roadway VI</v>
          </cell>
          <cell r="C98">
            <v>30</v>
          </cell>
          <cell r="D98">
            <v>20</v>
          </cell>
          <cell r="E98" t="str">
            <v>R=A1D1</v>
          </cell>
          <cell r="F98">
            <v>1</v>
          </cell>
          <cell r="G98">
            <v>37581</v>
          </cell>
          <cell r="H98">
            <v>999</v>
          </cell>
          <cell r="I98">
            <v>2</v>
          </cell>
          <cell r="J98">
            <v>2</v>
          </cell>
        </row>
        <row r="99">
          <cell r="A99" t="str">
            <v>RLMO</v>
          </cell>
          <cell r="B99" t="str">
            <v>Lighting Service Roadway VI</v>
          </cell>
          <cell r="C99">
            <v>30</v>
          </cell>
          <cell r="D99">
            <v>20</v>
          </cell>
          <cell r="E99" t="str">
            <v>R=AB1</v>
          </cell>
          <cell r="F99">
            <v>1</v>
          </cell>
          <cell r="G99">
            <v>39041</v>
          </cell>
          <cell r="H99">
            <v>240</v>
          </cell>
          <cell r="I99">
            <v>3</v>
          </cell>
          <cell r="J99">
            <v>1</v>
          </cell>
        </row>
        <row r="100">
          <cell r="A100" t="str">
            <v>RLMS</v>
          </cell>
          <cell r="B100" t="str">
            <v>Lighting Service Roadway VI</v>
          </cell>
          <cell r="C100">
            <v>30</v>
          </cell>
          <cell r="D100">
            <v>25</v>
          </cell>
          <cell r="E100" t="str">
            <v>R=A1D1</v>
          </cell>
          <cell r="F100">
            <v>1</v>
          </cell>
          <cell r="G100">
            <v>39184</v>
          </cell>
          <cell r="H100">
            <v>999</v>
          </cell>
          <cell r="I100">
            <v>2</v>
          </cell>
          <cell r="J100">
            <v>2</v>
          </cell>
        </row>
        <row r="101">
          <cell r="A101" t="str">
            <v>RLPF</v>
          </cell>
          <cell r="B101" t="str">
            <v>Lighting Service Roadway VI</v>
          </cell>
          <cell r="C101">
            <v>30</v>
          </cell>
          <cell r="D101">
            <v>25</v>
          </cell>
          <cell r="E101" t="str">
            <v>R=A1D1</v>
          </cell>
          <cell r="F101">
            <v>1</v>
          </cell>
          <cell r="G101">
            <v>39707</v>
          </cell>
          <cell r="H101">
            <v>999</v>
          </cell>
          <cell r="I101">
            <v>3</v>
          </cell>
          <cell r="J101">
            <v>3</v>
          </cell>
        </row>
        <row r="102">
          <cell r="A102" t="str">
            <v>RLMO</v>
          </cell>
          <cell r="B102" t="str">
            <v>Lighting Service Roadway VI</v>
          </cell>
          <cell r="C102">
            <v>30</v>
          </cell>
          <cell r="D102">
            <v>20</v>
          </cell>
          <cell r="E102" t="str">
            <v>R=TMS2S</v>
          </cell>
          <cell r="F102">
            <v>1</v>
          </cell>
          <cell r="H102">
            <v>240</v>
          </cell>
          <cell r="I102">
            <v>3</v>
          </cell>
          <cell r="J102">
            <v>1</v>
          </cell>
        </row>
        <row r="103">
          <cell r="A103" t="str">
            <v>RLMS</v>
          </cell>
          <cell r="B103" t="str">
            <v>Lighting Service Roadway VI</v>
          </cell>
          <cell r="C103">
            <v>30</v>
          </cell>
          <cell r="D103">
            <v>20</v>
          </cell>
          <cell r="E103" t="str">
            <v>R=AB1</v>
          </cell>
          <cell r="F103">
            <v>1</v>
          </cell>
          <cell r="G103">
            <v>38327</v>
          </cell>
          <cell r="H103">
            <v>240</v>
          </cell>
          <cell r="I103">
            <v>3</v>
          </cell>
          <cell r="J103">
            <v>1</v>
          </cell>
        </row>
        <row r="104">
          <cell r="A104" t="str">
            <v>RLMO</v>
          </cell>
          <cell r="B104" t="str">
            <v>Lighting Service Roadway VI</v>
          </cell>
          <cell r="C104">
            <v>30</v>
          </cell>
          <cell r="D104">
            <v>20</v>
          </cell>
          <cell r="E104" t="str">
            <v>R=AB1</v>
          </cell>
          <cell r="F104">
            <v>1</v>
          </cell>
          <cell r="G104">
            <v>38068</v>
          </cell>
          <cell r="H104">
            <v>240</v>
          </cell>
          <cell r="I104">
            <v>3</v>
          </cell>
          <cell r="J104">
            <v>1</v>
          </cell>
        </row>
        <row r="105">
          <cell r="A105" t="str">
            <v>RLPF</v>
          </cell>
          <cell r="B105" t="str">
            <v>Lighting Service Roadway VI</v>
          </cell>
          <cell r="C105">
            <v>30</v>
          </cell>
          <cell r="D105">
            <v>20</v>
          </cell>
          <cell r="E105" t="str">
            <v>R=J5S</v>
          </cell>
          <cell r="F105">
            <v>1</v>
          </cell>
          <cell r="H105">
            <v>240</v>
          </cell>
          <cell r="I105">
            <v>3</v>
          </cell>
          <cell r="J105">
            <v>4</v>
          </cell>
        </row>
        <row r="106">
          <cell r="A106" t="str">
            <v>RLPF</v>
          </cell>
          <cell r="B106" t="str">
            <v>Lighting Service Roadway VI</v>
          </cell>
          <cell r="C106">
            <v>30</v>
          </cell>
          <cell r="D106">
            <v>20</v>
          </cell>
          <cell r="E106" t="str">
            <v>R=AB1</v>
          </cell>
          <cell r="F106">
            <v>1</v>
          </cell>
          <cell r="G106">
            <v>36984</v>
          </cell>
          <cell r="H106">
            <v>240</v>
          </cell>
          <cell r="I106">
            <v>3</v>
          </cell>
          <cell r="J106">
            <v>1</v>
          </cell>
        </row>
        <row r="107">
          <cell r="A107" t="str">
            <v>RLMO</v>
          </cell>
          <cell r="B107" t="str">
            <v>Lighting Service Roadway VI</v>
          </cell>
          <cell r="C107">
            <v>30</v>
          </cell>
          <cell r="D107">
            <v>20</v>
          </cell>
          <cell r="E107" t="str">
            <v>R=AB1</v>
          </cell>
          <cell r="F107">
            <v>1</v>
          </cell>
          <cell r="G107">
            <v>37624</v>
          </cell>
          <cell r="H107">
            <v>240</v>
          </cell>
          <cell r="I107">
            <v>3</v>
          </cell>
          <cell r="J107">
            <v>3</v>
          </cell>
        </row>
        <row r="108">
          <cell r="A108" t="str">
            <v>RLMO</v>
          </cell>
          <cell r="B108" t="str">
            <v>Lighting Service Roadway VI</v>
          </cell>
          <cell r="C108">
            <v>30</v>
          </cell>
          <cell r="D108">
            <v>20</v>
          </cell>
          <cell r="E108" t="str">
            <v>R=AB1</v>
          </cell>
          <cell r="F108">
            <v>1</v>
          </cell>
          <cell r="G108">
            <v>39055</v>
          </cell>
          <cell r="H108">
            <v>240</v>
          </cell>
          <cell r="I108">
            <v>3</v>
          </cell>
          <cell r="J108">
            <v>3</v>
          </cell>
        </row>
        <row r="109">
          <cell r="A109" t="str">
            <v>RLPF</v>
          </cell>
          <cell r="B109" t="str">
            <v>Lighting Service Roadway VI</v>
          </cell>
          <cell r="C109">
            <v>30</v>
          </cell>
          <cell r="D109">
            <v>25</v>
          </cell>
          <cell r="E109" t="str">
            <v>R=A1D1</v>
          </cell>
          <cell r="F109">
            <v>1</v>
          </cell>
          <cell r="G109">
            <v>39350</v>
          </cell>
          <cell r="H109">
            <v>999</v>
          </cell>
          <cell r="I109">
            <v>3</v>
          </cell>
          <cell r="J109">
            <v>1</v>
          </cell>
        </row>
        <row r="110">
          <cell r="A110" t="str">
            <v>RLMO</v>
          </cell>
          <cell r="B110" t="str">
            <v>Lighting Service Roadway VI</v>
          </cell>
          <cell r="C110">
            <v>30</v>
          </cell>
          <cell r="D110">
            <v>20</v>
          </cell>
          <cell r="E110" t="str">
            <v>R=D5S</v>
          </cell>
          <cell r="F110">
            <v>1</v>
          </cell>
          <cell r="H110">
            <v>240</v>
          </cell>
          <cell r="I110">
            <v>3</v>
          </cell>
          <cell r="J110">
            <v>2</v>
          </cell>
        </row>
        <row r="111">
          <cell r="A111" t="str">
            <v>RLMO</v>
          </cell>
          <cell r="B111" t="str">
            <v>Lighting Service Roadway VI</v>
          </cell>
          <cell r="C111">
            <v>30</v>
          </cell>
          <cell r="D111">
            <v>20</v>
          </cell>
          <cell r="E111" t="str">
            <v>R=TMS</v>
          </cell>
          <cell r="F111">
            <v>1</v>
          </cell>
          <cell r="H111">
            <v>240</v>
          </cell>
          <cell r="I111">
            <v>3</v>
          </cell>
          <cell r="J111">
            <v>4</v>
          </cell>
        </row>
        <row r="112">
          <cell r="A112" t="str">
            <v>RLMO</v>
          </cell>
          <cell r="B112" t="str">
            <v>Lighting Service Roadway VI</v>
          </cell>
          <cell r="C112">
            <v>30</v>
          </cell>
          <cell r="D112">
            <v>20</v>
          </cell>
          <cell r="E112" t="str">
            <v>R=TMS2S</v>
          </cell>
          <cell r="F112">
            <v>1</v>
          </cell>
          <cell r="H112">
            <v>240</v>
          </cell>
          <cell r="I112">
            <v>3</v>
          </cell>
          <cell r="J112">
            <v>10</v>
          </cell>
        </row>
        <row r="113">
          <cell r="A113" t="str">
            <v>RLMO</v>
          </cell>
          <cell r="B113" t="str">
            <v>Lighting Service Roadway VI</v>
          </cell>
          <cell r="C113">
            <v>30</v>
          </cell>
          <cell r="D113">
            <v>20</v>
          </cell>
          <cell r="E113" t="str">
            <v>R=A1D1</v>
          </cell>
          <cell r="F113">
            <v>1</v>
          </cell>
          <cell r="H113">
            <v>240</v>
          </cell>
          <cell r="I113">
            <v>3</v>
          </cell>
          <cell r="J113">
            <v>6</v>
          </cell>
        </row>
        <row r="114">
          <cell r="A114" t="str">
            <v>RLMO</v>
          </cell>
          <cell r="B114" t="str">
            <v>Lighting Service Roadway VI</v>
          </cell>
          <cell r="C114">
            <v>30</v>
          </cell>
          <cell r="D114">
            <v>20</v>
          </cell>
          <cell r="E114" t="str">
            <v>R=AB1</v>
          </cell>
          <cell r="F114">
            <v>1</v>
          </cell>
          <cell r="G114">
            <v>38450</v>
          </cell>
          <cell r="H114">
            <v>240</v>
          </cell>
          <cell r="I114">
            <v>3</v>
          </cell>
          <cell r="J114">
            <v>1</v>
          </cell>
        </row>
        <row r="115">
          <cell r="A115" t="str">
            <v>RLPF</v>
          </cell>
          <cell r="B115" t="str">
            <v>Lighting Service Roadway VI</v>
          </cell>
          <cell r="C115">
            <v>30</v>
          </cell>
          <cell r="D115">
            <v>20</v>
          </cell>
          <cell r="E115" t="str">
            <v>R=J5S</v>
          </cell>
          <cell r="F115">
            <v>1</v>
          </cell>
          <cell r="G115">
            <v>36466</v>
          </cell>
          <cell r="H115">
            <v>240</v>
          </cell>
          <cell r="I115">
            <v>3</v>
          </cell>
          <cell r="J115">
            <v>1</v>
          </cell>
        </row>
        <row r="116">
          <cell r="A116" t="str">
            <v>RLMO</v>
          </cell>
          <cell r="B116" t="str">
            <v>Lighting Service Roadway VI</v>
          </cell>
          <cell r="C116">
            <v>30</v>
          </cell>
          <cell r="D116">
            <v>20</v>
          </cell>
          <cell r="E116" t="str">
            <v>R=AB1</v>
          </cell>
          <cell r="F116">
            <v>1</v>
          </cell>
          <cell r="G116">
            <v>36984</v>
          </cell>
          <cell r="H116">
            <v>240</v>
          </cell>
          <cell r="I116">
            <v>3</v>
          </cell>
          <cell r="J116">
            <v>1</v>
          </cell>
        </row>
        <row r="117">
          <cell r="A117" t="str">
            <v>RLMO</v>
          </cell>
          <cell r="B117" t="str">
            <v>Lighting Service Roadway VI</v>
          </cell>
          <cell r="C117">
            <v>30</v>
          </cell>
          <cell r="D117">
            <v>20</v>
          </cell>
          <cell r="E117" t="str">
            <v>R=AB1</v>
          </cell>
          <cell r="F117">
            <v>1</v>
          </cell>
          <cell r="G117">
            <v>39086</v>
          </cell>
          <cell r="H117">
            <v>240</v>
          </cell>
          <cell r="I117">
            <v>3</v>
          </cell>
          <cell r="J117">
            <v>1</v>
          </cell>
        </row>
        <row r="118">
          <cell r="A118" t="str">
            <v>RLMO</v>
          </cell>
          <cell r="B118" t="str">
            <v>Lighting Service Roadway VI</v>
          </cell>
          <cell r="C118">
            <v>30</v>
          </cell>
          <cell r="D118">
            <v>20</v>
          </cell>
          <cell r="E118" t="str">
            <v>R=AB1</v>
          </cell>
          <cell r="F118">
            <v>1</v>
          </cell>
          <cell r="G118">
            <v>39247</v>
          </cell>
          <cell r="H118">
            <v>240</v>
          </cell>
          <cell r="I118">
            <v>3</v>
          </cell>
          <cell r="J118">
            <v>2</v>
          </cell>
        </row>
        <row r="119">
          <cell r="A119" t="str">
            <v>RLMO</v>
          </cell>
          <cell r="B119" t="str">
            <v>Lighting Service Roadway VI</v>
          </cell>
          <cell r="C119">
            <v>30</v>
          </cell>
          <cell r="D119">
            <v>20</v>
          </cell>
          <cell r="E119" t="str">
            <v>R=D4S</v>
          </cell>
          <cell r="F119">
            <v>1</v>
          </cell>
          <cell r="H119">
            <v>240</v>
          </cell>
          <cell r="I119">
            <v>3</v>
          </cell>
          <cell r="J119">
            <v>1</v>
          </cell>
        </row>
        <row r="120">
          <cell r="A120" t="str">
            <v>RLMO</v>
          </cell>
          <cell r="B120" t="str">
            <v>Lighting Service Roadway VI</v>
          </cell>
          <cell r="C120">
            <v>30</v>
          </cell>
          <cell r="D120">
            <v>20</v>
          </cell>
          <cell r="E120" t="str">
            <v>R=J4S</v>
          </cell>
          <cell r="F120">
            <v>1</v>
          </cell>
          <cell r="H120">
            <v>240</v>
          </cell>
          <cell r="I120">
            <v>3</v>
          </cell>
          <cell r="J120">
            <v>6</v>
          </cell>
        </row>
        <row r="121">
          <cell r="A121" t="str">
            <v>RLMS</v>
          </cell>
          <cell r="B121" t="str">
            <v>Lighting Service Roadway VI</v>
          </cell>
          <cell r="C121">
            <v>30</v>
          </cell>
          <cell r="D121">
            <v>20</v>
          </cell>
          <cell r="E121" t="str">
            <v>R=J5S</v>
          </cell>
          <cell r="F121">
            <v>1</v>
          </cell>
          <cell r="H121">
            <v>240</v>
          </cell>
          <cell r="I121">
            <v>3</v>
          </cell>
          <cell r="J121">
            <v>1</v>
          </cell>
        </row>
        <row r="122">
          <cell r="A122" t="str">
            <v>RLMO</v>
          </cell>
          <cell r="B122" t="str">
            <v>Lighting Service Roadway VI</v>
          </cell>
          <cell r="C122">
            <v>30</v>
          </cell>
          <cell r="D122">
            <v>20</v>
          </cell>
          <cell r="E122" t="str">
            <v>R=AB1</v>
          </cell>
          <cell r="F122">
            <v>1</v>
          </cell>
          <cell r="G122">
            <v>36404</v>
          </cell>
          <cell r="H122">
            <v>240</v>
          </cell>
          <cell r="I122">
            <v>3</v>
          </cell>
          <cell r="J122">
            <v>7</v>
          </cell>
        </row>
        <row r="123">
          <cell r="A123" t="str">
            <v>RLPF</v>
          </cell>
          <cell r="B123" t="str">
            <v>Lighting Service Roadway VI</v>
          </cell>
          <cell r="C123">
            <v>30</v>
          </cell>
          <cell r="D123">
            <v>20</v>
          </cell>
          <cell r="E123" t="str">
            <v>R=AB1</v>
          </cell>
          <cell r="F123">
            <v>1</v>
          </cell>
          <cell r="G123">
            <v>36404</v>
          </cell>
          <cell r="H123">
            <v>240</v>
          </cell>
          <cell r="I123">
            <v>3</v>
          </cell>
          <cell r="J123">
            <v>1</v>
          </cell>
        </row>
        <row r="124">
          <cell r="A124" t="str">
            <v>RLMS</v>
          </cell>
          <cell r="B124" t="str">
            <v>Lighting Service Roadway VI</v>
          </cell>
          <cell r="C124">
            <v>30</v>
          </cell>
          <cell r="D124">
            <v>20</v>
          </cell>
          <cell r="E124" t="str">
            <v>R=AB1</v>
          </cell>
          <cell r="F124">
            <v>1</v>
          </cell>
          <cell r="G124">
            <v>36503</v>
          </cell>
          <cell r="H124">
            <v>240</v>
          </cell>
          <cell r="I124">
            <v>3</v>
          </cell>
          <cell r="J124">
            <v>1</v>
          </cell>
        </row>
        <row r="125">
          <cell r="A125" t="str">
            <v>RLPF</v>
          </cell>
          <cell r="B125" t="str">
            <v>Lighting Service Roadway VI</v>
          </cell>
          <cell r="C125">
            <v>30</v>
          </cell>
          <cell r="D125">
            <v>25</v>
          </cell>
          <cell r="E125" t="str">
            <v>R=A1D1</v>
          </cell>
          <cell r="F125">
            <v>1</v>
          </cell>
          <cell r="G125">
            <v>37012</v>
          </cell>
          <cell r="H125">
            <v>999</v>
          </cell>
          <cell r="I125">
            <v>3</v>
          </cell>
          <cell r="J125">
            <v>2</v>
          </cell>
        </row>
        <row r="126">
          <cell r="A126" t="str">
            <v>RLPF</v>
          </cell>
          <cell r="B126" t="str">
            <v>Lighting Service Roadway VI</v>
          </cell>
          <cell r="C126">
            <v>30</v>
          </cell>
          <cell r="D126">
            <v>20</v>
          </cell>
          <cell r="E126" t="str">
            <v>R=AB1</v>
          </cell>
          <cell r="F126">
            <v>1</v>
          </cell>
          <cell r="G126">
            <v>37106</v>
          </cell>
          <cell r="H126">
            <v>240</v>
          </cell>
          <cell r="I126">
            <v>3</v>
          </cell>
          <cell r="J126">
            <v>1</v>
          </cell>
        </row>
        <row r="127">
          <cell r="A127" t="str">
            <v>RLMO</v>
          </cell>
          <cell r="B127" t="str">
            <v>Lighting Service Roadway VI</v>
          </cell>
          <cell r="C127">
            <v>30</v>
          </cell>
          <cell r="D127">
            <v>25</v>
          </cell>
          <cell r="E127" t="str">
            <v>R=A1D1</v>
          </cell>
          <cell r="F127">
            <v>1</v>
          </cell>
          <cell r="G127">
            <v>39184</v>
          </cell>
          <cell r="H127">
            <v>999</v>
          </cell>
          <cell r="I127">
            <v>2</v>
          </cell>
          <cell r="J127">
            <v>1</v>
          </cell>
        </row>
        <row r="128">
          <cell r="A128" t="str">
            <v>RLMO</v>
          </cell>
          <cell r="B128" t="str">
            <v>Lighting Service Roadway VI</v>
          </cell>
          <cell r="C128">
            <v>30</v>
          </cell>
          <cell r="D128">
            <v>20</v>
          </cell>
          <cell r="E128" t="str">
            <v>R=AB1</v>
          </cell>
          <cell r="F128">
            <v>1</v>
          </cell>
          <cell r="G128">
            <v>38051</v>
          </cell>
          <cell r="H128">
            <v>240</v>
          </cell>
          <cell r="I128">
            <v>3</v>
          </cell>
          <cell r="J128">
            <v>1</v>
          </cell>
        </row>
        <row r="129">
          <cell r="A129" t="str">
            <v>RLPF</v>
          </cell>
          <cell r="B129" t="str">
            <v>Lighting Service Roadway VI</v>
          </cell>
          <cell r="C129">
            <v>30</v>
          </cell>
          <cell r="D129">
            <v>20</v>
          </cell>
          <cell r="E129" t="str">
            <v>R=AB1</v>
          </cell>
          <cell r="F129">
            <v>1</v>
          </cell>
          <cell r="H129">
            <v>240</v>
          </cell>
          <cell r="I129">
            <v>3</v>
          </cell>
          <cell r="J129">
            <v>5</v>
          </cell>
        </row>
        <row r="130">
          <cell r="A130" t="str">
            <v>RLPF</v>
          </cell>
          <cell r="B130" t="str">
            <v>Lighting Service Roadway VI</v>
          </cell>
          <cell r="C130">
            <v>30</v>
          </cell>
          <cell r="D130">
            <v>20</v>
          </cell>
          <cell r="E130" t="str">
            <v>R=AB1</v>
          </cell>
          <cell r="F130">
            <v>1</v>
          </cell>
          <cell r="G130">
            <v>36434</v>
          </cell>
          <cell r="H130">
            <v>480</v>
          </cell>
          <cell r="I130">
            <v>2</v>
          </cell>
          <cell r="J130">
            <v>1</v>
          </cell>
        </row>
        <row r="131">
          <cell r="A131" t="str">
            <v>RLMO</v>
          </cell>
          <cell r="B131" t="str">
            <v>Lighting Service Roadway VI</v>
          </cell>
          <cell r="C131">
            <v>30</v>
          </cell>
          <cell r="D131">
            <v>20</v>
          </cell>
          <cell r="E131" t="str">
            <v>R=AB1</v>
          </cell>
          <cell r="F131">
            <v>1</v>
          </cell>
          <cell r="G131">
            <v>37139</v>
          </cell>
          <cell r="H131">
            <v>240</v>
          </cell>
          <cell r="I131">
            <v>3</v>
          </cell>
          <cell r="J131">
            <v>1</v>
          </cell>
        </row>
        <row r="132">
          <cell r="A132" t="str">
            <v>RLPF</v>
          </cell>
          <cell r="B132" t="str">
            <v>Lighting Service Roadway VI</v>
          </cell>
          <cell r="C132">
            <v>30</v>
          </cell>
          <cell r="D132">
            <v>20</v>
          </cell>
          <cell r="E132" t="str">
            <v>R=AB1</v>
          </cell>
          <cell r="F132">
            <v>1</v>
          </cell>
          <cell r="G132">
            <v>38651</v>
          </cell>
          <cell r="H132">
            <v>240</v>
          </cell>
          <cell r="I132">
            <v>3</v>
          </cell>
          <cell r="J132">
            <v>1</v>
          </cell>
        </row>
        <row r="133">
          <cell r="A133" t="str">
            <v>RLMO</v>
          </cell>
          <cell r="B133" t="str">
            <v>Lighting Service Roadway VI</v>
          </cell>
          <cell r="C133">
            <v>30</v>
          </cell>
          <cell r="D133">
            <v>20</v>
          </cell>
          <cell r="E133" t="str">
            <v>R=AB1</v>
          </cell>
          <cell r="F133">
            <v>1</v>
          </cell>
          <cell r="G133">
            <v>38782</v>
          </cell>
          <cell r="H133">
            <v>240</v>
          </cell>
          <cell r="I133">
            <v>3</v>
          </cell>
          <cell r="J133">
            <v>4</v>
          </cell>
        </row>
        <row r="134">
          <cell r="A134" t="str">
            <v>RLMO</v>
          </cell>
          <cell r="B134" t="str">
            <v>Lighting Service Roadway VI</v>
          </cell>
          <cell r="C134">
            <v>30</v>
          </cell>
          <cell r="D134">
            <v>20</v>
          </cell>
          <cell r="E134" t="str">
            <v>R=AB1</v>
          </cell>
          <cell r="F134">
            <v>1</v>
          </cell>
          <cell r="G134">
            <v>38992</v>
          </cell>
          <cell r="H134">
            <v>240</v>
          </cell>
          <cell r="I134">
            <v>3</v>
          </cell>
          <cell r="J134">
            <v>2</v>
          </cell>
        </row>
        <row r="135">
          <cell r="A135" t="str">
            <v>RLMS</v>
          </cell>
          <cell r="B135" t="str">
            <v>Lighting Service Roadway VI</v>
          </cell>
          <cell r="C135">
            <v>30</v>
          </cell>
          <cell r="D135">
            <v>20</v>
          </cell>
          <cell r="E135" t="str">
            <v>R=MX</v>
          </cell>
          <cell r="F135">
            <v>1</v>
          </cell>
          <cell r="G135">
            <v>39867</v>
          </cell>
          <cell r="H135">
            <v>240</v>
          </cell>
          <cell r="I135">
            <v>3</v>
          </cell>
          <cell r="J135">
            <v>1</v>
          </cell>
        </row>
        <row r="136">
          <cell r="A136" t="str">
            <v>RLPF</v>
          </cell>
          <cell r="B136" t="str">
            <v>Lighting Service Roadway VI</v>
          </cell>
          <cell r="C136">
            <v>30</v>
          </cell>
          <cell r="D136">
            <v>25</v>
          </cell>
          <cell r="E136" t="str">
            <v>R=A1D1</v>
          </cell>
          <cell r="F136">
            <v>1</v>
          </cell>
          <cell r="G136">
            <v>39855</v>
          </cell>
          <cell r="H136">
            <v>999</v>
          </cell>
          <cell r="I136">
            <v>3</v>
          </cell>
          <cell r="J136">
            <v>3</v>
          </cell>
        </row>
        <row r="137">
          <cell r="A137" t="str">
            <v>RLMO</v>
          </cell>
          <cell r="B137" t="str">
            <v>Lighting Service Roadway VI</v>
          </cell>
          <cell r="C137">
            <v>30</v>
          </cell>
          <cell r="D137">
            <v>20</v>
          </cell>
          <cell r="E137" t="str">
            <v>R=I70S</v>
          </cell>
          <cell r="F137">
            <v>1</v>
          </cell>
          <cell r="H137">
            <v>240</v>
          </cell>
          <cell r="I137">
            <v>3</v>
          </cell>
          <cell r="J137">
            <v>16</v>
          </cell>
        </row>
        <row r="138">
          <cell r="A138" t="str">
            <v>RLMO</v>
          </cell>
          <cell r="B138" t="str">
            <v>Lighting Service Roadway VI</v>
          </cell>
          <cell r="C138">
            <v>30</v>
          </cell>
          <cell r="D138">
            <v>20</v>
          </cell>
          <cell r="E138" t="str">
            <v>R=J4S</v>
          </cell>
          <cell r="F138">
            <v>1</v>
          </cell>
          <cell r="H138">
            <v>120</v>
          </cell>
          <cell r="I138">
            <v>2</v>
          </cell>
          <cell r="J138">
            <v>1</v>
          </cell>
        </row>
        <row r="139">
          <cell r="A139" t="str">
            <v>RLMO</v>
          </cell>
          <cell r="B139" t="str">
            <v>Lighting Service Roadway VI</v>
          </cell>
          <cell r="C139">
            <v>30</v>
          </cell>
          <cell r="D139">
            <v>20</v>
          </cell>
          <cell r="E139" t="str">
            <v>R=AB1</v>
          </cell>
          <cell r="F139">
            <v>1</v>
          </cell>
          <cell r="G139">
            <v>38370</v>
          </cell>
          <cell r="H139">
            <v>240</v>
          </cell>
          <cell r="I139">
            <v>3</v>
          </cell>
          <cell r="J139">
            <v>1</v>
          </cell>
        </row>
        <row r="140">
          <cell r="A140" t="str">
            <v>RLMO</v>
          </cell>
          <cell r="B140" t="str">
            <v>Lighting Service Roadway VI</v>
          </cell>
          <cell r="C140">
            <v>30</v>
          </cell>
          <cell r="D140">
            <v>20</v>
          </cell>
          <cell r="E140" t="str">
            <v>R=AB1</v>
          </cell>
          <cell r="F140">
            <v>1</v>
          </cell>
          <cell r="G140">
            <v>38139</v>
          </cell>
          <cell r="H140">
            <v>240</v>
          </cell>
          <cell r="I140">
            <v>3</v>
          </cell>
          <cell r="J140">
            <v>1</v>
          </cell>
        </row>
        <row r="141">
          <cell r="A141" t="str">
            <v>RLMS</v>
          </cell>
          <cell r="B141" t="str">
            <v>Lighting Service Roadway VI</v>
          </cell>
          <cell r="C141">
            <v>30</v>
          </cell>
          <cell r="D141">
            <v>20</v>
          </cell>
          <cell r="E141" t="str">
            <v>R=J4S</v>
          </cell>
          <cell r="F141">
            <v>1</v>
          </cell>
          <cell r="H141">
            <v>240</v>
          </cell>
          <cell r="I141">
            <v>3</v>
          </cell>
          <cell r="J141">
            <v>1</v>
          </cell>
        </row>
        <row r="142">
          <cell r="A142" t="str">
            <v>RLMO</v>
          </cell>
          <cell r="B142" t="str">
            <v>Lighting Service Roadway VI</v>
          </cell>
          <cell r="C142">
            <v>30</v>
          </cell>
          <cell r="D142">
            <v>20</v>
          </cell>
          <cell r="E142" t="str">
            <v>R=MQS</v>
          </cell>
          <cell r="F142">
            <v>1</v>
          </cell>
          <cell r="H142">
            <v>240</v>
          </cell>
          <cell r="I142">
            <v>3</v>
          </cell>
          <cell r="J142">
            <v>3</v>
          </cell>
        </row>
        <row r="143">
          <cell r="A143" t="str">
            <v>RLPF</v>
          </cell>
          <cell r="B143" t="str">
            <v>Lighting Service Roadway VI</v>
          </cell>
          <cell r="C143">
            <v>30</v>
          </cell>
          <cell r="D143">
            <v>20</v>
          </cell>
          <cell r="E143" t="str">
            <v>R=MQS</v>
          </cell>
          <cell r="F143">
            <v>1</v>
          </cell>
          <cell r="H143">
            <v>240</v>
          </cell>
          <cell r="I143">
            <v>3</v>
          </cell>
          <cell r="J143">
            <v>2</v>
          </cell>
        </row>
        <row r="144">
          <cell r="A144" t="str">
            <v>RLMO</v>
          </cell>
          <cell r="B144" t="str">
            <v>Lighting Service Roadway VI</v>
          </cell>
          <cell r="C144">
            <v>30</v>
          </cell>
          <cell r="D144">
            <v>20</v>
          </cell>
          <cell r="E144" t="str">
            <v>R=AB1</v>
          </cell>
          <cell r="F144">
            <v>1</v>
          </cell>
          <cell r="G144">
            <v>37810</v>
          </cell>
          <cell r="H144">
            <v>240</v>
          </cell>
          <cell r="I144">
            <v>3</v>
          </cell>
          <cell r="J144">
            <v>1</v>
          </cell>
        </row>
        <row r="145">
          <cell r="A145" t="str">
            <v>RLPF</v>
          </cell>
          <cell r="B145" t="str">
            <v>Lighting Service Roadway VI</v>
          </cell>
          <cell r="C145">
            <v>30</v>
          </cell>
          <cell r="D145">
            <v>20</v>
          </cell>
          <cell r="E145" t="str">
            <v>R=MS</v>
          </cell>
          <cell r="F145">
            <v>1</v>
          </cell>
          <cell r="H145">
            <v>240</v>
          </cell>
          <cell r="I145">
            <v>3</v>
          </cell>
          <cell r="J145">
            <v>1</v>
          </cell>
        </row>
        <row r="146">
          <cell r="A146" t="str">
            <v>RLMS</v>
          </cell>
          <cell r="B146" t="str">
            <v>Lighting Service Roadway VI</v>
          </cell>
          <cell r="C146">
            <v>30</v>
          </cell>
          <cell r="D146">
            <v>20</v>
          </cell>
          <cell r="E146" t="str">
            <v>R=AB1</v>
          </cell>
          <cell r="F146">
            <v>1</v>
          </cell>
          <cell r="G146">
            <v>36532</v>
          </cell>
          <cell r="H146">
            <v>240</v>
          </cell>
          <cell r="I146">
            <v>3</v>
          </cell>
          <cell r="J146">
            <v>1</v>
          </cell>
        </row>
        <row r="147">
          <cell r="A147" t="str">
            <v>RLPF</v>
          </cell>
          <cell r="B147" t="str">
            <v>Lighting Service Roadway VI</v>
          </cell>
          <cell r="C147">
            <v>30</v>
          </cell>
          <cell r="D147">
            <v>25</v>
          </cell>
          <cell r="E147" t="str">
            <v>R=A1D1</v>
          </cell>
          <cell r="F147">
            <v>1</v>
          </cell>
          <cell r="G147">
            <v>37658</v>
          </cell>
          <cell r="H147">
            <v>999</v>
          </cell>
          <cell r="I147">
            <v>3</v>
          </cell>
          <cell r="J147">
            <v>4</v>
          </cell>
        </row>
        <row r="148">
          <cell r="A148" t="str">
            <v>RLMO</v>
          </cell>
          <cell r="B148" t="str">
            <v>Lighting Service Roadway VI</v>
          </cell>
          <cell r="C148">
            <v>30</v>
          </cell>
          <cell r="D148">
            <v>20</v>
          </cell>
          <cell r="E148" t="str">
            <v>R=AB1</v>
          </cell>
          <cell r="F148">
            <v>1</v>
          </cell>
          <cell r="G148">
            <v>39301</v>
          </cell>
          <cell r="H148">
            <v>240</v>
          </cell>
          <cell r="I148">
            <v>3</v>
          </cell>
          <cell r="J148">
            <v>1</v>
          </cell>
        </row>
        <row r="149">
          <cell r="A149" t="str">
            <v>RLMO</v>
          </cell>
          <cell r="B149" t="str">
            <v>Lighting Service Roadway VI</v>
          </cell>
          <cell r="C149">
            <v>30</v>
          </cell>
          <cell r="D149">
            <v>25</v>
          </cell>
          <cell r="E149" t="str">
            <v>R=A1D1</v>
          </cell>
          <cell r="F149">
            <v>1</v>
          </cell>
          <cell r="G149">
            <v>39736</v>
          </cell>
          <cell r="H149">
            <v>240</v>
          </cell>
          <cell r="I149">
            <v>3</v>
          </cell>
          <cell r="J149">
            <v>1</v>
          </cell>
        </row>
        <row r="150">
          <cell r="A150" t="str">
            <v>RLPF</v>
          </cell>
          <cell r="B150" t="str">
            <v>Lighting Service Roadway VI</v>
          </cell>
          <cell r="C150">
            <v>30</v>
          </cell>
          <cell r="D150">
            <v>25</v>
          </cell>
          <cell r="E150" t="str">
            <v>R=A1D1+</v>
          </cell>
          <cell r="F150">
            <v>1</v>
          </cell>
          <cell r="G150">
            <v>40162</v>
          </cell>
          <cell r="H150">
            <v>999</v>
          </cell>
          <cell r="I150">
            <v>3</v>
          </cell>
          <cell r="J150">
            <v>1</v>
          </cell>
        </row>
        <row r="151">
          <cell r="A151" t="str">
            <v>RLMO</v>
          </cell>
          <cell r="B151" t="str">
            <v>Lighting Service Roadway VI</v>
          </cell>
          <cell r="C151">
            <v>30</v>
          </cell>
          <cell r="D151">
            <v>20</v>
          </cell>
          <cell r="E151" t="str">
            <v>R=D5S</v>
          </cell>
          <cell r="F151">
            <v>1</v>
          </cell>
          <cell r="H151">
            <v>240</v>
          </cell>
          <cell r="I151">
            <v>3</v>
          </cell>
          <cell r="J151">
            <v>5</v>
          </cell>
        </row>
        <row r="152">
          <cell r="A152" t="str">
            <v>RLMO</v>
          </cell>
          <cell r="B152" t="str">
            <v>Lighting Service Roadway VI</v>
          </cell>
          <cell r="C152">
            <v>30</v>
          </cell>
          <cell r="D152">
            <v>20</v>
          </cell>
          <cell r="E152" t="str">
            <v>R=J5SD</v>
          </cell>
          <cell r="F152">
            <v>1</v>
          </cell>
          <cell r="H152">
            <v>240</v>
          </cell>
          <cell r="I152">
            <v>3</v>
          </cell>
          <cell r="J152">
            <v>2</v>
          </cell>
        </row>
        <row r="153">
          <cell r="A153" t="str">
            <v>RLPF</v>
          </cell>
          <cell r="B153" t="str">
            <v>Lighting Service Roadway VI</v>
          </cell>
          <cell r="C153">
            <v>30</v>
          </cell>
          <cell r="D153">
            <v>20</v>
          </cell>
          <cell r="E153" t="str">
            <v>R=AB1</v>
          </cell>
          <cell r="F153">
            <v>1</v>
          </cell>
          <cell r="G153">
            <v>38114</v>
          </cell>
          <cell r="H153">
            <v>240</v>
          </cell>
          <cell r="I153">
            <v>3</v>
          </cell>
          <cell r="J153">
            <v>1</v>
          </cell>
        </row>
        <row r="154">
          <cell r="A154" t="str">
            <v>RLMO</v>
          </cell>
          <cell r="B154" t="str">
            <v>Lighting Service Roadway VI</v>
          </cell>
          <cell r="C154">
            <v>30</v>
          </cell>
          <cell r="D154">
            <v>20</v>
          </cell>
          <cell r="E154" t="str">
            <v>R=AB1</v>
          </cell>
          <cell r="F154">
            <v>1</v>
          </cell>
          <cell r="G154">
            <v>38475</v>
          </cell>
          <cell r="H154">
            <v>240</v>
          </cell>
          <cell r="I154">
            <v>3</v>
          </cell>
          <cell r="J154">
            <v>8</v>
          </cell>
        </row>
        <row r="155">
          <cell r="A155" t="str">
            <v>RLPF</v>
          </cell>
          <cell r="B155" t="str">
            <v>Lighting Service Roadway VI</v>
          </cell>
          <cell r="C155">
            <v>30</v>
          </cell>
          <cell r="D155">
            <v>25</v>
          </cell>
          <cell r="E155" t="str">
            <v>R=A1D1</v>
          </cell>
          <cell r="F155">
            <v>1</v>
          </cell>
          <cell r="G155">
            <v>38084</v>
          </cell>
          <cell r="H155">
            <v>999</v>
          </cell>
          <cell r="I155">
            <v>3</v>
          </cell>
          <cell r="J155">
            <v>5</v>
          </cell>
        </row>
        <row r="156">
          <cell r="A156" t="str">
            <v>RLMO</v>
          </cell>
          <cell r="B156" t="str">
            <v>Lighting Service Roadway VI</v>
          </cell>
          <cell r="C156">
            <v>30</v>
          </cell>
          <cell r="D156">
            <v>20</v>
          </cell>
          <cell r="E156" t="str">
            <v>R=AB1</v>
          </cell>
          <cell r="F156">
            <v>1</v>
          </cell>
          <cell r="G156">
            <v>38014</v>
          </cell>
          <cell r="H156">
            <v>240</v>
          </cell>
          <cell r="I156">
            <v>3</v>
          </cell>
          <cell r="J156">
            <v>1</v>
          </cell>
        </row>
        <row r="157">
          <cell r="A157" t="str">
            <v>RLMO</v>
          </cell>
          <cell r="B157" t="str">
            <v>Lighting Service Roadway VI</v>
          </cell>
          <cell r="C157">
            <v>30</v>
          </cell>
          <cell r="D157">
            <v>20</v>
          </cell>
          <cell r="E157" t="str">
            <v>R=TQS</v>
          </cell>
          <cell r="F157">
            <v>1</v>
          </cell>
          <cell r="H157">
            <v>240</v>
          </cell>
          <cell r="I157">
            <v>3</v>
          </cell>
          <cell r="J157">
            <v>1</v>
          </cell>
        </row>
        <row r="158">
          <cell r="A158" t="str">
            <v>RLMO</v>
          </cell>
          <cell r="B158" t="str">
            <v>Lighting Service Roadway VI</v>
          </cell>
          <cell r="C158">
            <v>30</v>
          </cell>
          <cell r="D158">
            <v>20</v>
          </cell>
          <cell r="E158" t="str">
            <v>R=J3TS</v>
          </cell>
          <cell r="F158">
            <v>1</v>
          </cell>
          <cell r="H158">
            <v>240</v>
          </cell>
          <cell r="I158">
            <v>3</v>
          </cell>
          <cell r="J158">
            <v>1</v>
          </cell>
        </row>
        <row r="159">
          <cell r="A159" t="str">
            <v>RLMO</v>
          </cell>
          <cell r="B159" t="str">
            <v>Lighting Service Roadway VI</v>
          </cell>
          <cell r="C159">
            <v>30</v>
          </cell>
          <cell r="D159">
            <v>25</v>
          </cell>
          <cell r="E159" t="str">
            <v>R=A1D1</v>
          </cell>
          <cell r="F159">
            <v>1</v>
          </cell>
          <cell r="G159">
            <v>36788</v>
          </cell>
          <cell r="H159">
            <v>240</v>
          </cell>
          <cell r="I159">
            <v>3</v>
          </cell>
          <cell r="J159">
            <v>1</v>
          </cell>
        </row>
        <row r="160">
          <cell r="A160" t="str">
            <v>RLPF</v>
          </cell>
          <cell r="B160" t="str">
            <v>Lighting Service Roadway VI</v>
          </cell>
          <cell r="C160">
            <v>30</v>
          </cell>
          <cell r="D160">
            <v>20</v>
          </cell>
          <cell r="E160" t="str">
            <v>R=A1D1</v>
          </cell>
          <cell r="F160">
            <v>1</v>
          </cell>
          <cell r="G160">
            <v>36746</v>
          </cell>
          <cell r="H160">
            <v>999</v>
          </cell>
          <cell r="I160">
            <v>3</v>
          </cell>
          <cell r="J160">
            <v>2</v>
          </cell>
        </row>
        <row r="161">
          <cell r="A161" t="str">
            <v>RLPF</v>
          </cell>
          <cell r="B161" t="str">
            <v>Lighting Service Roadway VI</v>
          </cell>
          <cell r="C161">
            <v>30</v>
          </cell>
          <cell r="D161">
            <v>20</v>
          </cell>
          <cell r="E161" t="str">
            <v>R=AB1</v>
          </cell>
          <cell r="F161">
            <v>1</v>
          </cell>
          <cell r="G161">
            <v>36956</v>
          </cell>
          <cell r="H161">
            <v>240</v>
          </cell>
          <cell r="I161">
            <v>3</v>
          </cell>
          <cell r="J161">
            <v>1</v>
          </cell>
        </row>
        <row r="162">
          <cell r="A162" t="str">
            <v>RLPF</v>
          </cell>
          <cell r="B162" t="str">
            <v>Lighting Service Roadway VI</v>
          </cell>
          <cell r="C162">
            <v>30</v>
          </cell>
          <cell r="D162">
            <v>25</v>
          </cell>
          <cell r="E162" t="str">
            <v>R=A1D1</v>
          </cell>
          <cell r="F162">
            <v>1</v>
          </cell>
          <cell r="G162">
            <v>37641</v>
          </cell>
          <cell r="H162">
            <v>999</v>
          </cell>
          <cell r="I162">
            <v>3</v>
          </cell>
          <cell r="J162">
            <v>1</v>
          </cell>
        </row>
        <row r="163">
          <cell r="A163" t="str">
            <v>RLMO</v>
          </cell>
          <cell r="B163" t="str">
            <v>Lighting Service Roadway VI</v>
          </cell>
          <cell r="C163">
            <v>30</v>
          </cell>
          <cell r="D163">
            <v>20</v>
          </cell>
          <cell r="E163" t="str">
            <v>R=AB1</v>
          </cell>
          <cell r="F163">
            <v>1</v>
          </cell>
          <cell r="G163">
            <v>37494</v>
          </cell>
          <cell r="H163">
            <v>240</v>
          </cell>
          <cell r="I163">
            <v>3</v>
          </cell>
          <cell r="J163">
            <v>2</v>
          </cell>
        </row>
        <row r="164">
          <cell r="A164" t="str">
            <v>RLMO</v>
          </cell>
          <cell r="B164" t="str">
            <v>Lighting Service Roadway VI</v>
          </cell>
          <cell r="C164">
            <v>30</v>
          </cell>
          <cell r="D164">
            <v>20</v>
          </cell>
          <cell r="E164" t="str">
            <v>R=AB1</v>
          </cell>
          <cell r="F164">
            <v>1</v>
          </cell>
          <cell r="G164">
            <v>38908</v>
          </cell>
          <cell r="H164">
            <v>240</v>
          </cell>
          <cell r="I164">
            <v>3</v>
          </cell>
          <cell r="J164">
            <v>1</v>
          </cell>
        </row>
        <row r="165">
          <cell r="A165" t="str">
            <v>RLMO</v>
          </cell>
          <cell r="B165" t="str">
            <v>Lighting Service Roadway VI</v>
          </cell>
          <cell r="C165">
            <v>30</v>
          </cell>
          <cell r="D165">
            <v>20</v>
          </cell>
          <cell r="E165" t="str">
            <v>R=AB1</v>
          </cell>
          <cell r="F165">
            <v>1</v>
          </cell>
          <cell r="G165">
            <v>38811</v>
          </cell>
          <cell r="H165">
            <v>240</v>
          </cell>
          <cell r="I165">
            <v>3</v>
          </cell>
          <cell r="J165">
            <v>3</v>
          </cell>
        </row>
        <row r="166">
          <cell r="A166" t="str">
            <v>RLPF</v>
          </cell>
          <cell r="B166" t="str">
            <v>Lighting Service Roadway VI</v>
          </cell>
          <cell r="C166">
            <v>30</v>
          </cell>
          <cell r="D166">
            <v>20</v>
          </cell>
          <cell r="E166" t="str">
            <v>R=AB1</v>
          </cell>
          <cell r="F166">
            <v>1</v>
          </cell>
          <cell r="G166">
            <v>39321</v>
          </cell>
          <cell r="H166">
            <v>480</v>
          </cell>
          <cell r="I166">
            <v>2</v>
          </cell>
          <cell r="J166">
            <v>1</v>
          </cell>
        </row>
        <row r="167">
          <cell r="A167" t="str">
            <v>RLMO</v>
          </cell>
          <cell r="B167" t="str">
            <v>Lighting Service Roadway VI</v>
          </cell>
          <cell r="C167">
            <v>30</v>
          </cell>
          <cell r="D167">
            <v>20</v>
          </cell>
          <cell r="E167" t="str">
            <v>A=ALF</v>
          </cell>
          <cell r="F167">
            <v>1</v>
          </cell>
          <cell r="G167">
            <v>39479</v>
          </cell>
          <cell r="H167">
            <v>240</v>
          </cell>
          <cell r="I167">
            <v>3</v>
          </cell>
          <cell r="J167">
            <v>4</v>
          </cell>
        </row>
        <row r="168">
          <cell r="A168" t="str">
            <v>RLMO</v>
          </cell>
          <cell r="B168" t="str">
            <v>Lighting Service Roadway VI</v>
          </cell>
          <cell r="C168">
            <v>30</v>
          </cell>
          <cell r="D168">
            <v>20</v>
          </cell>
          <cell r="E168" t="str">
            <v>R=MX</v>
          </cell>
          <cell r="F168">
            <v>1</v>
          </cell>
          <cell r="G168">
            <v>39661</v>
          </cell>
          <cell r="H168">
            <v>240</v>
          </cell>
          <cell r="I168">
            <v>3</v>
          </cell>
          <cell r="J168">
            <v>1</v>
          </cell>
        </row>
        <row r="169">
          <cell r="A169" t="str">
            <v>RLMO</v>
          </cell>
          <cell r="B169" t="str">
            <v>Lighting Service Roadway VI</v>
          </cell>
          <cell r="C169">
            <v>30</v>
          </cell>
          <cell r="D169">
            <v>20</v>
          </cell>
          <cell r="E169" t="str">
            <v>R=MX</v>
          </cell>
          <cell r="F169">
            <v>1</v>
          </cell>
          <cell r="G169">
            <v>39819</v>
          </cell>
          <cell r="H169">
            <v>240</v>
          </cell>
          <cell r="I169">
            <v>3</v>
          </cell>
          <cell r="J169">
            <v>1</v>
          </cell>
        </row>
        <row r="170">
          <cell r="A170" t="str">
            <v>RLMO</v>
          </cell>
          <cell r="B170" t="str">
            <v>Lighting Service Roadway VI</v>
          </cell>
          <cell r="C170">
            <v>30</v>
          </cell>
          <cell r="D170">
            <v>20</v>
          </cell>
          <cell r="E170" t="str">
            <v>R=D2SH</v>
          </cell>
          <cell r="F170">
            <v>1</v>
          </cell>
          <cell r="H170">
            <v>240</v>
          </cell>
          <cell r="I170">
            <v>3</v>
          </cell>
          <cell r="J170">
            <v>3</v>
          </cell>
        </row>
        <row r="171">
          <cell r="A171" t="str">
            <v>RLMO</v>
          </cell>
          <cell r="B171" t="str">
            <v>Lighting Service Roadway VI</v>
          </cell>
          <cell r="C171">
            <v>30</v>
          </cell>
          <cell r="D171">
            <v>20</v>
          </cell>
          <cell r="E171" t="str">
            <v>R=DXMS</v>
          </cell>
          <cell r="F171">
            <v>1</v>
          </cell>
          <cell r="H171">
            <v>240</v>
          </cell>
          <cell r="I171">
            <v>3</v>
          </cell>
          <cell r="J171">
            <v>1</v>
          </cell>
        </row>
        <row r="172">
          <cell r="A172" t="str">
            <v>RLMO</v>
          </cell>
          <cell r="B172" t="str">
            <v>Lighting Service Roadway VI</v>
          </cell>
          <cell r="C172">
            <v>30</v>
          </cell>
          <cell r="D172">
            <v>20</v>
          </cell>
          <cell r="E172" t="str">
            <v>R=J5S</v>
          </cell>
          <cell r="F172">
            <v>1</v>
          </cell>
          <cell r="H172">
            <v>240</v>
          </cell>
          <cell r="I172">
            <v>3</v>
          </cell>
          <cell r="J172">
            <v>3</v>
          </cell>
        </row>
        <row r="173">
          <cell r="A173" t="str">
            <v>RLMO</v>
          </cell>
          <cell r="B173" t="str">
            <v>Lighting Service Roadway VI</v>
          </cell>
          <cell r="C173">
            <v>30</v>
          </cell>
          <cell r="D173">
            <v>20</v>
          </cell>
          <cell r="E173" t="str">
            <v>R=AB1</v>
          </cell>
          <cell r="F173">
            <v>1</v>
          </cell>
          <cell r="G173">
            <v>37923</v>
          </cell>
          <cell r="H173">
            <v>240</v>
          </cell>
          <cell r="I173">
            <v>3</v>
          </cell>
          <cell r="J173">
            <v>1</v>
          </cell>
        </row>
        <row r="174">
          <cell r="A174" t="str">
            <v>RLMO</v>
          </cell>
          <cell r="B174" t="str">
            <v>Lighting Service Roadway VI</v>
          </cell>
          <cell r="C174">
            <v>30</v>
          </cell>
          <cell r="D174">
            <v>20</v>
          </cell>
          <cell r="E174" t="str">
            <v>R=AB1</v>
          </cell>
          <cell r="F174">
            <v>1</v>
          </cell>
          <cell r="G174">
            <v>38356</v>
          </cell>
          <cell r="H174">
            <v>240</v>
          </cell>
          <cell r="I174">
            <v>3</v>
          </cell>
          <cell r="J174">
            <v>1</v>
          </cell>
        </row>
        <row r="175">
          <cell r="A175" t="str">
            <v>RLPF</v>
          </cell>
          <cell r="B175" t="str">
            <v>Lighting Service Roadway VI</v>
          </cell>
          <cell r="C175">
            <v>30</v>
          </cell>
          <cell r="D175">
            <v>20</v>
          </cell>
          <cell r="E175" t="str">
            <v>R=AB1</v>
          </cell>
          <cell r="F175">
            <v>1</v>
          </cell>
          <cell r="G175">
            <v>38292</v>
          </cell>
          <cell r="H175">
            <v>240</v>
          </cell>
          <cell r="I175">
            <v>3</v>
          </cell>
          <cell r="J175">
            <v>1</v>
          </cell>
        </row>
        <row r="176">
          <cell r="A176" t="str">
            <v>RLMO</v>
          </cell>
          <cell r="B176" t="str">
            <v>Lighting Service Roadway VI</v>
          </cell>
          <cell r="C176">
            <v>30</v>
          </cell>
          <cell r="D176">
            <v>20</v>
          </cell>
          <cell r="E176" t="str">
            <v>R=AB1</v>
          </cell>
          <cell r="F176">
            <v>1</v>
          </cell>
          <cell r="H176">
            <v>240</v>
          </cell>
          <cell r="I176">
            <v>3</v>
          </cell>
          <cell r="J176">
            <v>1</v>
          </cell>
        </row>
        <row r="177">
          <cell r="A177" t="str">
            <v>RLMO</v>
          </cell>
          <cell r="B177" t="str">
            <v>Lighting Service Roadway VI</v>
          </cell>
          <cell r="C177">
            <v>30</v>
          </cell>
          <cell r="D177">
            <v>20</v>
          </cell>
          <cell r="E177" t="str">
            <v>R=MX</v>
          </cell>
          <cell r="F177">
            <v>1</v>
          </cell>
          <cell r="H177">
            <v>240</v>
          </cell>
          <cell r="I177">
            <v>3</v>
          </cell>
          <cell r="J177">
            <v>3</v>
          </cell>
        </row>
        <row r="178">
          <cell r="A178" t="str">
            <v>RLPF</v>
          </cell>
          <cell r="B178" t="str">
            <v>Lighting Service Roadway VI</v>
          </cell>
          <cell r="C178">
            <v>30</v>
          </cell>
          <cell r="D178">
            <v>20</v>
          </cell>
          <cell r="E178" t="str">
            <v>R=A1D1</v>
          </cell>
          <cell r="F178">
            <v>1</v>
          </cell>
          <cell r="G178">
            <v>36161</v>
          </cell>
          <cell r="H178">
            <v>240</v>
          </cell>
          <cell r="I178">
            <v>3</v>
          </cell>
          <cell r="J178">
            <v>1</v>
          </cell>
        </row>
        <row r="179">
          <cell r="A179" t="str">
            <v>RLMO</v>
          </cell>
          <cell r="B179" t="str">
            <v>Lighting Service Roadway VI</v>
          </cell>
          <cell r="C179">
            <v>30</v>
          </cell>
          <cell r="D179">
            <v>20</v>
          </cell>
          <cell r="E179" t="str">
            <v>R=I70S</v>
          </cell>
          <cell r="F179">
            <v>1</v>
          </cell>
          <cell r="G179">
            <v>36524</v>
          </cell>
          <cell r="H179">
            <v>240</v>
          </cell>
          <cell r="I179">
            <v>3</v>
          </cell>
          <cell r="J179">
            <v>2</v>
          </cell>
        </row>
        <row r="180">
          <cell r="A180" t="str">
            <v>RLMO</v>
          </cell>
          <cell r="B180" t="str">
            <v>Lighting Service Roadway VI</v>
          </cell>
          <cell r="C180">
            <v>30</v>
          </cell>
          <cell r="D180">
            <v>20</v>
          </cell>
          <cell r="E180" t="str">
            <v>R=AB1</v>
          </cell>
          <cell r="F180">
            <v>1</v>
          </cell>
          <cell r="G180">
            <v>37335</v>
          </cell>
          <cell r="H180">
            <v>240</v>
          </cell>
          <cell r="I180">
            <v>3</v>
          </cell>
          <cell r="J180">
            <v>1</v>
          </cell>
        </row>
        <row r="181">
          <cell r="A181" t="str">
            <v>RLMO</v>
          </cell>
          <cell r="B181" t="str">
            <v>Lighting Service Roadway VI</v>
          </cell>
          <cell r="C181">
            <v>30</v>
          </cell>
          <cell r="D181">
            <v>20</v>
          </cell>
          <cell r="E181" t="str">
            <v>R=AB1</v>
          </cell>
          <cell r="F181">
            <v>1</v>
          </cell>
          <cell r="G181">
            <v>38624</v>
          </cell>
          <cell r="H181">
            <v>240</v>
          </cell>
          <cell r="I181">
            <v>3</v>
          </cell>
          <cell r="J181">
            <v>8</v>
          </cell>
        </row>
        <row r="182">
          <cell r="A182" t="str">
            <v>RLMO</v>
          </cell>
          <cell r="B182" t="str">
            <v>Lighting Service Roadway VI</v>
          </cell>
          <cell r="C182">
            <v>30</v>
          </cell>
          <cell r="D182">
            <v>20</v>
          </cell>
          <cell r="E182" t="str">
            <v>A=ALF</v>
          </cell>
          <cell r="F182">
            <v>1</v>
          </cell>
          <cell r="G182">
            <v>39422</v>
          </cell>
          <cell r="H182">
            <v>240</v>
          </cell>
          <cell r="I182">
            <v>3</v>
          </cell>
          <cell r="J182">
            <v>1</v>
          </cell>
        </row>
        <row r="183">
          <cell r="A183" t="str">
            <v>RLMO</v>
          </cell>
          <cell r="B183" t="str">
            <v>Lighting Service Roadway VI</v>
          </cell>
          <cell r="C183">
            <v>30</v>
          </cell>
          <cell r="D183">
            <v>20</v>
          </cell>
          <cell r="E183" t="str">
            <v>A=ALF</v>
          </cell>
          <cell r="F183">
            <v>1</v>
          </cell>
          <cell r="G183">
            <v>39454</v>
          </cell>
          <cell r="H183">
            <v>240</v>
          </cell>
          <cell r="I183">
            <v>3</v>
          </cell>
          <cell r="J183">
            <v>2</v>
          </cell>
        </row>
        <row r="184">
          <cell r="A184" t="str">
            <v>RLMO</v>
          </cell>
          <cell r="B184" t="str">
            <v>Lighting Service Roadway VI</v>
          </cell>
          <cell r="C184">
            <v>30</v>
          </cell>
          <cell r="D184">
            <v>20</v>
          </cell>
          <cell r="E184" t="str">
            <v>R=MX</v>
          </cell>
          <cell r="F184">
            <v>1</v>
          </cell>
          <cell r="G184">
            <v>39878</v>
          </cell>
          <cell r="H184">
            <v>240</v>
          </cell>
          <cell r="I184">
            <v>3</v>
          </cell>
          <cell r="J184">
            <v>1</v>
          </cell>
        </row>
        <row r="185">
          <cell r="A185" t="str">
            <v>RLMO</v>
          </cell>
          <cell r="B185" t="str">
            <v>Lighting Service Roadway VI</v>
          </cell>
          <cell r="C185">
            <v>30</v>
          </cell>
          <cell r="D185">
            <v>20</v>
          </cell>
          <cell r="E185" t="str">
            <v>R=MS</v>
          </cell>
          <cell r="F185">
            <v>1</v>
          </cell>
          <cell r="H185">
            <v>240</v>
          </cell>
          <cell r="I185">
            <v>3</v>
          </cell>
          <cell r="J185">
            <v>3</v>
          </cell>
        </row>
        <row r="186">
          <cell r="A186" t="str">
            <v>RLMO</v>
          </cell>
          <cell r="B186" t="str">
            <v>Lighting Service Roadway VI</v>
          </cell>
          <cell r="C186">
            <v>30</v>
          </cell>
          <cell r="D186">
            <v>20</v>
          </cell>
          <cell r="E186" t="str">
            <v>R=AB1</v>
          </cell>
          <cell r="F186">
            <v>1</v>
          </cell>
          <cell r="G186">
            <v>38292</v>
          </cell>
          <cell r="H186">
            <v>240</v>
          </cell>
          <cell r="I186">
            <v>3</v>
          </cell>
          <cell r="J186">
            <v>1</v>
          </cell>
        </row>
        <row r="187">
          <cell r="A187" t="str">
            <v>RLMO</v>
          </cell>
          <cell r="B187" t="str">
            <v>Lighting Service Roadway VI</v>
          </cell>
          <cell r="C187">
            <v>30</v>
          </cell>
          <cell r="D187">
            <v>20</v>
          </cell>
          <cell r="E187" t="str">
            <v>R=J4S</v>
          </cell>
          <cell r="F187">
            <v>1</v>
          </cell>
          <cell r="H187">
            <v>240</v>
          </cell>
          <cell r="I187">
            <v>3</v>
          </cell>
          <cell r="J187">
            <v>3</v>
          </cell>
        </row>
        <row r="188">
          <cell r="A188" t="str">
            <v>RLPF</v>
          </cell>
          <cell r="B188" t="str">
            <v>Lighting Service Roadway VI</v>
          </cell>
          <cell r="C188">
            <v>30</v>
          </cell>
          <cell r="D188">
            <v>20</v>
          </cell>
          <cell r="E188" t="str">
            <v>R=TMS2S</v>
          </cell>
          <cell r="F188">
            <v>1</v>
          </cell>
          <cell r="H188">
            <v>0</v>
          </cell>
          <cell r="I188">
            <v>0</v>
          </cell>
          <cell r="J188">
            <v>1</v>
          </cell>
        </row>
        <row r="189">
          <cell r="A189" t="str">
            <v>RLPF</v>
          </cell>
          <cell r="B189" t="str">
            <v>Lighting Service Roadway VI</v>
          </cell>
          <cell r="C189">
            <v>30</v>
          </cell>
          <cell r="D189">
            <v>20</v>
          </cell>
          <cell r="E189" t="str">
            <v>R=I70S</v>
          </cell>
          <cell r="F189">
            <v>1</v>
          </cell>
          <cell r="H189">
            <v>240</v>
          </cell>
          <cell r="I189">
            <v>3</v>
          </cell>
          <cell r="J189">
            <v>8</v>
          </cell>
        </row>
        <row r="190">
          <cell r="A190" t="str">
            <v>RLPF</v>
          </cell>
          <cell r="B190" t="str">
            <v>Lighting Service Roadway VI</v>
          </cell>
          <cell r="C190">
            <v>30</v>
          </cell>
          <cell r="D190">
            <v>20</v>
          </cell>
          <cell r="E190" t="str">
            <v>R=A1D1</v>
          </cell>
          <cell r="F190">
            <v>1</v>
          </cell>
          <cell r="H190">
            <v>999</v>
          </cell>
          <cell r="I190">
            <v>3</v>
          </cell>
          <cell r="J190">
            <v>1</v>
          </cell>
        </row>
        <row r="191">
          <cell r="A191" t="str">
            <v>RLMS</v>
          </cell>
          <cell r="B191" t="str">
            <v>Lighting Service Roadway VI</v>
          </cell>
          <cell r="C191">
            <v>30</v>
          </cell>
          <cell r="D191">
            <v>20</v>
          </cell>
          <cell r="E191" t="str">
            <v>R=MS</v>
          </cell>
          <cell r="F191">
            <v>1</v>
          </cell>
          <cell r="H191">
            <v>240</v>
          </cell>
          <cell r="I191">
            <v>3</v>
          </cell>
          <cell r="J191">
            <v>2</v>
          </cell>
        </row>
        <row r="192">
          <cell r="A192" t="str">
            <v>RLMO</v>
          </cell>
          <cell r="B192" t="str">
            <v>Lighting Service Roadway VI</v>
          </cell>
          <cell r="C192">
            <v>30</v>
          </cell>
          <cell r="D192">
            <v>20</v>
          </cell>
          <cell r="E192" t="str">
            <v>R=MS</v>
          </cell>
          <cell r="F192">
            <v>1</v>
          </cell>
          <cell r="G192">
            <v>36405</v>
          </cell>
          <cell r="H192">
            <v>240</v>
          </cell>
          <cell r="I192">
            <v>3</v>
          </cell>
          <cell r="J192">
            <v>1</v>
          </cell>
        </row>
        <row r="193">
          <cell r="A193" t="str">
            <v>RLMO</v>
          </cell>
          <cell r="B193" t="str">
            <v>Lighting Service Roadway VI</v>
          </cell>
          <cell r="C193">
            <v>30</v>
          </cell>
          <cell r="D193">
            <v>20</v>
          </cell>
          <cell r="E193" t="str">
            <v>R=AB1</v>
          </cell>
          <cell r="F193">
            <v>1</v>
          </cell>
          <cell r="G193">
            <v>36816</v>
          </cell>
          <cell r="H193">
            <v>240</v>
          </cell>
          <cell r="I193">
            <v>3</v>
          </cell>
          <cell r="J193">
            <v>3</v>
          </cell>
        </row>
        <row r="194">
          <cell r="A194" t="str">
            <v>RLPF</v>
          </cell>
          <cell r="B194" t="str">
            <v>Lighting Service Roadway VI</v>
          </cell>
          <cell r="C194">
            <v>30</v>
          </cell>
          <cell r="D194">
            <v>25</v>
          </cell>
          <cell r="E194" t="str">
            <v>R=A1D1</v>
          </cell>
          <cell r="F194">
            <v>1</v>
          </cell>
          <cell r="G194">
            <v>37047</v>
          </cell>
          <cell r="H194">
            <v>999</v>
          </cell>
          <cell r="I194">
            <v>3</v>
          </cell>
          <cell r="J194">
            <v>1</v>
          </cell>
        </row>
        <row r="195">
          <cell r="A195" t="str">
            <v>RLMO</v>
          </cell>
          <cell r="B195" t="str">
            <v>Lighting Service Roadway VI</v>
          </cell>
          <cell r="C195">
            <v>30</v>
          </cell>
          <cell r="D195">
            <v>20</v>
          </cell>
          <cell r="E195" t="str">
            <v>R=AB1</v>
          </cell>
          <cell r="F195">
            <v>1</v>
          </cell>
          <cell r="G195">
            <v>36956</v>
          </cell>
          <cell r="H195">
            <v>240</v>
          </cell>
          <cell r="I195">
            <v>3</v>
          </cell>
          <cell r="J195">
            <v>1</v>
          </cell>
        </row>
        <row r="196">
          <cell r="A196" t="str">
            <v>RLPF</v>
          </cell>
          <cell r="B196" t="str">
            <v>Lighting Service Roadway VI</v>
          </cell>
          <cell r="C196">
            <v>30</v>
          </cell>
          <cell r="D196">
            <v>25</v>
          </cell>
          <cell r="E196" t="str">
            <v>R=A1D1</v>
          </cell>
          <cell r="F196">
            <v>1</v>
          </cell>
          <cell r="G196">
            <v>37466</v>
          </cell>
          <cell r="H196">
            <v>999</v>
          </cell>
          <cell r="I196">
            <v>3</v>
          </cell>
          <cell r="J196">
            <v>2</v>
          </cell>
        </row>
        <row r="197">
          <cell r="A197" t="str">
            <v>RLMO</v>
          </cell>
          <cell r="B197" t="str">
            <v>Lighting Service Roadway VI</v>
          </cell>
          <cell r="C197">
            <v>30</v>
          </cell>
          <cell r="D197">
            <v>25</v>
          </cell>
          <cell r="E197" t="str">
            <v>R=A1D1</v>
          </cell>
          <cell r="F197">
            <v>1</v>
          </cell>
          <cell r="G197">
            <v>38783</v>
          </cell>
          <cell r="H197">
            <v>999</v>
          </cell>
          <cell r="I197">
            <v>3</v>
          </cell>
          <cell r="J197">
            <v>1</v>
          </cell>
        </row>
        <row r="198">
          <cell r="A198" t="str">
            <v>RLPF</v>
          </cell>
          <cell r="B198" t="str">
            <v>Lighting Service Roadway VI</v>
          </cell>
          <cell r="C198">
            <v>30</v>
          </cell>
          <cell r="D198">
            <v>20</v>
          </cell>
          <cell r="E198" t="str">
            <v>R=A1D1ND</v>
          </cell>
          <cell r="F198">
            <v>1</v>
          </cell>
          <cell r="G198">
            <v>38783</v>
          </cell>
          <cell r="H198">
            <v>999</v>
          </cell>
          <cell r="I198">
            <v>3</v>
          </cell>
          <cell r="J198">
            <v>1</v>
          </cell>
        </row>
        <row r="199">
          <cell r="A199" t="str">
            <v>RLMO</v>
          </cell>
          <cell r="B199" t="str">
            <v>Lighting Service Roadway VI</v>
          </cell>
          <cell r="C199">
            <v>30</v>
          </cell>
          <cell r="D199">
            <v>20</v>
          </cell>
          <cell r="E199" t="str">
            <v>R=AB1</v>
          </cell>
          <cell r="F199">
            <v>1</v>
          </cell>
          <cell r="G199">
            <v>39175</v>
          </cell>
          <cell r="H199">
            <v>240</v>
          </cell>
          <cell r="I199">
            <v>3</v>
          </cell>
          <cell r="J199">
            <v>2</v>
          </cell>
        </row>
        <row r="200">
          <cell r="A200" t="str">
            <v>RLMO</v>
          </cell>
          <cell r="B200" t="str">
            <v>Lighting Service Roadway VI</v>
          </cell>
          <cell r="C200">
            <v>30</v>
          </cell>
          <cell r="D200">
            <v>20</v>
          </cell>
          <cell r="E200" t="str">
            <v>R=AB1</v>
          </cell>
          <cell r="F200">
            <v>1</v>
          </cell>
          <cell r="G200">
            <v>39112</v>
          </cell>
          <cell r="H200">
            <v>240</v>
          </cell>
          <cell r="I200">
            <v>3</v>
          </cell>
          <cell r="J200">
            <v>2</v>
          </cell>
        </row>
        <row r="201">
          <cell r="A201" t="str">
            <v>RLMO</v>
          </cell>
          <cell r="B201" t="str">
            <v>Lighting Service Roadway VI</v>
          </cell>
          <cell r="C201">
            <v>30</v>
          </cell>
          <cell r="D201">
            <v>25</v>
          </cell>
          <cell r="E201" t="str">
            <v>R=A1D1</v>
          </cell>
          <cell r="F201">
            <v>1</v>
          </cell>
          <cell r="G201">
            <v>39373</v>
          </cell>
          <cell r="H201">
            <v>240</v>
          </cell>
          <cell r="I201">
            <v>3</v>
          </cell>
          <cell r="J201">
            <v>1</v>
          </cell>
        </row>
        <row r="202">
          <cell r="A202" t="str">
            <v>RLMO</v>
          </cell>
          <cell r="B202" t="str">
            <v>Lighting Service Roadway VI</v>
          </cell>
          <cell r="C202">
            <v>30</v>
          </cell>
          <cell r="D202">
            <v>20</v>
          </cell>
          <cell r="E202" t="str">
            <v>R=MX</v>
          </cell>
          <cell r="F202">
            <v>1</v>
          </cell>
          <cell r="G202">
            <v>39605</v>
          </cell>
          <cell r="H202">
            <v>240</v>
          </cell>
          <cell r="I202">
            <v>3</v>
          </cell>
          <cell r="J202">
            <v>2</v>
          </cell>
        </row>
        <row r="203">
          <cell r="A203" t="str">
            <v>RLPF</v>
          </cell>
          <cell r="B203" t="str">
            <v>Lighting Service Roadway VI</v>
          </cell>
          <cell r="C203">
            <v>30</v>
          </cell>
          <cell r="D203">
            <v>20</v>
          </cell>
          <cell r="E203" t="str">
            <v>R=A1D1ND</v>
          </cell>
          <cell r="F203">
            <v>1</v>
          </cell>
          <cell r="G203">
            <v>39855</v>
          </cell>
          <cell r="H203">
            <v>999</v>
          </cell>
          <cell r="I203">
            <v>3</v>
          </cell>
          <cell r="J203">
            <v>2</v>
          </cell>
        </row>
        <row r="204">
          <cell r="A204" t="str">
            <v>RLMO</v>
          </cell>
          <cell r="B204" t="str">
            <v>Lighting Service Roadway VI</v>
          </cell>
          <cell r="C204">
            <v>30</v>
          </cell>
          <cell r="D204">
            <v>25</v>
          </cell>
          <cell r="E204" t="str">
            <v>R=A1D1+</v>
          </cell>
          <cell r="F204">
            <v>1</v>
          </cell>
          <cell r="G204">
            <v>40162</v>
          </cell>
          <cell r="H204">
            <v>999</v>
          </cell>
          <cell r="I204">
            <v>3</v>
          </cell>
          <cell r="J204">
            <v>1</v>
          </cell>
        </row>
        <row r="205">
          <cell r="A205" t="str">
            <v>RLMO</v>
          </cell>
          <cell r="B205" t="str">
            <v>Lighting Service Roadway VI</v>
          </cell>
          <cell r="C205">
            <v>30</v>
          </cell>
          <cell r="D205">
            <v>20</v>
          </cell>
          <cell r="E205" t="str">
            <v>R=D4S</v>
          </cell>
          <cell r="F205">
            <v>1</v>
          </cell>
          <cell r="H205">
            <v>240</v>
          </cell>
          <cell r="I205">
            <v>3</v>
          </cell>
          <cell r="J205">
            <v>10</v>
          </cell>
        </row>
        <row r="206">
          <cell r="A206" t="str">
            <v>RLMO</v>
          </cell>
          <cell r="B206" t="str">
            <v>Lighting Service Roadway VI</v>
          </cell>
          <cell r="C206">
            <v>30</v>
          </cell>
          <cell r="D206">
            <v>20</v>
          </cell>
          <cell r="E206" t="str">
            <v>R=TMS2S</v>
          </cell>
          <cell r="F206">
            <v>1</v>
          </cell>
          <cell r="H206">
            <v>0</v>
          </cell>
          <cell r="I206">
            <v>0</v>
          </cell>
          <cell r="J206">
            <v>3</v>
          </cell>
        </row>
        <row r="207">
          <cell r="A207" t="str">
            <v>RLMO</v>
          </cell>
          <cell r="B207" t="str">
            <v>Lighting Service Roadway VI</v>
          </cell>
          <cell r="C207">
            <v>30</v>
          </cell>
          <cell r="D207">
            <v>20</v>
          </cell>
          <cell r="E207" t="str">
            <v>R=J5S</v>
          </cell>
          <cell r="F207">
            <v>1</v>
          </cell>
          <cell r="H207">
            <v>240</v>
          </cell>
          <cell r="I207">
            <v>3</v>
          </cell>
          <cell r="J207">
            <v>10</v>
          </cell>
        </row>
        <row r="208">
          <cell r="A208" t="str">
            <v>RLMO</v>
          </cell>
          <cell r="B208" t="str">
            <v>Lighting Service Roadway VI</v>
          </cell>
          <cell r="C208">
            <v>30</v>
          </cell>
          <cell r="D208">
            <v>20</v>
          </cell>
          <cell r="E208" t="str">
            <v>R=AB1</v>
          </cell>
          <cell r="F208">
            <v>1</v>
          </cell>
          <cell r="G208">
            <v>38327</v>
          </cell>
          <cell r="H208">
            <v>240</v>
          </cell>
          <cell r="I208">
            <v>3</v>
          </cell>
          <cell r="J208">
            <v>2</v>
          </cell>
        </row>
        <row r="209">
          <cell r="A209" t="str">
            <v>RLPF</v>
          </cell>
          <cell r="B209" t="str">
            <v>Lighting Service Roadway VI</v>
          </cell>
          <cell r="C209">
            <v>30</v>
          </cell>
          <cell r="D209">
            <v>20</v>
          </cell>
          <cell r="E209" t="str">
            <v>R=AB1</v>
          </cell>
          <cell r="F209">
            <v>1</v>
          </cell>
          <cell r="G209">
            <v>38327</v>
          </cell>
          <cell r="H209">
            <v>240</v>
          </cell>
          <cell r="I209">
            <v>3</v>
          </cell>
          <cell r="J209">
            <v>1</v>
          </cell>
        </row>
        <row r="210">
          <cell r="A210" t="str">
            <v>RLMO</v>
          </cell>
          <cell r="B210" t="str">
            <v>Lighting Service Roadway VI</v>
          </cell>
          <cell r="C210">
            <v>30</v>
          </cell>
          <cell r="D210">
            <v>20</v>
          </cell>
          <cell r="E210" t="str">
            <v>R=AB1</v>
          </cell>
          <cell r="F210">
            <v>1</v>
          </cell>
          <cell r="G210">
            <v>38383</v>
          </cell>
          <cell r="H210">
            <v>240</v>
          </cell>
          <cell r="I210">
            <v>3</v>
          </cell>
          <cell r="J210">
            <v>1</v>
          </cell>
        </row>
        <row r="211">
          <cell r="A211" t="str">
            <v>RLMO</v>
          </cell>
          <cell r="B211" t="str">
            <v>Lighting Service Roadway VI</v>
          </cell>
          <cell r="C211">
            <v>30</v>
          </cell>
          <cell r="D211">
            <v>25</v>
          </cell>
          <cell r="E211" t="str">
            <v>R=A1D1</v>
          </cell>
          <cell r="F211">
            <v>1</v>
          </cell>
          <cell r="G211">
            <v>38161</v>
          </cell>
          <cell r="H211">
            <v>240</v>
          </cell>
          <cell r="I211">
            <v>3</v>
          </cell>
          <cell r="J211">
            <v>1</v>
          </cell>
        </row>
        <row r="212">
          <cell r="A212" t="str">
            <v>RLMS</v>
          </cell>
          <cell r="B212" t="str">
            <v>Lighting Service Roadway VI</v>
          </cell>
          <cell r="C212">
            <v>30</v>
          </cell>
          <cell r="D212">
            <v>20</v>
          </cell>
          <cell r="E212" t="str">
            <v>R=D4S</v>
          </cell>
          <cell r="F212">
            <v>1</v>
          </cell>
          <cell r="H212">
            <v>240</v>
          </cell>
          <cell r="I212">
            <v>3</v>
          </cell>
          <cell r="J212">
            <v>1</v>
          </cell>
        </row>
        <row r="213">
          <cell r="A213" t="str">
            <v>RLMS</v>
          </cell>
          <cell r="B213" t="str">
            <v>Lighting Service Roadway VI</v>
          </cell>
          <cell r="C213">
            <v>30</v>
          </cell>
          <cell r="D213">
            <v>20</v>
          </cell>
          <cell r="E213" t="str">
            <v>R=D5S</v>
          </cell>
          <cell r="F213">
            <v>1</v>
          </cell>
          <cell r="H213">
            <v>240</v>
          </cell>
          <cell r="I213">
            <v>3</v>
          </cell>
          <cell r="J213">
            <v>1</v>
          </cell>
        </row>
        <row r="214">
          <cell r="A214" t="str">
            <v>RLPF</v>
          </cell>
          <cell r="B214" t="str">
            <v>Lighting Service Roadway VI</v>
          </cell>
          <cell r="C214">
            <v>30</v>
          </cell>
          <cell r="D214">
            <v>20</v>
          </cell>
          <cell r="E214" t="str">
            <v>R=AB1</v>
          </cell>
          <cell r="F214">
            <v>1</v>
          </cell>
          <cell r="G214">
            <v>36161</v>
          </cell>
          <cell r="H214">
            <v>480</v>
          </cell>
          <cell r="I214">
            <v>3</v>
          </cell>
          <cell r="J214">
            <v>1</v>
          </cell>
        </row>
        <row r="215">
          <cell r="A215" t="str">
            <v>RLPF</v>
          </cell>
          <cell r="B215" t="str">
            <v>Lighting Service Roadway VI</v>
          </cell>
          <cell r="C215">
            <v>30</v>
          </cell>
          <cell r="D215">
            <v>20</v>
          </cell>
          <cell r="E215" t="str">
            <v>R=AB1</v>
          </cell>
          <cell r="F215">
            <v>1</v>
          </cell>
          <cell r="G215">
            <v>36621</v>
          </cell>
          <cell r="H215">
            <v>240</v>
          </cell>
          <cell r="I215">
            <v>3</v>
          </cell>
          <cell r="J215">
            <v>1</v>
          </cell>
        </row>
        <row r="216">
          <cell r="A216" t="str">
            <v>RLMO</v>
          </cell>
          <cell r="B216" t="str">
            <v>Lighting Service Roadway VI</v>
          </cell>
          <cell r="C216">
            <v>30</v>
          </cell>
          <cell r="D216">
            <v>20</v>
          </cell>
          <cell r="E216" t="str">
            <v>R=AB1</v>
          </cell>
          <cell r="F216">
            <v>1</v>
          </cell>
          <cell r="G216">
            <v>36753</v>
          </cell>
          <cell r="H216">
            <v>240</v>
          </cell>
          <cell r="I216">
            <v>3</v>
          </cell>
          <cell r="J216">
            <v>1</v>
          </cell>
        </row>
        <row r="217">
          <cell r="A217" t="str">
            <v>RLPF</v>
          </cell>
          <cell r="B217" t="str">
            <v>Lighting Service Roadway VI</v>
          </cell>
          <cell r="C217">
            <v>30</v>
          </cell>
          <cell r="D217">
            <v>20</v>
          </cell>
          <cell r="E217" t="str">
            <v>R=A1D1</v>
          </cell>
          <cell r="F217">
            <v>1</v>
          </cell>
          <cell r="G217">
            <v>37012</v>
          </cell>
          <cell r="H217">
            <v>999</v>
          </cell>
          <cell r="I217">
            <v>3</v>
          </cell>
          <cell r="J217">
            <v>4</v>
          </cell>
        </row>
        <row r="218">
          <cell r="A218" t="str">
            <v>RLMO</v>
          </cell>
          <cell r="B218" t="str">
            <v>Lighting Service Roadway VI</v>
          </cell>
          <cell r="C218">
            <v>30</v>
          </cell>
          <cell r="D218">
            <v>20</v>
          </cell>
          <cell r="E218" t="str">
            <v>R=AB1</v>
          </cell>
          <cell r="F218">
            <v>1</v>
          </cell>
          <cell r="G218">
            <v>37349</v>
          </cell>
          <cell r="H218">
            <v>240</v>
          </cell>
          <cell r="I218">
            <v>3</v>
          </cell>
          <cell r="J218">
            <v>1</v>
          </cell>
        </row>
        <row r="219">
          <cell r="A219" t="str">
            <v>RLMO</v>
          </cell>
          <cell r="B219" t="str">
            <v>Lighting Service Roadway VI</v>
          </cell>
          <cell r="C219">
            <v>30</v>
          </cell>
          <cell r="D219">
            <v>20</v>
          </cell>
          <cell r="E219" t="str">
            <v>R=AB1</v>
          </cell>
          <cell r="F219">
            <v>1</v>
          </cell>
          <cell r="G219">
            <v>37384</v>
          </cell>
          <cell r="H219">
            <v>240</v>
          </cell>
          <cell r="I219">
            <v>3</v>
          </cell>
          <cell r="J219">
            <v>1</v>
          </cell>
        </row>
        <row r="220">
          <cell r="A220" t="str">
            <v>RLPF</v>
          </cell>
          <cell r="B220" t="str">
            <v>Lighting Service Roadway VI</v>
          </cell>
          <cell r="C220">
            <v>30</v>
          </cell>
          <cell r="D220">
            <v>25</v>
          </cell>
          <cell r="E220" t="str">
            <v>R=A1D1</v>
          </cell>
          <cell r="F220">
            <v>1</v>
          </cell>
          <cell r="G220">
            <v>38786</v>
          </cell>
          <cell r="H220">
            <v>240</v>
          </cell>
          <cell r="I220">
            <v>3</v>
          </cell>
          <cell r="J220">
            <v>1</v>
          </cell>
        </row>
        <row r="221">
          <cell r="A221" t="str">
            <v>RLMS</v>
          </cell>
          <cell r="B221" t="str">
            <v>Lighting Service Roadway VI</v>
          </cell>
          <cell r="C221">
            <v>30</v>
          </cell>
          <cell r="D221">
            <v>20</v>
          </cell>
          <cell r="E221" t="str">
            <v>A=ALF</v>
          </cell>
          <cell r="F221">
            <v>1</v>
          </cell>
          <cell r="G221">
            <v>39422</v>
          </cell>
          <cell r="H221">
            <v>240</v>
          </cell>
          <cell r="I221">
            <v>3</v>
          </cell>
          <cell r="J221">
            <v>1</v>
          </cell>
        </row>
        <row r="222">
          <cell r="A222" t="str">
            <v>RLMO</v>
          </cell>
          <cell r="B222" t="str">
            <v>Lighting Service Roadway VI</v>
          </cell>
          <cell r="C222">
            <v>30</v>
          </cell>
          <cell r="D222">
            <v>20</v>
          </cell>
          <cell r="E222" t="str">
            <v>R=MX</v>
          </cell>
          <cell r="F222">
            <v>1</v>
          </cell>
          <cell r="G222">
            <v>39606</v>
          </cell>
          <cell r="H222">
            <v>240</v>
          </cell>
          <cell r="I222">
            <v>3</v>
          </cell>
          <cell r="J222">
            <v>1</v>
          </cell>
        </row>
        <row r="223">
          <cell r="A223" t="str">
            <v>RLMO</v>
          </cell>
          <cell r="B223" t="str">
            <v>Lighting Service Roadway VI</v>
          </cell>
          <cell r="C223">
            <v>30</v>
          </cell>
          <cell r="D223">
            <v>20</v>
          </cell>
          <cell r="E223" t="str">
            <v>R=MX</v>
          </cell>
          <cell r="F223">
            <v>1</v>
          </cell>
          <cell r="G223">
            <v>39776</v>
          </cell>
          <cell r="H223">
            <v>240</v>
          </cell>
          <cell r="I223">
            <v>3</v>
          </cell>
          <cell r="J223">
            <v>4</v>
          </cell>
        </row>
        <row r="224">
          <cell r="A224" t="str">
            <v>RLPF</v>
          </cell>
          <cell r="B224" t="str">
            <v>Lighting Service Roadway VI</v>
          </cell>
          <cell r="C224">
            <v>30</v>
          </cell>
          <cell r="D224">
            <v>20</v>
          </cell>
          <cell r="E224" t="str">
            <v>R=MX</v>
          </cell>
          <cell r="F224">
            <v>1</v>
          </cell>
          <cell r="G224">
            <v>39871</v>
          </cell>
          <cell r="H224">
            <v>240</v>
          </cell>
          <cell r="I224">
            <v>3</v>
          </cell>
          <cell r="J224">
            <v>1</v>
          </cell>
        </row>
        <row r="225">
          <cell r="A225" t="str">
            <v>RLMO</v>
          </cell>
          <cell r="B225" t="str">
            <v>Lighting Service Roadway VI</v>
          </cell>
          <cell r="C225">
            <v>30</v>
          </cell>
          <cell r="D225">
            <v>20</v>
          </cell>
          <cell r="E225" t="str">
            <v>R=DXMS</v>
          </cell>
          <cell r="F225">
            <v>1</v>
          </cell>
          <cell r="H225">
            <v>240</v>
          </cell>
          <cell r="I225">
            <v>3</v>
          </cell>
          <cell r="J225">
            <v>2</v>
          </cell>
        </row>
        <row r="226">
          <cell r="A226" t="str">
            <v>RLMO</v>
          </cell>
          <cell r="B226" t="str">
            <v>Lighting Service Roadway VI</v>
          </cell>
          <cell r="C226">
            <v>30</v>
          </cell>
          <cell r="D226">
            <v>20</v>
          </cell>
          <cell r="E226" t="str">
            <v>R=AB1</v>
          </cell>
          <cell r="F226">
            <v>1</v>
          </cell>
          <cell r="H226">
            <v>120</v>
          </cell>
          <cell r="I226">
            <v>2</v>
          </cell>
          <cell r="J226">
            <v>2</v>
          </cell>
        </row>
        <row r="227">
          <cell r="A227" t="str">
            <v>RLMO</v>
          </cell>
          <cell r="B227" t="str">
            <v>Lighting Service Roadway VI</v>
          </cell>
          <cell r="C227">
            <v>30</v>
          </cell>
          <cell r="D227">
            <v>25</v>
          </cell>
          <cell r="E227" t="str">
            <v>R=TMS2S</v>
          </cell>
          <cell r="F227">
            <v>1</v>
          </cell>
          <cell r="H227">
            <v>240</v>
          </cell>
          <cell r="I227">
            <v>3</v>
          </cell>
          <cell r="J227">
            <v>1</v>
          </cell>
        </row>
        <row r="228">
          <cell r="A228" t="str">
            <v>RLMO</v>
          </cell>
          <cell r="B228" t="str">
            <v>Lighting Service Roadway VI</v>
          </cell>
          <cell r="C228">
            <v>30</v>
          </cell>
          <cell r="D228">
            <v>20</v>
          </cell>
          <cell r="E228" t="str">
            <v>R=J5SR</v>
          </cell>
          <cell r="F228">
            <v>1</v>
          </cell>
          <cell r="H228">
            <v>240</v>
          </cell>
          <cell r="I228">
            <v>3</v>
          </cell>
          <cell r="J228">
            <v>4</v>
          </cell>
        </row>
        <row r="229">
          <cell r="A229" t="str">
            <v>RLMO</v>
          </cell>
          <cell r="B229" t="str">
            <v>Lighting Service Roadway VI</v>
          </cell>
          <cell r="C229">
            <v>30</v>
          </cell>
          <cell r="D229">
            <v>20</v>
          </cell>
          <cell r="E229" t="str">
            <v>R=MS</v>
          </cell>
          <cell r="F229">
            <v>1</v>
          </cell>
          <cell r="H229">
            <v>240</v>
          </cell>
          <cell r="I229">
            <v>3</v>
          </cell>
          <cell r="J229">
            <v>9</v>
          </cell>
        </row>
        <row r="230">
          <cell r="A230" t="str">
            <v>RLMO</v>
          </cell>
          <cell r="B230" t="str">
            <v>Lighting Service Roadway VI</v>
          </cell>
          <cell r="C230">
            <v>30</v>
          </cell>
          <cell r="D230">
            <v>20</v>
          </cell>
          <cell r="E230" t="str">
            <v>R=J3S</v>
          </cell>
          <cell r="F230">
            <v>1</v>
          </cell>
          <cell r="H230">
            <v>240</v>
          </cell>
          <cell r="I230">
            <v>3</v>
          </cell>
          <cell r="J230">
            <v>4</v>
          </cell>
        </row>
        <row r="231">
          <cell r="A231" t="str">
            <v>RLMO</v>
          </cell>
          <cell r="B231" t="str">
            <v>Lighting Service Roadway VI</v>
          </cell>
          <cell r="C231">
            <v>30</v>
          </cell>
          <cell r="D231">
            <v>20</v>
          </cell>
          <cell r="E231" t="str">
            <v>R=AB1</v>
          </cell>
          <cell r="F231">
            <v>1</v>
          </cell>
          <cell r="G231">
            <v>38082</v>
          </cell>
          <cell r="H231">
            <v>240</v>
          </cell>
          <cell r="I231">
            <v>3</v>
          </cell>
          <cell r="J231">
            <v>1</v>
          </cell>
        </row>
        <row r="232">
          <cell r="A232" t="str">
            <v>RLMO</v>
          </cell>
          <cell r="B232" t="str">
            <v>Lighting Service Roadway VI</v>
          </cell>
          <cell r="C232">
            <v>30</v>
          </cell>
          <cell r="D232">
            <v>25</v>
          </cell>
          <cell r="E232" t="str">
            <v>R=A1D1</v>
          </cell>
          <cell r="F232">
            <v>1</v>
          </cell>
          <cell r="G232">
            <v>38084</v>
          </cell>
          <cell r="H232">
            <v>999</v>
          </cell>
          <cell r="I232">
            <v>3</v>
          </cell>
          <cell r="J232">
            <v>1</v>
          </cell>
        </row>
        <row r="233">
          <cell r="A233" t="str">
            <v>RLMO</v>
          </cell>
          <cell r="B233" t="str">
            <v>Lighting Service Roadway VI</v>
          </cell>
          <cell r="C233">
            <v>30</v>
          </cell>
          <cell r="D233">
            <v>20</v>
          </cell>
          <cell r="E233" t="str">
            <v>R=J5S</v>
          </cell>
          <cell r="F233">
            <v>1</v>
          </cell>
          <cell r="H233">
            <v>240</v>
          </cell>
          <cell r="I233">
            <v>3</v>
          </cell>
          <cell r="J233">
            <v>6</v>
          </cell>
        </row>
        <row r="234">
          <cell r="A234" t="str">
            <v>RLMO</v>
          </cell>
          <cell r="B234" t="str">
            <v>Lighting Service Roadway VI</v>
          </cell>
          <cell r="C234">
            <v>30</v>
          </cell>
          <cell r="D234">
            <v>20</v>
          </cell>
          <cell r="E234" t="str">
            <v>R=TMS2S</v>
          </cell>
          <cell r="F234">
            <v>1</v>
          </cell>
          <cell r="H234">
            <v>240</v>
          </cell>
          <cell r="I234">
            <v>3</v>
          </cell>
          <cell r="J234">
            <v>2</v>
          </cell>
        </row>
        <row r="235">
          <cell r="A235" t="str">
            <v>RLPF</v>
          </cell>
          <cell r="B235" t="str">
            <v>Lighting Service Roadway VI</v>
          </cell>
          <cell r="C235">
            <v>30</v>
          </cell>
          <cell r="D235">
            <v>25</v>
          </cell>
          <cell r="E235" t="str">
            <v>R=A1D1</v>
          </cell>
          <cell r="F235">
            <v>1</v>
          </cell>
          <cell r="G235">
            <v>36161</v>
          </cell>
          <cell r="H235">
            <v>999</v>
          </cell>
          <cell r="I235">
            <v>3</v>
          </cell>
          <cell r="J235">
            <v>1</v>
          </cell>
        </row>
        <row r="236">
          <cell r="A236" t="str">
            <v>RLMO</v>
          </cell>
          <cell r="B236" t="str">
            <v>Lighting Service Roadway VI</v>
          </cell>
          <cell r="C236">
            <v>30</v>
          </cell>
          <cell r="D236">
            <v>20</v>
          </cell>
          <cell r="E236" t="str">
            <v>R=AB1</v>
          </cell>
          <cell r="F236">
            <v>1</v>
          </cell>
          <cell r="G236">
            <v>36791</v>
          </cell>
          <cell r="H236">
            <v>240</v>
          </cell>
          <cell r="I236">
            <v>3</v>
          </cell>
          <cell r="J236">
            <v>1</v>
          </cell>
        </row>
        <row r="237">
          <cell r="A237" t="str">
            <v>RLMO</v>
          </cell>
          <cell r="B237" t="str">
            <v>Lighting Service Roadway VI</v>
          </cell>
          <cell r="C237">
            <v>30</v>
          </cell>
          <cell r="D237">
            <v>20</v>
          </cell>
          <cell r="E237" t="str">
            <v>R=AB1</v>
          </cell>
          <cell r="F237">
            <v>1</v>
          </cell>
          <cell r="G237">
            <v>37139</v>
          </cell>
          <cell r="H237">
            <v>240</v>
          </cell>
          <cell r="I237">
            <v>3</v>
          </cell>
          <cell r="J237">
            <v>1</v>
          </cell>
        </row>
        <row r="238">
          <cell r="A238" t="str">
            <v>RLMO</v>
          </cell>
          <cell r="B238" t="str">
            <v>Lighting Service Roadway VI</v>
          </cell>
          <cell r="C238">
            <v>30</v>
          </cell>
          <cell r="D238">
            <v>20</v>
          </cell>
          <cell r="E238" t="str">
            <v>R=AB1</v>
          </cell>
          <cell r="F238">
            <v>1</v>
          </cell>
          <cell r="G238">
            <v>37314</v>
          </cell>
          <cell r="H238">
            <v>240</v>
          </cell>
          <cell r="I238">
            <v>3</v>
          </cell>
          <cell r="J238">
            <v>1</v>
          </cell>
        </row>
        <row r="239">
          <cell r="A239" t="str">
            <v>RLMO</v>
          </cell>
          <cell r="B239" t="str">
            <v>Lighting Service Roadway VI</v>
          </cell>
          <cell r="C239">
            <v>30</v>
          </cell>
          <cell r="D239">
            <v>20</v>
          </cell>
          <cell r="E239" t="str">
            <v>R=AB1</v>
          </cell>
          <cell r="F239">
            <v>1</v>
          </cell>
          <cell r="G239">
            <v>38657</v>
          </cell>
          <cell r="H239">
            <v>240</v>
          </cell>
          <cell r="I239">
            <v>3</v>
          </cell>
          <cell r="J239">
            <v>2</v>
          </cell>
        </row>
        <row r="240">
          <cell r="A240" t="str">
            <v>RLMO</v>
          </cell>
          <cell r="B240" t="str">
            <v>Lighting Service Roadway VI</v>
          </cell>
          <cell r="C240">
            <v>30</v>
          </cell>
          <cell r="D240">
            <v>20</v>
          </cell>
          <cell r="E240" t="str">
            <v>R=AB1</v>
          </cell>
          <cell r="F240">
            <v>1</v>
          </cell>
          <cell r="G240">
            <v>38685</v>
          </cell>
          <cell r="H240">
            <v>240</v>
          </cell>
          <cell r="I240">
            <v>3</v>
          </cell>
          <cell r="J240">
            <v>4</v>
          </cell>
        </row>
        <row r="241">
          <cell r="A241" t="str">
            <v>RLMO</v>
          </cell>
          <cell r="B241" t="str">
            <v>Lighting Service Roadway VI</v>
          </cell>
          <cell r="C241">
            <v>30</v>
          </cell>
          <cell r="D241">
            <v>20</v>
          </cell>
          <cell r="E241" t="str">
            <v>R=AB1</v>
          </cell>
          <cell r="F241">
            <v>1</v>
          </cell>
          <cell r="G241">
            <v>39202</v>
          </cell>
          <cell r="H241">
            <v>240</v>
          </cell>
          <cell r="I241">
            <v>3</v>
          </cell>
          <cell r="J241">
            <v>1</v>
          </cell>
        </row>
        <row r="242">
          <cell r="A242" t="str">
            <v>RLMO</v>
          </cell>
          <cell r="B242" t="str">
            <v>Lighting Service Roadway VI</v>
          </cell>
          <cell r="C242">
            <v>30</v>
          </cell>
          <cell r="D242">
            <v>25</v>
          </cell>
          <cell r="E242" t="str">
            <v>R=A1D1</v>
          </cell>
          <cell r="F242">
            <v>1</v>
          </cell>
          <cell r="G242">
            <v>39637</v>
          </cell>
          <cell r="H242">
            <v>240</v>
          </cell>
          <cell r="I242">
            <v>3</v>
          </cell>
          <cell r="J242">
            <v>1</v>
          </cell>
        </row>
        <row r="243">
          <cell r="A243" t="str">
            <v>RLPF</v>
          </cell>
          <cell r="B243" t="str">
            <v>Lighting Service Roadway VI</v>
          </cell>
          <cell r="C243">
            <v>30</v>
          </cell>
          <cell r="D243">
            <v>20</v>
          </cell>
          <cell r="E243" t="str">
            <v>R=AB1</v>
          </cell>
          <cell r="F243">
            <v>1</v>
          </cell>
          <cell r="G243">
            <v>36503</v>
          </cell>
          <cell r="H243">
            <v>240</v>
          </cell>
          <cell r="I243">
            <v>3</v>
          </cell>
          <cell r="J243">
            <v>1</v>
          </cell>
        </row>
        <row r="244">
          <cell r="A244" t="str">
            <v>RLMO</v>
          </cell>
          <cell r="B244" t="str">
            <v>Lighting Service Roadway VI</v>
          </cell>
          <cell r="C244">
            <v>30</v>
          </cell>
          <cell r="D244">
            <v>20</v>
          </cell>
          <cell r="E244" t="str">
            <v>R=AB1</v>
          </cell>
          <cell r="F244">
            <v>1</v>
          </cell>
          <cell r="G244">
            <v>38715</v>
          </cell>
          <cell r="H244">
            <v>240</v>
          </cell>
          <cell r="I244">
            <v>3</v>
          </cell>
          <cell r="J244">
            <v>2</v>
          </cell>
        </row>
        <row r="245">
          <cell r="A245" t="str">
            <v>RLMO</v>
          </cell>
          <cell r="B245" t="str">
            <v>Lighting Service Roadway VI</v>
          </cell>
          <cell r="C245">
            <v>30</v>
          </cell>
          <cell r="D245">
            <v>25</v>
          </cell>
          <cell r="E245" t="str">
            <v>R=A1D1</v>
          </cell>
          <cell r="F245">
            <v>1</v>
          </cell>
          <cell r="G245">
            <v>38875</v>
          </cell>
          <cell r="H245">
            <v>240</v>
          </cell>
          <cell r="I245">
            <v>3</v>
          </cell>
          <cell r="J245">
            <v>1</v>
          </cell>
        </row>
        <row r="246">
          <cell r="A246" t="str">
            <v>RLPF</v>
          </cell>
          <cell r="B246" t="str">
            <v>Lighting Service Roadway VI</v>
          </cell>
          <cell r="C246">
            <v>30</v>
          </cell>
          <cell r="D246">
            <v>20</v>
          </cell>
          <cell r="E246" t="str">
            <v>R=AB1</v>
          </cell>
          <cell r="F246">
            <v>1</v>
          </cell>
          <cell r="G246">
            <v>39247</v>
          </cell>
          <cell r="H246">
            <v>240</v>
          </cell>
          <cell r="I246">
            <v>3</v>
          </cell>
          <cell r="J246">
            <v>1</v>
          </cell>
        </row>
        <row r="247">
          <cell r="A247" t="str">
            <v>RLMO</v>
          </cell>
          <cell r="B247" t="str">
            <v>Lighting Service Roadway VI</v>
          </cell>
          <cell r="C247">
            <v>30</v>
          </cell>
          <cell r="D247">
            <v>20</v>
          </cell>
          <cell r="E247" t="str">
            <v>A=ALF</v>
          </cell>
          <cell r="F247">
            <v>1</v>
          </cell>
          <cell r="G247">
            <v>39575</v>
          </cell>
          <cell r="H247">
            <v>240</v>
          </cell>
          <cell r="I247">
            <v>3</v>
          </cell>
          <cell r="J247">
            <v>3</v>
          </cell>
        </row>
        <row r="248">
          <cell r="A248" t="str">
            <v>RLMS</v>
          </cell>
          <cell r="B248" t="str">
            <v>Lighting Service Roadway VI</v>
          </cell>
          <cell r="C248">
            <v>30</v>
          </cell>
          <cell r="D248">
            <v>20</v>
          </cell>
          <cell r="E248" t="str">
            <v>R=AB1</v>
          </cell>
          <cell r="F248">
            <v>1</v>
          </cell>
          <cell r="H248">
            <v>240</v>
          </cell>
          <cell r="I248">
            <v>3</v>
          </cell>
          <cell r="J248">
            <v>7</v>
          </cell>
        </row>
        <row r="249">
          <cell r="A249" t="str">
            <v>RLMO</v>
          </cell>
          <cell r="B249" t="str">
            <v>Lighting Service Roadway VI</v>
          </cell>
          <cell r="C249">
            <v>30</v>
          </cell>
          <cell r="D249">
            <v>20</v>
          </cell>
          <cell r="E249" t="str">
            <v>R=MS</v>
          </cell>
          <cell r="F249">
            <v>1</v>
          </cell>
          <cell r="H249">
            <v>240</v>
          </cell>
          <cell r="I249">
            <v>3</v>
          </cell>
          <cell r="J249">
            <v>2</v>
          </cell>
        </row>
        <row r="250">
          <cell r="A250" t="str">
            <v>RLMO</v>
          </cell>
          <cell r="B250" t="str">
            <v>Lighting Service Roadway VI</v>
          </cell>
          <cell r="C250">
            <v>30</v>
          </cell>
          <cell r="D250">
            <v>20</v>
          </cell>
          <cell r="E250" t="str">
            <v>R=AB1</v>
          </cell>
          <cell r="F250">
            <v>1</v>
          </cell>
          <cell r="G250">
            <v>38230</v>
          </cell>
          <cell r="H250">
            <v>240</v>
          </cell>
          <cell r="I250">
            <v>3</v>
          </cell>
          <cell r="J250">
            <v>4</v>
          </cell>
        </row>
        <row r="251">
          <cell r="A251" t="str">
            <v>RLMO</v>
          </cell>
          <cell r="B251" t="str">
            <v>Lighting Service Roadway VI</v>
          </cell>
          <cell r="C251">
            <v>30</v>
          </cell>
          <cell r="D251">
            <v>25</v>
          </cell>
          <cell r="E251" t="str">
            <v>R=A1D1</v>
          </cell>
          <cell r="F251">
            <v>1</v>
          </cell>
          <cell r="G251">
            <v>38377</v>
          </cell>
          <cell r="H251">
            <v>240</v>
          </cell>
          <cell r="I251">
            <v>3</v>
          </cell>
          <cell r="J251">
            <v>1</v>
          </cell>
        </row>
        <row r="252">
          <cell r="A252" t="str">
            <v>RLMO</v>
          </cell>
          <cell r="B252" t="str">
            <v>Lighting Service Roadway VI</v>
          </cell>
          <cell r="C252">
            <v>30</v>
          </cell>
          <cell r="D252">
            <v>20</v>
          </cell>
          <cell r="E252" t="str">
            <v>R=AB1</v>
          </cell>
          <cell r="F252">
            <v>1</v>
          </cell>
          <cell r="G252">
            <v>38531</v>
          </cell>
          <cell r="H252">
            <v>240</v>
          </cell>
          <cell r="I252">
            <v>3</v>
          </cell>
          <cell r="J252">
            <v>2</v>
          </cell>
        </row>
        <row r="253">
          <cell r="A253" t="str">
            <v>RLMO</v>
          </cell>
          <cell r="B253" t="str">
            <v>Lighting Service Roadway VI</v>
          </cell>
          <cell r="C253">
            <v>30</v>
          </cell>
          <cell r="D253">
            <v>20</v>
          </cell>
          <cell r="E253" t="str">
            <v>R=AB1</v>
          </cell>
          <cell r="F253">
            <v>1</v>
          </cell>
          <cell r="G253">
            <v>38356</v>
          </cell>
          <cell r="H253">
            <v>240</v>
          </cell>
          <cell r="I253">
            <v>3</v>
          </cell>
          <cell r="J253">
            <v>1</v>
          </cell>
        </row>
        <row r="254">
          <cell r="A254" t="str">
            <v>RLMO</v>
          </cell>
          <cell r="B254" t="str">
            <v>Lighting Service Roadway VI</v>
          </cell>
          <cell r="C254">
            <v>30</v>
          </cell>
          <cell r="D254">
            <v>20</v>
          </cell>
          <cell r="E254" t="str">
            <v>R=AB1</v>
          </cell>
          <cell r="F254">
            <v>1</v>
          </cell>
          <cell r="G254">
            <v>38569</v>
          </cell>
          <cell r="H254">
            <v>240</v>
          </cell>
          <cell r="I254">
            <v>3</v>
          </cell>
          <cell r="J254">
            <v>1</v>
          </cell>
        </row>
        <row r="255">
          <cell r="A255" t="str">
            <v>RLMO</v>
          </cell>
          <cell r="B255" t="str">
            <v>Lighting Service Roadway VI</v>
          </cell>
          <cell r="C255">
            <v>30</v>
          </cell>
          <cell r="D255">
            <v>20</v>
          </cell>
          <cell r="E255" t="str">
            <v>R=AB1</v>
          </cell>
          <cell r="F255">
            <v>1</v>
          </cell>
          <cell r="G255">
            <v>36746</v>
          </cell>
          <cell r="H255">
            <v>240</v>
          </cell>
          <cell r="I255">
            <v>3</v>
          </cell>
          <cell r="J255">
            <v>1</v>
          </cell>
        </row>
        <row r="256">
          <cell r="A256" t="str">
            <v>RLMO</v>
          </cell>
          <cell r="B256" t="str">
            <v>Lighting Service Roadway VI</v>
          </cell>
          <cell r="C256">
            <v>30</v>
          </cell>
          <cell r="D256">
            <v>20</v>
          </cell>
          <cell r="E256" t="str">
            <v>R=AB1</v>
          </cell>
          <cell r="F256">
            <v>1</v>
          </cell>
          <cell r="G256">
            <v>36956</v>
          </cell>
          <cell r="H256">
            <v>240</v>
          </cell>
          <cell r="I256">
            <v>3</v>
          </cell>
          <cell r="J256">
            <v>3</v>
          </cell>
        </row>
        <row r="257">
          <cell r="A257" t="str">
            <v>RLMO</v>
          </cell>
          <cell r="B257" t="str">
            <v>Lighting Service Roadway VI</v>
          </cell>
          <cell r="C257">
            <v>30</v>
          </cell>
          <cell r="D257">
            <v>20</v>
          </cell>
          <cell r="E257" t="str">
            <v>R=AB1</v>
          </cell>
          <cell r="F257">
            <v>1</v>
          </cell>
          <cell r="G257">
            <v>37095</v>
          </cell>
          <cell r="H257">
            <v>240</v>
          </cell>
          <cell r="I257">
            <v>3</v>
          </cell>
          <cell r="J257">
            <v>1</v>
          </cell>
        </row>
        <row r="258">
          <cell r="A258" t="str">
            <v>RLPF</v>
          </cell>
          <cell r="B258" t="str">
            <v>Lighting Service Roadway VI</v>
          </cell>
          <cell r="C258">
            <v>30</v>
          </cell>
          <cell r="D258">
            <v>20</v>
          </cell>
          <cell r="E258" t="str">
            <v>R=AB1</v>
          </cell>
          <cell r="F258">
            <v>1</v>
          </cell>
          <cell r="G258">
            <v>37139</v>
          </cell>
          <cell r="H258">
            <v>240</v>
          </cell>
          <cell r="I258">
            <v>3</v>
          </cell>
          <cell r="J258">
            <v>1</v>
          </cell>
        </row>
        <row r="259">
          <cell r="A259" t="str">
            <v>RLMO</v>
          </cell>
          <cell r="B259" t="str">
            <v>Lighting Service Roadway VI</v>
          </cell>
          <cell r="C259">
            <v>30</v>
          </cell>
          <cell r="D259">
            <v>20</v>
          </cell>
          <cell r="E259" t="str">
            <v>R=AB1</v>
          </cell>
          <cell r="F259">
            <v>1</v>
          </cell>
          <cell r="G259">
            <v>37503</v>
          </cell>
          <cell r="H259">
            <v>240</v>
          </cell>
          <cell r="I259">
            <v>3</v>
          </cell>
          <cell r="J259">
            <v>1</v>
          </cell>
        </row>
        <row r="260">
          <cell r="A260" t="str">
            <v>RLMS</v>
          </cell>
          <cell r="B260" t="str">
            <v>Lighting Service Roadway VI</v>
          </cell>
          <cell r="C260">
            <v>30</v>
          </cell>
          <cell r="D260">
            <v>25</v>
          </cell>
          <cell r="E260" t="str">
            <v>R=A1D1</v>
          </cell>
          <cell r="F260">
            <v>1</v>
          </cell>
          <cell r="G260">
            <v>38727</v>
          </cell>
          <cell r="H260">
            <v>999</v>
          </cell>
          <cell r="I260">
            <v>3</v>
          </cell>
          <cell r="J260">
            <v>1</v>
          </cell>
        </row>
        <row r="261">
          <cell r="A261" t="str">
            <v>RLMO</v>
          </cell>
          <cell r="B261" t="str">
            <v>Lighting Service Roadway VI</v>
          </cell>
          <cell r="C261">
            <v>30</v>
          </cell>
          <cell r="D261">
            <v>20</v>
          </cell>
          <cell r="E261" t="str">
            <v>R=MX</v>
          </cell>
          <cell r="F261">
            <v>1</v>
          </cell>
          <cell r="G261">
            <v>39745</v>
          </cell>
          <cell r="H261">
            <v>240</v>
          </cell>
          <cell r="I261">
            <v>3</v>
          </cell>
          <cell r="J261">
            <v>1</v>
          </cell>
        </row>
        <row r="262">
          <cell r="A262" t="str">
            <v>RLMO</v>
          </cell>
          <cell r="B262" t="str">
            <v>Lighting Service Roadway VI</v>
          </cell>
          <cell r="C262">
            <v>30</v>
          </cell>
          <cell r="D262">
            <v>20</v>
          </cell>
          <cell r="E262" t="str">
            <v>R=A1D1</v>
          </cell>
          <cell r="F262">
            <v>1</v>
          </cell>
          <cell r="H262">
            <v>240</v>
          </cell>
          <cell r="I262">
            <v>3</v>
          </cell>
          <cell r="J262">
            <v>4</v>
          </cell>
        </row>
        <row r="263">
          <cell r="A263" t="str">
            <v>RLMO</v>
          </cell>
          <cell r="B263" t="str">
            <v>Lighting Service Roadway VI</v>
          </cell>
          <cell r="C263">
            <v>30</v>
          </cell>
          <cell r="D263">
            <v>20</v>
          </cell>
          <cell r="E263" t="str">
            <v>R=MS</v>
          </cell>
          <cell r="F263">
            <v>1</v>
          </cell>
          <cell r="H263">
            <v>240</v>
          </cell>
          <cell r="I263">
            <v>3</v>
          </cell>
          <cell r="J263">
            <v>24</v>
          </cell>
        </row>
        <row r="264">
          <cell r="A264" t="str">
            <v>RLMO</v>
          </cell>
          <cell r="B264" t="str">
            <v>Lighting Service Roadway VI</v>
          </cell>
          <cell r="C264">
            <v>30</v>
          </cell>
          <cell r="D264">
            <v>20</v>
          </cell>
          <cell r="E264" t="str">
            <v>R=AB1</v>
          </cell>
          <cell r="F264">
            <v>1</v>
          </cell>
          <cell r="H264">
            <v>240</v>
          </cell>
          <cell r="I264">
            <v>3</v>
          </cell>
          <cell r="J264">
            <v>19</v>
          </cell>
        </row>
        <row r="265">
          <cell r="A265" t="str">
            <v>RLMO</v>
          </cell>
          <cell r="B265" t="str">
            <v>Lighting Service Roadway VI</v>
          </cell>
          <cell r="C265">
            <v>30</v>
          </cell>
          <cell r="D265">
            <v>20</v>
          </cell>
          <cell r="E265" t="str">
            <v>R=AB1</v>
          </cell>
          <cell r="F265">
            <v>1</v>
          </cell>
          <cell r="G265">
            <v>38139</v>
          </cell>
          <cell r="H265">
            <v>240</v>
          </cell>
          <cell r="I265">
            <v>3</v>
          </cell>
          <cell r="J265">
            <v>2</v>
          </cell>
        </row>
        <row r="266">
          <cell r="A266" t="str">
            <v>RLMO</v>
          </cell>
          <cell r="B266" t="str">
            <v>Lighting Service Roadway VI</v>
          </cell>
          <cell r="C266">
            <v>30</v>
          </cell>
          <cell r="D266">
            <v>20</v>
          </cell>
          <cell r="E266" t="str">
            <v>R=AB1</v>
          </cell>
          <cell r="F266">
            <v>1</v>
          </cell>
          <cell r="G266">
            <v>38601</v>
          </cell>
          <cell r="H266">
            <v>240</v>
          </cell>
          <cell r="I266">
            <v>3</v>
          </cell>
          <cell r="J266">
            <v>2</v>
          </cell>
        </row>
        <row r="267">
          <cell r="A267" t="str">
            <v>RLMO</v>
          </cell>
          <cell r="B267" t="str">
            <v>Lighting Service Roadway VI</v>
          </cell>
          <cell r="C267">
            <v>30</v>
          </cell>
          <cell r="D267">
            <v>20</v>
          </cell>
          <cell r="E267" t="str">
            <v>R=AB1</v>
          </cell>
          <cell r="F267">
            <v>1</v>
          </cell>
          <cell r="G267">
            <v>38454</v>
          </cell>
          <cell r="H267">
            <v>240</v>
          </cell>
          <cell r="I267">
            <v>3</v>
          </cell>
          <cell r="J267">
            <v>1</v>
          </cell>
        </row>
        <row r="268">
          <cell r="A268" t="str">
            <v>RLMO</v>
          </cell>
          <cell r="B268" t="str">
            <v>Lighting Service Roadway VI</v>
          </cell>
          <cell r="C268">
            <v>30</v>
          </cell>
          <cell r="D268">
            <v>25</v>
          </cell>
          <cell r="E268" t="str">
            <v>R=A1D1</v>
          </cell>
          <cell r="F268">
            <v>1</v>
          </cell>
          <cell r="H268">
            <v>999</v>
          </cell>
          <cell r="I268">
            <v>3</v>
          </cell>
          <cell r="J268">
            <v>1</v>
          </cell>
        </row>
        <row r="269">
          <cell r="A269" t="str">
            <v>RLMO</v>
          </cell>
          <cell r="B269" t="str">
            <v>Lighting Service Roadway VI</v>
          </cell>
          <cell r="C269">
            <v>30</v>
          </cell>
          <cell r="D269">
            <v>20</v>
          </cell>
          <cell r="E269" t="str">
            <v>R=AB1</v>
          </cell>
          <cell r="F269">
            <v>1</v>
          </cell>
          <cell r="G269">
            <v>36412</v>
          </cell>
          <cell r="H269">
            <v>240</v>
          </cell>
          <cell r="I269">
            <v>3</v>
          </cell>
          <cell r="J269">
            <v>1</v>
          </cell>
        </row>
        <row r="270">
          <cell r="A270" t="str">
            <v>RLMO</v>
          </cell>
          <cell r="B270" t="str">
            <v>Lighting Service Roadway VI</v>
          </cell>
          <cell r="C270">
            <v>30</v>
          </cell>
          <cell r="D270">
            <v>20</v>
          </cell>
          <cell r="E270" t="str">
            <v>R=AB1</v>
          </cell>
          <cell r="F270">
            <v>1</v>
          </cell>
          <cell r="G270">
            <v>39017</v>
          </cell>
          <cell r="H270">
            <v>240</v>
          </cell>
          <cell r="I270">
            <v>3</v>
          </cell>
          <cell r="J270">
            <v>1</v>
          </cell>
        </row>
        <row r="271">
          <cell r="A271" t="str">
            <v>RLMS</v>
          </cell>
          <cell r="B271" t="str">
            <v>Lighting Service Roadway VI</v>
          </cell>
          <cell r="C271">
            <v>30</v>
          </cell>
          <cell r="D271">
            <v>20</v>
          </cell>
          <cell r="E271" t="str">
            <v>A=ALF</v>
          </cell>
          <cell r="F271">
            <v>1</v>
          </cell>
          <cell r="G271">
            <v>39454</v>
          </cell>
          <cell r="H271">
            <v>240</v>
          </cell>
          <cell r="I271">
            <v>3</v>
          </cell>
          <cell r="J271">
            <v>1</v>
          </cell>
        </row>
        <row r="272">
          <cell r="A272" t="str">
            <v>RLMO</v>
          </cell>
          <cell r="B272" t="str">
            <v>Lighting Service Roadway VI</v>
          </cell>
          <cell r="C272">
            <v>30</v>
          </cell>
          <cell r="D272">
            <v>20</v>
          </cell>
          <cell r="E272" t="str">
            <v>A=ALF</v>
          </cell>
          <cell r="F272">
            <v>1</v>
          </cell>
          <cell r="G272">
            <v>39487</v>
          </cell>
          <cell r="H272">
            <v>240</v>
          </cell>
          <cell r="I272">
            <v>3</v>
          </cell>
          <cell r="J272">
            <v>2</v>
          </cell>
        </row>
        <row r="273">
          <cell r="A273" t="str">
            <v>RLPF</v>
          </cell>
          <cell r="B273" t="str">
            <v>Lighting Service Roadway VI</v>
          </cell>
          <cell r="C273">
            <v>50</v>
          </cell>
          <cell r="D273">
            <v>20</v>
          </cell>
          <cell r="E273" t="str">
            <v>R=TMSE</v>
          </cell>
          <cell r="F273">
            <v>1</v>
          </cell>
          <cell r="H273">
            <v>240</v>
          </cell>
          <cell r="I273">
            <v>3</v>
          </cell>
          <cell r="J273">
            <v>1</v>
          </cell>
        </row>
        <row r="274">
          <cell r="J274">
            <v>585</v>
          </cell>
        </row>
        <row r="276">
          <cell r="A276" t="str">
            <v>RLPF</v>
          </cell>
          <cell r="B276" t="str">
            <v>Lighting Service Roadway VI</v>
          </cell>
          <cell r="C276">
            <v>2.5</v>
          </cell>
          <cell r="D276">
            <v>20</v>
          </cell>
          <cell r="E276" t="str">
            <v>R=A1D</v>
          </cell>
          <cell r="F276">
            <v>3</v>
          </cell>
          <cell r="G276">
            <v>38034</v>
          </cell>
          <cell r="H276">
            <v>999</v>
          </cell>
          <cell r="I276">
            <v>3</v>
          </cell>
          <cell r="J276">
            <v>1</v>
          </cell>
        </row>
        <row r="277">
          <cell r="A277" t="str">
            <v>RLPF</v>
          </cell>
          <cell r="B277" t="str">
            <v>Lighting Service Roadway VI</v>
          </cell>
          <cell r="C277">
            <v>2.5</v>
          </cell>
          <cell r="D277">
            <v>20</v>
          </cell>
          <cell r="E277" t="str">
            <v>R=A1D</v>
          </cell>
          <cell r="F277">
            <v>3</v>
          </cell>
          <cell r="H277">
            <v>999</v>
          </cell>
          <cell r="I277">
            <v>4</v>
          </cell>
          <cell r="J277">
            <v>1</v>
          </cell>
        </row>
        <row r="278">
          <cell r="A278" t="str">
            <v>RLMO</v>
          </cell>
          <cell r="B278" t="str">
            <v>Lighting Service Roadway VI</v>
          </cell>
          <cell r="C278">
            <v>2.5</v>
          </cell>
          <cell r="D278">
            <v>20</v>
          </cell>
          <cell r="E278" t="str">
            <v>R=A1D</v>
          </cell>
          <cell r="F278">
            <v>3</v>
          </cell>
          <cell r="G278">
            <v>36526</v>
          </cell>
          <cell r="H278">
            <v>999</v>
          </cell>
          <cell r="I278">
            <v>3</v>
          </cell>
          <cell r="J278">
            <v>1</v>
          </cell>
        </row>
        <row r="279">
          <cell r="A279" t="str">
            <v>RLPF</v>
          </cell>
          <cell r="B279" t="str">
            <v>Lighting Service Roadway VI</v>
          </cell>
          <cell r="C279">
            <v>2.5</v>
          </cell>
          <cell r="D279">
            <v>25</v>
          </cell>
          <cell r="E279" t="str">
            <v>R=A1D</v>
          </cell>
          <cell r="F279">
            <v>3</v>
          </cell>
          <cell r="H279">
            <v>999</v>
          </cell>
          <cell r="I279">
            <v>4</v>
          </cell>
          <cell r="J279">
            <v>1</v>
          </cell>
        </row>
        <row r="280">
          <cell r="A280" t="str">
            <v>RLPF</v>
          </cell>
          <cell r="B280" t="str">
            <v>Lighting Service Roadway VI</v>
          </cell>
          <cell r="C280">
            <v>2.5</v>
          </cell>
          <cell r="D280">
            <v>20</v>
          </cell>
          <cell r="E280" t="str">
            <v>R=K5WA</v>
          </cell>
          <cell r="F280">
            <v>3</v>
          </cell>
          <cell r="H280">
            <v>277</v>
          </cell>
          <cell r="I280">
            <v>4</v>
          </cell>
          <cell r="J280">
            <v>1</v>
          </cell>
        </row>
        <row r="281">
          <cell r="A281" t="str">
            <v>RLPF</v>
          </cell>
          <cell r="B281" t="str">
            <v>Lighting Service Roadway VI</v>
          </cell>
          <cell r="C281">
            <v>2.5</v>
          </cell>
          <cell r="D281">
            <v>20</v>
          </cell>
          <cell r="E281" t="str">
            <v>R=A1D1</v>
          </cell>
          <cell r="F281">
            <v>3</v>
          </cell>
          <cell r="H281">
            <v>999</v>
          </cell>
          <cell r="I281">
            <v>3</v>
          </cell>
          <cell r="J281">
            <v>1</v>
          </cell>
        </row>
        <row r="282">
          <cell r="A282" t="str">
            <v>RLPF</v>
          </cell>
          <cell r="B282" t="str">
            <v>Lighting Service Roadway VI</v>
          </cell>
          <cell r="C282">
            <v>2.5</v>
          </cell>
          <cell r="D282">
            <v>20</v>
          </cell>
          <cell r="E282" t="str">
            <v>R=A1D</v>
          </cell>
          <cell r="F282">
            <v>3</v>
          </cell>
          <cell r="H282">
            <v>999</v>
          </cell>
          <cell r="I282">
            <v>4</v>
          </cell>
          <cell r="J282">
            <v>1</v>
          </cell>
        </row>
        <row r="283">
          <cell r="A283" t="str">
            <v>RLPF</v>
          </cell>
          <cell r="B283" t="str">
            <v>Lighting Service Roadway VI</v>
          </cell>
          <cell r="C283">
            <v>2.5</v>
          </cell>
          <cell r="D283">
            <v>25</v>
          </cell>
          <cell r="E283" t="str">
            <v>R=A1D</v>
          </cell>
          <cell r="F283">
            <v>3</v>
          </cell>
          <cell r="G283">
            <v>37042</v>
          </cell>
          <cell r="H283">
            <v>277</v>
          </cell>
          <cell r="I283">
            <v>4</v>
          </cell>
          <cell r="J283">
            <v>1</v>
          </cell>
        </row>
        <row r="284">
          <cell r="A284" t="str">
            <v>RLPF</v>
          </cell>
          <cell r="B284" t="str">
            <v>Lighting Service Roadway VI</v>
          </cell>
          <cell r="C284">
            <v>2.5</v>
          </cell>
          <cell r="D284">
            <v>20</v>
          </cell>
          <cell r="E284" t="str">
            <v>R=A1D</v>
          </cell>
          <cell r="F284">
            <v>3</v>
          </cell>
          <cell r="G284">
            <v>36161</v>
          </cell>
          <cell r="H284">
            <v>999</v>
          </cell>
          <cell r="I284">
            <v>3</v>
          </cell>
          <cell r="J284">
            <v>1</v>
          </cell>
        </row>
        <row r="285">
          <cell r="A285" t="str">
            <v>RLPF</v>
          </cell>
          <cell r="B285" t="str">
            <v>Lighting Service Roadway VI</v>
          </cell>
          <cell r="C285">
            <v>2.5</v>
          </cell>
          <cell r="D285">
            <v>20</v>
          </cell>
          <cell r="E285" t="str">
            <v>R=A1D</v>
          </cell>
          <cell r="F285">
            <v>3</v>
          </cell>
          <cell r="H285">
            <v>999</v>
          </cell>
          <cell r="I285">
            <v>4</v>
          </cell>
          <cell r="J285">
            <v>1</v>
          </cell>
        </row>
        <row r="286">
          <cell r="J286">
            <v>10</v>
          </cell>
        </row>
        <row r="288">
          <cell r="A288" t="str">
            <v>RLMS</v>
          </cell>
          <cell r="B288" t="str">
            <v>Lighting Service Roadway VI</v>
          </cell>
          <cell r="C288">
            <v>30</v>
          </cell>
          <cell r="D288">
            <v>20</v>
          </cell>
          <cell r="E288" t="str">
            <v>R=A1D</v>
          </cell>
          <cell r="F288">
            <v>3</v>
          </cell>
          <cell r="H288">
            <v>999</v>
          </cell>
          <cell r="I288">
            <v>3</v>
          </cell>
          <cell r="J288">
            <v>1</v>
          </cell>
        </row>
        <row r="289">
          <cell r="A289" t="str">
            <v>RLMS</v>
          </cell>
          <cell r="B289" t="str">
            <v>Lighting Service Roadway VI</v>
          </cell>
          <cell r="C289">
            <v>30</v>
          </cell>
          <cell r="D289">
            <v>25</v>
          </cell>
          <cell r="E289" t="str">
            <v>R=A1D</v>
          </cell>
          <cell r="F289">
            <v>3</v>
          </cell>
          <cell r="G289">
            <v>38993</v>
          </cell>
          <cell r="H289">
            <v>999</v>
          </cell>
          <cell r="I289">
            <v>4</v>
          </cell>
          <cell r="J289">
            <v>1</v>
          </cell>
        </row>
        <row r="290">
          <cell r="A290" t="str">
            <v>RLMO</v>
          </cell>
          <cell r="B290" t="str">
            <v>Lighting Service Roadway VI</v>
          </cell>
          <cell r="C290">
            <v>30</v>
          </cell>
          <cell r="D290">
            <v>20</v>
          </cell>
          <cell r="E290" t="str">
            <v>R=A1D</v>
          </cell>
          <cell r="F290">
            <v>3</v>
          </cell>
          <cell r="G290">
            <v>36928</v>
          </cell>
          <cell r="H290">
            <v>999</v>
          </cell>
          <cell r="I290">
            <v>4</v>
          </cell>
          <cell r="J290">
            <v>1</v>
          </cell>
        </row>
        <row r="291">
          <cell r="A291" t="str">
            <v>RLPF</v>
          </cell>
          <cell r="B291" t="str">
            <v>Lighting Service Roadway VI</v>
          </cell>
          <cell r="C291">
            <v>30</v>
          </cell>
          <cell r="D291">
            <v>25</v>
          </cell>
          <cell r="E291" t="str">
            <v>R=A1D</v>
          </cell>
          <cell r="F291">
            <v>3</v>
          </cell>
          <cell r="G291">
            <v>35796</v>
          </cell>
          <cell r="H291">
            <v>999</v>
          </cell>
          <cell r="I291">
            <v>3</v>
          </cell>
          <cell r="J291">
            <v>1</v>
          </cell>
        </row>
        <row r="292">
          <cell r="A292" t="str">
            <v>RLPF</v>
          </cell>
          <cell r="B292" t="str">
            <v>Lighting Service Roadway VI</v>
          </cell>
          <cell r="C292">
            <v>30</v>
          </cell>
          <cell r="D292">
            <v>20</v>
          </cell>
          <cell r="E292" t="str">
            <v>R=A1D</v>
          </cell>
          <cell r="F292">
            <v>3</v>
          </cell>
          <cell r="H292">
            <v>999</v>
          </cell>
          <cell r="I292">
            <v>3</v>
          </cell>
          <cell r="J292">
            <v>1</v>
          </cell>
        </row>
        <row r="293">
          <cell r="A293" t="str">
            <v>RLMO</v>
          </cell>
          <cell r="B293" t="str">
            <v>Lighting Service Roadway VI</v>
          </cell>
          <cell r="C293">
            <v>30</v>
          </cell>
          <cell r="D293">
            <v>20</v>
          </cell>
          <cell r="E293" t="str">
            <v>R=A1D</v>
          </cell>
          <cell r="F293">
            <v>3</v>
          </cell>
          <cell r="G293">
            <v>36404</v>
          </cell>
          <cell r="H293">
            <v>999</v>
          </cell>
          <cell r="I293">
            <v>3</v>
          </cell>
          <cell r="J293">
            <v>1</v>
          </cell>
        </row>
        <row r="294">
          <cell r="A294" t="str">
            <v>RLPF</v>
          </cell>
          <cell r="B294" t="str">
            <v>Lighting Service Roadway VI</v>
          </cell>
          <cell r="C294">
            <v>30</v>
          </cell>
          <cell r="D294">
            <v>20</v>
          </cell>
          <cell r="E294" t="str">
            <v>R=ABS8</v>
          </cell>
          <cell r="F294">
            <v>3</v>
          </cell>
          <cell r="G294">
            <v>36525</v>
          </cell>
          <cell r="H294">
            <v>277</v>
          </cell>
          <cell r="I294">
            <v>4</v>
          </cell>
          <cell r="J294">
            <v>1</v>
          </cell>
        </row>
        <row r="295">
          <cell r="A295" t="str">
            <v>RLPF</v>
          </cell>
          <cell r="B295" t="str">
            <v>Lighting Service Roadway VI</v>
          </cell>
          <cell r="C295">
            <v>50</v>
          </cell>
          <cell r="D295">
            <v>25</v>
          </cell>
          <cell r="E295" t="str">
            <v>R=A1R</v>
          </cell>
          <cell r="F295">
            <v>3</v>
          </cell>
          <cell r="G295">
            <v>39351</v>
          </cell>
          <cell r="H295">
            <v>999</v>
          </cell>
          <cell r="I295">
            <v>4</v>
          </cell>
          <cell r="J295">
            <v>1</v>
          </cell>
        </row>
        <row r="296">
          <cell r="J296">
            <v>8</v>
          </cell>
        </row>
        <row r="298">
          <cell r="A298" t="str">
            <v>PSEI</v>
          </cell>
          <cell r="B298" t="str">
            <v>Primary Service w/IDR</v>
          </cell>
          <cell r="C298">
            <v>2.5</v>
          </cell>
          <cell r="D298">
            <v>29</v>
          </cell>
          <cell r="E298" t="str">
            <v>P=A1RL</v>
          </cell>
          <cell r="F298">
            <v>3</v>
          </cell>
          <cell r="G298">
            <v>38636</v>
          </cell>
          <cell r="H298">
            <v>999</v>
          </cell>
          <cell r="I298">
            <v>4</v>
          </cell>
          <cell r="J298">
            <v>1</v>
          </cell>
        </row>
        <row r="299">
          <cell r="A299" t="str">
            <v>PSGI</v>
          </cell>
          <cell r="B299" t="str">
            <v>Primary Service w/IDR</v>
          </cell>
          <cell r="C299">
            <v>2.5</v>
          </cell>
          <cell r="D299">
            <v>25</v>
          </cell>
          <cell r="E299" t="str">
            <v>P=A1RL</v>
          </cell>
          <cell r="F299">
            <v>3</v>
          </cell>
          <cell r="G299">
            <v>38636</v>
          </cell>
          <cell r="H299">
            <v>999</v>
          </cell>
          <cell r="I299">
            <v>4</v>
          </cell>
          <cell r="J299">
            <v>1</v>
          </cell>
        </row>
        <row r="300">
          <cell r="A300" t="str">
            <v>PSLI</v>
          </cell>
          <cell r="B300" t="str">
            <v>Primary Service w/IDR</v>
          </cell>
          <cell r="C300">
            <v>2.5</v>
          </cell>
          <cell r="D300">
            <v>25</v>
          </cell>
          <cell r="E300" t="str">
            <v>P=A1RL</v>
          </cell>
          <cell r="F300">
            <v>3</v>
          </cell>
          <cell r="G300">
            <v>39343</v>
          </cell>
          <cell r="H300">
            <v>999</v>
          </cell>
          <cell r="I300">
            <v>4</v>
          </cell>
          <cell r="J300">
            <v>1</v>
          </cell>
        </row>
        <row r="301">
          <cell r="A301" t="str">
            <v>PSLI</v>
          </cell>
          <cell r="B301" t="str">
            <v>Primary Service w/IDR</v>
          </cell>
          <cell r="C301">
            <v>2.5</v>
          </cell>
          <cell r="D301">
            <v>29</v>
          </cell>
          <cell r="E301" t="str">
            <v>P=A1RL</v>
          </cell>
          <cell r="F301">
            <v>3</v>
          </cell>
          <cell r="G301">
            <v>38182</v>
          </cell>
          <cell r="H301">
            <v>999</v>
          </cell>
          <cell r="I301">
            <v>4</v>
          </cell>
          <cell r="J301">
            <v>1</v>
          </cell>
        </row>
        <row r="302">
          <cell r="A302" t="str">
            <v>PSLI</v>
          </cell>
          <cell r="B302" t="str">
            <v>Primary Service w/IDR</v>
          </cell>
          <cell r="C302">
            <v>2.5</v>
          </cell>
          <cell r="D302">
            <v>29</v>
          </cell>
          <cell r="E302" t="str">
            <v>P=A1RL</v>
          </cell>
          <cell r="F302">
            <v>3</v>
          </cell>
          <cell r="G302">
            <v>37208</v>
          </cell>
          <cell r="H302">
            <v>999</v>
          </cell>
          <cell r="I302">
            <v>4</v>
          </cell>
          <cell r="J302">
            <v>1</v>
          </cell>
        </row>
        <row r="303">
          <cell r="A303" t="str">
            <v>PSLI</v>
          </cell>
          <cell r="B303" t="str">
            <v>Primary Service w/IDR</v>
          </cell>
          <cell r="C303">
            <v>2.5</v>
          </cell>
          <cell r="D303">
            <v>29</v>
          </cell>
          <cell r="E303" t="str">
            <v>T=A1RL</v>
          </cell>
          <cell r="F303">
            <v>3</v>
          </cell>
          <cell r="G303">
            <v>38378</v>
          </cell>
          <cell r="H303">
            <v>999</v>
          </cell>
          <cell r="I303">
            <v>4</v>
          </cell>
          <cell r="J303">
            <v>1</v>
          </cell>
        </row>
        <row r="304">
          <cell r="A304" t="str">
            <v>PSLI</v>
          </cell>
          <cell r="B304" t="str">
            <v>Primary Service w/IDR</v>
          </cell>
          <cell r="C304">
            <v>2.5</v>
          </cell>
          <cell r="D304">
            <v>25</v>
          </cell>
          <cell r="E304" t="str">
            <v>P=A1RL</v>
          </cell>
          <cell r="F304">
            <v>3</v>
          </cell>
          <cell r="G304">
            <v>37095</v>
          </cell>
          <cell r="H304">
            <v>999</v>
          </cell>
          <cell r="I304">
            <v>3</v>
          </cell>
          <cell r="J304">
            <v>1</v>
          </cell>
        </row>
        <row r="305">
          <cell r="A305" t="str">
            <v>PSLI</v>
          </cell>
          <cell r="B305" t="str">
            <v>Primary Service w/IDR</v>
          </cell>
          <cell r="C305">
            <v>2.5</v>
          </cell>
          <cell r="D305">
            <v>25</v>
          </cell>
          <cell r="E305" t="str">
            <v>T=A1RL</v>
          </cell>
          <cell r="F305">
            <v>3</v>
          </cell>
          <cell r="G305">
            <v>38775</v>
          </cell>
          <cell r="H305">
            <v>999</v>
          </cell>
          <cell r="I305">
            <v>4</v>
          </cell>
          <cell r="J305">
            <v>1</v>
          </cell>
        </row>
        <row r="306">
          <cell r="A306" t="str">
            <v>PSLI</v>
          </cell>
          <cell r="B306" t="str">
            <v>Primary Service w/IDR</v>
          </cell>
          <cell r="C306">
            <v>2.5</v>
          </cell>
          <cell r="D306">
            <v>29</v>
          </cell>
          <cell r="E306" t="str">
            <v>T=MARKV</v>
          </cell>
          <cell r="F306">
            <v>3</v>
          </cell>
          <cell r="G306">
            <v>39255</v>
          </cell>
          <cell r="H306">
            <v>120</v>
          </cell>
          <cell r="I306">
            <v>4</v>
          </cell>
          <cell r="J306">
            <v>4</v>
          </cell>
        </row>
        <row r="307">
          <cell r="A307" t="str">
            <v>PSLI</v>
          </cell>
          <cell r="B307" t="str">
            <v>Primary Service w/IDR</v>
          </cell>
          <cell r="C307">
            <v>2.5</v>
          </cell>
          <cell r="D307">
            <v>29</v>
          </cell>
          <cell r="E307" t="str">
            <v>P=A1RL</v>
          </cell>
          <cell r="F307">
            <v>3</v>
          </cell>
          <cell r="G307">
            <v>37188</v>
          </cell>
          <cell r="H307">
            <v>999</v>
          </cell>
          <cell r="I307">
            <v>4</v>
          </cell>
          <cell r="J307">
            <v>1</v>
          </cell>
        </row>
        <row r="308">
          <cell r="A308" t="str">
            <v>PSLI</v>
          </cell>
          <cell r="B308" t="str">
            <v>Primary Service w/IDR</v>
          </cell>
          <cell r="C308">
            <v>2.5</v>
          </cell>
          <cell r="D308">
            <v>29</v>
          </cell>
          <cell r="E308" t="str">
            <v>T=A1RL</v>
          </cell>
          <cell r="F308">
            <v>3</v>
          </cell>
          <cell r="G308">
            <v>38775</v>
          </cell>
          <cell r="H308">
            <v>999</v>
          </cell>
          <cell r="I308">
            <v>4</v>
          </cell>
          <cell r="J308">
            <v>2</v>
          </cell>
        </row>
        <row r="309">
          <cell r="A309" t="str">
            <v>PSLI</v>
          </cell>
          <cell r="B309" t="str">
            <v>Primary Service w/IDR</v>
          </cell>
          <cell r="C309">
            <v>2.5</v>
          </cell>
          <cell r="D309">
            <v>25</v>
          </cell>
          <cell r="E309" t="str">
            <v>P=A1RL</v>
          </cell>
          <cell r="F309">
            <v>3</v>
          </cell>
          <cell r="G309">
            <v>38775</v>
          </cell>
          <cell r="H309">
            <v>999</v>
          </cell>
          <cell r="I309">
            <v>4</v>
          </cell>
          <cell r="J309">
            <v>1</v>
          </cell>
        </row>
        <row r="310">
          <cell r="A310" t="str">
            <v>PSEI</v>
          </cell>
          <cell r="B310" t="str">
            <v>Primary Service w/IDR</v>
          </cell>
          <cell r="C310">
            <v>2.5</v>
          </cell>
          <cell r="D310">
            <v>29</v>
          </cell>
          <cell r="E310" t="str">
            <v>T=A1RL</v>
          </cell>
          <cell r="F310">
            <v>3</v>
          </cell>
          <cell r="H310">
            <v>999</v>
          </cell>
          <cell r="I310">
            <v>4</v>
          </cell>
          <cell r="J310">
            <v>2</v>
          </cell>
        </row>
        <row r="311">
          <cell r="A311" t="str">
            <v>PNLI</v>
          </cell>
          <cell r="B311" t="str">
            <v>Primary Service w/IDR</v>
          </cell>
          <cell r="C311">
            <v>2.5</v>
          </cell>
          <cell r="D311">
            <v>29</v>
          </cell>
          <cell r="E311" t="str">
            <v>P=A1RL</v>
          </cell>
          <cell r="F311">
            <v>3</v>
          </cell>
          <cell r="G311">
            <v>36770</v>
          </cell>
          <cell r="H311">
            <v>999</v>
          </cell>
          <cell r="I311">
            <v>3</v>
          </cell>
          <cell r="J311">
            <v>1</v>
          </cell>
        </row>
        <row r="312">
          <cell r="A312" t="str">
            <v>PSLI</v>
          </cell>
          <cell r="B312" t="str">
            <v>Primary Service w/IDR</v>
          </cell>
          <cell r="C312">
            <v>2.5</v>
          </cell>
          <cell r="D312">
            <v>25</v>
          </cell>
          <cell r="E312" t="str">
            <v>T=MARKV</v>
          </cell>
          <cell r="F312">
            <v>3</v>
          </cell>
          <cell r="G312">
            <v>40029</v>
          </cell>
          <cell r="H312">
            <v>120</v>
          </cell>
          <cell r="I312">
            <v>4</v>
          </cell>
          <cell r="J312">
            <v>1</v>
          </cell>
        </row>
        <row r="313">
          <cell r="A313" t="str">
            <v>PSLI</v>
          </cell>
          <cell r="B313" t="str">
            <v>Primary Service w/IDR</v>
          </cell>
          <cell r="C313">
            <v>2.5</v>
          </cell>
          <cell r="D313">
            <v>29</v>
          </cell>
          <cell r="E313" t="str">
            <v>P=A1RL</v>
          </cell>
          <cell r="F313">
            <v>3</v>
          </cell>
          <cell r="G313">
            <v>38113</v>
          </cell>
          <cell r="H313">
            <v>999</v>
          </cell>
          <cell r="I313">
            <v>3</v>
          </cell>
          <cell r="J313">
            <v>1</v>
          </cell>
        </row>
        <row r="314">
          <cell r="A314" t="str">
            <v>PSLI</v>
          </cell>
          <cell r="B314" t="str">
            <v>Primary Service w/IDR</v>
          </cell>
          <cell r="C314">
            <v>2.5</v>
          </cell>
          <cell r="D314">
            <v>29</v>
          </cell>
          <cell r="E314" t="str">
            <v>P=A1RL</v>
          </cell>
          <cell r="F314">
            <v>3</v>
          </cell>
          <cell r="G314">
            <v>38775</v>
          </cell>
          <cell r="H314">
            <v>999</v>
          </cell>
          <cell r="I314">
            <v>4</v>
          </cell>
          <cell r="J314">
            <v>2</v>
          </cell>
        </row>
        <row r="315">
          <cell r="A315" t="str">
            <v>PSLI</v>
          </cell>
          <cell r="B315" t="str">
            <v>Primary Service w/IDR</v>
          </cell>
          <cell r="C315">
            <v>2.5</v>
          </cell>
          <cell r="D315">
            <v>29</v>
          </cell>
          <cell r="E315" t="str">
            <v>P=A1RL</v>
          </cell>
          <cell r="F315">
            <v>3</v>
          </cell>
          <cell r="G315">
            <v>38636</v>
          </cell>
          <cell r="H315">
            <v>999</v>
          </cell>
          <cell r="I315">
            <v>4</v>
          </cell>
          <cell r="J315">
            <v>1</v>
          </cell>
        </row>
        <row r="316">
          <cell r="A316" t="str">
            <v>PSEI</v>
          </cell>
          <cell r="B316" t="str">
            <v>Primary Service w/IDR</v>
          </cell>
          <cell r="C316">
            <v>2.5</v>
          </cell>
          <cell r="D316">
            <v>29</v>
          </cell>
          <cell r="E316" t="str">
            <v>P=A1RL</v>
          </cell>
          <cell r="F316">
            <v>3</v>
          </cell>
          <cell r="G316">
            <v>38560</v>
          </cell>
          <cell r="H316">
            <v>999</v>
          </cell>
          <cell r="I316">
            <v>4</v>
          </cell>
          <cell r="J316">
            <v>2</v>
          </cell>
        </row>
        <row r="317">
          <cell r="A317" t="str">
            <v>PSEI</v>
          </cell>
          <cell r="B317" t="str">
            <v>Primary Service w/IDR</v>
          </cell>
          <cell r="C317">
            <v>2.5</v>
          </cell>
          <cell r="D317">
            <v>29</v>
          </cell>
          <cell r="E317" t="str">
            <v>T=A1RL</v>
          </cell>
          <cell r="F317">
            <v>3</v>
          </cell>
          <cell r="G317">
            <v>38560</v>
          </cell>
          <cell r="H317">
            <v>999</v>
          </cell>
          <cell r="I317">
            <v>4</v>
          </cell>
          <cell r="J317">
            <v>1</v>
          </cell>
        </row>
        <row r="318">
          <cell r="A318" t="str">
            <v>PSLI</v>
          </cell>
          <cell r="B318" t="str">
            <v>Primary Service w/IDR</v>
          </cell>
          <cell r="C318">
            <v>2.5</v>
          </cell>
          <cell r="D318">
            <v>25</v>
          </cell>
          <cell r="E318" t="str">
            <v>P=A1RL</v>
          </cell>
          <cell r="F318">
            <v>3</v>
          </cell>
          <cell r="G318">
            <v>37042</v>
          </cell>
          <cell r="H318">
            <v>999</v>
          </cell>
          <cell r="I318">
            <v>4</v>
          </cell>
          <cell r="J318">
            <v>1</v>
          </cell>
        </row>
        <row r="319">
          <cell r="A319" t="str">
            <v>PSGI</v>
          </cell>
          <cell r="B319" t="str">
            <v>Primary Service w/IDR</v>
          </cell>
          <cell r="C319">
            <v>2.5</v>
          </cell>
          <cell r="D319">
            <v>25</v>
          </cell>
          <cell r="E319" t="str">
            <v>P=A1RL</v>
          </cell>
          <cell r="F319">
            <v>3</v>
          </cell>
          <cell r="G319">
            <v>38378</v>
          </cell>
          <cell r="H319">
            <v>999</v>
          </cell>
          <cell r="I319">
            <v>4</v>
          </cell>
          <cell r="J319">
            <v>1</v>
          </cell>
        </row>
        <row r="320">
          <cell r="A320" t="str">
            <v>PSIN</v>
          </cell>
          <cell r="B320" t="str">
            <v>Primary Service w/IDR</v>
          </cell>
          <cell r="C320">
            <v>2.5</v>
          </cell>
          <cell r="D320">
            <v>25</v>
          </cell>
          <cell r="E320" t="str">
            <v>T=A1RL</v>
          </cell>
          <cell r="F320">
            <v>3</v>
          </cell>
          <cell r="G320">
            <v>38552</v>
          </cell>
          <cell r="H320">
            <v>999</v>
          </cell>
          <cell r="I320">
            <v>4</v>
          </cell>
          <cell r="J320">
            <v>1</v>
          </cell>
        </row>
        <row r="321">
          <cell r="A321" t="str">
            <v>PSEI</v>
          </cell>
          <cell r="B321" t="str">
            <v>Primary Service w/IDR</v>
          </cell>
          <cell r="C321">
            <v>2.5</v>
          </cell>
          <cell r="D321">
            <v>29</v>
          </cell>
          <cell r="E321" t="str">
            <v>T=A1RL</v>
          </cell>
          <cell r="F321">
            <v>3</v>
          </cell>
          <cell r="G321">
            <v>38636</v>
          </cell>
          <cell r="H321">
            <v>999</v>
          </cell>
          <cell r="I321">
            <v>4</v>
          </cell>
          <cell r="J321">
            <v>1</v>
          </cell>
        </row>
        <row r="322">
          <cell r="A322" t="str">
            <v>PSGI</v>
          </cell>
          <cell r="B322" t="str">
            <v>Primary Service w/IDR</v>
          </cell>
          <cell r="C322">
            <v>2.5</v>
          </cell>
          <cell r="D322">
            <v>25</v>
          </cell>
          <cell r="E322" t="str">
            <v>T=A1RL</v>
          </cell>
          <cell r="F322">
            <v>3</v>
          </cell>
          <cell r="G322">
            <v>38775</v>
          </cell>
          <cell r="H322">
            <v>999</v>
          </cell>
          <cell r="I322">
            <v>4</v>
          </cell>
          <cell r="J322">
            <v>1</v>
          </cell>
        </row>
        <row r="323">
          <cell r="A323" t="str">
            <v>PSLI</v>
          </cell>
          <cell r="B323" t="str">
            <v>Primary Service w/IDR</v>
          </cell>
          <cell r="C323">
            <v>2.5</v>
          </cell>
          <cell r="D323">
            <v>29</v>
          </cell>
          <cell r="E323" t="str">
            <v>T=A1RLCQ</v>
          </cell>
          <cell r="F323">
            <v>3</v>
          </cell>
          <cell r="G323">
            <v>39000</v>
          </cell>
          <cell r="H323">
            <v>999</v>
          </cell>
          <cell r="I323">
            <v>4</v>
          </cell>
          <cell r="J323">
            <v>2</v>
          </cell>
        </row>
        <row r="324">
          <cell r="A324" t="str">
            <v>PSLI</v>
          </cell>
          <cell r="B324" t="str">
            <v>Primary Service w/IDR</v>
          </cell>
          <cell r="C324">
            <v>2.5</v>
          </cell>
          <cell r="D324">
            <v>29</v>
          </cell>
          <cell r="E324" t="str">
            <v>T=A1RL</v>
          </cell>
          <cell r="F324">
            <v>3</v>
          </cell>
          <cell r="G324">
            <v>38636</v>
          </cell>
          <cell r="H324">
            <v>999</v>
          </cell>
          <cell r="I324">
            <v>4</v>
          </cell>
          <cell r="J324">
            <v>1</v>
          </cell>
        </row>
        <row r="325">
          <cell r="A325" t="str">
            <v>PSEI</v>
          </cell>
          <cell r="B325" t="str">
            <v>Primary Service w/IDR</v>
          </cell>
          <cell r="C325">
            <v>2.5</v>
          </cell>
          <cell r="D325">
            <v>29</v>
          </cell>
          <cell r="E325" t="str">
            <v>P=A1RL</v>
          </cell>
          <cell r="F325">
            <v>3</v>
          </cell>
          <cell r="G325">
            <v>38636</v>
          </cell>
          <cell r="H325">
            <v>999</v>
          </cell>
          <cell r="I325">
            <v>4</v>
          </cell>
          <cell r="J325">
            <v>1</v>
          </cell>
        </row>
        <row r="326">
          <cell r="A326" t="str">
            <v>PSLI</v>
          </cell>
          <cell r="B326" t="str">
            <v>Primary Service w/IDR</v>
          </cell>
          <cell r="C326">
            <v>2.5</v>
          </cell>
          <cell r="D326">
            <v>29</v>
          </cell>
          <cell r="E326" t="str">
            <v>T=A1RL</v>
          </cell>
          <cell r="F326">
            <v>3</v>
          </cell>
          <cell r="G326">
            <v>38650</v>
          </cell>
          <cell r="H326">
            <v>999</v>
          </cell>
          <cell r="I326">
            <v>4</v>
          </cell>
          <cell r="J326">
            <v>1</v>
          </cell>
        </row>
        <row r="327">
          <cell r="A327" t="str">
            <v>PSLI</v>
          </cell>
          <cell r="B327" t="str">
            <v>Primary Service w/IDR</v>
          </cell>
          <cell r="C327">
            <v>2.5</v>
          </cell>
          <cell r="D327">
            <v>25</v>
          </cell>
          <cell r="E327" t="str">
            <v>T=MARKV</v>
          </cell>
          <cell r="F327">
            <v>3</v>
          </cell>
          <cell r="H327">
            <v>120</v>
          </cell>
          <cell r="I327">
            <v>4</v>
          </cell>
          <cell r="J327">
            <v>1</v>
          </cell>
        </row>
        <row r="328">
          <cell r="A328" t="str">
            <v>PSLI</v>
          </cell>
          <cell r="B328" t="str">
            <v>Primary Service w/IDR</v>
          </cell>
          <cell r="C328">
            <v>2.5</v>
          </cell>
          <cell r="D328">
            <v>29</v>
          </cell>
          <cell r="E328" t="str">
            <v>P=A1RL</v>
          </cell>
          <cell r="F328">
            <v>3</v>
          </cell>
          <cell r="G328">
            <v>39343</v>
          </cell>
          <cell r="H328">
            <v>999</v>
          </cell>
          <cell r="I328">
            <v>4</v>
          </cell>
          <cell r="J328">
            <v>2</v>
          </cell>
        </row>
        <row r="329">
          <cell r="A329" t="str">
            <v>PSLI</v>
          </cell>
          <cell r="B329" t="str">
            <v>Primary Service w/IDR</v>
          </cell>
          <cell r="C329">
            <v>2.5</v>
          </cell>
          <cell r="D329">
            <v>29</v>
          </cell>
          <cell r="E329" t="str">
            <v>T=MARKV</v>
          </cell>
          <cell r="F329">
            <v>3</v>
          </cell>
          <cell r="G329">
            <v>37792</v>
          </cell>
          <cell r="H329">
            <v>120</v>
          </cell>
          <cell r="I329">
            <v>4</v>
          </cell>
          <cell r="J329">
            <v>1</v>
          </cell>
        </row>
        <row r="330">
          <cell r="A330" t="str">
            <v>PSEI</v>
          </cell>
          <cell r="B330" t="str">
            <v>Primary Service w/IDR</v>
          </cell>
          <cell r="C330">
            <v>2.5</v>
          </cell>
          <cell r="D330">
            <v>29</v>
          </cell>
          <cell r="E330" t="str">
            <v>T=A1RL</v>
          </cell>
          <cell r="F330">
            <v>3</v>
          </cell>
          <cell r="G330">
            <v>36655</v>
          </cell>
          <cell r="H330">
            <v>999</v>
          </cell>
          <cell r="I330">
            <v>4</v>
          </cell>
          <cell r="J330">
            <v>1</v>
          </cell>
        </row>
        <row r="331">
          <cell r="A331" t="str">
            <v>PSEI</v>
          </cell>
          <cell r="B331" t="str">
            <v>Primary Service w/IDR</v>
          </cell>
          <cell r="C331">
            <v>2.5</v>
          </cell>
          <cell r="D331">
            <v>29</v>
          </cell>
          <cell r="E331" t="str">
            <v>T=MARKV</v>
          </cell>
          <cell r="F331">
            <v>3</v>
          </cell>
          <cell r="H331">
            <v>120</v>
          </cell>
          <cell r="I331">
            <v>4</v>
          </cell>
          <cell r="J331">
            <v>1</v>
          </cell>
        </row>
        <row r="332">
          <cell r="A332" t="str">
            <v>PSLI</v>
          </cell>
          <cell r="B332" t="str">
            <v>Primary Service w/IDR</v>
          </cell>
          <cell r="C332">
            <v>2.5</v>
          </cell>
          <cell r="D332">
            <v>29</v>
          </cell>
          <cell r="E332" t="str">
            <v>P=A1RL</v>
          </cell>
          <cell r="F332">
            <v>3</v>
          </cell>
          <cell r="G332">
            <v>38650</v>
          </cell>
          <cell r="H332">
            <v>999</v>
          </cell>
          <cell r="I332">
            <v>4</v>
          </cell>
          <cell r="J332">
            <v>1</v>
          </cell>
        </row>
        <row r="333">
          <cell r="A333" t="str">
            <v>PNLI</v>
          </cell>
          <cell r="B333" t="str">
            <v>Primary Service w/IDR</v>
          </cell>
          <cell r="C333">
            <v>2.5</v>
          </cell>
          <cell r="D333">
            <v>29</v>
          </cell>
          <cell r="E333" t="str">
            <v>T=MARKV</v>
          </cell>
          <cell r="F333">
            <v>3</v>
          </cell>
          <cell r="G333">
            <v>39294</v>
          </cell>
          <cell r="H333">
            <v>120</v>
          </cell>
          <cell r="I333">
            <v>4</v>
          </cell>
          <cell r="J333">
            <v>1</v>
          </cell>
        </row>
        <row r="334">
          <cell r="A334" t="str">
            <v>PSAI</v>
          </cell>
          <cell r="B334" t="str">
            <v>Primary Service w/IDR</v>
          </cell>
          <cell r="C334">
            <v>2.5</v>
          </cell>
          <cell r="D334">
            <v>25</v>
          </cell>
          <cell r="E334" t="str">
            <v>P=A1RL</v>
          </cell>
          <cell r="F334">
            <v>3</v>
          </cell>
          <cell r="G334">
            <v>38560</v>
          </cell>
          <cell r="H334">
            <v>999</v>
          </cell>
          <cell r="I334">
            <v>4</v>
          </cell>
          <cell r="J334">
            <v>1</v>
          </cell>
        </row>
        <row r="335">
          <cell r="A335" t="str">
            <v>PSLI</v>
          </cell>
          <cell r="B335" t="str">
            <v>Primary Service w/IDR</v>
          </cell>
          <cell r="C335">
            <v>2.5</v>
          </cell>
          <cell r="D335">
            <v>29</v>
          </cell>
          <cell r="E335" t="str">
            <v>P=A1RL</v>
          </cell>
          <cell r="F335">
            <v>3</v>
          </cell>
          <cell r="G335">
            <v>38560</v>
          </cell>
          <cell r="H335">
            <v>999</v>
          </cell>
          <cell r="I335">
            <v>4</v>
          </cell>
          <cell r="J335">
            <v>2</v>
          </cell>
        </row>
        <row r="336">
          <cell r="A336" t="str">
            <v>PSMI</v>
          </cell>
          <cell r="B336" t="str">
            <v>Primary Service w/IDR</v>
          </cell>
          <cell r="C336">
            <v>2.5</v>
          </cell>
          <cell r="D336">
            <v>29</v>
          </cell>
          <cell r="E336" t="str">
            <v>P=A1RL</v>
          </cell>
          <cell r="F336">
            <v>3</v>
          </cell>
          <cell r="G336">
            <v>36558</v>
          </cell>
          <cell r="H336">
            <v>999</v>
          </cell>
          <cell r="I336">
            <v>4</v>
          </cell>
          <cell r="J336">
            <v>2</v>
          </cell>
        </row>
        <row r="337">
          <cell r="A337" t="str">
            <v>PSLI</v>
          </cell>
          <cell r="B337" t="str">
            <v>Primary Service w/IDR</v>
          </cell>
          <cell r="C337">
            <v>2.5</v>
          </cell>
          <cell r="D337">
            <v>29</v>
          </cell>
          <cell r="E337" t="str">
            <v>P=A1RL</v>
          </cell>
          <cell r="F337">
            <v>3</v>
          </cell>
          <cell r="G337">
            <v>36924</v>
          </cell>
          <cell r="H337">
            <v>999</v>
          </cell>
          <cell r="I337">
            <v>4</v>
          </cell>
          <cell r="J337">
            <v>1</v>
          </cell>
        </row>
        <row r="338">
          <cell r="A338" t="str">
            <v>PSLI</v>
          </cell>
          <cell r="B338" t="str">
            <v>Primary Service w/IDR</v>
          </cell>
          <cell r="C338">
            <v>2.5</v>
          </cell>
          <cell r="D338">
            <v>25</v>
          </cell>
          <cell r="E338" t="str">
            <v>T=MARKV</v>
          </cell>
          <cell r="F338">
            <v>3</v>
          </cell>
          <cell r="H338">
            <v>120</v>
          </cell>
          <cell r="I338">
            <v>4</v>
          </cell>
          <cell r="J338">
            <v>1</v>
          </cell>
        </row>
        <row r="339">
          <cell r="A339" t="str">
            <v>PSEI</v>
          </cell>
          <cell r="B339" t="str">
            <v>Primary Service w/IDR</v>
          </cell>
          <cell r="C339">
            <v>2.5</v>
          </cell>
          <cell r="D339">
            <v>29</v>
          </cell>
          <cell r="E339" t="str">
            <v>T=MARKV</v>
          </cell>
          <cell r="F339">
            <v>3</v>
          </cell>
          <cell r="H339">
            <v>120</v>
          </cell>
          <cell r="I339">
            <v>4</v>
          </cell>
          <cell r="J339">
            <v>1</v>
          </cell>
        </row>
        <row r="340">
          <cell r="J340">
            <v>53</v>
          </cell>
        </row>
        <row r="342">
          <cell r="A342" t="str">
            <v>PSGN</v>
          </cell>
          <cell r="B342" t="str">
            <v>Primary Service w/o IDR</v>
          </cell>
          <cell r="C342">
            <v>2.5</v>
          </cell>
          <cell r="D342">
            <v>25</v>
          </cell>
          <cell r="E342" t="str">
            <v>R=DXMS</v>
          </cell>
          <cell r="F342">
            <v>1</v>
          </cell>
          <cell r="H342">
            <v>120</v>
          </cell>
          <cell r="I342">
            <v>2</v>
          </cell>
          <cell r="J342">
            <v>1</v>
          </cell>
        </row>
        <row r="343">
          <cell r="A343" t="str">
            <v>PSNN</v>
          </cell>
          <cell r="B343" t="str">
            <v>Primary Service w/o IDR</v>
          </cell>
          <cell r="C343">
            <v>2.5</v>
          </cell>
          <cell r="D343">
            <v>25</v>
          </cell>
          <cell r="E343" t="str">
            <v>R=A1D1</v>
          </cell>
          <cell r="F343">
            <v>1</v>
          </cell>
          <cell r="G343">
            <v>39510</v>
          </cell>
          <cell r="H343">
            <v>999</v>
          </cell>
          <cell r="I343">
            <v>2</v>
          </cell>
          <cell r="J343">
            <v>1</v>
          </cell>
        </row>
        <row r="344">
          <cell r="A344" t="str">
            <v>PSGN</v>
          </cell>
          <cell r="B344" t="str">
            <v>Primary Service w/o IDR</v>
          </cell>
          <cell r="C344">
            <v>2.5</v>
          </cell>
          <cell r="D344">
            <v>25</v>
          </cell>
          <cell r="E344" t="str">
            <v>R=A1D1</v>
          </cell>
          <cell r="F344">
            <v>1</v>
          </cell>
          <cell r="G344">
            <v>39510</v>
          </cell>
          <cell r="H344">
            <v>999</v>
          </cell>
          <cell r="I344">
            <v>2</v>
          </cell>
          <cell r="J344">
            <v>1</v>
          </cell>
        </row>
        <row r="345">
          <cell r="A345" t="str">
            <v>PSLN</v>
          </cell>
          <cell r="B345" t="str">
            <v>Primary Service w/o IDR</v>
          </cell>
          <cell r="C345">
            <v>2.5</v>
          </cell>
          <cell r="D345">
            <v>25</v>
          </cell>
          <cell r="E345" t="str">
            <v>R=DXMS</v>
          </cell>
          <cell r="F345">
            <v>1</v>
          </cell>
          <cell r="H345">
            <v>120</v>
          </cell>
          <cell r="I345">
            <v>2</v>
          </cell>
          <cell r="J345">
            <v>1</v>
          </cell>
        </row>
        <row r="346">
          <cell r="A346" t="str">
            <v>PSGN</v>
          </cell>
          <cell r="B346" t="str">
            <v>Primary Service w/o IDR</v>
          </cell>
          <cell r="C346">
            <v>2.5</v>
          </cell>
          <cell r="D346">
            <v>25</v>
          </cell>
          <cell r="E346" t="str">
            <v>R=A1TL1</v>
          </cell>
          <cell r="F346">
            <v>1</v>
          </cell>
          <cell r="G346">
            <v>38113</v>
          </cell>
          <cell r="H346">
            <v>999</v>
          </cell>
          <cell r="I346">
            <v>2</v>
          </cell>
          <cell r="J346">
            <v>1</v>
          </cell>
        </row>
        <row r="347">
          <cell r="A347" t="str">
            <v>PSLN</v>
          </cell>
          <cell r="B347" t="str">
            <v>Primary Service w/o IDR</v>
          </cell>
          <cell r="C347">
            <v>2.5</v>
          </cell>
          <cell r="D347">
            <v>25</v>
          </cell>
          <cell r="E347" t="str">
            <v>R=A1D1</v>
          </cell>
          <cell r="F347">
            <v>1</v>
          </cell>
          <cell r="G347">
            <v>37371</v>
          </cell>
          <cell r="H347">
            <v>999</v>
          </cell>
          <cell r="I347">
            <v>2</v>
          </cell>
          <cell r="J347">
            <v>1</v>
          </cell>
        </row>
        <row r="348">
          <cell r="A348" t="str">
            <v>PSAN</v>
          </cell>
          <cell r="B348" t="str">
            <v>Primary Service w/o IDR</v>
          </cell>
          <cell r="C348">
            <v>2.5</v>
          </cell>
          <cell r="D348">
            <v>25</v>
          </cell>
          <cell r="E348" t="str">
            <v>R=J3TA</v>
          </cell>
          <cell r="F348">
            <v>1</v>
          </cell>
          <cell r="H348">
            <v>120</v>
          </cell>
          <cell r="I348">
            <v>3</v>
          </cell>
          <cell r="J348">
            <v>1</v>
          </cell>
        </row>
        <row r="349">
          <cell r="A349" t="str">
            <v>PSGN</v>
          </cell>
          <cell r="B349" t="str">
            <v>Primary Service w/o IDR</v>
          </cell>
          <cell r="C349">
            <v>2.5</v>
          </cell>
          <cell r="D349">
            <v>25</v>
          </cell>
          <cell r="E349" t="str">
            <v>R=A1TL1</v>
          </cell>
          <cell r="F349">
            <v>1</v>
          </cell>
          <cell r="G349">
            <v>38113</v>
          </cell>
          <cell r="H349">
            <v>999</v>
          </cell>
          <cell r="I349">
            <v>2</v>
          </cell>
          <cell r="J349">
            <v>1</v>
          </cell>
        </row>
        <row r="350">
          <cell r="A350" t="str">
            <v>PSMN</v>
          </cell>
          <cell r="B350" t="str">
            <v>Primary Service w/o IDR</v>
          </cell>
          <cell r="C350">
            <v>2.5</v>
          </cell>
          <cell r="D350">
            <v>25</v>
          </cell>
          <cell r="E350" t="str">
            <v>R=A1D1</v>
          </cell>
          <cell r="F350">
            <v>1</v>
          </cell>
          <cell r="G350">
            <v>39254</v>
          </cell>
          <cell r="H350">
            <v>999</v>
          </cell>
          <cell r="I350">
            <v>2</v>
          </cell>
          <cell r="J350">
            <v>1</v>
          </cell>
        </row>
        <row r="351">
          <cell r="A351" t="str">
            <v>PSGN</v>
          </cell>
          <cell r="B351" t="str">
            <v>Primary Service w/o IDR</v>
          </cell>
          <cell r="C351">
            <v>2.5</v>
          </cell>
          <cell r="D351">
            <v>25</v>
          </cell>
          <cell r="E351" t="str">
            <v>R=DXMS</v>
          </cell>
          <cell r="F351">
            <v>1</v>
          </cell>
          <cell r="H351">
            <v>120</v>
          </cell>
          <cell r="I351">
            <v>2</v>
          </cell>
          <cell r="J351">
            <v>1</v>
          </cell>
        </row>
        <row r="352">
          <cell r="A352" t="str">
            <v>PSGN</v>
          </cell>
          <cell r="B352" t="str">
            <v>Primary Service w/o IDR</v>
          </cell>
          <cell r="C352">
            <v>2.5</v>
          </cell>
          <cell r="D352">
            <v>25</v>
          </cell>
          <cell r="E352" t="str">
            <v>R=J3TA</v>
          </cell>
          <cell r="F352">
            <v>1</v>
          </cell>
          <cell r="H352">
            <v>120</v>
          </cell>
          <cell r="I352">
            <v>2</v>
          </cell>
          <cell r="J352">
            <v>1</v>
          </cell>
        </row>
        <row r="353">
          <cell r="A353" t="str">
            <v>PSGN</v>
          </cell>
          <cell r="B353" t="str">
            <v>Primary Service w/o IDR</v>
          </cell>
          <cell r="C353">
            <v>2.5</v>
          </cell>
          <cell r="D353">
            <v>25</v>
          </cell>
          <cell r="E353" t="str">
            <v>R=A1D1</v>
          </cell>
          <cell r="F353">
            <v>1</v>
          </cell>
          <cell r="G353">
            <v>36405</v>
          </cell>
          <cell r="H353">
            <v>999</v>
          </cell>
          <cell r="I353">
            <v>2</v>
          </cell>
          <cell r="J353">
            <v>2</v>
          </cell>
        </row>
        <row r="354">
          <cell r="J354">
            <v>13</v>
          </cell>
        </row>
        <row r="356">
          <cell r="A356" t="str">
            <v>PSGN</v>
          </cell>
          <cell r="B356" t="str">
            <v>Primary Service w/o IDR</v>
          </cell>
          <cell r="C356">
            <v>2.5</v>
          </cell>
          <cell r="D356">
            <v>25</v>
          </cell>
          <cell r="E356" t="str">
            <v>R=A1D</v>
          </cell>
          <cell r="F356">
            <v>3</v>
          </cell>
          <cell r="H356">
            <v>208</v>
          </cell>
          <cell r="I356">
            <v>4</v>
          </cell>
          <cell r="J356">
            <v>1</v>
          </cell>
        </row>
        <row r="357">
          <cell r="A357" t="str">
            <v>PSGN</v>
          </cell>
          <cell r="B357" t="str">
            <v>Primary Service w/o IDR</v>
          </cell>
          <cell r="C357">
            <v>2.5</v>
          </cell>
          <cell r="D357">
            <v>25</v>
          </cell>
          <cell r="E357" t="str">
            <v>R=A1D</v>
          </cell>
          <cell r="F357">
            <v>3</v>
          </cell>
          <cell r="G357">
            <v>37938</v>
          </cell>
          <cell r="H357">
            <v>999</v>
          </cell>
          <cell r="I357">
            <v>3</v>
          </cell>
          <cell r="J357">
            <v>1</v>
          </cell>
        </row>
        <row r="358">
          <cell r="A358" t="str">
            <v>PSAN</v>
          </cell>
          <cell r="B358" t="str">
            <v>Primary Service w/o IDR</v>
          </cell>
          <cell r="C358">
            <v>2.5</v>
          </cell>
          <cell r="D358">
            <v>25</v>
          </cell>
          <cell r="E358" t="str">
            <v>R=RXS4</v>
          </cell>
          <cell r="F358">
            <v>3</v>
          </cell>
          <cell r="G358">
            <v>37517</v>
          </cell>
          <cell r="H358">
            <v>999</v>
          </cell>
          <cell r="I358">
            <v>4</v>
          </cell>
          <cell r="J358">
            <v>1</v>
          </cell>
        </row>
        <row r="359">
          <cell r="A359" t="str">
            <v>PSLN</v>
          </cell>
          <cell r="B359" t="str">
            <v>Primary Service w/o IDR</v>
          </cell>
          <cell r="C359">
            <v>2.5</v>
          </cell>
          <cell r="D359">
            <v>25</v>
          </cell>
          <cell r="E359" t="str">
            <v>R=A1R</v>
          </cell>
          <cell r="F359">
            <v>3</v>
          </cell>
          <cell r="G359">
            <v>38805</v>
          </cell>
          <cell r="H359">
            <v>999</v>
          </cell>
          <cell r="I359">
            <v>4</v>
          </cell>
          <cell r="J359">
            <v>1</v>
          </cell>
        </row>
        <row r="360">
          <cell r="A360" t="str">
            <v>PSLN</v>
          </cell>
          <cell r="B360" t="str">
            <v>Primary Service w/o IDR</v>
          </cell>
          <cell r="C360">
            <v>2.5</v>
          </cell>
          <cell r="D360">
            <v>25</v>
          </cell>
          <cell r="E360" t="str">
            <v>R=A1R</v>
          </cell>
          <cell r="F360">
            <v>3</v>
          </cell>
          <cell r="G360">
            <v>39449</v>
          </cell>
          <cell r="H360">
            <v>999</v>
          </cell>
          <cell r="I360">
            <v>3</v>
          </cell>
          <cell r="J360">
            <v>1</v>
          </cell>
        </row>
        <row r="361">
          <cell r="A361" t="str">
            <v>PSGN</v>
          </cell>
          <cell r="B361" t="str">
            <v>Primary Service w/o IDR</v>
          </cell>
          <cell r="C361">
            <v>2.5</v>
          </cell>
          <cell r="D361">
            <v>25</v>
          </cell>
          <cell r="E361" t="str">
            <v>R=A1R</v>
          </cell>
          <cell r="F361">
            <v>3</v>
          </cell>
          <cell r="G361">
            <v>39610</v>
          </cell>
          <cell r="H361">
            <v>999</v>
          </cell>
          <cell r="I361">
            <v>4</v>
          </cell>
          <cell r="J361">
            <v>1</v>
          </cell>
        </row>
        <row r="362">
          <cell r="A362" t="str">
            <v>PSGN</v>
          </cell>
          <cell r="B362" t="str">
            <v>Primary Service w/o IDR</v>
          </cell>
          <cell r="C362">
            <v>2.5</v>
          </cell>
          <cell r="D362">
            <v>25</v>
          </cell>
          <cell r="E362" t="str">
            <v>R=A1R</v>
          </cell>
          <cell r="F362">
            <v>3</v>
          </cell>
          <cell r="G362">
            <v>37938</v>
          </cell>
          <cell r="H362">
            <v>999</v>
          </cell>
          <cell r="I362">
            <v>4</v>
          </cell>
          <cell r="J362">
            <v>2</v>
          </cell>
        </row>
        <row r="363">
          <cell r="A363" t="str">
            <v>PSAN</v>
          </cell>
          <cell r="B363" t="str">
            <v>Primary Service w/o IDR</v>
          </cell>
          <cell r="C363">
            <v>2.5</v>
          </cell>
          <cell r="D363">
            <v>25</v>
          </cell>
          <cell r="F363">
            <v>3</v>
          </cell>
          <cell r="H363">
            <v>999</v>
          </cell>
          <cell r="I363">
            <v>3</v>
          </cell>
          <cell r="J363">
            <v>1</v>
          </cell>
        </row>
        <row r="364">
          <cell r="A364" t="str">
            <v>PSGN</v>
          </cell>
          <cell r="B364" t="str">
            <v>Primary Service w/o IDR</v>
          </cell>
          <cell r="C364">
            <v>2.5</v>
          </cell>
          <cell r="D364">
            <v>25</v>
          </cell>
          <cell r="E364" t="str">
            <v>R=A1RL</v>
          </cell>
          <cell r="F364">
            <v>3</v>
          </cell>
          <cell r="G364">
            <v>38093</v>
          </cell>
          <cell r="H364">
            <v>999</v>
          </cell>
          <cell r="I364">
            <v>4</v>
          </cell>
          <cell r="J364">
            <v>1</v>
          </cell>
        </row>
        <row r="365">
          <cell r="A365" t="str">
            <v>PSGN</v>
          </cell>
          <cell r="B365" t="str">
            <v>Primary Service w/o IDR</v>
          </cell>
          <cell r="C365">
            <v>2.5</v>
          </cell>
          <cell r="D365">
            <v>25</v>
          </cell>
          <cell r="E365" t="str">
            <v>R=A1R</v>
          </cell>
          <cell r="F365">
            <v>3</v>
          </cell>
          <cell r="G365">
            <v>38449</v>
          </cell>
          <cell r="H365">
            <v>999</v>
          </cell>
          <cell r="I365">
            <v>4</v>
          </cell>
          <cell r="J365">
            <v>1</v>
          </cell>
        </row>
        <row r="366">
          <cell r="A366" t="str">
            <v>PSGN</v>
          </cell>
          <cell r="B366" t="str">
            <v>Primary Service w/o IDR</v>
          </cell>
          <cell r="C366">
            <v>2.5</v>
          </cell>
          <cell r="D366">
            <v>25</v>
          </cell>
          <cell r="E366" t="str">
            <v>R=A1D</v>
          </cell>
          <cell r="F366">
            <v>3</v>
          </cell>
          <cell r="G366">
            <v>38034</v>
          </cell>
          <cell r="H366">
            <v>999</v>
          </cell>
          <cell r="I366">
            <v>3</v>
          </cell>
          <cell r="J366">
            <v>1</v>
          </cell>
        </row>
        <row r="367">
          <cell r="A367" t="str">
            <v>PSNN</v>
          </cell>
          <cell r="B367" t="str">
            <v>Primary Service w/o IDR</v>
          </cell>
          <cell r="C367">
            <v>2.5</v>
          </cell>
          <cell r="D367">
            <v>25</v>
          </cell>
          <cell r="E367" t="str">
            <v>R=A1RL</v>
          </cell>
          <cell r="F367">
            <v>3</v>
          </cell>
          <cell r="G367">
            <v>38775</v>
          </cell>
          <cell r="H367">
            <v>999</v>
          </cell>
          <cell r="I367">
            <v>3</v>
          </cell>
          <cell r="J367">
            <v>1</v>
          </cell>
        </row>
        <row r="368">
          <cell r="A368" t="str">
            <v>PSNN</v>
          </cell>
          <cell r="B368" t="str">
            <v>Primary Service w/o IDR</v>
          </cell>
          <cell r="C368">
            <v>2.5</v>
          </cell>
          <cell r="D368">
            <v>25</v>
          </cell>
          <cell r="E368" t="str">
            <v>R=A1R</v>
          </cell>
          <cell r="F368">
            <v>3</v>
          </cell>
          <cell r="G368">
            <v>38805</v>
          </cell>
          <cell r="H368">
            <v>999</v>
          </cell>
          <cell r="I368">
            <v>4</v>
          </cell>
          <cell r="J368">
            <v>1</v>
          </cell>
        </row>
        <row r="369">
          <cell r="A369" t="str">
            <v>PSLN</v>
          </cell>
          <cell r="B369" t="str">
            <v>Primary Service w/o IDR</v>
          </cell>
          <cell r="C369">
            <v>2.5</v>
          </cell>
          <cell r="D369">
            <v>25</v>
          </cell>
          <cell r="E369" t="str">
            <v>R=A1R</v>
          </cell>
          <cell r="F369">
            <v>3</v>
          </cell>
          <cell r="G369">
            <v>39610</v>
          </cell>
          <cell r="H369">
            <v>999</v>
          </cell>
          <cell r="I369">
            <v>4</v>
          </cell>
          <cell r="J369">
            <v>1</v>
          </cell>
        </row>
        <row r="370">
          <cell r="A370" t="str">
            <v>PSLN</v>
          </cell>
          <cell r="B370" t="str">
            <v>Primary Service w/o IDR</v>
          </cell>
          <cell r="C370">
            <v>2.5</v>
          </cell>
          <cell r="D370">
            <v>25</v>
          </cell>
          <cell r="E370" t="str">
            <v>P=A1RL</v>
          </cell>
          <cell r="F370">
            <v>3</v>
          </cell>
          <cell r="G370">
            <v>39707</v>
          </cell>
          <cell r="H370">
            <v>999</v>
          </cell>
          <cell r="I370">
            <v>4</v>
          </cell>
          <cell r="J370">
            <v>1</v>
          </cell>
        </row>
        <row r="371">
          <cell r="A371" t="str">
            <v>PSLN</v>
          </cell>
          <cell r="B371" t="str">
            <v>Primary Service w/o IDR</v>
          </cell>
          <cell r="C371">
            <v>2.5</v>
          </cell>
          <cell r="D371">
            <v>25</v>
          </cell>
          <cell r="E371" t="str">
            <v>R=RXS4</v>
          </cell>
          <cell r="F371">
            <v>3</v>
          </cell>
          <cell r="G371">
            <v>38075</v>
          </cell>
          <cell r="H371">
            <v>999</v>
          </cell>
          <cell r="I371">
            <v>4</v>
          </cell>
          <cell r="J371">
            <v>1</v>
          </cell>
        </row>
        <row r="372">
          <cell r="A372" t="str">
            <v>PSGN</v>
          </cell>
          <cell r="B372" t="str">
            <v>Primary Service w/o IDR</v>
          </cell>
          <cell r="C372">
            <v>2.5</v>
          </cell>
          <cell r="D372">
            <v>25</v>
          </cell>
          <cell r="E372" t="str">
            <v>R=VM65A</v>
          </cell>
          <cell r="F372">
            <v>3</v>
          </cell>
          <cell r="H372">
            <v>120</v>
          </cell>
          <cell r="I372">
            <v>4</v>
          </cell>
          <cell r="J372">
            <v>1</v>
          </cell>
        </row>
        <row r="373">
          <cell r="A373" t="str">
            <v>PSGN</v>
          </cell>
          <cell r="B373" t="str">
            <v>Primary Service w/o IDR</v>
          </cell>
          <cell r="C373">
            <v>2.5</v>
          </cell>
          <cell r="D373">
            <v>25</v>
          </cell>
          <cell r="E373" t="str">
            <v>R=A1R</v>
          </cell>
          <cell r="F373">
            <v>3</v>
          </cell>
          <cell r="G373">
            <v>37341</v>
          </cell>
          <cell r="H373">
            <v>999</v>
          </cell>
          <cell r="I373">
            <v>4</v>
          </cell>
          <cell r="J373">
            <v>2</v>
          </cell>
        </row>
        <row r="374">
          <cell r="A374" t="str">
            <v>PSNN</v>
          </cell>
          <cell r="B374" t="str">
            <v>Primary Service w/o IDR</v>
          </cell>
          <cell r="C374">
            <v>2.5</v>
          </cell>
          <cell r="D374">
            <v>25</v>
          </cell>
          <cell r="E374" t="str">
            <v>R=A1R</v>
          </cell>
          <cell r="F374">
            <v>3</v>
          </cell>
          <cell r="G374">
            <v>39030</v>
          </cell>
          <cell r="H374">
            <v>999</v>
          </cell>
          <cell r="I374">
            <v>4</v>
          </cell>
          <cell r="J374">
            <v>1</v>
          </cell>
        </row>
        <row r="375">
          <cell r="A375" t="str">
            <v>PSNN</v>
          </cell>
          <cell r="B375" t="str">
            <v>Primary Service w/o IDR</v>
          </cell>
          <cell r="C375">
            <v>2.5</v>
          </cell>
          <cell r="D375">
            <v>25</v>
          </cell>
          <cell r="E375" t="str">
            <v>R=A1R</v>
          </cell>
          <cell r="F375">
            <v>3</v>
          </cell>
          <cell r="G375">
            <v>39255</v>
          </cell>
          <cell r="H375">
            <v>999</v>
          </cell>
          <cell r="I375">
            <v>3</v>
          </cell>
          <cell r="J375">
            <v>3</v>
          </cell>
        </row>
        <row r="376">
          <cell r="A376" t="str">
            <v>PSMN</v>
          </cell>
          <cell r="B376" t="str">
            <v>Primary Service w/o IDR</v>
          </cell>
          <cell r="C376">
            <v>2.5</v>
          </cell>
          <cell r="D376">
            <v>25</v>
          </cell>
          <cell r="E376" t="str">
            <v>R=A1R</v>
          </cell>
          <cell r="F376">
            <v>3</v>
          </cell>
          <cell r="G376">
            <v>39637</v>
          </cell>
          <cell r="H376">
            <v>999</v>
          </cell>
          <cell r="I376">
            <v>4</v>
          </cell>
          <cell r="J376">
            <v>1</v>
          </cell>
        </row>
        <row r="377">
          <cell r="A377" t="str">
            <v>PSLN</v>
          </cell>
          <cell r="B377" t="str">
            <v>Primary Service w/o IDR</v>
          </cell>
          <cell r="C377">
            <v>2.5</v>
          </cell>
          <cell r="D377">
            <v>25</v>
          </cell>
          <cell r="E377" t="str">
            <v>P=A1RL</v>
          </cell>
          <cell r="F377">
            <v>3</v>
          </cell>
          <cell r="G377">
            <v>38113</v>
          </cell>
          <cell r="H377">
            <v>999</v>
          </cell>
          <cell r="I377">
            <v>4</v>
          </cell>
          <cell r="J377">
            <v>1</v>
          </cell>
        </row>
        <row r="378">
          <cell r="A378" t="str">
            <v>PSGN</v>
          </cell>
          <cell r="B378" t="str">
            <v>Primary Service w/o IDR</v>
          </cell>
          <cell r="C378">
            <v>2.5</v>
          </cell>
          <cell r="D378">
            <v>25</v>
          </cell>
          <cell r="E378" t="str">
            <v>R=A1D</v>
          </cell>
          <cell r="F378">
            <v>3</v>
          </cell>
          <cell r="H378">
            <v>120</v>
          </cell>
          <cell r="I378">
            <v>3</v>
          </cell>
          <cell r="J378">
            <v>1</v>
          </cell>
        </row>
        <row r="379">
          <cell r="A379" t="str">
            <v>PSGN</v>
          </cell>
          <cell r="B379" t="str">
            <v>Primary Service w/o IDR</v>
          </cell>
          <cell r="C379">
            <v>2.5</v>
          </cell>
          <cell r="D379">
            <v>25</v>
          </cell>
          <cell r="E379" t="str">
            <v>R=A1D</v>
          </cell>
          <cell r="F379">
            <v>3</v>
          </cell>
          <cell r="H379">
            <v>120</v>
          </cell>
          <cell r="I379">
            <v>4</v>
          </cell>
          <cell r="J379">
            <v>1</v>
          </cell>
        </row>
        <row r="380">
          <cell r="A380" t="str">
            <v>PSGN</v>
          </cell>
          <cell r="B380" t="str">
            <v>Primary Service w/o IDR</v>
          </cell>
          <cell r="C380">
            <v>2.5</v>
          </cell>
          <cell r="D380">
            <v>25</v>
          </cell>
          <cell r="E380" t="str">
            <v>R=A1D</v>
          </cell>
          <cell r="F380">
            <v>3</v>
          </cell>
          <cell r="H380">
            <v>208</v>
          </cell>
          <cell r="I380">
            <v>4</v>
          </cell>
          <cell r="J380">
            <v>1</v>
          </cell>
        </row>
        <row r="381">
          <cell r="A381" t="str">
            <v>PSGN</v>
          </cell>
          <cell r="B381" t="str">
            <v>Primary Service w/o IDR</v>
          </cell>
          <cell r="C381">
            <v>2.5</v>
          </cell>
          <cell r="D381">
            <v>25</v>
          </cell>
          <cell r="E381" t="str">
            <v>R=A1D</v>
          </cell>
          <cell r="F381">
            <v>3</v>
          </cell>
          <cell r="G381">
            <v>37229</v>
          </cell>
          <cell r="H381">
            <v>999</v>
          </cell>
          <cell r="I381">
            <v>4</v>
          </cell>
          <cell r="J381">
            <v>1</v>
          </cell>
        </row>
        <row r="382">
          <cell r="A382" t="str">
            <v>PSGN</v>
          </cell>
          <cell r="B382" t="str">
            <v>Primary Service w/o IDR</v>
          </cell>
          <cell r="C382">
            <v>2.5</v>
          </cell>
          <cell r="D382">
            <v>25</v>
          </cell>
          <cell r="E382" t="str">
            <v>R=A1R</v>
          </cell>
          <cell r="F382">
            <v>3</v>
          </cell>
          <cell r="G382">
            <v>39142</v>
          </cell>
          <cell r="H382">
            <v>999</v>
          </cell>
          <cell r="I382">
            <v>4</v>
          </cell>
          <cell r="J382">
            <v>2</v>
          </cell>
        </row>
        <row r="383">
          <cell r="A383" t="str">
            <v>PSLN</v>
          </cell>
          <cell r="B383" t="str">
            <v>Primary Service w/o IDR</v>
          </cell>
          <cell r="C383">
            <v>2.5</v>
          </cell>
          <cell r="D383">
            <v>25</v>
          </cell>
          <cell r="E383" t="str">
            <v>R=A1R</v>
          </cell>
          <cell r="F383">
            <v>3</v>
          </cell>
          <cell r="G383">
            <v>39091</v>
          </cell>
          <cell r="H383">
            <v>999</v>
          </cell>
          <cell r="I383">
            <v>3</v>
          </cell>
          <cell r="J383">
            <v>1</v>
          </cell>
        </row>
        <row r="384">
          <cell r="A384" t="str">
            <v>PMNN</v>
          </cell>
          <cell r="B384" t="str">
            <v>Primary Service w/o IDR</v>
          </cell>
          <cell r="C384">
            <v>2.5</v>
          </cell>
          <cell r="D384">
            <v>25</v>
          </cell>
          <cell r="E384" t="str">
            <v>R=A1R</v>
          </cell>
          <cell r="F384">
            <v>3</v>
          </cell>
          <cell r="G384">
            <v>39255</v>
          </cell>
          <cell r="H384">
            <v>999</v>
          </cell>
          <cell r="I384">
            <v>3</v>
          </cell>
          <cell r="J384">
            <v>1</v>
          </cell>
        </row>
        <row r="385">
          <cell r="A385" t="str">
            <v>PSGN</v>
          </cell>
          <cell r="B385" t="str">
            <v>Primary Service w/o IDR</v>
          </cell>
          <cell r="C385">
            <v>2.5</v>
          </cell>
          <cell r="D385">
            <v>25</v>
          </cell>
          <cell r="E385" t="str">
            <v>R=SV5SD</v>
          </cell>
          <cell r="F385">
            <v>3</v>
          </cell>
          <cell r="H385">
            <v>480</v>
          </cell>
          <cell r="I385">
            <v>4</v>
          </cell>
          <cell r="J385">
            <v>1</v>
          </cell>
        </row>
        <row r="386">
          <cell r="A386" t="str">
            <v>PSGN</v>
          </cell>
          <cell r="B386" t="str">
            <v>Primary Service w/o IDR</v>
          </cell>
          <cell r="C386">
            <v>2.5</v>
          </cell>
          <cell r="D386">
            <v>25</v>
          </cell>
          <cell r="E386" t="str">
            <v>R=A1R</v>
          </cell>
          <cell r="F386">
            <v>3</v>
          </cell>
          <cell r="G386">
            <v>38363</v>
          </cell>
          <cell r="H386">
            <v>999</v>
          </cell>
          <cell r="I386">
            <v>4</v>
          </cell>
          <cell r="J386">
            <v>2</v>
          </cell>
        </row>
        <row r="387">
          <cell r="A387" t="str">
            <v>PSGN</v>
          </cell>
          <cell r="B387" t="str">
            <v>Primary Service w/o IDR</v>
          </cell>
          <cell r="C387">
            <v>2.5</v>
          </cell>
          <cell r="D387">
            <v>25</v>
          </cell>
          <cell r="E387" t="str">
            <v>R=SV5SD</v>
          </cell>
          <cell r="F387">
            <v>3</v>
          </cell>
          <cell r="H387">
            <v>120</v>
          </cell>
          <cell r="I387">
            <v>4</v>
          </cell>
          <cell r="J387">
            <v>1</v>
          </cell>
        </row>
        <row r="388">
          <cell r="A388" t="str">
            <v>PSGN</v>
          </cell>
          <cell r="B388" t="str">
            <v>Primary Service w/o IDR</v>
          </cell>
          <cell r="C388">
            <v>2.5</v>
          </cell>
          <cell r="D388">
            <v>25</v>
          </cell>
          <cell r="F388">
            <v>3</v>
          </cell>
          <cell r="H388">
            <v>999</v>
          </cell>
          <cell r="I388">
            <v>3</v>
          </cell>
          <cell r="J388">
            <v>1</v>
          </cell>
        </row>
        <row r="389">
          <cell r="A389" t="str">
            <v>PSGN</v>
          </cell>
          <cell r="B389" t="str">
            <v>Primary Service w/o IDR</v>
          </cell>
          <cell r="C389">
            <v>2.5</v>
          </cell>
          <cell r="D389">
            <v>25</v>
          </cell>
          <cell r="E389" t="str">
            <v>R=RXS4</v>
          </cell>
          <cell r="F389">
            <v>3</v>
          </cell>
          <cell r="G389">
            <v>37512</v>
          </cell>
          <cell r="H389">
            <v>999</v>
          </cell>
          <cell r="I389">
            <v>4</v>
          </cell>
          <cell r="J389">
            <v>1</v>
          </cell>
        </row>
        <row r="390">
          <cell r="A390" t="str">
            <v>PSGN</v>
          </cell>
          <cell r="B390" t="str">
            <v>Primary Service w/o IDR</v>
          </cell>
          <cell r="C390">
            <v>2.5</v>
          </cell>
          <cell r="D390">
            <v>25</v>
          </cell>
          <cell r="E390" t="str">
            <v>R=A1R</v>
          </cell>
          <cell r="F390">
            <v>3</v>
          </cell>
          <cell r="G390">
            <v>39350</v>
          </cell>
          <cell r="H390">
            <v>999</v>
          </cell>
          <cell r="I390">
            <v>3</v>
          </cell>
          <cell r="J390">
            <v>2</v>
          </cell>
        </row>
        <row r="391">
          <cell r="A391" t="str">
            <v>PSLN</v>
          </cell>
          <cell r="B391" t="str">
            <v>Primary Service w/o IDR</v>
          </cell>
          <cell r="C391">
            <v>2.5</v>
          </cell>
          <cell r="D391">
            <v>25</v>
          </cell>
          <cell r="E391" t="str">
            <v>R=A1R</v>
          </cell>
          <cell r="F391">
            <v>3</v>
          </cell>
          <cell r="G391">
            <v>38310</v>
          </cell>
          <cell r="H391">
            <v>999</v>
          </cell>
          <cell r="I391">
            <v>4</v>
          </cell>
          <cell r="J391">
            <v>1</v>
          </cell>
        </row>
        <row r="392">
          <cell r="A392" t="str">
            <v>PSNN</v>
          </cell>
          <cell r="B392" t="str">
            <v>Primary Service w/o IDR</v>
          </cell>
          <cell r="C392">
            <v>2.5</v>
          </cell>
          <cell r="D392">
            <v>25</v>
          </cell>
          <cell r="E392" t="str">
            <v>R=PWAY</v>
          </cell>
          <cell r="F392">
            <v>3</v>
          </cell>
          <cell r="H392">
            <v>120</v>
          </cell>
          <cell r="I392">
            <v>4</v>
          </cell>
          <cell r="J392">
            <v>2</v>
          </cell>
        </row>
        <row r="393">
          <cell r="A393" t="str">
            <v>PSGN</v>
          </cell>
          <cell r="B393" t="str">
            <v>Primary Service w/o IDR</v>
          </cell>
          <cell r="C393">
            <v>2.5</v>
          </cell>
          <cell r="D393">
            <v>25</v>
          </cell>
          <cell r="E393" t="str">
            <v>R=A1D</v>
          </cell>
          <cell r="F393">
            <v>3</v>
          </cell>
          <cell r="G393">
            <v>37867</v>
          </cell>
          <cell r="H393">
            <v>999</v>
          </cell>
          <cell r="I393">
            <v>3</v>
          </cell>
          <cell r="J393">
            <v>1</v>
          </cell>
        </row>
        <row r="394">
          <cell r="A394" t="str">
            <v>PSGN</v>
          </cell>
          <cell r="B394" t="str">
            <v>Primary Service w/o IDR</v>
          </cell>
          <cell r="C394">
            <v>2.5</v>
          </cell>
          <cell r="D394">
            <v>25</v>
          </cell>
          <cell r="E394" t="str">
            <v>R=A1R</v>
          </cell>
          <cell r="F394">
            <v>3</v>
          </cell>
          <cell r="G394">
            <v>38839</v>
          </cell>
          <cell r="H394">
            <v>999</v>
          </cell>
          <cell r="I394">
            <v>4</v>
          </cell>
          <cell r="J394">
            <v>1</v>
          </cell>
        </row>
        <row r="395">
          <cell r="A395" t="str">
            <v>PSGN</v>
          </cell>
          <cell r="B395" t="str">
            <v>Primary Service w/o IDR</v>
          </cell>
          <cell r="C395">
            <v>2.5</v>
          </cell>
          <cell r="D395">
            <v>25</v>
          </cell>
          <cell r="E395" t="str">
            <v>R=A1R</v>
          </cell>
          <cell r="F395">
            <v>3</v>
          </cell>
          <cell r="G395">
            <v>39295</v>
          </cell>
          <cell r="H395">
            <v>999</v>
          </cell>
          <cell r="I395">
            <v>4</v>
          </cell>
          <cell r="J395">
            <v>7</v>
          </cell>
        </row>
        <row r="396">
          <cell r="A396" t="str">
            <v>PSAN</v>
          </cell>
          <cell r="B396" t="str">
            <v>Primary Service w/o IDR</v>
          </cell>
          <cell r="C396">
            <v>2.5</v>
          </cell>
          <cell r="D396">
            <v>25</v>
          </cell>
          <cell r="E396" t="str">
            <v>R=A1R</v>
          </cell>
          <cell r="F396">
            <v>3</v>
          </cell>
          <cell r="G396">
            <v>39295</v>
          </cell>
          <cell r="H396">
            <v>999</v>
          </cell>
          <cell r="I396">
            <v>4</v>
          </cell>
          <cell r="J396">
            <v>1</v>
          </cell>
        </row>
        <row r="397">
          <cell r="A397" t="str">
            <v>PSAN</v>
          </cell>
          <cell r="B397" t="str">
            <v>Primary Service w/o IDR</v>
          </cell>
          <cell r="C397">
            <v>2.5</v>
          </cell>
          <cell r="D397">
            <v>25</v>
          </cell>
          <cell r="E397" t="str">
            <v>R=A1R</v>
          </cell>
          <cell r="F397">
            <v>3</v>
          </cell>
          <cell r="G397">
            <v>38132</v>
          </cell>
          <cell r="H397">
            <v>999</v>
          </cell>
          <cell r="I397">
            <v>4</v>
          </cell>
          <cell r="J397">
            <v>1</v>
          </cell>
        </row>
        <row r="398">
          <cell r="A398" t="str">
            <v>PSGN</v>
          </cell>
          <cell r="B398" t="str">
            <v>Primary Service w/o IDR</v>
          </cell>
          <cell r="C398">
            <v>2.5</v>
          </cell>
          <cell r="D398">
            <v>25</v>
          </cell>
          <cell r="E398" t="str">
            <v>P=A1RL</v>
          </cell>
          <cell r="F398">
            <v>3</v>
          </cell>
          <cell r="H398">
            <v>999</v>
          </cell>
          <cell r="I398">
            <v>3</v>
          </cell>
          <cell r="J398">
            <v>1</v>
          </cell>
        </row>
        <row r="399">
          <cell r="A399" t="str">
            <v>PSNN</v>
          </cell>
          <cell r="B399" t="str">
            <v>Primary Service w/o IDR</v>
          </cell>
          <cell r="C399">
            <v>2.5</v>
          </cell>
          <cell r="D399">
            <v>25</v>
          </cell>
          <cell r="E399" t="str">
            <v>R=A1D</v>
          </cell>
          <cell r="F399">
            <v>3</v>
          </cell>
          <cell r="G399">
            <v>37229</v>
          </cell>
          <cell r="H399">
            <v>999</v>
          </cell>
          <cell r="I399">
            <v>4</v>
          </cell>
          <cell r="J399">
            <v>1</v>
          </cell>
        </row>
        <row r="400">
          <cell r="A400" t="str">
            <v>PSGN</v>
          </cell>
          <cell r="B400" t="str">
            <v>Primary Service w/o IDR</v>
          </cell>
          <cell r="C400">
            <v>2.5</v>
          </cell>
          <cell r="D400">
            <v>25</v>
          </cell>
          <cell r="E400" t="str">
            <v>R=A1RL</v>
          </cell>
          <cell r="F400">
            <v>3</v>
          </cell>
          <cell r="G400">
            <v>38775</v>
          </cell>
          <cell r="H400">
            <v>999</v>
          </cell>
          <cell r="I400">
            <v>3</v>
          </cell>
          <cell r="J400">
            <v>3</v>
          </cell>
        </row>
        <row r="401">
          <cell r="A401" t="str">
            <v>PSGN</v>
          </cell>
          <cell r="B401" t="str">
            <v>Primary Service w/o IDR</v>
          </cell>
          <cell r="C401">
            <v>2.5</v>
          </cell>
          <cell r="D401">
            <v>25</v>
          </cell>
          <cell r="E401" t="str">
            <v>R=A1R</v>
          </cell>
          <cell r="F401">
            <v>3</v>
          </cell>
          <cell r="G401">
            <v>39107</v>
          </cell>
          <cell r="H401">
            <v>999</v>
          </cell>
          <cell r="I401">
            <v>4</v>
          </cell>
          <cell r="J401">
            <v>1</v>
          </cell>
        </row>
        <row r="402">
          <cell r="A402" t="str">
            <v>PSGN</v>
          </cell>
          <cell r="B402" t="str">
            <v>Primary Service w/o IDR</v>
          </cell>
          <cell r="C402">
            <v>2.5</v>
          </cell>
          <cell r="D402">
            <v>25</v>
          </cell>
          <cell r="E402" t="str">
            <v>R=A1R</v>
          </cell>
          <cell r="F402">
            <v>3</v>
          </cell>
          <cell r="G402">
            <v>39254</v>
          </cell>
          <cell r="H402">
            <v>999</v>
          </cell>
          <cell r="I402">
            <v>4</v>
          </cell>
          <cell r="J402">
            <v>1</v>
          </cell>
        </row>
        <row r="403">
          <cell r="A403" t="str">
            <v>PSGN</v>
          </cell>
          <cell r="B403" t="str">
            <v>Primary Service w/o IDR</v>
          </cell>
          <cell r="C403">
            <v>2.5</v>
          </cell>
          <cell r="D403">
            <v>25</v>
          </cell>
          <cell r="E403" t="str">
            <v>R=A1R</v>
          </cell>
          <cell r="F403">
            <v>3</v>
          </cell>
          <cell r="G403">
            <v>39449</v>
          </cell>
          <cell r="H403">
            <v>999</v>
          </cell>
          <cell r="I403">
            <v>3</v>
          </cell>
          <cell r="J403">
            <v>1</v>
          </cell>
        </row>
        <row r="404">
          <cell r="A404" t="str">
            <v>PSLN</v>
          </cell>
          <cell r="B404" t="str">
            <v>Primary Service w/o IDR</v>
          </cell>
          <cell r="C404">
            <v>2.5</v>
          </cell>
          <cell r="D404">
            <v>25</v>
          </cell>
          <cell r="E404" t="str">
            <v>R=A1R</v>
          </cell>
          <cell r="F404">
            <v>3</v>
          </cell>
          <cell r="G404">
            <v>38363</v>
          </cell>
          <cell r="H404">
            <v>999</v>
          </cell>
          <cell r="I404">
            <v>4</v>
          </cell>
          <cell r="J404">
            <v>1</v>
          </cell>
        </row>
        <row r="405">
          <cell r="A405" t="str">
            <v>PSGN</v>
          </cell>
          <cell r="B405" t="str">
            <v>Primary Service w/o IDR</v>
          </cell>
          <cell r="C405">
            <v>2.5</v>
          </cell>
          <cell r="D405">
            <v>25</v>
          </cell>
          <cell r="E405" t="str">
            <v>R=A1D</v>
          </cell>
          <cell r="F405">
            <v>3</v>
          </cell>
          <cell r="H405">
            <v>999</v>
          </cell>
          <cell r="I405">
            <v>4</v>
          </cell>
          <cell r="J405">
            <v>2</v>
          </cell>
        </row>
        <row r="406">
          <cell r="A406" t="str">
            <v>PSGN</v>
          </cell>
          <cell r="B406" t="str">
            <v>Primary Service w/o IDR</v>
          </cell>
          <cell r="C406">
            <v>2.5</v>
          </cell>
          <cell r="D406">
            <v>25</v>
          </cell>
          <cell r="E406" t="str">
            <v>R=A1R</v>
          </cell>
          <cell r="F406">
            <v>3</v>
          </cell>
          <cell r="G406">
            <v>37606</v>
          </cell>
          <cell r="H406">
            <v>999</v>
          </cell>
          <cell r="I406">
            <v>4</v>
          </cell>
          <cell r="J406">
            <v>1</v>
          </cell>
        </row>
        <row r="407">
          <cell r="A407" t="str">
            <v>PSAN</v>
          </cell>
          <cell r="B407" t="str">
            <v>Primary Service w/o IDR</v>
          </cell>
          <cell r="C407">
            <v>2.5</v>
          </cell>
          <cell r="D407">
            <v>25</v>
          </cell>
          <cell r="E407" t="str">
            <v>R=A1R</v>
          </cell>
          <cell r="F407">
            <v>3</v>
          </cell>
          <cell r="G407">
            <v>38776</v>
          </cell>
          <cell r="H407">
            <v>999</v>
          </cell>
          <cell r="I407">
            <v>4</v>
          </cell>
          <cell r="J407">
            <v>1</v>
          </cell>
        </row>
        <row r="408">
          <cell r="A408" t="str">
            <v>PSEN</v>
          </cell>
          <cell r="B408" t="str">
            <v>Primary Service w/o IDR</v>
          </cell>
          <cell r="C408">
            <v>2.5</v>
          </cell>
          <cell r="D408">
            <v>25</v>
          </cell>
          <cell r="E408" t="str">
            <v>R=A1R</v>
          </cell>
          <cell r="F408">
            <v>3</v>
          </cell>
          <cell r="G408">
            <v>39295</v>
          </cell>
          <cell r="H408">
            <v>999</v>
          </cell>
          <cell r="I408">
            <v>4</v>
          </cell>
          <cell r="J408">
            <v>1</v>
          </cell>
        </row>
        <row r="409">
          <cell r="A409" t="str">
            <v>PSNN</v>
          </cell>
          <cell r="B409" t="str">
            <v>Primary Service w/o IDR</v>
          </cell>
          <cell r="C409">
            <v>2.5</v>
          </cell>
          <cell r="D409">
            <v>25</v>
          </cell>
          <cell r="E409" t="str">
            <v>R=A1R</v>
          </cell>
          <cell r="F409">
            <v>3</v>
          </cell>
          <cell r="G409">
            <v>39350</v>
          </cell>
          <cell r="H409">
            <v>999</v>
          </cell>
          <cell r="I409">
            <v>3</v>
          </cell>
          <cell r="J409">
            <v>1</v>
          </cell>
        </row>
        <row r="410">
          <cell r="A410" t="str">
            <v>PSGN</v>
          </cell>
          <cell r="B410" t="str">
            <v>Primary Service w/o IDR</v>
          </cell>
          <cell r="C410">
            <v>2.5</v>
          </cell>
          <cell r="D410">
            <v>25</v>
          </cell>
          <cell r="E410" t="str">
            <v>R=A1D</v>
          </cell>
          <cell r="F410">
            <v>3</v>
          </cell>
          <cell r="G410">
            <v>39707</v>
          </cell>
          <cell r="H410">
            <v>999</v>
          </cell>
          <cell r="I410">
            <v>4</v>
          </cell>
          <cell r="J410">
            <v>4</v>
          </cell>
        </row>
        <row r="411">
          <cell r="A411" t="str">
            <v>PSLN</v>
          </cell>
          <cell r="B411" t="str">
            <v>Primary Service w/o IDR</v>
          </cell>
          <cell r="C411">
            <v>2.5</v>
          </cell>
          <cell r="D411">
            <v>25</v>
          </cell>
          <cell r="E411" t="str">
            <v>R=A1D</v>
          </cell>
          <cell r="F411">
            <v>3</v>
          </cell>
          <cell r="G411">
            <v>39707</v>
          </cell>
          <cell r="H411">
            <v>999</v>
          </cell>
          <cell r="I411">
            <v>4</v>
          </cell>
          <cell r="J411">
            <v>2</v>
          </cell>
        </row>
        <row r="412">
          <cell r="A412" t="str">
            <v>PSGN</v>
          </cell>
          <cell r="B412" t="str">
            <v>Primary Service w/o IDR</v>
          </cell>
          <cell r="C412">
            <v>2.5</v>
          </cell>
          <cell r="D412">
            <v>25</v>
          </cell>
          <cell r="E412" t="str">
            <v>R=A1R</v>
          </cell>
          <cell r="F412">
            <v>3</v>
          </cell>
          <cell r="G412">
            <v>38343</v>
          </cell>
          <cell r="H412">
            <v>999</v>
          </cell>
          <cell r="I412">
            <v>4</v>
          </cell>
          <cell r="J412">
            <v>1</v>
          </cell>
        </row>
        <row r="413">
          <cell r="A413" t="str">
            <v>PSNN</v>
          </cell>
          <cell r="B413" t="str">
            <v>Primary Service w/o IDR</v>
          </cell>
          <cell r="C413">
            <v>2.5</v>
          </cell>
          <cell r="D413">
            <v>25</v>
          </cell>
          <cell r="E413" t="str">
            <v>R=A1R</v>
          </cell>
          <cell r="F413">
            <v>3</v>
          </cell>
          <cell r="G413">
            <v>38257</v>
          </cell>
          <cell r="H413">
            <v>999</v>
          </cell>
          <cell r="I413">
            <v>3</v>
          </cell>
          <cell r="J413">
            <v>1</v>
          </cell>
        </row>
        <row r="414">
          <cell r="A414" t="str">
            <v>PSGN</v>
          </cell>
          <cell r="B414" t="str">
            <v>Primary Service w/o IDR</v>
          </cell>
          <cell r="C414">
            <v>2.5</v>
          </cell>
          <cell r="D414">
            <v>25</v>
          </cell>
          <cell r="E414" t="str">
            <v>R=A1D</v>
          </cell>
          <cell r="F414">
            <v>3</v>
          </cell>
          <cell r="G414">
            <v>37321</v>
          </cell>
          <cell r="H414">
            <v>999</v>
          </cell>
          <cell r="I414">
            <v>4</v>
          </cell>
          <cell r="J414">
            <v>1</v>
          </cell>
        </row>
        <row r="415">
          <cell r="A415" t="str">
            <v>PSGN</v>
          </cell>
          <cell r="B415" t="str">
            <v>Primary Service w/o IDR</v>
          </cell>
          <cell r="C415">
            <v>2.5</v>
          </cell>
          <cell r="D415">
            <v>25</v>
          </cell>
          <cell r="E415" t="str">
            <v>R=A1R</v>
          </cell>
          <cell r="F415">
            <v>3</v>
          </cell>
          <cell r="G415">
            <v>39255</v>
          </cell>
          <cell r="H415">
            <v>999</v>
          </cell>
          <cell r="I415">
            <v>3</v>
          </cell>
          <cell r="J415">
            <v>6</v>
          </cell>
        </row>
        <row r="416">
          <cell r="A416" t="str">
            <v>PSGN</v>
          </cell>
          <cell r="B416" t="str">
            <v>Primary Service w/o IDR</v>
          </cell>
          <cell r="C416">
            <v>2.5</v>
          </cell>
          <cell r="D416">
            <v>25</v>
          </cell>
          <cell r="E416" t="str">
            <v>R=A1R</v>
          </cell>
          <cell r="F416">
            <v>3</v>
          </cell>
          <cell r="G416">
            <v>39308</v>
          </cell>
          <cell r="H416">
            <v>999</v>
          </cell>
          <cell r="I416">
            <v>3</v>
          </cell>
          <cell r="J416">
            <v>1</v>
          </cell>
        </row>
        <row r="417">
          <cell r="A417" t="str">
            <v>PSLN</v>
          </cell>
          <cell r="B417" t="str">
            <v>Primary Service w/o IDR</v>
          </cell>
          <cell r="C417">
            <v>2.5</v>
          </cell>
          <cell r="D417">
            <v>25</v>
          </cell>
          <cell r="E417" t="str">
            <v>R=SV5SD</v>
          </cell>
          <cell r="F417">
            <v>3</v>
          </cell>
          <cell r="H417">
            <v>120</v>
          </cell>
          <cell r="I417">
            <v>4</v>
          </cell>
          <cell r="J417">
            <v>1</v>
          </cell>
        </row>
        <row r="418">
          <cell r="A418" t="str">
            <v>PSMN</v>
          </cell>
          <cell r="B418" t="str">
            <v>Primary Service w/o IDR</v>
          </cell>
          <cell r="C418">
            <v>2.5</v>
          </cell>
          <cell r="D418">
            <v>25</v>
          </cell>
          <cell r="E418" t="str">
            <v>R=A1R</v>
          </cell>
          <cell r="F418">
            <v>3</v>
          </cell>
          <cell r="G418">
            <v>38343</v>
          </cell>
          <cell r="H418">
            <v>999</v>
          </cell>
          <cell r="I418">
            <v>3</v>
          </cell>
          <cell r="J418">
            <v>1</v>
          </cell>
        </row>
        <row r="419">
          <cell r="A419" t="str">
            <v>PSGN</v>
          </cell>
          <cell r="B419" t="str">
            <v>Primary Service w/o IDR</v>
          </cell>
          <cell r="C419">
            <v>2.5</v>
          </cell>
          <cell r="D419">
            <v>25</v>
          </cell>
          <cell r="E419" t="str">
            <v>R=RXS4</v>
          </cell>
          <cell r="F419">
            <v>3</v>
          </cell>
          <cell r="G419">
            <v>38373</v>
          </cell>
          <cell r="H419">
            <v>999</v>
          </cell>
          <cell r="I419">
            <v>3</v>
          </cell>
          <cell r="J419">
            <v>1</v>
          </cell>
        </row>
        <row r="420">
          <cell r="A420" t="str">
            <v>PSGN</v>
          </cell>
          <cell r="B420" t="str">
            <v>Primary Service w/o IDR</v>
          </cell>
          <cell r="C420">
            <v>2.5</v>
          </cell>
          <cell r="D420">
            <v>25</v>
          </cell>
          <cell r="E420" t="str">
            <v>T=MARKV</v>
          </cell>
          <cell r="F420">
            <v>3</v>
          </cell>
          <cell r="H420">
            <v>120</v>
          </cell>
          <cell r="I420">
            <v>4</v>
          </cell>
          <cell r="J420">
            <v>1</v>
          </cell>
        </row>
        <row r="421">
          <cell r="A421" t="str">
            <v>PSGN</v>
          </cell>
          <cell r="B421" t="str">
            <v>Primary Service w/o IDR</v>
          </cell>
          <cell r="C421">
            <v>2.5</v>
          </cell>
          <cell r="D421">
            <v>25</v>
          </cell>
          <cell r="E421" t="str">
            <v>R=A1R</v>
          </cell>
          <cell r="F421">
            <v>3</v>
          </cell>
          <cell r="H421">
            <v>999</v>
          </cell>
          <cell r="I421">
            <v>4</v>
          </cell>
          <cell r="J421">
            <v>1</v>
          </cell>
        </row>
        <row r="422">
          <cell r="A422" t="str">
            <v>PSGN</v>
          </cell>
          <cell r="B422" t="str">
            <v>Primary Service w/o IDR</v>
          </cell>
          <cell r="C422">
            <v>2.5</v>
          </cell>
          <cell r="D422">
            <v>25</v>
          </cell>
          <cell r="E422" t="str">
            <v>R=A1R</v>
          </cell>
          <cell r="F422">
            <v>3</v>
          </cell>
          <cell r="G422">
            <v>38744</v>
          </cell>
          <cell r="H422">
            <v>999</v>
          </cell>
          <cell r="I422">
            <v>3</v>
          </cell>
          <cell r="J422">
            <v>2</v>
          </cell>
        </row>
        <row r="423">
          <cell r="A423" t="str">
            <v>PSGN</v>
          </cell>
          <cell r="B423" t="str">
            <v>Primary Service w/o IDR</v>
          </cell>
          <cell r="C423">
            <v>2.5</v>
          </cell>
          <cell r="D423">
            <v>25</v>
          </cell>
          <cell r="E423" t="str">
            <v>R=A1R</v>
          </cell>
          <cell r="F423">
            <v>3</v>
          </cell>
          <cell r="G423">
            <v>39030</v>
          </cell>
          <cell r="H423">
            <v>999</v>
          </cell>
          <cell r="I423">
            <v>4</v>
          </cell>
          <cell r="J423">
            <v>1</v>
          </cell>
        </row>
        <row r="424">
          <cell r="A424" t="str">
            <v>PSLN</v>
          </cell>
          <cell r="B424" t="str">
            <v>Primary Service w/o IDR</v>
          </cell>
          <cell r="C424">
            <v>2.5</v>
          </cell>
          <cell r="D424">
            <v>25</v>
          </cell>
          <cell r="E424" t="str">
            <v>R=A1RL</v>
          </cell>
          <cell r="F424">
            <v>3</v>
          </cell>
          <cell r="G424">
            <v>39343</v>
          </cell>
          <cell r="H424">
            <v>999</v>
          </cell>
          <cell r="I424">
            <v>4</v>
          </cell>
          <cell r="J424">
            <v>4</v>
          </cell>
        </row>
        <row r="425">
          <cell r="A425" t="str">
            <v>PSGN</v>
          </cell>
          <cell r="B425" t="str">
            <v>Primary Service w/o IDR</v>
          </cell>
          <cell r="C425">
            <v>2.5</v>
          </cell>
          <cell r="D425">
            <v>25</v>
          </cell>
          <cell r="E425" t="str">
            <v>R=A1R</v>
          </cell>
          <cell r="F425">
            <v>3</v>
          </cell>
          <cell r="G425">
            <v>39510</v>
          </cell>
          <cell r="H425">
            <v>999</v>
          </cell>
          <cell r="I425">
            <v>4</v>
          </cell>
          <cell r="J425">
            <v>4</v>
          </cell>
        </row>
        <row r="426">
          <cell r="A426" t="str">
            <v>PSNN</v>
          </cell>
          <cell r="B426" t="str">
            <v>Primary Service w/o IDR</v>
          </cell>
          <cell r="C426">
            <v>2.5</v>
          </cell>
          <cell r="D426">
            <v>25</v>
          </cell>
          <cell r="E426" t="str">
            <v>R=A1D</v>
          </cell>
          <cell r="F426">
            <v>3</v>
          </cell>
          <cell r="H426">
            <v>120</v>
          </cell>
          <cell r="I426">
            <v>3</v>
          </cell>
          <cell r="J426">
            <v>2</v>
          </cell>
        </row>
        <row r="427">
          <cell r="A427" t="str">
            <v>PSNN</v>
          </cell>
          <cell r="B427" t="str">
            <v>Primary Service w/o IDR</v>
          </cell>
          <cell r="C427">
            <v>2.5</v>
          </cell>
          <cell r="D427">
            <v>25</v>
          </cell>
          <cell r="E427" t="str">
            <v>R=TMT</v>
          </cell>
          <cell r="F427">
            <v>3</v>
          </cell>
          <cell r="H427">
            <v>120</v>
          </cell>
          <cell r="I427">
            <v>3</v>
          </cell>
          <cell r="J427">
            <v>1</v>
          </cell>
        </row>
        <row r="428">
          <cell r="A428" t="str">
            <v>PSLN</v>
          </cell>
          <cell r="B428" t="str">
            <v>Primary Service w/o IDR</v>
          </cell>
          <cell r="C428">
            <v>2.5</v>
          </cell>
          <cell r="D428">
            <v>25</v>
          </cell>
          <cell r="E428" t="str">
            <v>R=RXS4</v>
          </cell>
          <cell r="F428">
            <v>3</v>
          </cell>
          <cell r="G428">
            <v>37512</v>
          </cell>
          <cell r="H428">
            <v>999</v>
          </cell>
          <cell r="I428">
            <v>4</v>
          </cell>
          <cell r="J428">
            <v>1</v>
          </cell>
        </row>
        <row r="429">
          <cell r="A429" t="str">
            <v>PSNN</v>
          </cell>
          <cell r="B429" t="str">
            <v>Primary Service w/o IDR</v>
          </cell>
          <cell r="C429">
            <v>2.5</v>
          </cell>
          <cell r="D429">
            <v>25</v>
          </cell>
          <cell r="E429" t="str">
            <v>R=A1RL</v>
          </cell>
          <cell r="F429">
            <v>3</v>
          </cell>
          <cell r="G429">
            <v>38636</v>
          </cell>
          <cell r="H429">
            <v>999</v>
          </cell>
          <cell r="I429">
            <v>3</v>
          </cell>
          <cell r="J429">
            <v>1</v>
          </cell>
        </row>
        <row r="430">
          <cell r="A430" t="str">
            <v>PSNN</v>
          </cell>
          <cell r="B430" t="str">
            <v>Primary Service w/o IDR</v>
          </cell>
          <cell r="C430">
            <v>2.5</v>
          </cell>
          <cell r="D430">
            <v>25</v>
          </cell>
          <cell r="E430" t="str">
            <v>R=A1R</v>
          </cell>
          <cell r="F430">
            <v>3</v>
          </cell>
          <cell r="G430">
            <v>39295</v>
          </cell>
          <cell r="H430">
            <v>999</v>
          </cell>
          <cell r="I430">
            <v>4</v>
          </cell>
          <cell r="J430">
            <v>1</v>
          </cell>
        </row>
        <row r="431">
          <cell r="A431" t="str">
            <v>PSGN</v>
          </cell>
          <cell r="B431" t="str">
            <v>Primary Service w/o IDR</v>
          </cell>
          <cell r="C431">
            <v>2.5</v>
          </cell>
          <cell r="D431">
            <v>25</v>
          </cell>
          <cell r="E431" t="str">
            <v>R=A1R</v>
          </cell>
          <cell r="F431">
            <v>3</v>
          </cell>
          <cell r="G431">
            <v>39343</v>
          </cell>
          <cell r="H431">
            <v>999</v>
          </cell>
          <cell r="I431">
            <v>4</v>
          </cell>
          <cell r="J431">
            <v>1</v>
          </cell>
        </row>
        <row r="432">
          <cell r="A432" t="str">
            <v>PSGN</v>
          </cell>
          <cell r="B432" t="str">
            <v>Primary Service w/o IDR</v>
          </cell>
          <cell r="C432">
            <v>2.5</v>
          </cell>
          <cell r="D432">
            <v>25</v>
          </cell>
          <cell r="E432" t="str">
            <v>R=A1RL</v>
          </cell>
          <cell r="F432">
            <v>3</v>
          </cell>
          <cell r="G432">
            <v>39343</v>
          </cell>
          <cell r="H432">
            <v>999</v>
          </cell>
          <cell r="I432">
            <v>4</v>
          </cell>
          <cell r="J432">
            <v>2</v>
          </cell>
        </row>
        <row r="433">
          <cell r="A433" t="str">
            <v>PSLN</v>
          </cell>
          <cell r="B433" t="str">
            <v>Primary Service w/o IDR</v>
          </cell>
          <cell r="C433">
            <v>2.5</v>
          </cell>
          <cell r="D433">
            <v>25</v>
          </cell>
          <cell r="E433" t="str">
            <v>R=A1RL</v>
          </cell>
          <cell r="F433">
            <v>3</v>
          </cell>
          <cell r="G433">
            <v>38113</v>
          </cell>
          <cell r="H433">
            <v>999</v>
          </cell>
          <cell r="I433">
            <v>3</v>
          </cell>
          <cell r="J433">
            <v>3</v>
          </cell>
        </row>
        <row r="434">
          <cell r="A434" t="str">
            <v>PSGN</v>
          </cell>
          <cell r="B434" t="str">
            <v>Primary Service w/o IDR</v>
          </cell>
          <cell r="C434">
            <v>2.5</v>
          </cell>
          <cell r="D434">
            <v>25</v>
          </cell>
          <cell r="E434" t="str">
            <v>R=A1RL</v>
          </cell>
          <cell r="F434">
            <v>3</v>
          </cell>
          <cell r="G434">
            <v>38113</v>
          </cell>
          <cell r="H434">
            <v>999</v>
          </cell>
          <cell r="I434">
            <v>4</v>
          </cell>
          <cell r="J434">
            <v>2</v>
          </cell>
        </row>
        <row r="435">
          <cell r="A435" t="str">
            <v>PSLN</v>
          </cell>
          <cell r="B435" t="str">
            <v>Primary Service w/o IDR</v>
          </cell>
          <cell r="C435">
            <v>2.5</v>
          </cell>
          <cell r="D435">
            <v>25</v>
          </cell>
          <cell r="E435" t="str">
            <v>R=A1R</v>
          </cell>
          <cell r="F435">
            <v>3</v>
          </cell>
          <cell r="G435">
            <v>38092</v>
          </cell>
          <cell r="H435">
            <v>999</v>
          </cell>
          <cell r="I435">
            <v>3</v>
          </cell>
          <cell r="J435">
            <v>1</v>
          </cell>
        </row>
        <row r="436">
          <cell r="A436" t="str">
            <v>PSNN</v>
          </cell>
          <cell r="B436" t="str">
            <v>Primary Service w/o IDR</v>
          </cell>
          <cell r="C436">
            <v>2.5</v>
          </cell>
          <cell r="D436">
            <v>25</v>
          </cell>
          <cell r="E436" t="str">
            <v>R=A1RL</v>
          </cell>
          <cell r="F436">
            <v>3</v>
          </cell>
          <cell r="G436">
            <v>37992</v>
          </cell>
          <cell r="H436">
            <v>999</v>
          </cell>
          <cell r="I436">
            <v>3</v>
          </cell>
          <cell r="J436">
            <v>1</v>
          </cell>
        </row>
        <row r="437">
          <cell r="A437" t="str">
            <v>PSGN</v>
          </cell>
          <cell r="B437" t="str">
            <v>Primary Service w/o IDR</v>
          </cell>
          <cell r="C437">
            <v>2.5</v>
          </cell>
          <cell r="D437">
            <v>25</v>
          </cell>
          <cell r="E437" t="str">
            <v>R=A1D</v>
          </cell>
          <cell r="F437">
            <v>3</v>
          </cell>
          <cell r="G437">
            <v>36593</v>
          </cell>
          <cell r="H437">
            <v>999</v>
          </cell>
          <cell r="I437">
            <v>3</v>
          </cell>
          <cell r="J437">
            <v>1</v>
          </cell>
        </row>
        <row r="438">
          <cell r="A438" t="str">
            <v>PSGN</v>
          </cell>
          <cell r="B438" t="str">
            <v>Primary Service w/o IDR</v>
          </cell>
          <cell r="C438">
            <v>2.5</v>
          </cell>
          <cell r="D438">
            <v>25</v>
          </cell>
          <cell r="E438" t="str">
            <v>R=A1R</v>
          </cell>
          <cell r="F438">
            <v>3</v>
          </cell>
          <cell r="G438">
            <v>39482</v>
          </cell>
          <cell r="H438">
            <v>999</v>
          </cell>
          <cell r="I438">
            <v>4</v>
          </cell>
          <cell r="J438">
            <v>4</v>
          </cell>
        </row>
        <row r="439">
          <cell r="A439" t="str">
            <v>PSEN</v>
          </cell>
          <cell r="B439" t="str">
            <v>Primary Service w/o IDR</v>
          </cell>
          <cell r="C439">
            <v>2.5</v>
          </cell>
          <cell r="D439">
            <v>25</v>
          </cell>
          <cell r="E439" t="str">
            <v>R=A1D+</v>
          </cell>
          <cell r="F439">
            <v>3</v>
          </cell>
          <cell r="G439">
            <v>40141</v>
          </cell>
          <cell r="H439">
            <v>999</v>
          </cell>
          <cell r="I439">
            <v>4</v>
          </cell>
          <cell r="J439">
            <v>1</v>
          </cell>
        </row>
        <row r="440">
          <cell r="A440" t="str">
            <v>PSNN</v>
          </cell>
          <cell r="B440" t="str">
            <v>Primary Service w/o IDR</v>
          </cell>
          <cell r="C440">
            <v>2.5</v>
          </cell>
          <cell r="D440">
            <v>25</v>
          </cell>
          <cell r="E440" t="str">
            <v>R=RXS4E</v>
          </cell>
          <cell r="F440">
            <v>3</v>
          </cell>
          <cell r="G440">
            <v>38525</v>
          </cell>
          <cell r="H440">
            <v>999</v>
          </cell>
          <cell r="I440">
            <v>4</v>
          </cell>
          <cell r="J440">
            <v>1</v>
          </cell>
        </row>
        <row r="441">
          <cell r="A441" t="str">
            <v>PSNN</v>
          </cell>
          <cell r="B441" t="str">
            <v>Primary Service w/o IDR</v>
          </cell>
          <cell r="C441">
            <v>2.5</v>
          </cell>
          <cell r="D441">
            <v>25</v>
          </cell>
          <cell r="E441" t="str">
            <v>R=A1R</v>
          </cell>
          <cell r="F441">
            <v>3</v>
          </cell>
          <cell r="G441">
            <v>37012</v>
          </cell>
          <cell r="H441">
            <v>999</v>
          </cell>
          <cell r="I441">
            <v>4</v>
          </cell>
          <cell r="J441">
            <v>1</v>
          </cell>
        </row>
        <row r="442">
          <cell r="A442" t="str">
            <v>PSLN</v>
          </cell>
          <cell r="B442" t="str">
            <v>Primary Service w/o IDR</v>
          </cell>
          <cell r="C442">
            <v>2.5</v>
          </cell>
          <cell r="D442">
            <v>25</v>
          </cell>
          <cell r="E442" t="str">
            <v>R=RXS4</v>
          </cell>
          <cell r="F442">
            <v>3</v>
          </cell>
          <cell r="G442">
            <v>38082</v>
          </cell>
          <cell r="H442">
            <v>999</v>
          </cell>
          <cell r="I442">
            <v>4</v>
          </cell>
          <cell r="J442">
            <v>1</v>
          </cell>
        </row>
        <row r="443">
          <cell r="A443" t="str">
            <v>PSGN</v>
          </cell>
          <cell r="B443" t="str">
            <v>Primary Service w/o IDR</v>
          </cell>
          <cell r="C443">
            <v>2.5</v>
          </cell>
          <cell r="D443">
            <v>25</v>
          </cell>
          <cell r="E443" t="str">
            <v>R=PWAY</v>
          </cell>
          <cell r="F443">
            <v>3</v>
          </cell>
          <cell r="H443">
            <v>120</v>
          </cell>
          <cell r="I443">
            <v>4</v>
          </cell>
          <cell r="J443">
            <v>1</v>
          </cell>
        </row>
        <row r="444">
          <cell r="A444" t="str">
            <v>PSGN</v>
          </cell>
          <cell r="B444" t="str">
            <v>Primary Service w/o IDR</v>
          </cell>
          <cell r="C444">
            <v>2.5</v>
          </cell>
          <cell r="D444">
            <v>25</v>
          </cell>
          <cell r="E444" t="str">
            <v>R=A1D</v>
          </cell>
          <cell r="F444">
            <v>3</v>
          </cell>
          <cell r="H444">
            <v>999</v>
          </cell>
          <cell r="I444">
            <v>4</v>
          </cell>
          <cell r="J444">
            <v>1</v>
          </cell>
        </row>
        <row r="445">
          <cell r="A445" t="str">
            <v>PSNN</v>
          </cell>
          <cell r="B445" t="str">
            <v>Primary Service w/o IDR</v>
          </cell>
          <cell r="C445">
            <v>2.5</v>
          </cell>
          <cell r="D445">
            <v>25</v>
          </cell>
          <cell r="E445" t="str">
            <v>R=A1D</v>
          </cell>
          <cell r="F445">
            <v>3</v>
          </cell>
          <cell r="H445">
            <v>999</v>
          </cell>
          <cell r="I445">
            <v>3</v>
          </cell>
          <cell r="J445">
            <v>1</v>
          </cell>
        </row>
        <row r="446">
          <cell r="A446" t="str">
            <v>PSLN</v>
          </cell>
          <cell r="B446" t="str">
            <v>Primary Service w/o IDR</v>
          </cell>
          <cell r="C446">
            <v>2.5</v>
          </cell>
          <cell r="D446">
            <v>25</v>
          </cell>
          <cell r="E446" t="str">
            <v>R=A1R</v>
          </cell>
          <cell r="F446">
            <v>3</v>
          </cell>
          <cell r="G446">
            <v>39090</v>
          </cell>
          <cell r="H446">
            <v>999</v>
          </cell>
          <cell r="I446">
            <v>4</v>
          </cell>
          <cell r="J446">
            <v>1</v>
          </cell>
        </row>
        <row r="447">
          <cell r="A447" t="str">
            <v>PSGN</v>
          </cell>
          <cell r="B447" t="str">
            <v>Primary Service w/o IDR</v>
          </cell>
          <cell r="C447">
            <v>2.5</v>
          </cell>
          <cell r="D447">
            <v>25</v>
          </cell>
          <cell r="E447" t="str">
            <v>R=A1R</v>
          </cell>
          <cell r="F447">
            <v>3</v>
          </cell>
          <cell r="G447">
            <v>38495</v>
          </cell>
          <cell r="H447">
            <v>999</v>
          </cell>
          <cell r="I447">
            <v>3</v>
          </cell>
          <cell r="J447">
            <v>1</v>
          </cell>
        </row>
        <row r="448">
          <cell r="A448" t="str">
            <v>PSGN</v>
          </cell>
          <cell r="B448" t="str">
            <v>Primary Service w/o IDR</v>
          </cell>
          <cell r="C448">
            <v>2.5</v>
          </cell>
          <cell r="D448">
            <v>25</v>
          </cell>
          <cell r="E448" t="str">
            <v>R=A1D</v>
          </cell>
          <cell r="F448">
            <v>3</v>
          </cell>
          <cell r="G448">
            <v>36161</v>
          </cell>
          <cell r="H448">
            <v>999</v>
          </cell>
          <cell r="I448">
            <v>3</v>
          </cell>
          <cell r="J448">
            <v>2</v>
          </cell>
        </row>
        <row r="449">
          <cell r="A449" t="str">
            <v>PSNN</v>
          </cell>
          <cell r="B449" t="str">
            <v>Primary Service w/o IDR</v>
          </cell>
          <cell r="C449">
            <v>2.5</v>
          </cell>
          <cell r="D449">
            <v>25</v>
          </cell>
          <cell r="E449" t="str">
            <v>R=A1D</v>
          </cell>
          <cell r="F449">
            <v>3</v>
          </cell>
          <cell r="G449">
            <v>36454</v>
          </cell>
          <cell r="H449">
            <v>999</v>
          </cell>
          <cell r="I449">
            <v>4</v>
          </cell>
          <cell r="J449">
            <v>2</v>
          </cell>
        </row>
        <row r="450">
          <cell r="A450" t="str">
            <v>PSGN</v>
          </cell>
          <cell r="B450" t="str">
            <v>Primary Service w/o IDR</v>
          </cell>
          <cell r="C450">
            <v>2.5</v>
          </cell>
          <cell r="D450">
            <v>25</v>
          </cell>
          <cell r="E450" t="str">
            <v>R=A1RL</v>
          </cell>
          <cell r="F450">
            <v>3</v>
          </cell>
          <cell r="G450">
            <v>38636</v>
          </cell>
          <cell r="H450">
            <v>999</v>
          </cell>
          <cell r="I450">
            <v>3</v>
          </cell>
          <cell r="J450">
            <v>4</v>
          </cell>
        </row>
        <row r="451">
          <cell r="A451" t="str">
            <v>PSLN</v>
          </cell>
          <cell r="B451" t="str">
            <v>Primary Service w/o IDR</v>
          </cell>
          <cell r="C451">
            <v>2.5</v>
          </cell>
          <cell r="D451">
            <v>25</v>
          </cell>
          <cell r="E451" t="str">
            <v>R=A1R</v>
          </cell>
          <cell r="F451">
            <v>3</v>
          </cell>
          <cell r="G451">
            <v>39254</v>
          </cell>
          <cell r="H451">
            <v>999</v>
          </cell>
          <cell r="I451">
            <v>4</v>
          </cell>
          <cell r="J451">
            <v>1</v>
          </cell>
        </row>
        <row r="452">
          <cell r="A452" t="str">
            <v>PSGN</v>
          </cell>
          <cell r="B452" t="str">
            <v>Primary Service w/o IDR</v>
          </cell>
          <cell r="C452">
            <v>2.5</v>
          </cell>
          <cell r="D452">
            <v>25</v>
          </cell>
          <cell r="E452" t="str">
            <v>R=A1RL</v>
          </cell>
          <cell r="F452">
            <v>3</v>
          </cell>
          <cell r="G452">
            <v>39343</v>
          </cell>
          <cell r="H452">
            <v>999</v>
          </cell>
          <cell r="I452">
            <v>3</v>
          </cell>
          <cell r="J452">
            <v>1</v>
          </cell>
        </row>
        <row r="453">
          <cell r="A453" t="str">
            <v>PSAN</v>
          </cell>
          <cell r="B453" t="str">
            <v>Primary Service w/o IDR</v>
          </cell>
          <cell r="C453">
            <v>2.5</v>
          </cell>
          <cell r="D453">
            <v>25</v>
          </cell>
          <cell r="E453" t="str">
            <v>R=A1RL</v>
          </cell>
          <cell r="F453">
            <v>3</v>
          </cell>
          <cell r="G453">
            <v>39343</v>
          </cell>
          <cell r="H453">
            <v>999</v>
          </cell>
          <cell r="I453">
            <v>4</v>
          </cell>
          <cell r="J453">
            <v>2</v>
          </cell>
        </row>
        <row r="454">
          <cell r="A454" t="str">
            <v>PSLN</v>
          </cell>
          <cell r="B454" t="str">
            <v>Primary Service w/o IDR</v>
          </cell>
          <cell r="C454">
            <v>2.5</v>
          </cell>
          <cell r="D454">
            <v>25</v>
          </cell>
          <cell r="E454" t="str">
            <v>R=A1R</v>
          </cell>
          <cell r="F454">
            <v>3</v>
          </cell>
          <cell r="G454">
            <v>39426</v>
          </cell>
          <cell r="H454">
            <v>999</v>
          </cell>
          <cell r="I454">
            <v>4</v>
          </cell>
          <cell r="J454">
            <v>1</v>
          </cell>
        </row>
        <row r="455">
          <cell r="A455" t="str">
            <v>PSLN</v>
          </cell>
          <cell r="B455" t="str">
            <v>Primary Service w/o IDR</v>
          </cell>
          <cell r="C455">
            <v>2.5</v>
          </cell>
          <cell r="D455">
            <v>25</v>
          </cell>
          <cell r="E455" t="str">
            <v>R=SV5SD</v>
          </cell>
          <cell r="F455">
            <v>3</v>
          </cell>
          <cell r="H455">
            <v>240</v>
          </cell>
          <cell r="I455">
            <v>4</v>
          </cell>
          <cell r="J455">
            <v>1</v>
          </cell>
        </row>
        <row r="456">
          <cell r="A456" t="str">
            <v>PSGN</v>
          </cell>
          <cell r="B456" t="str">
            <v>Primary Service w/o IDR</v>
          </cell>
          <cell r="C456">
            <v>2.5</v>
          </cell>
          <cell r="D456">
            <v>25</v>
          </cell>
          <cell r="E456" t="str">
            <v>R=A1D</v>
          </cell>
          <cell r="F456">
            <v>3</v>
          </cell>
          <cell r="G456">
            <v>37277</v>
          </cell>
          <cell r="H456">
            <v>120</v>
          </cell>
          <cell r="I456">
            <v>4</v>
          </cell>
          <cell r="J456">
            <v>1</v>
          </cell>
        </row>
        <row r="457">
          <cell r="A457" t="str">
            <v>PSGN</v>
          </cell>
          <cell r="B457" t="str">
            <v>Primary Service w/o IDR</v>
          </cell>
          <cell r="C457">
            <v>2.5</v>
          </cell>
          <cell r="D457">
            <v>25</v>
          </cell>
          <cell r="E457" t="str">
            <v>R=A1R</v>
          </cell>
          <cell r="F457">
            <v>3</v>
          </cell>
          <cell r="G457">
            <v>37277</v>
          </cell>
          <cell r="H457">
            <v>999</v>
          </cell>
          <cell r="I457">
            <v>4</v>
          </cell>
          <cell r="J457">
            <v>1</v>
          </cell>
        </row>
        <row r="458">
          <cell r="A458" t="str">
            <v>PSLN</v>
          </cell>
          <cell r="B458" t="str">
            <v>Primary Service w/o IDR</v>
          </cell>
          <cell r="C458">
            <v>2.5</v>
          </cell>
          <cell r="D458">
            <v>25</v>
          </cell>
          <cell r="E458" t="str">
            <v>R=A1R</v>
          </cell>
          <cell r="F458">
            <v>3</v>
          </cell>
          <cell r="G458">
            <v>37341</v>
          </cell>
          <cell r="H458">
            <v>999</v>
          </cell>
          <cell r="I458">
            <v>4</v>
          </cell>
          <cell r="J458">
            <v>1</v>
          </cell>
        </row>
        <row r="459">
          <cell r="A459" t="str">
            <v>PSGN</v>
          </cell>
          <cell r="B459" t="str">
            <v>Primary Service w/o IDR</v>
          </cell>
          <cell r="C459">
            <v>2.5</v>
          </cell>
          <cell r="D459">
            <v>25</v>
          </cell>
          <cell r="E459" t="str">
            <v>R=A1R</v>
          </cell>
          <cell r="F459">
            <v>3</v>
          </cell>
          <cell r="G459">
            <v>38770</v>
          </cell>
          <cell r="H459">
            <v>999</v>
          </cell>
          <cell r="I459">
            <v>4</v>
          </cell>
          <cell r="J459">
            <v>1</v>
          </cell>
        </row>
        <row r="460">
          <cell r="A460" t="str">
            <v>PSNN</v>
          </cell>
          <cell r="B460" t="str">
            <v>Primary Service w/o IDR</v>
          </cell>
          <cell r="C460">
            <v>2.5</v>
          </cell>
          <cell r="D460">
            <v>25</v>
          </cell>
          <cell r="E460" t="str">
            <v>R=A1R</v>
          </cell>
          <cell r="F460">
            <v>3</v>
          </cell>
          <cell r="G460">
            <v>39449</v>
          </cell>
          <cell r="H460">
            <v>999</v>
          </cell>
          <cell r="I460">
            <v>3</v>
          </cell>
          <cell r="J460">
            <v>2</v>
          </cell>
        </row>
        <row r="461">
          <cell r="A461" t="str">
            <v>PSNN</v>
          </cell>
          <cell r="B461" t="str">
            <v>Primary Service w/o IDR</v>
          </cell>
          <cell r="C461">
            <v>50</v>
          </cell>
          <cell r="D461">
            <v>25</v>
          </cell>
          <cell r="E461" t="str">
            <v>R=A1D</v>
          </cell>
          <cell r="F461">
            <v>3</v>
          </cell>
          <cell r="G461">
            <v>38202</v>
          </cell>
          <cell r="H461">
            <v>999</v>
          </cell>
          <cell r="I461">
            <v>4</v>
          </cell>
          <cell r="J461">
            <v>1</v>
          </cell>
        </row>
        <row r="462">
          <cell r="A462" t="str">
            <v>PSAN</v>
          </cell>
          <cell r="B462" t="str">
            <v>Primary Service w/o IDR</v>
          </cell>
          <cell r="D462">
            <v>25</v>
          </cell>
          <cell r="E462" t="str">
            <v>R=A1D</v>
          </cell>
          <cell r="J462">
            <v>2</v>
          </cell>
        </row>
        <row r="463">
          <cell r="A463" t="str">
            <v>PSLN</v>
          </cell>
          <cell r="B463" t="str">
            <v>Primary Service w/o IDR</v>
          </cell>
          <cell r="D463">
            <v>25</v>
          </cell>
          <cell r="E463" t="str">
            <v>R=A1R</v>
          </cell>
          <cell r="J463">
            <v>1</v>
          </cell>
        </row>
        <row r="464">
          <cell r="A464" t="str">
            <v>PSLN</v>
          </cell>
          <cell r="B464" t="str">
            <v>Primary Service w/o IDR</v>
          </cell>
          <cell r="D464">
            <v>25</v>
          </cell>
          <cell r="E464" t="str">
            <v>R=A1R</v>
          </cell>
          <cell r="J464">
            <v>2</v>
          </cell>
        </row>
        <row r="465">
          <cell r="A465" t="str">
            <v>PMNN</v>
          </cell>
          <cell r="B465" t="str">
            <v>Primary Service w/o IDR</v>
          </cell>
          <cell r="D465">
            <v>25</v>
          </cell>
          <cell r="E465" t="str">
            <v>R=A1R</v>
          </cell>
          <cell r="J465">
            <v>1</v>
          </cell>
        </row>
        <row r="466">
          <cell r="A466" t="str">
            <v>PSNN</v>
          </cell>
          <cell r="B466" t="str">
            <v>Primary Service w/o IDR</v>
          </cell>
          <cell r="D466">
            <v>25</v>
          </cell>
          <cell r="E466" t="str">
            <v>R=A1R</v>
          </cell>
          <cell r="G466">
            <v>37012</v>
          </cell>
          <cell r="J466">
            <v>1</v>
          </cell>
        </row>
        <row r="467">
          <cell r="A467" t="str">
            <v>PSNN</v>
          </cell>
          <cell r="B467" t="str">
            <v>Primary Service w/o IDR</v>
          </cell>
          <cell r="D467">
            <v>25</v>
          </cell>
          <cell r="E467" t="str">
            <v>R=A1RL</v>
          </cell>
          <cell r="J467">
            <v>1</v>
          </cell>
        </row>
        <row r="468">
          <cell r="A468" t="str">
            <v>PSGN</v>
          </cell>
          <cell r="B468" t="str">
            <v>Primary Service w/o IDR</v>
          </cell>
          <cell r="D468">
            <v>25</v>
          </cell>
          <cell r="E468" t="str">
            <v>R=A1R</v>
          </cell>
          <cell r="J468">
            <v>1</v>
          </cell>
        </row>
        <row r="469">
          <cell r="A469" t="str">
            <v>PSNN</v>
          </cell>
          <cell r="B469" t="str">
            <v>Primary Service w/o IDR</v>
          </cell>
          <cell r="D469">
            <v>25</v>
          </cell>
          <cell r="E469" t="str">
            <v>R=A1R</v>
          </cell>
          <cell r="G469">
            <v>37341</v>
          </cell>
          <cell r="J469">
            <v>1</v>
          </cell>
        </row>
        <row r="470">
          <cell r="A470" t="str">
            <v>PSGN</v>
          </cell>
          <cell r="B470" t="str">
            <v>Primary Service w/o IDR</v>
          </cell>
          <cell r="D470">
            <v>25</v>
          </cell>
          <cell r="E470" t="str">
            <v>R=A1R</v>
          </cell>
          <cell r="J470">
            <v>1</v>
          </cell>
        </row>
        <row r="471">
          <cell r="A471" t="str">
            <v>PSLN</v>
          </cell>
          <cell r="B471" t="str">
            <v>Primary Service w/o IDR</v>
          </cell>
          <cell r="D471">
            <v>25</v>
          </cell>
          <cell r="E471" t="str">
            <v>P=A1RL</v>
          </cell>
          <cell r="J471">
            <v>1</v>
          </cell>
        </row>
        <row r="472">
          <cell r="A472" t="str">
            <v>PSNN</v>
          </cell>
          <cell r="B472" t="str">
            <v>Primary Service w/o IDR</v>
          </cell>
          <cell r="D472">
            <v>25</v>
          </cell>
          <cell r="E472" t="str">
            <v>R=A1R</v>
          </cell>
          <cell r="J472">
            <v>3</v>
          </cell>
        </row>
        <row r="473">
          <cell r="A473" t="str">
            <v>PSGN</v>
          </cell>
          <cell r="B473" t="str">
            <v>Primary Service w/o IDR</v>
          </cell>
          <cell r="D473">
            <v>25</v>
          </cell>
          <cell r="E473" t="str">
            <v>R=A1R</v>
          </cell>
          <cell r="J473">
            <v>3</v>
          </cell>
        </row>
        <row r="474">
          <cell r="A474" t="str">
            <v>PSGN</v>
          </cell>
          <cell r="B474" t="str">
            <v>Primary Service w/o IDR</v>
          </cell>
          <cell r="D474">
            <v>25</v>
          </cell>
          <cell r="E474" t="str">
            <v>R=A1RL</v>
          </cell>
          <cell r="J474">
            <v>1</v>
          </cell>
        </row>
        <row r="475">
          <cell r="J475">
            <v>173</v>
          </cell>
        </row>
        <row r="477">
          <cell r="A477" t="str">
            <v>TDRS</v>
          </cell>
          <cell r="B477" t="str">
            <v>Residential Service</v>
          </cell>
          <cell r="C477">
            <v>0</v>
          </cell>
          <cell r="D477">
            <v>20</v>
          </cell>
          <cell r="E477" t="str">
            <v>R=D4S</v>
          </cell>
          <cell r="F477">
            <v>1</v>
          </cell>
          <cell r="H477">
            <v>240</v>
          </cell>
          <cell r="I477">
            <v>3</v>
          </cell>
          <cell r="J477">
            <v>2</v>
          </cell>
        </row>
        <row r="478">
          <cell r="A478" t="str">
            <v>TDRS</v>
          </cell>
          <cell r="B478" t="str">
            <v>Residential Service</v>
          </cell>
          <cell r="C478">
            <v>0</v>
          </cell>
          <cell r="D478">
            <v>20</v>
          </cell>
          <cell r="E478" t="str">
            <v>R=J5S</v>
          </cell>
          <cell r="F478">
            <v>1</v>
          </cell>
          <cell r="H478">
            <v>240</v>
          </cell>
          <cell r="I478">
            <v>3</v>
          </cell>
          <cell r="J478">
            <v>3</v>
          </cell>
        </row>
        <row r="479">
          <cell r="A479" t="str">
            <v>TDRS</v>
          </cell>
          <cell r="B479" t="str">
            <v>Residential Service</v>
          </cell>
          <cell r="C479">
            <v>0</v>
          </cell>
          <cell r="D479">
            <v>20</v>
          </cell>
          <cell r="E479" t="str">
            <v>R=J4S</v>
          </cell>
          <cell r="F479">
            <v>1</v>
          </cell>
          <cell r="H479">
            <v>240</v>
          </cell>
          <cell r="I479">
            <v>3</v>
          </cell>
          <cell r="J479">
            <v>3</v>
          </cell>
        </row>
        <row r="480">
          <cell r="A480" t="str">
            <v>TDRS</v>
          </cell>
          <cell r="B480" t="str">
            <v>Residential Service</v>
          </cell>
          <cell r="C480">
            <v>0</v>
          </cell>
          <cell r="D480">
            <v>20</v>
          </cell>
          <cell r="E480" t="str">
            <v>R=MS</v>
          </cell>
          <cell r="F480">
            <v>1</v>
          </cell>
          <cell r="H480">
            <v>240</v>
          </cell>
          <cell r="I480">
            <v>3</v>
          </cell>
          <cell r="J480">
            <v>2</v>
          </cell>
        </row>
        <row r="481">
          <cell r="A481" t="str">
            <v>TDRS</v>
          </cell>
          <cell r="B481" t="str">
            <v>Residential Service</v>
          </cell>
          <cell r="C481">
            <v>0</v>
          </cell>
          <cell r="D481">
            <v>20</v>
          </cell>
          <cell r="E481" t="str">
            <v>R=MS</v>
          </cell>
          <cell r="F481">
            <v>1</v>
          </cell>
          <cell r="H481">
            <v>240</v>
          </cell>
          <cell r="I481">
            <v>3</v>
          </cell>
          <cell r="J481">
            <v>1</v>
          </cell>
        </row>
        <row r="482">
          <cell r="A482" t="str">
            <v>TDRS</v>
          </cell>
          <cell r="B482" t="str">
            <v>Residential Service</v>
          </cell>
          <cell r="C482">
            <v>1</v>
          </cell>
          <cell r="D482">
            <v>20</v>
          </cell>
          <cell r="E482" t="str">
            <v>R=AB1</v>
          </cell>
          <cell r="F482">
            <v>1</v>
          </cell>
          <cell r="H482">
            <v>240</v>
          </cell>
          <cell r="I482">
            <v>3</v>
          </cell>
          <cell r="J482">
            <v>1</v>
          </cell>
        </row>
        <row r="483">
          <cell r="A483" t="str">
            <v>TDRS</v>
          </cell>
          <cell r="B483" t="str">
            <v>Residential Service</v>
          </cell>
          <cell r="C483">
            <v>1</v>
          </cell>
          <cell r="D483">
            <v>20</v>
          </cell>
          <cell r="E483" t="str">
            <v>R=D5S</v>
          </cell>
          <cell r="F483">
            <v>1</v>
          </cell>
          <cell r="H483">
            <v>240</v>
          </cell>
          <cell r="I483">
            <v>3</v>
          </cell>
          <cell r="J483">
            <v>2</v>
          </cell>
        </row>
        <row r="484">
          <cell r="A484" t="str">
            <v>TDRS</v>
          </cell>
          <cell r="B484" t="str">
            <v>Residential Service</v>
          </cell>
          <cell r="C484">
            <v>1</v>
          </cell>
          <cell r="D484">
            <v>20</v>
          </cell>
          <cell r="E484" t="str">
            <v>R=MS</v>
          </cell>
          <cell r="F484">
            <v>1</v>
          </cell>
          <cell r="H484">
            <v>240</v>
          </cell>
          <cell r="I484">
            <v>3</v>
          </cell>
          <cell r="J484">
            <v>1</v>
          </cell>
        </row>
        <row r="485">
          <cell r="A485" t="str">
            <v>TDRS</v>
          </cell>
          <cell r="B485" t="str">
            <v>Residential Service</v>
          </cell>
          <cell r="C485">
            <v>1</v>
          </cell>
          <cell r="D485">
            <v>20</v>
          </cell>
          <cell r="E485" t="str">
            <v>R=MS</v>
          </cell>
          <cell r="F485">
            <v>1</v>
          </cell>
          <cell r="H485">
            <v>240</v>
          </cell>
          <cell r="I485">
            <v>3</v>
          </cell>
          <cell r="J485">
            <v>2</v>
          </cell>
        </row>
        <row r="486">
          <cell r="A486" t="str">
            <v>TDRS</v>
          </cell>
          <cell r="B486" t="str">
            <v>Residential Service</v>
          </cell>
          <cell r="C486">
            <v>2.5</v>
          </cell>
          <cell r="D486">
            <v>20</v>
          </cell>
          <cell r="E486" t="str">
            <v>R=A1D1ND</v>
          </cell>
          <cell r="F486">
            <v>1</v>
          </cell>
          <cell r="G486">
            <v>37994</v>
          </cell>
          <cell r="H486">
            <v>999</v>
          </cell>
          <cell r="I486">
            <v>3</v>
          </cell>
          <cell r="J486">
            <v>1</v>
          </cell>
        </row>
        <row r="487">
          <cell r="A487" t="str">
            <v>TDRS</v>
          </cell>
          <cell r="B487" t="str">
            <v>Residential Service</v>
          </cell>
          <cell r="C487">
            <v>2.5</v>
          </cell>
          <cell r="D487">
            <v>20</v>
          </cell>
          <cell r="E487" t="str">
            <v>R=IS70</v>
          </cell>
          <cell r="F487">
            <v>1</v>
          </cell>
          <cell r="H487">
            <v>240</v>
          </cell>
          <cell r="I487">
            <v>3</v>
          </cell>
          <cell r="J487">
            <v>2</v>
          </cell>
        </row>
        <row r="488">
          <cell r="A488" t="str">
            <v>TDRS</v>
          </cell>
          <cell r="B488" t="str">
            <v>Residential Service</v>
          </cell>
          <cell r="C488">
            <v>2.5</v>
          </cell>
          <cell r="D488">
            <v>20</v>
          </cell>
          <cell r="E488" t="str">
            <v>R=A1D1ND</v>
          </cell>
          <cell r="F488">
            <v>1</v>
          </cell>
          <cell r="G488">
            <v>37994</v>
          </cell>
          <cell r="H488">
            <v>999</v>
          </cell>
          <cell r="I488">
            <v>3</v>
          </cell>
          <cell r="J488">
            <v>1</v>
          </cell>
        </row>
        <row r="489">
          <cell r="A489" t="str">
            <v>TDRS</v>
          </cell>
          <cell r="B489" t="str">
            <v>Residential Service</v>
          </cell>
          <cell r="C489">
            <v>2.5</v>
          </cell>
          <cell r="D489">
            <v>20</v>
          </cell>
          <cell r="E489" t="str">
            <v>R=D5S</v>
          </cell>
          <cell r="F489">
            <v>1</v>
          </cell>
          <cell r="G489">
            <v>36035</v>
          </cell>
          <cell r="H489">
            <v>240</v>
          </cell>
          <cell r="I489">
            <v>3</v>
          </cell>
          <cell r="J489">
            <v>3</v>
          </cell>
        </row>
        <row r="490">
          <cell r="A490" t="str">
            <v>TDRS</v>
          </cell>
          <cell r="B490" t="str">
            <v>Residential Service</v>
          </cell>
          <cell r="C490">
            <v>2.5</v>
          </cell>
          <cell r="D490">
            <v>20</v>
          </cell>
          <cell r="E490" t="str">
            <v>R=A1D1</v>
          </cell>
          <cell r="F490">
            <v>1</v>
          </cell>
          <cell r="G490">
            <v>37333</v>
          </cell>
          <cell r="H490">
            <v>999</v>
          </cell>
          <cell r="I490">
            <v>3</v>
          </cell>
          <cell r="J490">
            <v>1</v>
          </cell>
        </row>
        <row r="491">
          <cell r="A491" t="str">
            <v>TDRS</v>
          </cell>
          <cell r="B491" t="str">
            <v>Residential Service</v>
          </cell>
          <cell r="C491">
            <v>2.5</v>
          </cell>
          <cell r="D491">
            <v>20</v>
          </cell>
          <cell r="E491" t="str">
            <v>R=A1D1</v>
          </cell>
          <cell r="F491">
            <v>1</v>
          </cell>
          <cell r="G491">
            <v>39734</v>
          </cell>
          <cell r="H491">
            <v>999</v>
          </cell>
          <cell r="I491">
            <v>3</v>
          </cell>
          <cell r="J491">
            <v>1</v>
          </cell>
        </row>
        <row r="492">
          <cell r="A492" t="str">
            <v>TDRS</v>
          </cell>
          <cell r="B492" t="str">
            <v>Residential Service</v>
          </cell>
          <cell r="C492">
            <v>2.5</v>
          </cell>
          <cell r="D492">
            <v>20</v>
          </cell>
          <cell r="E492" t="str">
            <v>R=KWS</v>
          </cell>
          <cell r="F492">
            <v>1</v>
          </cell>
          <cell r="H492">
            <v>240</v>
          </cell>
          <cell r="I492">
            <v>3</v>
          </cell>
          <cell r="J492">
            <v>2</v>
          </cell>
        </row>
        <row r="493">
          <cell r="A493" t="str">
            <v>TDRS</v>
          </cell>
          <cell r="B493" t="str">
            <v>Residential Service</v>
          </cell>
          <cell r="C493">
            <v>2.5</v>
          </cell>
          <cell r="D493">
            <v>20</v>
          </cell>
          <cell r="E493" t="str">
            <v>R=TMS4S</v>
          </cell>
          <cell r="F493">
            <v>1</v>
          </cell>
          <cell r="H493">
            <v>0</v>
          </cell>
          <cell r="I493">
            <v>0</v>
          </cell>
          <cell r="J493">
            <v>1</v>
          </cell>
        </row>
        <row r="494">
          <cell r="A494" t="str">
            <v>TDRS</v>
          </cell>
          <cell r="B494" t="str">
            <v>Residential Service</v>
          </cell>
          <cell r="C494">
            <v>2.5</v>
          </cell>
          <cell r="D494">
            <v>20</v>
          </cell>
          <cell r="E494" t="str">
            <v>R=DXMS</v>
          </cell>
          <cell r="F494">
            <v>1</v>
          </cell>
          <cell r="H494">
            <v>240</v>
          </cell>
          <cell r="I494">
            <v>3</v>
          </cell>
          <cell r="J494">
            <v>2</v>
          </cell>
        </row>
        <row r="495">
          <cell r="A495" t="str">
            <v>TDRS</v>
          </cell>
          <cell r="B495" t="str">
            <v>Residential Service</v>
          </cell>
          <cell r="C495">
            <v>2.5</v>
          </cell>
          <cell r="D495">
            <v>20</v>
          </cell>
          <cell r="E495" t="str">
            <v>R=A1D1</v>
          </cell>
          <cell r="F495">
            <v>1</v>
          </cell>
          <cell r="G495">
            <v>38874</v>
          </cell>
          <cell r="H495">
            <v>999</v>
          </cell>
          <cell r="I495">
            <v>3</v>
          </cell>
          <cell r="J495">
            <v>4</v>
          </cell>
        </row>
        <row r="496">
          <cell r="A496" t="str">
            <v>TDRS</v>
          </cell>
          <cell r="B496" t="str">
            <v>Residential Service</v>
          </cell>
          <cell r="C496">
            <v>2.5</v>
          </cell>
          <cell r="D496">
            <v>20</v>
          </cell>
          <cell r="E496" t="str">
            <v>R=A1D</v>
          </cell>
          <cell r="F496">
            <v>1</v>
          </cell>
          <cell r="G496">
            <v>38034</v>
          </cell>
          <cell r="H496">
            <v>999</v>
          </cell>
          <cell r="I496">
            <v>3</v>
          </cell>
          <cell r="J496">
            <v>2</v>
          </cell>
        </row>
        <row r="497">
          <cell r="A497" t="str">
            <v>TDRS</v>
          </cell>
          <cell r="B497" t="str">
            <v>Residential Service</v>
          </cell>
          <cell r="C497">
            <v>2.5</v>
          </cell>
          <cell r="D497">
            <v>20</v>
          </cell>
          <cell r="E497" t="str">
            <v>R=J3TA</v>
          </cell>
          <cell r="F497">
            <v>1</v>
          </cell>
          <cell r="H497">
            <v>240</v>
          </cell>
          <cell r="I497">
            <v>3</v>
          </cell>
          <cell r="J497">
            <v>5</v>
          </cell>
        </row>
        <row r="498">
          <cell r="A498" t="str">
            <v>TDRS</v>
          </cell>
          <cell r="B498" t="str">
            <v>Residential Service</v>
          </cell>
          <cell r="C498">
            <v>2.5</v>
          </cell>
          <cell r="D498">
            <v>20</v>
          </cell>
          <cell r="E498" t="str">
            <v>R=J3A</v>
          </cell>
          <cell r="F498">
            <v>1</v>
          </cell>
          <cell r="H498">
            <v>240</v>
          </cell>
          <cell r="I498">
            <v>3</v>
          </cell>
          <cell r="J498">
            <v>1</v>
          </cell>
        </row>
        <row r="499">
          <cell r="A499" t="str">
            <v>TDRS</v>
          </cell>
          <cell r="B499" t="str">
            <v>Residential Service</v>
          </cell>
          <cell r="C499">
            <v>2.5</v>
          </cell>
          <cell r="D499">
            <v>20</v>
          </cell>
          <cell r="E499" t="str">
            <v>R=A1D1</v>
          </cell>
          <cell r="F499">
            <v>1</v>
          </cell>
          <cell r="G499">
            <v>36526</v>
          </cell>
          <cell r="H499">
            <v>240</v>
          </cell>
          <cell r="I499">
            <v>3</v>
          </cell>
          <cell r="J499">
            <v>1</v>
          </cell>
        </row>
        <row r="500">
          <cell r="A500" t="str">
            <v>TDRS</v>
          </cell>
          <cell r="B500" t="str">
            <v>Residential Service</v>
          </cell>
          <cell r="C500">
            <v>2.5</v>
          </cell>
          <cell r="D500">
            <v>20</v>
          </cell>
          <cell r="E500" t="str">
            <v>R=A1R</v>
          </cell>
          <cell r="F500">
            <v>1</v>
          </cell>
          <cell r="G500">
            <v>38785</v>
          </cell>
          <cell r="H500">
            <v>999</v>
          </cell>
          <cell r="I500">
            <v>3</v>
          </cell>
          <cell r="J500">
            <v>3</v>
          </cell>
        </row>
        <row r="501">
          <cell r="A501" t="str">
            <v>TDRS</v>
          </cell>
          <cell r="B501" t="str">
            <v>Residential Service</v>
          </cell>
          <cell r="C501">
            <v>2.5</v>
          </cell>
          <cell r="D501">
            <v>20</v>
          </cell>
          <cell r="E501" t="str">
            <v>R=J5SD</v>
          </cell>
          <cell r="F501">
            <v>1</v>
          </cell>
          <cell r="H501">
            <v>240</v>
          </cell>
          <cell r="I501">
            <v>3</v>
          </cell>
          <cell r="J501">
            <v>1</v>
          </cell>
        </row>
        <row r="502">
          <cell r="A502" t="str">
            <v>TDRS</v>
          </cell>
          <cell r="B502" t="str">
            <v>Residential Service</v>
          </cell>
          <cell r="C502">
            <v>2.5</v>
          </cell>
          <cell r="D502">
            <v>20</v>
          </cell>
          <cell r="E502" t="str">
            <v>R=A1R</v>
          </cell>
          <cell r="F502">
            <v>1</v>
          </cell>
          <cell r="G502">
            <v>37188</v>
          </cell>
          <cell r="H502">
            <v>999</v>
          </cell>
          <cell r="I502">
            <v>3</v>
          </cell>
          <cell r="J502">
            <v>1</v>
          </cell>
        </row>
        <row r="503">
          <cell r="A503" t="str">
            <v>TDRS</v>
          </cell>
          <cell r="B503" t="str">
            <v>Residential Service</v>
          </cell>
          <cell r="C503">
            <v>2.5</v>
          </cell>
          <cell r="D503">
            <v>20</v>
          </cell>
          <cell r="E503" t="str">
            <v>R=A1D</v>
          </cell>
          <cell r="F503">
            <v>1</v>
          </cell>
          <cell r="G503">
            <v>37481</v>
          </cell>
          <cell r="H503">
            <v>240</v>
          </cell>
          <cell r="I503">
            <v>3</v>
          </cell>
          <cell r="J503">
            <v>1</v>
          </cell>
        </row>
        <row r="504">
          <cell r="A504" t="str">
            <v>TDRS</v>
          </cell>
          <cell r="B504" t="str">
            <v>Residential Service</v>
          </cell>
          <cell r="C504">
            <v>2.5</v>
          </cell>
          <cell r="D504">
            <v>20</v>
          </cell>
          <cell r="E504" t="str">
            <v>R=A1D1</v>
          </cell>
          <cell r="F504">
            <v>1</v>
          </cell>
          <cell r="G504">
            <v>38616</v>
          </cell>
          <cell r="H504">
            <v>999</v>
          </cell>
          <cell r="I504">
            <v>3</v>
          </cell>
          <cell r="J504">
            <v>1</v>
          </cell>
        </row>
        <row r="505">
          <cell r="A505" t="str">
            <v>TDRS</v>
          </cell>
          <cell r="B505" t="str">
            <v>Residential Service</v>
          </cell>
          <cell r="C505">
            <v>2.5</v>
          </cell>
          <cell r="D505">
            <v>20</v>
          </cell>
          <cell r="E505" t="str">
            <v>R=A1D1</v>
          </cell>
          <cell r="F505">
            <v>1</v>
          </cell>
          <cell r="G505">
            <v>37994</v>
          </cell>
          <cell r="H505">
            <v>999</v>
          </cell>
          <cell r="I505">
            <v>3</v>
          </cell>
          <cell r="J505">
            <v>1</v>
          </cell>
        </row>
        <row r="506">
          <cell r="A506" t="str">
            <v>TDRS</v>
          </cell>
          <cell r="B506" t="str">
            <v>Residential Service</v>
          </cell>
          <cell r="C506">
            <v>2.5</v>
          </cell>
          <cell r="D506">
            <v>20</v>
          </cell>
          <cell r="E506" t="str">
            <v>R=TMS4S</v>
          </cell>
          <cell r="F506">
            <v>1</v>
          </cell>
          <cell r="H506">
            <v>240</v>
          </cell>
          <cell r="I506">
            <v>3</v>
          </cell>
          <cell r="J506">
            <v>1</v>
          </cell>
        </row>
        <row r="507">
          <cell r="A507" t="str">
            <v>TDRS</v>
          </cell>
          <cell r="B507" t="str">
            <v>Residential Service</v>
          </cell>
          <cell r="C507">
            <v>2.5</v>
          </cell>
          <cell r="D507">
            <v>20</v>
          </cell>
          <cell r="E507" t="str">
            <v>R=D5S</v>
          </cell>
          <cell r="F507">
            <v>1</v>
          </cell>
          <cell r="H507">
            <v>240</v>
          </cell>
          <cell r="I507">
            <v>3</v>
          </cell>
          <cell r="J507">
            <v>3</v>
          </cell>
        </row>
        <row r="508">
          <cell r="A508" t="str">
            <v>TDRS</v>
          </cell>
          <cell r="B508" t="str">
            <v>Residential Service</v>
          </cell>
          <cell r="C508">
            <v>2.5</v>
          </cell>
          <cell r="D508">
            <v>20</v>
          </cell>
          <cell r="E508" t="str">
            <v>R=A1D</v>
          </cell>
          <cell r="F508">
            <v>1</v>
          </cell>
          <cell r="G508">
            <v>37042</v>
          </cell>
          <cell r="H508">
            <v>240</v>
          </cell>
          <cell r="I508">
            <v>3</v>
          </cell>
          <cell r="J508">
            <v>2</v>
          </cell>
        </row>
        <row r="509">
          <cell r="A509" t="str">
            <v>TDRS</v>
          </cell>
          <cell r="B509" t="str">
            <v>Residential Service</v>
          </cell>
          <cell r="C509">
            <v>15</v>
          </cell>
          <cell r="D509">
            <v>20</v>
          </cell>
          <cell r="E509" t="str">
            <v>R=AB1</v>
          </cell>
          <cell r="F509">
            <v>1</v>
          </cell>
          <cell r="H509">
            <v>120</v>
          </cell>
          <cell r="I509">
            <v>2</v>
          </cell>
          <cell r="J509">
            <v>44</v>
          </cell>
        </row>
        <row r="510">
          <cell r="A510" t="str">
            <v>TDRS</v>
          </cell>
          <cell r="B510" t="str">
            <v>Residential Service</v>
          </cell>
          <cell r="C510">
            <v>15</v>
          </cell>
          <cell r="D510">
            <v>20</v>
          </cell>
          <cell r="E510" t="str">
            <v>R=D3S</v>
          </cell>
          <cell r="F510">
            <v>1</v>
          </cell>
          <cell r="H510">
            <v>240</v>
          </cell>
          <cell r="I510">
            <v>3</v>
          </cell>
          <cell r="J510">
            <v>2</v>
          </cell>
        </row>
        <row r="511">
          <cell r="A511" t="str">
            <v>TDRS</v>
          </cell>
          <cell r="B511" t="str">
            <v>Residential Service</v>
          </cell>
          <cell r="C511">
            <v>15</v>
          </cell>
          <cell r="D511">
            <v>20</v>
          </cell>
          <cell r="E511" t="str">
            <v>R=J5S</v>
          </cell>
          <cell r="F511">
            <v>1</v>
          </cell>
          <cell r="G511">
            <v>33604</v>
          </cell>
          <cell r="H511">
            <v>120</v>
          </cell>
          <cell r="I511">
            <v>2</v>
          </cell>
          <cell r="J511">
            <v>2</v>
          </cell>
        </row>
        <row r="512">
          <cell r="A512" t="str">
            <v>TDRS</v>
          </cell>
          <cell r="B512" t="str">
            <v>Residential Service</v>
          </cell>
          <cell r="C512">
            <v>15</v>
          </cell>
          <cell r="D512">
            <v>20</v>
          </cell>
          <cell r="E512" t="str">
            <v>R=J5S</v>
          </cell>
          <cell r="F512">
            <v>1</v>
          </cell>
          <cell r="H512">
            <v>120</v>
          </cell>
          <cell r="I512">
            <v>2</v>
          </cell>
          <cell r="J512">
            <v>10</v>
          </cell>
        </row>
        <row r="513">
          <cell r="A513" t="str">
            <v>TDRS</v>
          </cell>
          <cell r="B513" t="str">
            <v>Residential Service</v>
          </cell>
          <cell r="C513">
            <v>15</v>
          </cell>
          <cell r="D513">
            <v>20</v>
          </cell>
          <cell r="E513" t="str">
            <v>R=MS</v>
          </cell>
          <cell r="F513">
            <v>1</v>
          </cell>
          <cell r="H513">
            <v>240</v>
          </cell>
          <cell r="I513">
            <v>3</v>
          </cell>
          <cell r="J513">
            <v>6</v>
          </cell>
        </row>
        <row r="514">
          <cell r="A514" t="str">
            <v>TDRS</v>
          </cell>
          <cell r="B514" t="str">
            <v>Residential Service</v>
          </cell>
          <cell r="C514">
            <v>15</v>
          </cell>
          <cell r="D514">
            <v>20</v>
          </cell>
          <cell r="E514" t="str">
            <v>R=I70S</v>
          </cell>
          <cell r="F514">
            <v>1</v>
          </cell>
          <cell r="H514">
            <v>120</v>
          </cell>
          <cell r="I514">
            <v>2</v>
          </cell>
          <cell r="J514">
            <v>6</v>
          </cell>
        </row>
        <row r="515">
          <cell r="A515" t="str">
            <v>TDRS</v>
          </cell>
          <cell r="B515" t="str">
            <v>Residential Service</v>
          </cell>
          <cell r="C515">
            <v>15</v>
          </cell>
          <cell r="D515">
            <v>20</v>
          </cell>
          <cell r="E515" t="str">
            <v>R=J5S</v>
          </cell>
          <cell r="F515">
            <v>1</v>
          </cell>
          <cell r="H515">
            <v>120</v>
          </cell>
          <cell r="I515">
            <v>2</v>
          </cell>
          <cell r="J515">
            <v>1</v>
          </cell>
        </row>
        <row r="516">
          <cell r="A516" t="str">
            <v>TDRS</v>
          </cell>
          <cell r="B516" t="str">
            <v>Residential Service</v>
          </cell>
          <cell r="C516">
            <v>15</v>
          </cell>
          <cell r="D516">
            <v>20</v>
          </cell>
          <cell r="E516" t="str">
            <v>R=D2S</v>
          </cell>
          <cell r="F516">
            <v>1</v>
          </cell>
          <cell r="H516">
            <v>0</v>
          </cell>
          <cell r="I516">
            <v>0</v>
          </cell>
          <cell r="J516">
            <v>5</v>
          </cell>
        </row>
        <row r="517">
          <cell r="A517" t="str">
            <v>TDRS</v>
          </cell>
          <cell r="B517" t="str">
            <v>Residential Service</v>
          </cell>
          <cell r="C517">
            <v>15</v>
          </cell>
          <cell r="D517">
            <v>20</v>
          </cell>
          <cell r="E517" t="str">
            <v>R=J5S</v>
          </cell>
          <cell r="F517">
            <v>1</v>
          </cell>
          <cell r="H517">
            <v>120</v>
          </cell>
          <cell r="I517">
            <v>3</v>
          </cell>
          <cell r="J517">
            <v>1</v>
          </cell>
        </row>
        <row r="518">
          <cell r="A518" t="str">
            <v>TDRS</v>
          </cell>
          <cell r="B518" t="str">
            <v>Residential Service</v>
          </cell>
          <cell r="C518">
            <v>15</v>
          </cell>
          <cell r="D518">
            <v>20</v>
          </cell>
          <cell r="E518" t="str">
            <v>R=J3S</v>
          </cell>
          <cell r="F518">
            <v>1</v>
          </cell>
          <cell r="G518">
            <v>35920</v>
          </cell>
          <cell r="H518">
            <v>240</v>
          </cell>
          <cell r="I518">
            <v>3</v>
          </cell>
          <cell r="J518">
            <v>1</v>
          </cell>
        </row>
        <row r="519">
          <cell r="A519" t="str">
            <v>TDRS</v>
          </cell>
          <cell r="B519" t="str">
            <v>Residential Service</v>
          </cell>
          <cell r="C519">
            <v>15</v>
          </cell>
          <cell r="D519">
            <v>20</v>
          </cell>
          <cell r="E519" t="str">
            <v>R=I70S</v>
          </cell>
          <cell r="F519">
            <v>1</v>
          </cell>
          <cell r="H519">
            <v>240</v>
          </cell>
          <cell r="I519">
            <v>3</v>
          </cell>
          <cell r="J519">
            <v>1</v>
          </cell>
        </row>
        <row r="520">
          <cell r="A520" t="str">
            <v>TDRS</v>
          </cell>
          <cell r="B520" t="str">
            <v>Residential Service</v>
          </cell>
          <cell r="C520">
            <v>15</v>
          </cell>
          <cell r="D520">
            <v>20</v>
          </cell>
          <cell r="E520" t="str">
            <v>R=AB1</v>
          </cell>
          <cell r="F520">
            <v>1</v>
          </cell>
          <cell r="G520">
            <v>36059</v>
          </cell>
          <cell r="H520">
            <v>120</v>
          </cell>
          <cell r="I520">
            <v>2</v>
          </cell>
          <cell r="J520">
            <v>1</v>
          </cell>
        </row>
        <row r="521">
          <cell r="A521" t="str">
            <v>TDRS</v>
          </cell>
          <cell r="B521" t="str">
            <v>Residential Service</v>
          </cell>
          <cell r="C521">
            <v>15</v>
          </cell>
          <cell r="D521">
            <v>20</v>
          </cell>
          <cell r="E521" t="str">
            <v>R=AB1</v>
          </cell>
          <cell r="F521">
            <v>1</v>
          </cell>
          <cell r="G521">
            <v>36059</v>
          </cell>
          <cell r="H521">
            <v>120</v>
          </cell>
          <cell r="I521">
            <v>2</v>
          </cell>
          <cell r="J521">
            <v>2</v>
          </cell>
        </row>
        <row r="522">
          <cell r="A522" t="str">
            <v>TDRS</v>
          </cell>
          <cell r="B522" t="str">
            <v>Residential Service</v>
          </cell>
          <cell r="C522">
            <v>15</v>
          </cell>
          <cell r="D522">
            <v>20</v>
          </cell>
          <cell r="E522" t="str">
            <v>R=J4S</v>
          </cell>
          <cell r="F522">
            <v>1</v>
          </cell>
          <cell r="H522">
            <v>240</v>
          </cell>
          <cell r="I522">
            <v>3</v>
          </cell>
          <cell r="J522">
            <v>449</v>
          </cell>
        </row>
        <row r="523">
          <cell r="A523" t="str">
            <v>TDRS</v>
          </cell>
          <cell r="B523" t="str">
            <v>Residential Service</v>
          </cell>
          <cell r="C523">
            <v>15</v>
          </cell>
          <cell r="D523">
            <v>20</v>
          </cell>
          <cell r="E523" t="str">
            <v>R=J4S</v>
          </cell>
          <cell r="F523">
            <v>1</v>
          </cell>
          <cell r="H523">
            <v>240</v>
          </cell>
          <cell r="I523">
            <v>3</v>
          </cell>
          <cell r="J523">
            <v>1</v>
          </cell>
        </row>
        <row r="524">
          <cell r="A524" t="str">
            <v>TDRS</v>
          </cell>
          <cell r="B524" t="str">
            <v>Residential Service</v>
          </cell>
          <cell r="C524">
            <v>15</v>
          </cell>
          <cell r="D524">
            <v>20</v>
          </cell>
          <cell r="E524" t="str">
            <v>R=AB1</v>
          </cell>
          <cell r="F524">
            <v>1</v>
          </cell>
          <cell r="G524">
            <v>35431</v>
          </cell>
          <cell r="H524">
            <v>120</v>
          </cell>
          <cell r="I524">
            <v>2</v>
          </cell>
          <cell r="J524">
            <v>1</v>
          </cell>
        </row>
        <row r="525">
          <cell r="A525" t="str">
            <v>TDRS</v>
          </cell>
          <cell r="B525" t="str">
            <v>Residential Service</v>
          </cell>
          <cell r="C525">
            <v>15</v>
          </cell>
          <cell r="D525">
            <v>20</v>
          </cell>
          <cell r="E525" t="str">
            <v>R=J3S</v>
          </cell>
          <cell r="F525">
            <v>1</v>
          </cell>
          <cell r="H525">
            <v>240</v>
          </cell>
          <cell r="I525">
            <v>3</v>
          </cell>
          <cell r="J525">
            <v>8</v>
          </cell>
        </row>
        <row r="526">
          <cell r="A526" t="str">
            <v>TDRS</v>
          </cell>
          <cell r="B526" t="str">
            <v>Residential Service</v>
          </cell>
          <cell r="C526">
            <v>15</v>
          </cell>
          <cell r="D526">
            <v>20</v>
          </cell>
          <cell r="E526" t="str">
            <v>R=I50A</v>
          </cell>
          <cell r="F526">
            <v>1</v>
          </cell>
          <cell r="H526">
            <v>240</v>
          </cell>
          <cell r="I526">
            <v>3</v>
          </cell>
          <cell r="J526">
            <v>45</v>
          </cell>
        </row>
        <row r="527">
          <cell r="A527" t="str">
            <v>TDRS</v>
          </cell>
          <cell r="B527" t="str">
            <v>Residential Service</v>
          </cell>
          <cell r="C527">
            <v>15</v>
          </cell>
          <cell r="D527">
            <v>20</v>
          </cell>
          <cell r="E527" t="str">
            <v>R=J2A</v>
          </cell>
          <cell r="F527">
            <v>1</v>
          </cell>
          <cell r="H527">
            <v>240</v>
          </cell>
          <cell r="I527">
            <v>3</v>
          </cell>
          <cell r="J527">
            <v>1</v>
          </cell>
        </row>
        <row r="528">
          <cell r="A528" t="str">
            <v>TDRS</v>
          </cell>
          <cell r="B528" t="str">
            <v>Residential Service</v>
          </cell>
          <cell r="C528">
            <v>15</v>
          </cell>
          <cell r="D528">
            <v>20</v>
          </cell>
          <cell r="E528" t="str">
            <v>R=MS</v>
          </cell>
          <cell r="F528">
            <v>1</v>
          </cell>
          <cell r="H528">
            <v>240</v>
          </cell>
          <cell r="I528">
            <v>3</v>
          </cell>
          <cell r="J528">
            <v>91</v>
          </cell>
        </row>
        <row r="529">
          <cell r="A529" t="str">
            <v>TDRS</v>
          </cell>
          <cell r="B529" t="str">
            <v>Residential Service</v>
          </cell>
          <cell r="C529">
            <v>15</v>
          </cell>
          <cell r="D529">
            <v>20</v>
          </cell>
          <cell r="E529" t="str">
            <v>R=I70S</v>
          </cell>
          <cell r="F529">
            <v>1</v>
          </cell>
          <cell r="H529">
            <v>480</v>
          </cell>
          <cell r="I529">
            <v>2</v>
          </cell>
          <cell r="J529">
            <v>1</v>
          </cell>
        </row>
        <row r="530">
          <cell r="A530" t="str">
            <v>TDRS</v>
          </cell>
          <cell r="B530" t="str">
            <v>Residential Service</v>
          </cell>
          <cell r="C530">
            <v>15</v>
          </cell>
          <cell r="D530">
            <v>20</v>
          </cell>
          <cell r="E530" t="str">
            <v>R=D5S</v>
          </cell>
          <cell r="F530">
            <v>1</v>
          </cell>
          <cell r="H530">
            <v>240</v>
          </cell>
          <cell r="I530">
            <v>3</v>
          </cell>
          <cell r="J530">
            <v>19</v>
          </cell>
        </row>
        <row r="531">
          <cell r="A531" t="str">
            <v>TDRS</v>
          </cell>
          <cell r="B531" t="str">
            <v>Residential Service</v>
          </cell>
          <cell r="C531">
            <v>15</v>
          </cell>
          <cell r="D531">
            <v>20</v>
          </cell>
          <cell r="E531" t="str">
            <v>R=J3S</v>
          </cell>
          <cell r="F531">
            <v>1</v>
          </cell>
          <cell r="H531">
            <v>240</v>
          </cell>
          <cell r="I531">
            <v>3</v>
          </cell>
          <cell r="J531">
            <v>1</v>
          </cell>
        </row>
        <row r="532">
          <cell r="A532" t="str">
            <v>TDRS</v>
          </cell>
          <cell r="B532" t="str">
            <v>Residential Service</v>
          </cell>
          <cell r="C532">
            <v>15</v>
          </cell>
          <cell r="D532">
            <v>20</v>
          </cell>
          <cell r="E532" t="str">
            <v>R=AB1</v>
          </cell>
          <cell r="F532">
            <v>1</v>
          </cell>
          <cell r="H532">
            <v>120</v>
          </cell>
          <cell r="I532">
            <v>2</v>
          </cell>
          <cell r="J532">
            <v>2</v>
          </cell>
        </row>
        <row r="533">
          <cell r="A533" t="str">
            <v>TDRS</v>
          </cell>
          <cell r="B533" t="str">
            <v>Residential Service</v>
          </cell>
          <cell r="C533">
            <v>15</v>
          </cell>
          <cell r="D533">
            <v>20</v>
          </cell>
          <cell r="E533" t="str">
            <v>R=J5S</v>
          </cell>
          <cell r="F533">
            <v>1</v>
          </cell>
          <cell r="H533">
            <v>240</v>
          </cell>
          <cell r="I533">
            <v>3</v>
          </cell>
          <cell r="J533">
            <v>196</v>
          </cell>
        </row>
        <row r="534">
          <cell r="A534" t="str">
            <v>TDRS</v>
          </cell>
          <cell r="B534" t="str">
            <v>Residential Service</v>
          </cell>
          <cell r="C534">
            <v>15</v>
          </cell>
          <cell r="D534">
            <v>20</v>
          </cell>
          <cell r="E534" t="str">
            <v>R=MQS</v>
          </cell>
          <cell r="F534">
            <v>1</v>
          </cell>
          <cell r="H534">
            <v>240</v>
          </cell>
          <cell r="I534">
            <v>3</v>
          </cell>
          <cell r="J534">
            <v>1759</v>
          </cell>
        </row>
        <row r="535">
          <cell r="A535" t="str">
            <v>TDRS</v>
          </cell>
          <cell r="B535" t="str">
            <v>Residential Service</v>
          </cell>
          <cell r="C535">
            <v>15</v>
          </cell>
          <cell r="D535">
            <v>20</v>
          </cell>
          <cell r="E535" t="str">
            <v>R=J5SR</v>
          </cell>
          <cell r="F535">
            <v>1</v>
          </cell>
          <cell r="H535">
            <v>240</v>
          </cell>
          <cell r="I535">
            <v>3</v>
          </cell>
          <cell r="J535">
            <v>18</v>
          </cell>
        </row>
        <row r="536">
          <cell r="A536" t="str">
            <v>TDRS</v>
          </cell>
          <cell r="B536" t="str">
            <v>Residential Service</v>
          </cell>
          <cell r="C536">
            <v>15</v>
          </cell>
          <cell r="D536">
            <v>20</v>
          </cell>
          <cell r="E536" t="str">
            <v>R=D4S</v>
          </cell>
          <cell r="F536">
            <v>1</v>
          </cell>
          <cell r="H536">
            <v>240</v>
          </cell>
          <cell r="I536">
            <v>3</v>
          </cell>
          <cell r="J536">
            <v>281</v>
          </cell>
        </row>
        <row r="537">
          <cell r="A537" t="str">
            <v>TDRS</v>
          </cell>
          <cell r="B537" t="str">
            <v>Residential Service</v>
          </cell>
          <cell r="C537">
            <v>15</v>
          </cell>
          <cell r="D537">
            <v>20</v>
          </cell>
          <cell r="E537" t="str">
            <v>R=MQS</v>
          </cell>
          <cell r="F537">
            <v>1</v>
          </cell>
          <cell r="H537">
            <v>240</v>
          </cell>
          <cell r="I537">
            <v>3</v>
          </cell>
          <cell r="J537">
            <v>10</v>
          </cell>
        </row>
        <row r="538">
          <cell r="A538" t="str">
            <v>TDRS</v>
          </cell>
          <cell r="B538" t="str">
            <v>Residential Service</v>
          </cell>
          <cell r="C538">
            <v>15</v>
          </cell>
          <cell r="D538">
            <v>20</v>
          </cell>
          <cell r="E538" t="str">
            <v>R=AB1</v>
          </cell>
          <cell r="F538">
            <v>1</v>
          </cell>
          <cell r="H538">
            <v>240</v>
          </cell>
          <cell r="I538">
            <v>3</v>
          </cell>
          <cell r="J538">
            <v>3</v>
          </cell>
        </row>
        <row r="539">
          <cell r="A539" t="str">
            <v>TDRS</v>
          </cell>
          <cell r="B539" t="str">
            <v>Residential Service</v>
          </cell>
          <cell r="C539">
            <v>15</v>
          </cell>
          <cell r="D539">
            <v>20</v>
          </cell>
          <cell r="E539" t="str">
            <v>R=J4S</v>
          </cell>
          <cell r="F539">
            <v>1</v>
          </cell>
          <cell r="H539">
            <v>120</v>
          </cell>
          <cell r="I539">
            <v>2</v>
          </cell>
          <cell r="J539">
            <v>5</v>
          </cell>
        </row>
        <row r="540">
          <cell r="A540" t="str">
            <v>TDRS</v>
          </cell>
          <cell r="B540" t="str">
            <v>Residential Service</v>
          </cell>
          <cell r="C540">
            <v>15</v>
          </cell>
          <cell r="D540">
            <v>20</v>
          </cell>
          <cell r="E540" t="str">
            <v>R=J5SR</v>
          </cell>
          <cell r="F540">
            <v>1</v>
          </cell>
          <cell r="H540">
            <v>240</v>
          </cell>
          <cell r="I540">
            <v>4</v>
          </cell>
          <cell r="J540">
            <v>1</v>
          </cell>
        </row>
        <row r="541">
          <cell r="A541" t="str">
            <v>TDRS</v>
          </cell>
          <cell r="B541" t="str">
            <v>Residential Service</v>
          </cell>
          <cell r="C541">
            <v>15</v>
          </cell>
          <cell r="D541">
            <v>20</v>
          </cell>
          <cell r="E541" t="str">
            <v>R=J3S</v>
          </cell>
          <cell r="F541">
            <v>1</v>
          </cell>
          <cell r="G541">
            <v>35896</v>
          </cell>
          <cell r="H541">
            <v>240</v>
          </cell>
          <cell r="I541">
            <v>3</v>
          </cell>
          <cell r="J541">
            <v>1</v>
          </cell>
        </row>
        <row r="542">
          <cell r="A542" t="str">
            <v>TDRS</v>
          </cell>
          <cell r="B542" t="str">
            <v>Residential Service</v>
          </cell>
          <cell r="C542">
            <v>15</v>
          </cell>
          <cell r="D542">
            <v>20</v>
          </cell>
          <cell r="E542" t="str">
            <v>R=MS</v>
          </cell>
          <cell r="F542">
            <v>1</v>
          </cell>
          <cell r="H542">
            <v>240</v>
          </cell>
          <cell r="I542">
            <v>3</v>
          </cell>
          <cell r="J542">
            <v>1</v>
          </cell>
        </row>
        <row r="543">
          <cell r="A543" t="str">
            <v>TDRS</v>
          </cell>
          <cell r="B543" t="str">
            <v>Residential Service</v>
          </cell>
          <cell r="C543">
            <v>15</v>
          </cell>
          <cell r="D543">
            <v>20</v>
          </cell>
          <cell r="E543" t="str">
            <v>R=D5S</v>
          </cell>
          <cell r="F543">
            <v>1</v>
          </cell>
          <cell r="H543">
            <v>120</v>
          </cell>
          <cell r="I543">
            <v>2</v>
          </cell>
          <cell r="J543">
            <v>12</v>
          </cell>
        </row>
        <row r="544">
          <cell r="A544" t="str">
            <v>TDRS</v>
          </cell>
          <cell r="B544" t="str">
            <v>Residential Service</v>
          </cell>
          <cell r="C544">
            <v>15</v>
          </cell>
          <cell r="D544">
            <v>20</v>
          </cell>
          <cell r="E544" t="str">
            <v>R=I50A</v>
          </cell>
          <cell r="F544">
            <v>1</v>
          </cell>
          <cell r="H544">
            <v>240</v>
          </cell>
          <cell r="I544">
            <v>3</v>
          </cell>
          <cell r="J544">
            <v>2</v>
          </cell>
        </row>
        <row r="545">
          <cell r="A545" t="str">
            <v>TDRS</v>
          </cell>
          <cell r="B545" t="str">
            <v>Residential Service</v>
          </cell>
          <cell r="C545">
            <v>15</v>
          </cell>
          <cell r="D545">
            <v>20</v>
          </cell>
          <cell r="E545" t="str">
            <v>R=J3S</v>
          </cell>
          <cell r="F545">
            <v>1</v>
          </cell>
          <cell r="H545">
            <v>240</v>
          </cell>
          <cell r="I545">
            <v>3</v>
          </cell>
          <cell r="J545">
            <v>1</v>
          </cell>
        </row>
        <row r="546">
          <cell r="A546" t="str">
            <v>TDRS</v>
          </cell>
          <cell r="B546" t="str">
            <v>Residential Service</v>
          </cell>
          <cell r="C546">
            <v>15</v>
          </cell>
          <cell r="D546">
            <v>20</v>
          </cell>
          <cell r="E546" t="str">
            <v>R=D2S</v>
          </cell>
          <cell r="F546">
            <v>1</v>
          </cell>
          <cell r="H546">
            <v>240</v>
          </cell>
          <cell r="I546">
            <v>3</v>
          </cell>
          <cell r="J546">
            <v>64</v>
          </cell>
        </row>
        <row r="547">
          <cell r="A547" t="str">
            <v>TDRS</v>
          </cell>
          <cell r="B547" t="str">
            <v>Residential Service</v>
          </cell>
          <cell r="C547">
            <v>15</v>
          </cell>
          <cell r="D547">
            <v>20</v>
          </cell>
          <cell r="E547" t="str">
            <v>R=AB1</v>
          </cell>
          <cell r="F547">
            <v>1</v>
          </cell>
          <cell r="H547">
            <v>120</v>
          </cell>
          <cell r="I547">
            <v>3</v>
          </cell>
          <cell r="J547">
            <v>1</v>
          </cell>
        </row>
        <row r="548">
          <cell r="A548" t="str">
            <v>TDRS</v>
          </cell>
          <cell r="B548" t="str">
            <v>Residential Service</v>
          </cell>
          <cell r="C548">
            <v>15</v>
          </cell>
          <cell r="D548">
            <v>20</v>
          </cell>
          <cell r="E548" t="str">
            <v>R=MS</v>
          </cell>
          <cell r="F548">
            <v>1</v>
          </cell>
          <cell r="H548">
            <v>240</v>
          </cell>
          <cell r="I548">
            <v>3</v>
          </cell>
          <cell r="J548">
            <v>889</v>
          </cell>
        </row>
        <row r="549">
          <cell r="A549" t="str">
            <v>TDRS</v>
          </cell>
          <cell r="B549" t="str">
            <v>Residential Service</v>
          </cell>
          <cell r="C549">
            <v>15</v>
          </cell>
          <cell r="D549">
            <v>20</v>
          </cell>
          <cell r="E549" t="str">
            <v>R=I55A</v>
          </cell>
          <cell r="F549">
            <v>1</v>
          </cell>
          <cell r="H549">
            <v>240</v>
          </cell>
          <cell r="I549">
            <v>3</v>
          </cell>
          <cell r="J549">
            <v>6</v>
          </cell>
        </row>
        <row r="550">
          <cell r="A550" t="str">
            <v>TDRS</v>
          </cell>
          <cell r="B550" t="str">
            <v>Residential Service</v>
          </cell>
          <cell r="C550">
            <v>15</v>
          </cell>
          <cell r="D550">
            <v>20</v>
          </cell>
          <cell r="E550" t="str">
            <v>R=D5S</v>
          </cell>
          <cell r="F550">
            <v>1</v>
          </cell>
          <cell r="H550">
            <v>240</v>
          </cell>
          <cell r="I550">
            <v>3</v>
          </cell>
          <cell r="J550">
            <v>471</v>
          </cell>
        </row>
        <row r="551">
          <cell r="A551" t="str">
            <v>TDRS</v>
          </cell>
          <cell r="B551" t="str">
            <v>Residential Service</v>
          </cell>
          <cell r="C551">
            <v>15</v>
          </cell>
          <cell r="D551">
            <v>20</v>
          </cell>
          <cell r="E551" t="str">
            <v>R=MQS</v>
          </cell>
          <cell r="F551">
            <v>1</v>
          </cell>
          <cell r="H551">
            <v>240</v>
          </cell>
          <cell r="I551">
            <v>3</v>
          </cell>
          <cell r="J551">
            <v>6</v>
          </cell>
        </row>
        <row r="552">
          <cell r="A552" t="str">
            <v>TDRS</v>
          </cell>
          <cell r="B552" t="str">
            <v>Residential Service</v>
          </cell>
          <cell r="C552">
            <v>15</v>
          </cell>
          <cell r="D552">
            <v>20</v>
          </cell>
          <cell r="E552" t="str">
            <v>R=D5S</v>
          </cell>
          <cell r="F552">
            <v>1</v>
          </cell>
          <cell r="H552">
            <v>120</v>
          </cell>
          <cell r="I552">
            <v>2</v>
          </cell>
          <cell r="J552">
            <v>1</v>
          </cell>
        </row>
        <row r="553">
          <cell r="A553" t="str">
            <v>TDRS</v>
          </cell>
          <cell r="B553" t="str">
            <v>Residential Service</v>
          </cell>
          <cell r="C553">
            <v>15</v>
          </cell>
          <cell r="D553">
            <v>20</v>
          </cell>
          <cell r="E553" t="str">
            <v>R=J3S</v>
          </cell>
          <cell r="F553">
            <v>1</v>
          </cell>
          <cell r="H553">
            <v>240</v>
          </cell>
          <cell r="I553">
            <v>3</v>
          </cell>
          <cell r="J553">
            <v>1</v>
          </cell>
        </row>
        <row r="554">
          <cell r="A554" t="str">
            <v>TDRS</v>
          </cell>
          <cell r="B554" t="str">
            <v>Residential Service</v>
          </cell>
          <cell r="C554">
            <v>15</v>
          </cell>
          <cell r="D554">
            <v>20</v>
          </cell>
          <cell r="E554" t="str">
            <v>R=AB1</v>
          </cell>
          <cell r="F554">
            <v>1</v>
          </cell>
          <cell r="H554">
            <v>120</v>
          </cell>
          <cell r="I554">
            <v>2</v>
          </cell>
          <cell r="J554">
            <v>1</v>
          </cell>
        </row>
        <row r="555">
          <cell r="A555" t="str">
            <v>TDRS</v>
          </cell>
          <cell r="B555" t="str">
            <v>Residential Service</v>
          </cell>
          <cell r="C555">
            <v>15</v>
          </cell>
          <cell r="D555">
            <v>20</v>
          </cell>
          <cell r="E555" t="str">
            <v>R=D2A</v>
          </cell>
          <cell r="F555">
            <v>1</v>
          </cell>
          <cell r="G555">
            <v>36837</v>
          </cell>
          <cell r="H555">
            <v>240</v>
          </cell>
          <cell r="I555">
            <v>3</v>
          </cell>
          <cell r="J555">
            <v>1</v>
          </cell>
        </row>
        <row r="556">
          <cell r="A556" t="str">
            <v>TDRS</v>
          </cell>
          <cell r="B556" t="str">
            <v>Residential Service</v>
          </cell>
          <cell r="C556">
            <v>15</v>
          </cell>
          <cell r="D556">
            <v>20</v>
          </cell>
          <cell r="E556" t="str">
            <v>R=J3S</v>
          </cell>
          <cell r="F556">
            <v>1</v>
          </cell>
          <cell r="H556">
            <v>240</v>
          </cell>
          <cell r="I556">
            <v>3</v>
          </cell>
          <cell r="J556">
            <v>2433</v>
          </cell>
        </row>
        <row r="557">
          <cell r="A557" t="str">
            <v>TDRS</v>
          </cell>
          <cell r="B557" t="str">
            <v>Residential Service</v>
          </cell>
          <cell r="C557">
            <v>15</v>
          </cell>
          <cell r="D557">
            <v>20</v>
          </cell>
          <cell r="E557" t="str">
            <v>R=D3S</v>
          </cell>
          <cell r="F557">
            <v>1</v>
          </cell>
          <cell r="H557">
            <v>0</v>
          </cell>
          <cell r="I557">
            <v>0</v>
          </cell>
          <cell r="J557">
            <v>3</v>
          </cell>
        </row>
        <row r="558">
          <cell r="A558" t="str">
            <v>TDRS</v>
          </cell>
          <cell r="B558" t="str">
            <v>Residential Service</v>
          </cell>
          <cell r="C558">
            <v>15</v>
          </cell>
          <cell r="D558">
            <v>20</v>
          </cell>
          <cell r="E558" t="str">
            <v>R=J3S</v>
          </cell>
          <cell r="F558">
            <v>1</v>
          </cell>
          <cell r="H558">
            <v>240</v>
          </cell>
          <cell r="I558">
            <v>3</v>
          </cell>
          <cell r="J558">
            <v>1</v>
          </cell>
        </row>
        <row r="559">
          <cell r="A559" t="str">
            <v>TDRS</v>
          </cell>
          <cell r="B559" t="str">
            <v>Residential Service</v>
          </cell>
          <cell r="C559">
            <v>15</v>
          </cell>
          <cell r="D559">
            <v>20</v>
          </cell>
          <cell r="E559" t="str">
            <v>R=J5S</v>
          </cell>
          <cell r="F559">
            <v>1</v>
          </cell>
          <cell r="H559">
            <v>120</v>
          </cell>
          <cell r="I559">
            <v>2</v>
          </cell>
          <cell r="J559">
            <v>2</v>
          </cell>
        </row>
        <row r="560">
          <cell r="A560" t="str">
            <v>TDRS</v>
          </cell>
          <cell r="B560" t="str">
            <v>Residential Service</v>
          </cell>
          <cell r="C560">
            <v>15</v>
          </cell>
          <cell r="D560">
            <v>20</v>
          </cell>
          <cell r="E560" t="str">
            <v>R=D5S</v>
          </cell>
          <cell r="F560">
            <v>1</v>
          </cell>
          <cell r="H560">
            <v>240</v>
          </cell>
          <cell r="I560">
            <v>3</v>
          </cell>
          <cell r="J560">
            <v>1</v>
          </cell>
        </row>
        <row r="561">
          <cell r="A561" t="str">
            <v>TDRS</v>
          </cell>
          <cell r="B561" t="str">
            <v>Residential Service</v>
          </cell>
          <cell r="C561">
            <v>30</v>
          </cell>
          <cell r="D561">
            <v>20</v>
          </cell>
          <cell r="E561" t="str">
            <v>R=D5S</v>
          </cell>
          <cell r="F561">
            <v>1</v>
          </cell>
          <cell r="H561">
            <v>240</v>
          </cell>
          <cell r="I561">
            <v>3</v>
          </cell>
          <cell r="J561">
            <v>2601</v>
          </cell>
        </row>
        <row r="562">
          <cell r="A562" t="str">
            <v>TDRS</v>
          </cell>
          <cell r="B562" t="str">
            <v>Residential Service</v>
          </cell>
          <cell r="C562">
            <v>30</v>
          </cell>
          <cell r="D562">
            <v>20</v>
          </cell>
          <cell r="E562" t="str">
            <v>R=J5SED</v>
          </cell>
          <cell r="F562">
            <v>1</v>
          </cell>
          <cell r="H562">
            <v>240</v>
          </cell>
          <cell r="I562">
            <v>3</v>
          </cell>
          <cell r="J562">
            <v>6</v>
          </cell>
        </row>
        <row r="563">
          <cell r="A563" t="str">
            <v>TDRS</v>
          </cell>
          <cell r="B563" t="str">
            <v>Residential Service</v>
          </cell>
          <cell r="C563">
            <v>30</v>
          </cell>
          <cell r="D563">
            <v>20</v>
          </cell>
          <cell r="E563" t="str">
            <v>R=D5S</v>
          </cell>
          <cell r="F563">
            <v>1</v>
          </cell>
          <cell r="H563">
            <v>240</v>
          </cell>
          <cell r="I563">
            <v>3</v>
          </cell>
          <cell r="J563">
            <v>15</v>
          </cell>
        </row>
        <row r="564">
          <cell r="A564" t="str">
            <v>TDRS</v>
          </cell>
          <cell r="B564" t="str">
            <v>Residential Service</v>
          </cell>
          <cell r="C564">
            <v>30</v>
          </cell>
          <cell r="D564">
            <v>20</v>
          </cell>
          <cell r="E564" t="str">
            <v>R=I70S</v>
          </cell>
          <cell r="F564">
            <v>1</v>
          </cell>
          <cell r="H564">
            <v>120</v>
          </cell>
          <cell r="I564">
            <v>3</v>
          </cell>
          <cell r="J564">
            <v>2</v>
          </cell>
        </row>
        <row r="565">
          <cell r="A565" t="str">
            <v>TDRS</v>
          </cell>
          <cell r="B565" t="str">
            <v>Residential Service</v>
          </cell>
          <cell r="C565">
            <v>30</v>
          </cell>
          <cell r="D565">
            <v>20</v>
          </cell>
          <cell r="E565" t="str">
            <v>R=MS</v>
          </cell>
          <cell r="F565">
            <v>1</v>
          </cell>
          <cell r="H565">
            <v>240</v>
          </cell>
          <cell r="I565">
            <v>3</v>
          </cell>
          <cell r="J565">
            <v>2</v>
          </cell>
        </row>
        <row r="566">
          <cell r="A566" t="str">
            <v>TDRS</v>
          </cell>
          <cell r="B566" t="str">
            <v>Residential Service</v>
          </cell>
          <cell r="C566">
            <v>30</v>
          </cell>
          <cell r="D566">
            <v>20</v>
          </cell>
          <cell r="E566" t="str">
            <v>R=D5S</v>
          </cell>
          <cell r="F566">
            <v>1</v>
          </cell>
          <cell r="H566">
            <v>240</v>
          </cell>
          <cell r="I566">
            <v>3</v>
          </cell>
          <cell r="J566">
            <v>1</v>
          </cell>
        </row>
        <row r="567">
          <cell r="A567" t="str">
            <v>TDRS</v>
          </cell>
          <cell r="B567" t="str">
            <v>Residential Service</v>
          </cell>
          <cell r="C567">
            <v>30</v>
          </cell>
          <cell r="D567">
            <v>20</v>
          </cell>
          <cell r="E567" t="str">
            <v>R=D5S</v>
          </cell>
          <cell r="F567">
            <v>1</v>
          </cell>
          <cell r="H567">
            <v>240</v>
          </cell>
          <cell r="I567">
            <v>3</v>
          </cell>
          <cell r="J567">
            <v>1</v>
          </cell>
        </row>
        <row r="568">
          <cell r="A568" t="str">
            <v>TDRS</v>
          </cell>
          <cell r="B568" t="str">
            <v>Residential Service</v>
          </cell>
          <cell r="C568">
            <v>30</v>
          </cell>
          <cell r="D568">
            <v>20</v>
          </cell>
          <cell r="E568" t="str">
            <v>R=J5S</v>
          </cell>
          <cell r="F568">
            <v>1</v>
          </cell>
          <cell r="H568">
            <v>240</v>
          </cell>
          <cell r="I568">
            <v>3</v>
          </cell>
          <cell r="J568">
            <v>2</v>
          </cell>
        </row>
        <row r="569">
          <cell r="A569" t="str">
            <v>TDRS</v>
          </cell>
          <cell r="B569" t="str">
            <v>Residential Service</v>
          </cell>
          <cell r="C569">
            <v>30</v>
          </cell>
          <cell r="D569">
            <v>20</v>
          </cell>
          <cell r="E569" t="str">
            <v>R=TMS2S</v>
          </cell>
          <cell r="F569">
            <v>1</v>
          </cell>
          <cell r="H569">
            <v>240</v>
          </cell>
          <cell r="I569">
            <v>3</v>
          </cell>
          <cell r="J569">
            <v>6</v>
          </cell>
        </row>
        <row r="570">
          <cell r="A570" t="str">
            <v>TDRS</v>
          </cell>
          <cell r="B570" t="str">
            <v>Residential Service</v>
          </cell>
          <cell r="C570">
            <v>30</v>
          </cell>
          <cell r="D570">
            <v>20</v>
          </cell>
          <cell r="E570" t="str">
            <v>R=TQS</v>
          </cell>
          <cell r="F570">
            <v>1</v>
          </cell>
          <cell r="H570">
            <v>240</v>
          </cell>
          <cell r="I570">
            <v>3</v>
          </cell>
          <cell r="J570">
            <v>3</v>
          </cell>
        </row>
        <row r="571">
          <cell r="A571" t="str">
            <v>TDRS</v>
          </cell>
          <cell r="B571" t="str">
            <v>Residential Service</v>
          </cell>
          <cell r="C571">
            <v>30</v>
          </cell>
          <cell r="D571">
            <v>20</v>
          </cell>
          <cell r="E571" t="str">
            <v>R=AB1</v>
          </cell>
          <cell r="F571">
            <v>1</v>
          </cell>
          <cell r="G571">
            <v>38202</v>
          </cell>
          <cell r="H571">
            <v>240</v>
          </cell>
          <cell r="I571">
            <v>3</v>
          </cell>
          <cell r="J571">
            <v>340</v>
          </cell>
        </row>
        <row r="572">
          <cell r="A572" t="str">
            <v>TDRS</v>
          </cell>
          <cell r="B572" t="str">
            <v>Residential Service</v>
          </cell>
          <cell r="C572">
            <v>30</v>
          </cell>
          <cell r="D572">
            <v>20</v>
          </cell>
          <cell r="E572" t="str">
            <v>R=AB1</v>
          </cell>
          <cell r="F572">
            <v>1</v>
          </cell>
          <cell r="G572">
            <v>38601</v>
          </cell>
          <cell r="H572">
            <v>240</v>
          </cell>
          <cell r="I572">
            <v>3</v>
          </cell>
          <cell r="J572">
            <v>368</v>
          </cell>
        </row>
        <row r="573">
          <cell r="A573" t="str">
            <v>TDRS</v>
          </cell>
          <cell r="B573" t="str">
            <v>Residential Service</v>
          </cell>
          <cell r="C573">
            <v>30</v>
          </cell>
          <cell r="D573">
            <v>20</v>
          </cell>
          <cell r="E573" t="str">
            <v>R=AB1</v>
          </cell>
          <cell r="F573">
            <v>1</v>
          </cell>
          <cell r="G573">
            <v>38454</v>
          </cell>
          <cell r="H573">
            <v>240</v>
          </cell>
          <cell r="I573">
            <v>3</v>
          </cell>
          <cell r="J573">
            <v>127</v>
          </cell>
        </row>
        <row r="574">
          <cell r="A574" t="str">
            <v>TDRS</v>
          </cell>
          <cell r="B574" t="str">
            <v>Residential Service</v>
          </cell>
          <cell r="C574">
            <v>30</v>
          </cell>
          <cell r="D574">
            <v>20</v>
          </cell>
          <cell r="E574" t="str">
            <v>R=AB1</v>
          </cell>
          <cell r="F574">
            <v>1</v>
          </cell>
          <cell r="G574">
            <v>38569</v>
          </cell>
          <cell r="H574">
            <v>240</v>
          </cell>
          <cell r="I574">
            <v>3</v>
          </cell>
          <cell r="J574">
            <v>1</v>
          </cell>
        </row>
        <row r="575">
          <cell r="A575" t="str">
            <v>TDRS</v>
          </cell>
          <cell r="B575" t="str">
            <v>Residential Service</v>
          </cell>
          <cell r="C575">
            <v>30</v>
          </cell>
          <cell r="D575">
            <v>20</v>
          </cell>
          <cell r="E575" t="str">
            <v>R=A1TL1</v>
          </cell>
          <cell r="F575">
            <v>1</v>
          </cell>
          <cell r="G575">
            <v>38286</v>
          </cell>
          <cell r="H575">
            <v>999</v>
          </cell>
          <cell r="I575">
            <v>3</v>
          </cell>
          <cell r="J575">
            <v>2</v>
          </cell>
        </row>
        <row r="576">
          <cell r="A576" t="str">
            <v>TDRS</v>
          </cell>
          <cell r="B576" t="str">
            <v>Residential Service</v>
          </cell>
          <cell r="C576">
            <v>30</v>
          </cell>
          <cell r="D576">
            <v>20</v>
          </cell>
          <cell r="E576" t="str">
            <v>R=MS</v>
          </cell>
          <cell r="F576">
            <v>1</v>
          </cell>
          <cell r="H576">
            <v>240</v>
          </cell>
          <cell r="I576">
            <v>2</v>
          </cell>
          <cell r="J576">
            <v>1</v>
          </cell>
        </row>
        <row r="577">
          <cell r="A577" t="str">
            <v>TDRS</v>
          </cell>
          <cell r="B577" t="str">
            <v>Residential Service</v>
          </cell>
          <cell r="C577">
            <v>30</v>
          </cell>
          <cell r="D577">
            <v>20</v>
          </cell>
          <cell r="E577" t="str">
            <v>R=J4S</v>
          </cell>
          <cell r="F577">
            <v>1</v>
          </cell>
          <cell r="G577">
            <v>35799</v>
          </cell>
          <cell r="H577">
            <v>240</v>
          </cell>
          <cell r="I577">
            <v>3</v>
          </cell>
          <cell r="J577">
            <v>1</v>
          </cell>
        </row>
        <row r="578">
          <cell r="A578" t="str">
            <v>TDRS</v>
          </cell>
          <cell r="B578" t="str">
            <v>Residential Service</v>
          </cell>
          <cell r="C578">
            <v>30</v>
          </cell>
          <cell r="D578">
            <v>20</v>
          </cell>
          <cell r="E578" t="str">
            <v>R=MS</v>
          </cell>
          <cell r="F578">
            <v>1</v>
          </cell>
          <cell r="G578">
            <v>35765</v>
          </cell>
          <cell r="H578">
            <v>240</v>
          </cell>
          <cell r="I578">
            <v>3</v>
          </cell>
          <cell r="J578">
            <v>1</v>
          </cell>
        </row>
        <row r="579">
          <cell r="A579" t="str">
            <v>TDRS</v>
          </cell>
          <cell r="B579" t="str">
            <v>Residential Service</v>
          </cell>
          <cell r="C579">
            <v>30</v>
          </cell>
          <cell r="D579">
            <v>20</v>
          </cell>
          <cell r="E579" t="str">
            <v>R=MS</v>
          </cell>
          <cell r="F579">
            <v>1</v>
          </cell>
          <cell r="G579">
            <v>35647</v>
          </cell>
          <cell r="H579">
            <v>240</v>
          </cell>
          <cell r="I579">
            <v>3</v>
          </cell>
          <cell r="J579">
            <v>1</v>
          </cell>
        </row>
        <row r="580">
          <cell r="A580" t="str">
            <v>TDRS</v>
          </cell>
          <cell r="B580" t="str">
            <v>Residential Service</v>
          </cell>
          <cell r="C580">
            <v>30</v>
          </cell>
          <cell r="D580">
            <v>20</v>
          </cell>
          <cell r="E580" t="str">
            <v>R=MS</v>
          </cell>
          <cell r="F580">
            <v>1</v>
          </cell>
          <cell r="G580">
            <v>35918</v>
          </cell>
          <cell r="H580">
            <v>240</v>
          </cell>
          <cell r="I580">
            <v>3</v>
          </cell>
          <cell r="J580">
            <v>1</v>
          </cell>
        </row>
        <row r="581">
          <cell r="A581" t="str">
            <v>TDRS</v>
          </cell>
          <cell r="B581" t="str">
            <v>Residential Service</v>
          </cell>
          <cell r="C581">
            <v>30</v>
          </cell>
          <cell r="D581">
            <v>20</v>
          </cell>
          <cell r="E581" t="str">
            <v>R=D5S</v>
          </cell>
          <cell r="F581">
            <v>1</v>
          </cell>
          <cell r="G581">
            <v>36161</v>
          </cell>
          <cell r="H581">
            <v>240</v>
          </cell>
          <cell r="I581">
            <v>3</v>
          </cell>
          <cell r="J581">
            <v>1</v>
          </cell>
        </row>
        <row r="582">
          <cell r="A582" t="str">
            <v>TDRS</v>
          </cell>
          <cell r="B582" t="str">
            <v>Residential Service</v>
          </cell>
          <cell r="C582">
            <v>30</v>
          </cell>
          <cell r="D582">
            <v>20</v>
          </cell>
          <cell r="E582" t="str">
            <v>R=J5S</v>
          </cell>
          <cell r="F582">
            <v>1</v>
          </cell>
          <cell r="G582">
            <v>35065</v>
          </cell>
          <cell r="H582">
            <v>240</v>
          </cell>
          <cell r="I582">
            <v>3</v>
          </cell>
          <cell r="J582">
            <v>1</v>
          </cell>
        </row>
        <row r="583">
          <cell r="A583" t="str">
            <v>TDRS</v>
          </cell>
          <cell r="B583" t="str">
            <v>Residential Service</v>
          </cell>
          <cell r="C583">
            <v>30</v>
          </cell>
          <cell r="D583">
            <v>20</v>
          </cell>
          <cell r="E583" t="str">
            <v>R=AB1</v>
          </cell>
          <cell r="F583">
            <v>1</v>
          </cell>
          <cell r="G583">
            <v>36225</v>
          </cell>
          <cell r="H583">
            <v>240</v>
          </cell>
          <cell r="I583">
            <v>3</v>
          </cell>
          <cell r="J583">
            <v>1</v>
          </cell>
        </row>
        <row r="584">
          <cell r="A584" t="str">
            <v>TDRS</v>
          </cell>
          <cell r="B584" t="str">
            <v>Residential Service</v>
          </cell>
          <cell r="C584">
            <v>30</v>
          </cell>
          <cell r="D584">
            <v>20</v>
          </cell>
          <cell r="E584" t="str">
            <v>R=AB1</v>
          </cell>
          <cell r="F584">
            <v>1</v>
          </cell>
          <cell r="G584">
            <v>35861</v>
          </cell>
          <cell r="H584">
            <v>240</v>
          </cell>
          <cell r="I584">
            <v>3</v>
          </cell>
          <cell r="J584">
            <v>3</v>
          </cell>
        </row>
        <row r="585">
          <cell r="A585" t="str">
            <v>TDRS</v>
          </cell>
          <cell r="B585" t="str">
            <v>Residential Service</v>
          </cell>
          <cell r="C585">
            <v>30</v>
          </cell>
          <cell r="D585">
            <v>20</v>
          </cell>
          <cell r="E585" t="str">
            <v>R=MS</v>
          </cell>
          <cell r="F585">
            <v>1</v>
          </cell>
          <cell r="G585">
            <v>30682</v>
          </cell>
          <cell r="H585">
            <v>240</v>
          </cell>
          <cell r="I585">
            <v>3</v>
          </cell>
          <cell r="J585">
            <v>1</v>
          </cell>
        </row>
        <row r="586">
          <cell r="A586" t="str">
            <v>TDRS</v>
          </cell>
          <cell r="B586" t="str">
            <v>Residential Service</v>
          </cell>
          <cell r="C586">
            <v>30</v>
          </cell>
          <cell r="D586">
            <v>20</v>
          </cell>
          <cell r="E586" t="str">
            <v>R=AB1</v>
          </cell>
          <cell r="F586">
            <v>1</v>
          </cell>
          <cell r="G586">
            <v>36047</v>
          </cell>
          <cell r="H586">
            <v>240</v>
          </cell>
          <cell r="I586">
            <v>3</v>
          </cell>
          <cell r="J586">
            <v>1</v>
          </cell>
        </row>
        <row r="587">
          <cell r="A587" t="str">
            <v>TDRS</v>
          </cell>
          <cell r="B587" t="str">
            <v>Residential Service</v>
          </cell>
          <cell r="C587">
            <v>30</v>
          </cell>
          <cell r="D587">
            <v>20</v>
          </cell>
          <cell r="E587" t="str">
            <v>R=AB1</v>
          </cell>
          <cell r="F587">
            <v>1</v>
          </cell>
          <cell r="G587">
            <v>36053</v>
          </cell>
          <cell r="H587">
            <v>240</v>
          </cell>
          <cell r="I587">
            <v>3</v>
          </cell>
          <cell r="J587">
            <v>1</v>
          </cell>
        </row>
        <row r="588">
          <cell r="A588" t="str">
            <v>TDRS</v>
          </cell>
          <cell r="B588" t="str">
            <v>Residential Service</v>
          </cell>
          <cell r="C588">
            <v>30</v>
          </cell>
          <cell r="D588">
            <v>20</v>
          </cell>
          <cell r="E588" t="str">
            <v>R=J5S</v>
          </cell>
          <cell r="F588">
            <v>1</v>
          </cell>
          <cell r="G588">
            <v>35065</v>
          </cell>
          <cell r="H588">
            <v>240</v>
          </cell>
          <cell r="I588">
            <v>3</v>
          </cell>
          <cell r="J588">
            <v>2</v>
          </cell>
        </row>
        <row r="589">
          <cell r="A589" t="str">
            <v>TDRS</v>
          </cell>
          <cell r="B589" t="str">
            <v>Residential Service</v>
          </cell>
          <cell r="C589">
            <v>30</v>
          </cell>
          <cell r="D589">
            <v>20</v>
          </cell>
          <cell r="E589" t="str">
            <v>R=AB1</v>
          </cell>
          <cell r="F589">
            <v>1</v>
          </cell>
          <cell r="G589">
            <v>36084</v>
          </cell>
          <cell r="H589">
            <v>240</v>
          </cell>
          <cell r="I589">
            <v>3</v>
          </cell>
          <cell r="J589">
            <v>3</v>
          </cell>
        </row>
        <row r="590">
          <cell r="A590" t="str">
            <v>TDRS</v>
          </cell>
          <cell r="B590" t="str">
            <v>Residential Service</v>
          </cell>
          <cell r="C590">
            <v>30</v>
          </cell>
          <cell r="D590">
            <v>20</v>
          </cell>
          <cell r="E590" t="str">
            <v>R=AB1</v>
          </cell>
          <cell r="F590">
            <v>1</v>
          </cell>
          <cell r="G590">
            <v>36405</v>
          </cell>
          <cell r="H590">
            <v>240</v>
          </cell>
          <cell r="I590">
            <v>3</v>
          </cell>
          <cell r="J590">
            <v>1</v>
          </cell>
        </row>
        <row r="591">
          <cell r="A591" t="str">
            <v>TDRS</v>
          </cell>
          <cell r="B591" t="str">
            <v>Residential Service</v>
          </cell>
          <cell r="C591">
            <v>30</v>
          </cell>
          <cell r="D591">
            <v>20</v>
          </cell>
          <cell r="E591" t="str">
            <v>R=I70S</v>
          </cell>
          <cell r="F591">
            <v>1</v>
          </cell>
          <cell r="G591">
            <v>36413</v>
          </cell>
          <cell r="H591">
            <v>240</v>
          </cell>
          <cell r="I591">
            <v>3</v>
          </cell>
          <cell r="J591">
            <v>1</v>
          </cell>
        </row>
        <row r="592">
          <cell r="A592" t="str">
            <v>TDRS</v>
          </cell>
          <cell r="B592" t="str">
            <v>Residential Service</v>
          </cell>
          <cell r="C592">
            <v>30</v>
          </cell>
          <cell r="D592">
            <v>20</v>
          </cell>
          <cell r="E592" t="str">
            <v>R=MX</v>
          </cell>
          <cell r="F592">
            <v>1</v>
          </cell>
          <cell r="G592">
            <v>36162</v>
          </cell>
          <cell r="H592">
            <v>240</v>
          </cell>
          <cell r="I592">
            <v>3</v>
          </cell>
          <cell r="J592">
            <v>1</v>
          </cell>
        </row>
        <row r="593">
          <cell r="A593" t="str">
            <v>TDRS</v>
          </cell>
          <cell r="B593" t="str">
            <v>Residential Service</v>
          </cell>
          <cell r="C593">
            <v>30</v>
          </cell>
          <cell r="D593">
            <v>20</v>
          </cell>
          <cell r="E593" t="str">
            <v>R=AB1</v>
          </cell>
          <cell r="F593">
            <v>1</v>
          </cell>
          <cell r="G593">
            <v>36495</v>
          </cell>
          <cell r="H593">
            <v>240</v>
          </cell>
          <cell r="I593">
            <v>3</v>
          </cell>
          <cell r="J593">
            <v>106</v>
          </cell>
        </row>
        <row r="594">
          <cell r="A594" t="str">
            <v>TDRS</v>
          </cell>
          <cell r="B594" t="str">
            <v>Residential Service</v>
          </cell>
          <cell r="C594">
            <v>30</v>
          </cell>
          <cell r="D594">
            <v>20</v>
          </cell>
          <cell r="E594" t="str">
            <v>R=AB1</v>
          </cell>
          <cell r="F594">
            <v>1</v>
          </cell>
          <cell r="G594">
            <v>36558</v>
          </cell>
          <cell r="H594">
            <v>240</v>
          </cell>
          <cell r="I594">
            <v>3</v>
          </cell>
          <cell r="J594">
            <v>3</v>
          </cell>
        </row>
        <row r="595">
          <cell r="A595" t="str">
            <v>TDRS</v>
          </cell>
          <cell r="B595" t="str">
            <v>Residential Service</v>
          </cell>
          <cell r="C595">
            <v>30</v>
          </cell>
          <cell r="D595">
            <v>20</v>
          </cell>
          <cell r="E595" t="str">
            <v>R=AB1</v>
          </cell>
          <cell r="F595">
            <v>1</v>
          </cell>
          <cell r="G595">
            <v>36434</v>
          </cell>
          <cell r="H595">
            <v>240</v>
          </cell>
          <cell r="I595">
            <v>3</v>
          </cell>
          <cell r="J595">
            <v>58</v>
          </cell>
        </row>
        <row r="596">
          <cell r="A596" t="str">
            <v>TDRS</v>
          </cell>
          <cell r="B596" t="str">
            <v>Residential Service</v>
          </cell>
          <cell r="C596">
            <v>30</v>
          </cell>
          <cell r="D596">
            <v>20</v>
          </cell>
          <cell r="E596" t="str">
            <v>R=AB1</v>
          </cell>
          <cell r="F596">
            <v>1</v>
          </cell>
          <cell r="G596">
            <v>36495</v>
          </cell>
          <cell r="H596">
            <v>240</v>
          </cell>
          <cell r="I596">
            <v>3</v>
          </cell>
          <cell r="J596">
            <v>68</v>
          </cell>
        </row>
        <row r="597">
          <cell r="A597" t="str">
            <v>TDRS</v>
          </cell>
          <cell r="B597" t="str">
            <v>Residential Service</v>
          </cell>
          <cell r="C597">
            <v>30</v>
          </cell>
          <cell r="D597">
            <v>20</v>
          </cell>
          <cell r="E597" t="str">
            <v>R=J4ES</v>
          </cell>
          <cell r="F597">
            <v>1</v>
          </cell>
          <cell r="G597">
            <v>36312</v>
          </cell>
          <cell r="H597">
            <v>240</v>
          </cell>
          <cell r="I597">
            <v>3</v>
          </cell>
          <cell r="J597">
            <v>1</v>
          </cell>
        </row>
        <row r="598">
          <cell r="A598" t="str">
            <v>TDRS</v>
          </cell>
          <cell r="B598" t="str">
            <v>Residential Service</v>
          </cell>
          <cell r="C598">
            <v>30</v>
          </cell>
          <cell r="D598">
            <v>20</v>
          </cell>
          <cell r="E598" t="str">
            <v>R=MS</v>
          </cell>
          <cell r="F598">
            <v>1</v>
          </cell>
          <cell r="G598">
            <v>36585</v>
          </cell>
          <cell r="H598">
            <v>240</v>
          </cell>
          <cell r="I598">
            <v>3</v>
          </cell>
          <cell r="J598">
            <v>1</v>
          </cell>
        </row>
        <row r="599">
          <cell r="A599" t="str">
            <v>TDRS</v>
          </cell>
          <cell r="B599" t="str">
            <v>Residential Service</v>
          </cell>
          <cell r="C599">
            <v>30</v>
          </cell>
          <cell r="D599">
            <v>20</v>
          </cell>
          <cell r="E599" t="str">
            <v>R=D4S</v>
          </cell>
          <cell r="F599">
            <v>1</v>
          </cell>
          <cell r="G599">
            <v>36586</v>
          </cell>
          <cell r="H599">
            <v>240</v>
          </cell>
          <cell r="I599">
            <v>3</v>
          </cell>
          <cell r="J599">
            <v>1</v>
          </cell>
        </row>
        <row r="600">
          <cell r="A600" t="str">
            <v>TDRS</v>
          </cell>
          <cell r="B600" t="str">
            <v>Residential Service</v>
          </cell>
          <cell r="C600">
            <v>30</v>
          </cell>
          <cell r="D600">
            <v>20</v>
          </cell>
          <cell r="E600" t="str">
            <v>R=J5S</v>
          </cell>
          <cell r="F600">
            <v>1</v>
          </cell>
          <cell r="G600">
            <v>36774</v>
          </cell>
          <cell r="H600">
            <v>240</v>
          </cell>
          <cell r="I600">
            <v>3</v>
          </cell>
          <cell r="J600">
            <v>1</v>
          </cell>
        </row>
        <row r="601">
          <cell r="A601" t="str">
            <v>TDRS</v>
          </cell>
          <cell r="B601" t="str">
            <v>Residential Service</v>
          </cell>
          <cell r="C601">
            <v>30</v>
          </cell>
          <cell r="D601">
            <v>20</v>
          </cell>
          <cell r="E601" t="str">
            <v>R=AB1</v>
          </cell>
          <cell r="F601">
            <v>1</v>
          </cell>
          <cell r="G601">
            <v>36768</v>
          </cell>
          <cell r="H601">
            <v>240</v>
          </cell>
          <cell r="I601">
            <v>3</v>
          </cell>
          <cell r="J601">
            <v>54</v>
          </cell>
        </row>
        <row r="602">
          <cell r="A602" t="str">
            <v>TDRS</v>
          </cell>
          <cell r="B602" t="str">
            <v>Residential Service</v>
          </cell>
          <cell r="C602">
            <v>30</v>
          </cell>
          <cell r="D602">
            <v>20</v>
          </cell>
          <cell r="E602" t="str">
            <v>R=AB1</v>
          </cell>
          <cell r="F602">
            <v>1</v>
          </cell>
          <cell r="G602">
            <v>37335</v>
          </cell>
          <cell r="H602">
            <v>240</v>
          </cell>
          <cell r="I602">
            <v>3</v>
          </cell>
          <cell r="J602">
            <v>80</v>
          </cell>
        </row>
        <row r="603">
          <cell r="A603" t="str">
            <v>TDRS</v>
          </cell>
          <cell r="B603" t="str">
            <v>Residential Service</v>
          </cell>
          <cell r="C603">
            <v>30</v>
          </cell>
          <cell r="D603">
            <v>20</v>
          </cell>
          <cell r="E603" t="str">
            <v>R=AB1</v>
          </cell>
          <cell r="F603">
            <v>1</v>
          </cell>
          <cell r="G603">
            <v>37320</v>
          </cell>
          <cell r="H603">
            <v>240</v>
          </cell>
          <cell r="I603">
            <v>3</v>
          </cell>
          <cell r="J603">
            <v>2</v>
          </cell>
        </row>
        <row r="604">
          <cell r="A604" t="str">
            <v>TDRS</v>
          </cell>
          <cell r="B604" t="str">
            <v>Residential Service</v>
          </cell>
          <cell r="C604">
            <v>30</v>
          </cell>
          <cell r="D604">
            <v>20</v>
          </cell>
          <cell r="E604" t="str">
            <v>S=I210+CE</v>
          </cell>
          <cell r="F604">
            <v>1</v>
          </cell>
          <cell r="G604">
            <v>40113</v>
          </cell>
          <cell r="H604">
            <v>240</v>
          </cell>
          <cell r="I604">
            <v>3</v>
          </cell>
          <cell r="J604">
            <v>435</v>
          </cell>
        </row>
        <row r="605">
          <cell r="A605" t="str">
            <v>TDRS</v>
          </cell>
          <cell r="B605" t="str">
            <v>Residential Service</v>
          </cell>
          <cell r="C605">
            <v>30</v>
          </cell>
          <cell r="D605">
            <v>20</v>
          </cell>
          <cell r="E605" t="str">
            <v>R=AB1</v>
          </cell>
          <cell r="F605">
            <v>1</v>
          </cell>
          <cell r="G605">
            <v>38624</v>
          </cell>
          <cell r="H605">
            <v>240</v>
          </cell>
          <cell r="I605">
            <v>3</v>
          </cell>
          <cell r="J605">
            <v>1</v>
          </cell>
        </row>
        <row r="606">
          <cell r="A606" t="str">
            <v>TDRS</v>
          </cell>
          <cell r="B606" t="str">
            <v>Residential Service</v>
          </cell>
          <cell r="C606">
            <v>30</v>
          </cell>
          <cell r="D606">
            <v>20</v>
          </cell>
          <cell r="E606" t="str">
            <v>R=AB1</v>
          </cell>
          <cell r="F606">
            <v>1</v>
          </cell>
          <cell r="G606">
            <v>38992</v>
          </cell>
          <cell r="H606">
            <v>240</v>
          </cell>
          <cell r="I606">
            <v>3</v>
          </cell>
          <cell r="J606">
            <v>145</v>
          </cell>
        </row>
        <row r="607">
          <cell r="A607" t="str">
            <v>TDRS</v>
          </cell>
          <cell r="B607" t="str">
            <v>Residential Service</v>
          </cell>
          <cell r="C607">
            <v>30</v>
          </cell>
          <cell r="D607">
            <v>20</v>
          </cell>
          <cell r="E607" t="str">
            <v>R=AB1</v>
          </cell>
          <cell r="F607">
            <v>1</v>
          </cell>
          <cell r="G607">
            <v>39167</v>
          </cell>
          <cell r="H607">
            <v>240</v>
          </cell>
          <cell r="I607">
            <v>3</v>
          </cell>
          <cell r="J607">
            <v>155</v>
          </cell>
        </row>
        <row r="608">
          <cell r="A608" t="str">
            <v>TDRS</v>
          </cell>
          <cell r="B608" t="str">
            <v>Residential Service</v>
          </cell>
          <cell r="C608">
            <v>30</v>
          </cell>
          <cell r="D608">
            <v>20</v>
          </cell>
          <cell r="E608" t="str">
            <v>A=ALF</v>
          </cell>
          <cell r="F608">
            <v>1</v>
          </cell>
          <cell r="G608">
            <v>39319</v>
          </cell>
          <cell r="H608">
            <v>240</v>
          </cell>
          <cell r="I608">
            <v>3</v>
          </cell>
          <cell r="J608">
            <v>481</v>
          </cell>
        </row>
        <row r="609">
          <cell r="A609" t="str">
            <v>TDRS</v>
          </cell>
          <cell r="B609" t="str">
            <v>Residential Service</v>
          </cell>
          <cell r="C609">
            <v>30</v>
          </cell>
          <cell r="D609">
            <v>34</v>
          </cell>
          <cell r="E609" t="str">
            <v>R=A3RL1</v>
          </cell>
          <cell r="F609">
            <v>1</v>
          </cell>
          <cell r="G609">
            <v>39410</v>
          </cell>
          <cell r="H609">
            <v>999</v>
          </cell>
          <cell r="I609">
            <v>3</v>
          </cell>
          <cell r="J609">
            <v>6</v>
          </cell>
        </row>
        <row r="610">
          <cell r="A610" t="str">
            <v>TDRS</v>
          </cell>
          <cell r="B610" t="str">
            <v>Residential Service</v>
          </cell>
          <cell r="C610">
            <v>30</v>
          </cell>
          <cell r="D610">
            <v>20</v>
          </cell>
          <cell r="E610" t="str">
            <v>R=MX</v>
          </cell>
          <cell r="F610">
            <v>1</v>
          </cell>
          <cell r="G610">
            <v>39602</v>
          </cell>
          <cell r="H610">
            <v>240</v>
          </cell>
          <cell r="I610">
            <v>3</v>
          </cell>
          <cell r="J610">
            <v>86</v>
          </cell>
        </row>
        <row r="611">
          <cell r="A611" t="str">
            <v>TDRS</v>
          </cell>
          <cell r="B611" t="str">
            <v>Residential Service</v>
          </cell>
          <cell r="C611">
            <v>30</v>
          </cell>
          <cell r="D611">
            <v>20</v>
          </cell>
          <cell r="E611" t="str">
            <v>R=MX</v>
          </cell>
          <cell r="F611">
            <v>1</v>
          </cell>
          <cell r="G611">
            <v>39670</v>
          </cell>
          <cell r="H611">
            <v>240</v>
          </cell>
          <cell r="I611">
            <v>3</v>
          </cell>
          <cell r="J611">
            <v>154</v>
          </cell>
        </row>
        <row r="612">
          <cell r="A612" t="str">
            <v>TDRS</v>
          </cell>
          <cell r="B612" t="str">
            <v>Residential Service</v>
          </cell>
          <cell r="C612">
            <v>30</v>
          </cell>
          <cell r="D612">
            <v>20</v>
          </cell>
          <cell r="E612" t="str">
            <v>R=MX</v>
          </cell>
          <cell r="F612">
            <v>1</v>
          </cell>
          <cell r="G612">
            <v>39745</v>
          </cell>
          <cell r="H612">
            <v>240</v>
          </cell>
          <cell r="I612">
            <v>3</v>
          </cell>
          <cell r="J612">
            <v>457</v>
          </cell>
        </row>
        <row r="613">
          <cell r="A613" t="str">
            <v>TDRS</v>
          </cell>
          <cell r="B613" t="str">
            <v>Residential Service</v>
          </cell>
          <cell r="C613">
            <v>30</v>
          </cell>
          <cell r="D613">
            <v>20</v>
          </cell>
          <cell r="E613" t="str">
            <v>S=I210+CE</v>
          </cell>
          <cell r="F613">
            <v>1</v>
          </cell>
          <cell r="H613">
            <v>240</v>
          </cell>
          <cell r="I613">
            <v>3</v>
          </cell>
          <cell r="J613">
            <v>679</v>
          </cell>
        </row>
        <row r="614">
          <cell r="A614" t="str">
            <v>TDRS</v>
          </cell>
          <cell r="B614" t="str">
            <v>Residential Service</v>
          </cell>
          <cell r="C614">
            <v>30</v>
          </cell>
          <cell r="D614">
            <v>20</v>
          </cell>
          <cell r="E614" t="str">
            <v>S=I210+CE</v>
          </cell>
          <cell r="F614">
            <v>1</v>
          </cell>
          <cell r="G614">
            <v>39976</v>
          </cell>
          <cell r="H614">
            <v>240</v>
          </cell>
          <cell r="I614">
            <v>3</v>
          </cell>
          <cell r="J614">
            <v>643</v>
          </cell>
        </row>
        <row r="615">
          <cell r="A615" t="str">
            <v>TDRS</v>
          </cell>
          <cell r="B615" t="str">
            <v>Residential Service</v>
          </cell>
          <cell r="C615">
            <v>30</v>
          </cell>
          <cell r="D615">
            <v>20</v>
          </cell>
          <cell r="E615" t="str">
            <v>S=I210+CE</v>
          </cell>
          <cell r="F615">
            <v>1</v>
          </cell>
          <cell r="G615">
            <v>40016</v>
          </cell>
          <cell r="H615">
            <v>240</v>
          </cell>
          <cell r="I615">
            <v>3</v>
          </cell>
          <cell r="J615">
            <v>76</v>
          </cell>
        </row>
        <row r="616">
          <cell r="A616" t="str">
            <v>TDRS</v>
          </cell>
          <cell r="B616" t="str">
            <v>Residential Service</v>
          </cell>
          <cell r="C616">
            <v>30</v>
          </cell>
          <cell r="D616">
            <v>20</v>
          </cell>
          <cell r="E616" t="str">
            <v>R=J5S</v>
          </cell>
          <cell r="F616">
            <v>1</v>
          </cell>
          <cell r="H616">
            <v>240</v>
          </cell>
          <cell r="I616">
            <v>3</v>
          </cell>
          <cell r="J616">
            <v>1</v>
          </cell>
        </row>
        <row r="617">
          <cell r="A617" t="str">
            <v>TDRS</v>
          </cell>
          <cell r="B617" t="str">
            <v>Residential Service</v>
          </cell>
          <cell r="C617">
            <v>30</v>
          </cell>
          <cell r="D617">
            <v>20</v>
          </cell>
          <cell r="E617" t="str">
            <v>R=TMS</v>
          </cell>
          <cell r="F617">
            <v>1</v>
          </cell>
          <cell r="H617">
            <v>240</v>
          </cell>
          <cell r="I617">
            <v>3</v>
          </cell>
          <cell r="J617">
            <v>3</v>
          </cell>
        </row>
        <row r="618">
          <cell r="A618" t="str">
            <v>RSDC</v>
          </cell>
          <cell r="B618" t="str">
            <v>Residential Service</v>
          </cell>
          <cell r="C618">
            <v>30</v>
          </cell>
          <cell r="D618">
            <v>20</v>
          </cell>
          <cell r="E618" t="str">
            <v>R=J4S</v>
          </cell>
          <cell r="F618">
            <v>1</v>
          </cell>
          <cell r="H618">
            <v>240</v>
          </cell>
          <cell r="I618">
            <v>3</v>
          </cell>
          <cell r="J618">
            <v>1</v>
          </cell>
        </row>
        <row r="619">
          <cell r="A619" t="str">
            <v>TDRS</v>
          </cell>
          <cell r="B619" t="str">
            <v>Residential Service</v>
          </cell>
          <cell r="C619">
            <v>30</v>
          </cell>
          <cell r="D619">
            <v>20</v>
          </cell>
          <cell r="E619" t="str">
            <v>R=AB1</v>
          </cell>
          <cell r="F619">
            <v>1</v>
          </cell>
          <cell r="H619">
            <v>120</v>
          </cell>
          <cell r="I619">
            <v>2</v>
          </cell>
          <cell r="J619">
            <v>6</v>
          </cell>
        </row>
        <row r="620">
          <cell r="A620" t="str">
            <v>TDRS</v>
          </cell>
          <cell r="B620" t="str">
            <v>Residential Service</v>
          </cell>
          <cell r="C620">
            <v>30</v>
          </cell>
          <cell r="D620">
            <v>20</v>
          </cell>
          <cell r="E620" t="str">
            <v>R=D5S</v>
          </cell>
          <cell r="F620">
            <v>1</v>
          </cell>
          <cell r="H620">
            <v>240</v>
          </cell>
          <cell r="I620">
            <v>3</v>
          </cell>
          <cell r="J620">
            <v>3</v>
          </cell>
        </row>
        <row r="621">
          <cell r="A621" t="str">
            <v>TDRS</v>
          </cell>
          <cell r="B621" t="str">
            <v>Residential Service</v>
          </cell>
          <cell r="C621">
            <v>30</v>
          </cell>
          <cell r="D621">
            <v>20</v>
          </cell>
          <cell r="E621" t="str">
            <v>R=J4SG</v>
          </cell>
          <cell r="F621">
            <v>1</v>
          </cell>
          <cell r="H621">
            <v>240</v>
          </cell>
          <cell r="I621">
            <v>3</v>
          </cell>
          <cell r="J621">
            <v>3</v>
          </cell>
        </row>
        <row r="622">
          <cell r="A622" t="str">
            <v>TDRS</v>
          </cell>
          <cell r="B622" t="str">
            <v>Residential Service</v>
          </cell>
          <cell r="C622">
            <v>30</v>
          </cell>
          <cell r="D622">
            <v>20</v>
          </cell>
          <cell r="E622" t="str">
            <v>R=AB1</v>
          </cell>
          <cell r="F622">
            <v>1</v>
          </cell>
          <cell r="G622">
            <v>38139</v>
          </cell>
          <cell r="H622">
            <v>240</v>
          </cell>
          <cell r="I622">
            <v>3</v>
          </cell>
          <cell r="J622">
            <v>362</v>
          </cell>
        </row>
        <row r="623">
          <cell r="A623" t="str">
            <v>TDRS</v>
          </cell>
          <cell r="B623" t="str">
            <v>Residential Service</v>
          </cell>
          <cell r="C623">
            <v>30</v>
          </cell>
          <cell r="D623">
            <v>20</v>
          </cell>
          <cell r="E623" t="str">
            <v>R=AB1</v>
          </cell>
          <cell r="F623">
            <v>1</v>
          </cell>
          <cell r="G623">
            <v>38531</v>
          </cell>
          <cell r="H623">
            <v>240</v>
          </cell>
          <cell r="I623">
            <v>3</v>
          </cell>
          <cell r="J623">
            <v>300</v>
          </cell>
        </row>
        <row r="624">
          <cell r="A624" t="str">
            <v>TDRS</v>
          </cell>
          <cell r="B624" t="str">
            <v>Residential Service</v>
          </cell>
          <cell r="C624">
            <v>30</v>
          </cell>
          <cell r="D624">
            <v>20</v>
          </cell>
          <cell r="E624" t="str">
            <v>R=J5S</v>
          </cell>
          <cell r="F624">
            <v>1</v>
          </cell>
          <cell r="H624">
            <v>120</v>
          </cell>
          <cell r="I624">
            <v>2</v>
          </cell>
          <cell r="J624">
            <v>1</v>
          </cell>
        </row>
        <row r="625">
          <cell r="A625" t="str">
            <v>TDRS</v>
          </cell>
          <cell r="B625" t="str">
            <v>Residential Service</v>
          </cell>
          <cell r="C625">
            <v>30</v>
          </cell>
          <cell r="D625">
            <v>20</v>
          </cell>
          <cell r="E625" t="str">
            <v>R=J5S</v>
          </cell>
          <cell r="F625">
            <v>1</v>
          </cell>
          <cell r="H625">
            <v>240</v>
          </cell>
          <cell r="I625">
            <v>2</v>
          </cell>
          <cell r="J625">
            <v>1</v>
          </cell>
        </row>
        <row r="626">
          <cell r="A626" t="str">
            <v>TDRS</v>
          </cell>
          <cell r="B626" t="str">
            <v>Residential Service</v>
          </cell>
          <cell r="C626">
            <v>30</v>
          </cell>
          <cell r="D626">
            <v>20</v>
          </cell>
          <cell r="E626" t="str">
            <v>R=D5S</v>
          </cell>
          <cell r="F626">
            <v>1</v>
          </cell>
          <cell r="G626">
            <v>33604</v>
          </cell>
          <cell r="H626">
            <v>240</v>
          </cell>
          <cell r="I626">
            <v>3</v>
          </cell>
          <cell r="J626">
            <v>1</v>
          </cell>
        </row>
        <row r="627">
          <cell r="A627" t="str">
            <v>TDRS</v>
          </cell>
          <cell r="B627" t="str">
            <v>Residential Service</v>
          </cell>
          <cell r="C627">
            <v>30</v>
          </cell>
          <cell r="D627">
            <v>20</v>
          </cell>
          <cell r="E627" t="str">
            <v>R=J5S</v>
          </cell>
          <cell r="F627">
            <v>1</v>
          </cell>
          <cell r="G627">
            <v>35646</v>
          </cell>
          <cell r="H627">
            <v>240</v>
          </cell>
          <cell r="I627">
            <v>3</v>
          </cell>
          <cell r="J627">
            <v>1</v>
          </cell>
        </row>
        <row r="628">
          <cell r="A628" t="str">
            <v>TDRS</v>
          </cell>
          <cell r="B628" t="str">
            <v>Residential Service</v>
          </cell>
          <cell r="C628">
            <v>30</v>
          </cell>
          <cell r="D628">
            <v>20</v>
          </cell>
          <cell r="E628" t="str">
            <v>R=D4S</v>
          </cell>
          <cell r="F628">
            <v>1</v>
          </cell>
          <cell r="G628">
            <v>35796</v>
          </cell>
          <cell r="H628">
            <v>240</v>
          </cell>
          <cell r="I628">
            <v>3</v>
          </cell>
          <cell r="J628">
            <v>1</v>
          </cell>
        </row>
        <row r="629">
          <cell r="A629" t="str">
            <v>TDRS</v>
          </cell>
          <cell r="B629" t="str">
            <v>Residential Service</v>
          </cell>
          <cell r="C629">
            <v>30</v>
          </cell>
          <cell r="D629">
            <v>20</v>
          </cell>
          <cell r="E629" t="str">
            <v>R=MS</v>
          </cell>
          <cell r="F629">
            <v>1</v>
          </cell>
          <cell r="G629">
            <v>35493</v>
          </cell>
          <cell r="H629">
            <v>240</v>
          </cell>
          <cell r="I629">
            <v>3</v>
          </cell>
          <cell r="J629">
            <v>1</v>
          </cell>
        </row>
        <row r="630">
          <cell r="A630" t="str">
            <v>TDRS</v>
          </cell>
          <cell r="B630" t="str">
            <v>Residential Service</v>
          </cell>
          <cell r="C630">
            <v>30</v>
          </cell>
          <cell r="D630">
            <v>20</v>
          </cell>
          <cell r="E630" t="str">
            <v>R=MS</v>
          </cell>
          <cell r="F630">
            <v>1</v>
          </cell>
          <cell r="G630">
            <v>36419</v>
          </cell>
          <cell r="H630">
            <v>240</v>
          </cell>
          <cell r="I630">
            <v>3</v>
          </cell>
          <cell r="J630">
            <v>1</v>
          </cell>
        </row>
        <row r="631">
          <cell r="A631" t="str">
            <v>TDRS</v>
          </cell>
          <cell r="B631" t="str">
            <v>Residential Service</v>
          </cell>
          <cell r="C631">
            <v>30</v>
          </cell>
          <cell r="D631">
            <v>20</v>
          </cell>
          <cell r="E631" t="str">
            <v>R=MS</v>
          </cell>
          <cell r="F631">
            <v>1</v>
          </cell>
          <cell r="G631">
            <v>33242</v>
          </cell>
          <cell r="H631">
            <v>240</v>
          </cell>
          <cell r="I631">
            <v>3</v>
          </cell>
          <cell r="J631">
            <v>1</v>
          </cell>
        </row>
        <row r="632">
          <cell r="A632" t="str">
            <v>TDRS</v>
          </cell>
          <cell r="B632" t="str">
            <v>Residential Service</v>
          </cell>
          <cell r="C632">
            <v>30</v>
          </cell>
          <cell r="D632">
            <v>20</v>
          </cell>
          <cell r="E632" t="str">
            <v>R=J5S</v>
          </cell>
          <cell r="F632">
            <v>1</v>
          </cell>
          <cell r="G632">
            <v>36445</v>
          </cell>
          <cell r="H632">
            <v>240</v>
          </cell>
          <cell r="I632">
            <v>3</v>
          </cell>
          <cell r="J632">
            <v>1</v>
          </cell>
        </row>
        <row r="633">
          <cell r="A633" t="str">
            <v>TDRS</v>
          </cell>
          <cell r="B633" t="str">
            <v>Residential Service</v>
          </cell>
          <cell r="C633">
            <v>30</v>
          </cell>
          <cell r="D633">
            <v>20</v>
          </cell>
          <cell r="E633" t="str">
            <v>R=J5S</v>
          </cell>
          <cell r="F633">
            <v>1</v>
          </cell>
          <cell r="G633">
            <v>36447</v>
          </cell>
          <cell r="H633">
            <v>240</v>
          </cell>
          <cell r="I633">
            <v>3</v>
          </cell>
          <cell r="J633">
            <v>11</v>
          </cell>
        </row>
        <row r="634">
          <cell r="A634" t="str">
            <v>TDRS</v>
          </cell>
          <cell r="B634" t="str">
            <v>Residential Service</v>
          </cell>
          <cell r="C634">
            <v>30</v>
          </cell>
          <cell r="D634">
            <v>20</v>
          </cell>
          <cell r="E634" t="str">
            <v>R=AB1</v>
          </cell>
          <cell r="F634">
            <v>1</v>
          </cell>
          <cell r="G634">
            <v>36465</v>
          </cell>
          <cell r="H634">
            <v>240</v>
          </cell>
          <cell r="I634">
            <v>3</v>
          </cell>
          <cell r="J634">
            <v>331</v>
          </cell>
        </row>
        <row r="635">
          <cell r="A635" t="str">
            <v>TDRS</v>
          </cell>
          <cell r="B635" t="str">
            <v>Residential Service</v>
          </cell>
          <cell r="C635">
            <v>30</v>
          </cell>
          <cell r="D635">
            <v>20</v>
          </cell>
          <cell r="E635" t="str">
            <v>R=AB1</v>
          </cell>
          <cell r="F635">
            <v>1</v>
          </cell>
          <cell r="G635">
            <v>36532</v>
          </cell>
          <cell r="H635">
            <v>240</v>
          </cell>
          <cell r="I635">
            <v>3</v>
          </cell>
          <cell r="J635">
            <v>138</v>
          </cell>
        </row>
        <row r="636">
          <cell r="A636" t="str">
            <v>TDRS</v>
          </cell>
          <cell r="B636" t="str">
            <v>Residential Service</v>
          </cell>
          <cell r="C636">
            <v>30</v>
          </cell>
          <cell r="D636">
            <v>20</v>
          </cell>
          <cell r="E636" t="str">
            <v>R=AB1</v>
          </cell>
          <cell r="F636">
            <v>1</v>
          </cell>
          <cell r="G636">
            <v>36592</v>
          </cell>
          <cell r="H636">
            <v>240</v>
          </cell>
          <cell r="I636">
            <v>3</v>
          </cell>
          <cell r="J636">
            <v>295</v>
          </cell>
        </row>
        <row r="637">
          <cell r="A637" t="str">
            <v>TDRS</v>
          </cell>
          <cell r="B637" t="str">
            <v>Residential Service</v>
          </cell>
          <cell r="C637">
            <v>30</v>
          </cell>
          <cell r="D637">
            <v>20</v>
          </cell>
          <cell r="E637" t="str">
            <v>R=AB1</v>
          </cell>
          <cell r="F637">
            <v>1</v>
          </cell>
          <cell r="G637">
            <v>36706</v>
          </cell>
          <cell r="H637">
            <v>240</v>
          </cell>
          <cell r="I637">
            <v>3</v>
          </cell>
          <cell r="J637">
            <v>1</v>
          </cell>
        </row>
        <row r="638">
          <cell r="A638" t="str">
            <v>TDRS</v>
          </cell>
          <cell r="B638" t="str">
            <v>Residential Service</v>
          </cell>
          <cell r="C638">
            <v>30</v>
          </cell>
          <cell r="D638">
            <v>20</v>
          </cell>
          <cell r="E638" t="str">
            <v>R=AB1</v>
          </cell>
          <cell r="F638">
            <v>1</v>
          </cell>
          <cell r="G638">
            <v>36735</v>
          </cell>
          <cell r="H638">
            <v>240</v>
          </cell>
          <cell r="I638">
            <v>3</v>
          </cell>
          <cell r="J638">
            <v>1</v>
          </cell>
        </row>
        <row r="639">
          <cell r="A639" t="str">
            <v>TDRS</v>
          </cell>
          <cell r="B639" t="str">
            <v>Residential Service</v>
          </cell>
          <cell r="C639">
            <v>30</v>
          </cell>
          <cell r="D639">
            <v>20</v>
          </cell>
          <cell r="E639" t="str">
            <v>R=D5S</v>
          </cell>
          <cell r="F639">
            <v>1</v>
          </cell>
          <cell r="G639">
            <v>36586</v>
          </cell>
          <cell r="H639">
            <v>240</v>
          </cell>
          <cell r="I639">
            <v>3</v>
          </cell>
          <cell r="J639">
            <v>1</v>
          </cell>
        </row>
        <row r="640">
          <cell r="A640" t="str">
            <v>TDRS</v>
          </cell>
          <cell r="B640" t="str">
            <v>Residential Service</v>
          </cell>
          <cell r="C640">
            <v>30</v>
          </cell>
          <cell r="D640">
            <v>20</v>
          </cell>
          <cell r="E640" t="str">
            <v>R=AB1</v>
          </cell>
          <cell r="F640">
            <v>1</v>
          </cell>
          <cell r="G640">
            <v>36816</v>
          </cell>
          <cell r="H640">
            <v>240</v>
          </cell>
          <cell r="I640">
            <v>3</v>
          </cell>
          <cell r="J640">
            <v>312</v>
          </cell>
        </row>
        <row r="641">
          <cell r="A641" t="str">
            <v>TDRS</v>
          </cell>
          <cell r="B641" t="str">
            <v>Residential Service</v>
          </cell>
          <cell r="C641">
            <v>30</v>
          </cell>
          <cell r="D641">
            <v>20</v>
          </cell>
          <cell r="E641" t="str">
            <v>R=D5S</v>
          </cell>
          <cell r="F641">
            <v>1</v>
          </cell>
          <cell r="G641">
            <v>36818</v>
          </cell>
          <cell r="H641">
            <v>240</v>
          </cell>
          <cell r="I641">
            <v>3</v>
          </cell>
          <cell r="J641">
            <v>1</v>
          </cell>
        </row>
        <row r="642">
          <cell r="A642" t="str">
            <v>TDRS</v>
          </cell>
          <cell r="B642" t="str">
            <v>Residential Service</v>
          </cell>
          <cell r="C642">
            <v>30</v>
          </cell>
          <cell r="D642">
            <v>20</v>
          </cell>
          <cell r="E642" t="str">
            <v>R=J4S</v>
          </cell>
          <cell r="F642">
            <v>1</v>
          </cell>
          <cell r="G642">
            <v>36851</v>
          </cell>
          <cell r="H642">
            <v>240</v>
          </cell>
          <cell r="I642">
            <v>3</v>
          </cell>
          <cell r="J642">
            <v>1</v>
          </cell>
        </row>
        <row r="643">
          <cell r="A643" t="str">
            <v>TDRS</v>
          </cell>
          <cell r="B643" t="str">
            <v>Residential Service</v>
          </cell>
          <cell r="C643">
            <v>30</v>
          </cell>
          <cell r="D643">
            <v>20</v>
          </cell>
          <cell r="E643" t="str">
            <v>R=I70S</v>
          </cell>
          <cell r="F643">
            <v>1</v>
          </cell>
          <cell r="G643">
            <v>36851</v>
          </cell>
          <cell r="H643">
            <v>240</v>
          </cell>
          <cell r="I643">
            <v>3</v>
          </cell>
          <cell r="J643">
            <v>6</v>
          </cell>
        </row>
        <row r="644">
          <cell r="A644" t="str">
            <v>TDRS</v>
          </cell>
          <cell r="B644" t="str">
            <v>Residential Service</v>
          </cell>
          <cell r="C644">
            <v>30</v>
          </cell>
          <cell r="D644">
            <v>20</v>
          </cell>
          <cell r="E644" t="str">
            <v>R=AB1</v>
          </cell>
          <cell r="F644">
            <v>1</v>
          </cell>
          <cell r="G644">
            <v>36874</v>
          </cell>
          <cell r="H644">
            <v>240</v>
          </cell>
          <cell r="I644">
            <v>3</v>
          </cell>
          <cell r="J644">
            <v>1</v>
          </cell>
        </row>
        <row r="645">
          <cell r="A645" t="str">
            <v>TDRS</v>
          </cell>
          <cell r="B645" t="str">
            <v>Residential Service</v>
          </cell>
          <cell r="C645">
            <v>30</v>
          </cell>
          <cell r="D645">
            <v>20</v>
          </cell>
          <cell r="E645" t="str">
            <v>R=AB1</v>
          </cell>
          <cell r="F645">
            <v>1</v>
          </cell>
          <cell r="G645">
            <v>36956</v>
          </cell>
          <cell r="H645">
            <v>240</v>
          </cell>
          <cell r="I645">
            <v>3</v>
          </cell>
          <cell r="J645">
            <v>56</v>
          </cell>
        </row>
        <row r="646">
          <cell r="A646" t="str">
            <v>TDRS</v>
          </cell>
          <cell r="B646" t="str">
            <v>Residential Service</v>
          </cell>
          <cell r="C646">
            <v>30</v>
          </cell>
          <cell r="D646">
            <v>20</v>
          </cell>
          <cell r="E646" t="str">
            <v>R=AB1</v>
          </cell>
          <cell r="F646">
            <v>1</v>
          </cell>
          <cell r="G646">
            <v>36956</v>
          </cell>
          <cell r="H646">
            <v>240</v>
          </cell>
          <cell r="I646">
            <v>3</v>
          </cell>
          <cell r="J646">
            <v>1</v>
          </cell>
        </row>
        <row r="647">
          <cell r="A647" t="str">
            <v>TDRS</v>
          </cell>
          <cell r="B647" t="str">
            <v>Residential Service</v>
          </cell>
          <cell r="C647">
            <v>30</v>
          </cell>
          <cell r="D647">
            <v>20</v>
          </cell>
          <cell r="E647" t="str">
            <v>R=AB1</v>
          </cell>
          <cell r="F647">
            <v>1</v>
          </cell>
          <cell r="G647">
            <v>37194</v>
          </cell>
          <cell r="H647">
            <v>240</v>
          </cell>
          <cell r="I647">
            <v>3</v>
          </cell>
          <cell r="J647">
            <v>215</v>
          </cell>
        </row>
        <row r="648">
          <cell r="A648" t="str">
            <v>TDRS</v>
          </cell>
          <cell r="B648" t="str">
            <v>Residential Service</v>
          </cell>
          <cell r="C648">
            <v>30</v>
          </cell>
          <cell r="D648">
            <v>20</v>
          </cell>
          <cell r="E648" t="str">
            <v>R=AB1</v>
          </cell>
          <cell r="F648">
            <v>1</v>
          </cell>
          <cell r="G648">
            <v>37106</v>
          </cell>
          <cell r="H648">
            <v>240</v>
          </cell>
          <cell r="I648">
            <v>3</v>
          </cell>
          <cell r="J648">
            <v>1</v>
          </cell>
        </row>
        <row r="649">
          <cell r="A649" t="str">
            <v>TDRS</v>
          </cell>
          <cell r="B649" t="str">
            <v>Residential Service</v>
          </cell>
          <cell r="C649">
            <v>30</v>
          </cell>
          <cell r="D649">
            <v>20</v>
          </cell>
          <cell r="E649" t="str">
            <v>R=AB1</v>
          </cell>
          <cell r="F649">
            <v>1</v>
          </cell>
          <cell r="G649">
            <v>37320</v>
          </cell>
          <cell r="H649">
            <v>240</v>
          </cell>
          <cell r="I649">
            <v>3</v>
          </cell>
          <cell r="J649">
            <v>111</v>
          </cell>
        </row>
        <row r="650">
          <cell r="A650" t="str">
            <v>TDRS</v>
          </cell>
          <cell r="B650" t="str">
            <v>Residential Service</v>
          </cell>
          <cell r="C650">
            <v>30</v>
          </cell>
          <cell r="D650">
            <v>20</v>
          </cell>
          <cell r="E650" t="str">
            <v>R=AB1</v>
          </cell>
          <cell r="F650">
            <v>1</v>
          </cell>
          <cell r="G650">
            <v>37384</v>
          </cell>
          <cell r="H650">
            <v>240</v>
          </cell>
          <cell r="I650">
            <v>3</v>
          </cell>
          <cell r="J650">
            <v>140</v>
          </cell>
        </row>
        <row r="651">
          <cell r="A651" t="str">
            <v>TDRS</v>
          </cell>
          <cell r="B651" t="str">
            <v>Residential Service</v>
          </cell>
          <cell r="C651">
            <v>30</v>
          </cell>
          <cell r="D651">
            <v>20</v>
          </cell>
          <cell r="E651" t="str">
            <v>R=AB1</v>
          </cell>
          <cell r="F651">
            <v>1</v>
          </cell>
          <cell r="G651">
            <v>38834</v>
          </cell>
          <cell r="H651">
            <v>240</v>
          </cell>
          <cell r="I651">
            <v>3</v>
          </cell>
          <cell r="J651">
            <v>61</v>
          </cell>
        </row>
        <row r="652">
          <cell r="A652" t="str">
            <v>TDRS</v>
          </cell>
          <cell r="B652" t="str">
            <v>Residential Service</v>
          </cell>
          <cell r="C652">
            <v>30</v>
          </cell>
          <cell r="D652">
            <v>20</v>
          </cell>
          <cell r="E652" t="str">
            <v>R=AB1</v>
          </cell>
          <cell r="F652">
            <v>1</v>
          </cell>
          <cell r="G652">
            <v>38911</v>
          </cell>
          <cell r="H652">
            <v>240</v>
          </cell>
          <cell r="I652">
            <v>3</v>
          </cell>
          <cell r="J652">
            <v>351</v>
          </cell>
        </row>
        <row r="653">
          <cell r="A653" t="str">
            <v>TDRS</v>
          </cell>
          <cell r="B653" t="str">
            <v>Residential Service</v>
          </cell>
          <cell r="C653">
            <v>30</v>
          </cell>
          <cell r="D653">
            <v>20</v>
          </cell>
          <cell r="E653" t="str">
            <v>R=AB1</v>
          </cell>
          <cell r="F653">
            <v>1</v>
          </cell>
          <cell r="G653">
            <v>38786</v>
          </cell>
          <cell r="H653">
            <v>240</v>
          </cell>
          <cell r="I653">
            <v>3</v>
          </cell>
          <cell r="J653">
            <v>177</v>
          </cell>
        </row>
        <row r="654">
          <cell r="A654" t="str">
            <v>TDRS</v>
          </cell>
          <cell r="B654" t="str">
            <v>Residential Service</v>
          </cell>
          <cell r="C654">
            <v>30</v>
          </cell>
          <cell r="D654">
            <v>20</v>
          </cell>
          <cell r="E654" t="str">
            <v>R=AB1</v>
          </cell>
          <cell r="F654">
            <v>1</v>
          </cell>
          <cell r="G654">
            <v>39055</v>
          </cell>
          <cell r="H654">
            <v>240</v>
          </cell>
          <cell r="I654">
            <v>3</v>
          </cell>
          <cell r="J654">
            <v>164</v>
          </cell>
        </row>
        <row r="655">
          <cell r="A655" t="str">
            <v>TDRS</v>
          </cell>
          <cell r="B655" t="str">
            <v>Residential Service</v>
          </cell>
          <cell r="C655">
            <v>30</v>
          </cell>
          <cell r="D655">
            <v>20</v>
          </cell>
          <cell r="E655" t="str">
            <v>R=AB1</v>
          </cell>
          <cell r="F655">
            <v>1</v>
          </cell>
          <cell r="G655">
            <v>39174</v>
          </cell>
          <cell r="H655">
            <v>240</v>
          </cell>
          <cell r="I655">
            <v>3</v>
          </cell>
          <cell r="J655">
            <v>81</v>
          </cell>
        </row>
        <row r="656">
          <cell r="A656" t="str">
            <v>TDRS</v>
          </cell>
          <cell r="B656" t="str">
            <v>Residential Service</v>
          </cell>
          <cell r="C656">
            <v>30</v>
          </cell>
          <cell r="D656">
            <v>20</v>
          </cell>
          <cell r="E656" t="str">
            <v>R=AB1</v>
          </cell>
          <cell r="F656">
            <v>1</v>
          </cell>
          <cell r="G656">
            <v>39175</v>
          </cell>
          <cell r="H656">
            <v>240</v>
          </cell>
          <cell r="I656">
            <v>3</v>
          </cell>
          <cell r="J656">
            <v>387</v>
          </cell>
        </row>
        <row r="657">
          <cell r="A657" t="str">
            <v>TDRS</v>
          </cell>
          <cell r="B657" t="str">
            <v>Residential Service</v>
          </cell>
          <cell r="C657">
            <v>30</v>
          </cell>
          <cell r="D657">
            <v>20</v>
          </cell>
          <cell r="E657" t="str">
            <v>A=ALF</v>
          </cell>
          <cell r="F657">
            <v>1</v>
          </cell>
          <cell r="G657">
            <v>39533</v>
          </cell>
          <cell r="H657">
            <v>240</v>
          </cell>
          <cell r="I657">
            <v>3</v>
          </cell>
          <cell r="J657">
            <v>704</v>
          </cell>
        </row>
        <row r="658">
          <cell r="A658" t="str">
            <v>TDRS</v>
          </cell>
          <cell r="B658" t="str">
            <v>Residential Service</v>
          </cell>
          <cell r="C658">
            <v>30</v>
          </cell>
          <cell r="D658">
            <v>20</v>
          </cell>
          <cell r="E658" t="str">
            <v>A=ALF</v>
          </cell>
          <cell r="F658">
            <v>1</v>
          </cell>
          <cell r="G658">
            <v>39575</v>
          </cell>
          <cell r="H658">
            <v>240</v>
          </cell>
          <cell r="I658">
            <v>3</v>
          </cell>
          <cell r="J658">
            <v>684</v>
          </cell>
        </row>
        <row r="659">
          <cell r="A659" t="str">
            <v>TDRS</v>
          </cell>
          <cell r="B659" t="str">
            <v>Residential Service</v>
          </cell>
          <cell r="C659">
            <v>30</v>
          </cell>
          <cell r="D659">
            <v>20</v>
          </cell>
          <cell r="E659" t="str">
            <v>R=MX</v>
          </cell>
          <cell r="F659">
            <v>1</v>
          </cell>
          <cell r="G659">
            <v>39659</v>
          </cell>
          <cell r="H659">
            <v>240</v>
          </cell>
          <cell r="I659">
            <v>3</v>
          </cell>
          <cell r="J659">
            <v>148</v>
          </cell>
        </row>
        <row r="660">
          <cell r="A660" t="str">
            <v>TDRS</v>
          </cell>
          <cell r="B660" t="str">
            <v>Residential Service</v>
          </cell>
          <cell r="C660">
            <v>30</v>
          </cell>
          <cell r="D660">
            <v>20</v>
          </cell>
          <cell r="E660" t="str">
            <v>R=MX</v>
          </cell>
          <cell r="F660">
            <v>1</v>
          </cell>
          <cell r="G660">
            <v>39777</v>
          </cell>
          <cell r="H660">
            <v>240</v>
          </cell>
          <cell r="I660">
            <v>3</v>
          </cell>
          <cell r="J660">
            <v>154</v>
          </cell>
        </row>
        <row r="661">
          <cell r="A661" t="str">
            <v>TDRS</v>
          </cell>
          <cell r="B661" t="str">
            <v>Residential Service</v>
          </cell>
          <cell r="C661">
            <v>30</v>
          </cell>
          <cell r="D661">
            <v>20</v>
          </cell>
          <cell r="E661" t="str">
            <v>R=MX</v>
          </cell>
          <cell r="F661">
            <v>1</v>
          </cell>
          <cell r="G661">
            <v>39852</v>
          </cell>
          <cell r="H661">
            <v>240</v>
          </cell>
          <cell r="I661">
            <v>3</v>
          </cell>
          <cell r="J661">
            <v>307</v>
          </cell>
        </row>
        <row r="662">
          <cell r="A662" t="str">
            <v>TDRS</v>
          </cell>
          <cell r="B662" t="str">
            <v>Residential Service</v>
          </cell>
          <cell r="C662">
            <v>30</v>
          </cell>
          <cell r="D662">
            <v>20</v>
          </cell>
          <cell r="E662" t="str">
            <v>S=I210+CE</v>
          </cell>
          <cell r="F662">
            <v>1</v>
          </cell>
          <cell r="G662">
            <v>40102</v>
          </cell>
          <cell r="H662">
            <v>240</v>
          </cell>
          <cell r="I662">
            <v>3</v>
          </cell>
          <cell r="J662">
            <v>1045</v>
          </cell>
        </row>
        <row r="663">
          <cell r="A663" t="str">
            <v>TDRS</v>
          </cell>
          <cell r="B663" t="str">
            <v>Residential Service</v>
          </cell>
          <cell r="C663">
            <v>30</v>
          </cell>
          <cell r="D663">
            <v>20</v>
          </cell>
          <cell r="E663" t="str">
            <v>R=MX</v>
          </cell>
          <cell r="F663">
            <v>1</v>
          </cell>
          <cell r="H663">
            <v>240</v>
          </cell>
          <cell r="I663">
            <v>3</v>
          </cell>
          <cell r="J663">
            <v>1561</v>
          </cell>
        </row>
        <row r="664">
          <cell r="A664" t="str">
            <v>TDRS</v>
          </cell>
          <cell r="B664" t="str">
            <v>Residential Service</v>
          </cell>
          <cell r="C664">
            <v>30</v>
          </cell>
          <cell r="D664">
            <v>20</v>
          </cell>
          <cell r="E664" t="str">
            <v>R=I70S</v>
          </cell>
          <cell r="F664">
            <v>1</v>
          </cell>
          <cell r="H664">
            <v>240</v>
          </cell>
          <cell r="I664">
            <v>3</v>
          </cell>
          <cell r="J664">
            <v>4</v>
          </cell>
        </row>
        <row r="665">
          <cell r="A665" t="str">
            <v>TDRS</v>
          </cell>
          <cell r="B665" t="str">
            <v>Residential Service</v>
          </cell>
          <cell r="C665">
            <v>30</v>
          </cell>
          <cell r="D665">
            <v>20</v>
          </cell>
          <cell r="E665" t="str">
            <v>R=J5S</v>
          </cell>
          <cell r="F665">
            <v>1</v>
          </cell>
          <cell r="H665">
            <v>240</v>
          </cell>
          <cell r="I665">
            <v>3</v>
          </cell>
          <cell r="J665">
            <v>5</v>
          </cell>
        </row>
        <row r="666">
          <cell r="A666" t="str">
            <v>TDRS</v>
          </cell>
          <cell r="B666" t="str">
            <v>Residential Service</v>
          </cell>
          <cell r="C666">
            <v>30</v>
          </cell>
          <cell r="D666">
            <v>20</v>
          </cell>
          <cell r="E666" t="str">
            <v>R=MS</v>
          </cell>
          <cell r="F666">
            <v>1</v>
          </cell>
          <cell r="H666">
            <v>240</v>
          </cell>
          <cell r="I666">
            <v>3</v>
          </cell>
          <cell r="J666">
            <v>4</v>
          </cell>
        </row>
        <row r="667">
          <cell r="A667" t="str">
            <v>TDRS</v>
          </cell>
          <cell r="B667" t="str">
            <v>Residential Service</v>
          </cell>
          <cell r="C667">
            <v>30</v>
          </cell>
          <cell r="D667">
            <v>20</v>
          </cell>
          <cell r="E667" t="str">
            <v>R=D5S</v>
          </cell>
          <cell r="F667">
            <v>1</v>
          </cell>
          <cell r="H667">
            <v>240</v>
          </cell>
          <cell r="I667">
            <v>3</v>
          </cell>
          <cell r="J667">
            <v>4</v>
          </cell>
        </row>
        <row r="668">
          <cell r="A668" t="str">
            <v>TDRS</v>
          </cell>
          <cell r="B668" t="str">
            <v>Residential Service</v>
          </cell>
          <cell r="C668">
            <v>30</v>
          </cell>
          <cell r="D668">
            <v>20</v>
          </cell>
          <cell r="E668" t="str">
            <v>R=MX</v>
          </cell>
          <cell r="F668">
            <v>1</v>
          </cell>
          <cell r="H668">
            <v>240</v>
          </cell>
          <cell r="I668">
            <v>3</v>
          </cell>
          <cell r="J668">
            <v>8</v>
          </cell>
        </row>
        <row r="669">
          <cell r="A669" t="str">
            <v>TDRS</v>
          </cell>
          <cell r="B669" t="str">
            <v>Residential Service</v>
          </cell>
          <cell r="C669">
            <v>30</v>
          </cell>
          <cell r="D669">
            <v>20</v>
          </cell>
          <cell r="E669" t="str">
            <v>R=AB1</v>
          </cell>
          <cell r="F669">
            <v>1</v>
          </cell>
          <cell r="G669">
            <v>37923</v>
          </cell>
          <cell r="H669">
            <v>240</v>
          </cell>
          <cell r="I669">
            <v>3</v>
          </cell>
          <cell r="J669">
            <v>5</v>
          </cell>
        </row>
        <row r="670">
          <cell r="A670" t="str">
            <v>TDRS</v>
          </cell>
          <cell r="B670" t="str">
            <v>Residential Service</v>
          </cell>
          <cell r="C670">
            <v>30</v>
          </cell>
          <cell r="D670">
            <v>20</v>
          </cell>
          <cell r="E670" t="str">
            <v>R=AB1</v>
          </cell>
          <cell r="F670">
            <v>1</v>
          </cell>
          <cell r="G670">
            <v>38159</v>
          </cell>
          <cell r="H670">
            <v>240</v>
          </cell>
          <cell r="I670">
            <v>3</v>
          </cell>
          <cell r="J670">
            <v>59</v>
          </cell>
        </row>
        <row r="671">
          <cell r="A671" t="str">
            <v>TDRS</v>
          </cell>
          <cell r="B671" t="str">
            <v>Residential Service</v>
          </cell>
          <cell r="C671">
            <v>30</v>
          </cell>
          <cell r="D671">
            <v>20</v>
          </cell>
          <cell r="E671" t="str">
            <v>R=AB1</v>
          </cell>
          <cell r="F671">
            <v>1</v>
          </cell>
          <cell r="G671">
            <v>38356</v>
          </cell>
          <cell r="H671">
            <v>240</v>
          </cell>
          <cell r="I671">
            <v>3</v>
          </cell>
          <cell r="J671">
            <v>166</v>
          </cell>
        </row>
        <row r="672">
          <cell r="A672" t="str">
            <v>TDRS</v>
          </cell>
          <cell r="B672" t="str">
            <v>Residential Service</v>
          </cell>
          <cell r="C672">
            <v>30</v>
          </cell>
          <cell r="D672">
            <v>20</v>
          </cell>
          <cell r="E672" t="str">
            <v>R=AB1</v>
          </cell>
          <cell r="F672">
            <v>1</v>
          </cell>
          <cell r="G672">
            <v>38051</v>
          </cell>
          <cell r="H672">
            <v>240</v>
          </cell>
          <cell r="I672">
            <v>3</v>
          </cell>
          <cell r="J672">
            <v>27</v>
          </cell>
        </row>
        <row r="673">
          <cell r="A673" t="str">
            <v>TDRS</v>
          </cell>
          <cell r="B673" t="str">
            <v>Residential Service</v>
          </cell>
          <cell r="C673">
            <v>30</v>
          </cell>
          <cell r="D673">
            <v>20</v>
          </cell>
          <cell r="E673" t="str">
            <v>R=AB1</v>
          </cell>
          <cell r="F673">
            <v>1</v>
          </cell>
          <cell r="G673">
            <v>38139</v>
          </cell>
          <cell r="H673">
            <v>240</v>
          </cell>
          <cell r="I673">
            <v>3</v>
          </cell>
          <cell r="J673">
            <v>3</v>
          </cell>
        </row>
        <row r="674">
          <cell r="A674" t="str">
            <v>TDRS</v>
          </cell>
          <cell r="B674" t="str">
            <v>Residential Service</v>
          </cell>
          <cell r="C674">
            <v>30</v>
          </cell>
          <cell r="D674">
            <v>20</v>
          </cell>
          <cell r="E674" t="str">
            <v>R=AB1</v>
          </cell>
          <cell r="F674">
            <v>1</v>
          </cell>
          <cell r="G674">
            <v>37837</v>
          </cell>
          <cell r="H674">
            <v>240</v>
          </cell>
          <cell r="I674">
            <v>3</v>
          </cell>
          <cell r="J674">
            <v>35</v>
          </cell>
        </row>
        <row r="675">
          <cell r="A675" t="str">
            <v>TDRS</v>
          </cell>
          <cell r="B675" t="str">
            <v>Residential Service</v>
          </cell>
          <cell r="C675">
            <v>30</v>
          </cell>
          <cell r="D675">
            <v>20</v>
          </cell>
          <cell r="E675" t="str">
            <v>R=AB1</v>
          </cell>
          <cell r="F675">
            <v>1</v>
          </cell>
          <cell r="G675">
            <v>37771</v>
          </cell>
          <cell r="H675">
            <v>240</v>
          </cell>
          <cell r="I675">
            <v>3</v>
          </cell>
          <cell r="J675">
            <v>369</v>
          </cell>
        </row>
        <row r="676">
          <cell r="A676" t="str">
            <v>TDRS</v>
          </cell>
          <cell r="B676" t="str">
            <v>Residential Service</v>
          </cell>
          <cell r="C676">
            <v>30</v>
          </cell>
          <cell r="D676">
            <v>20</v>
          </cell>
          <cell r="E676" t="str">
            <v>R=AB1</v>
          </cell>
          <cell r="F676">
            <v>1</v>
          </cell>
          <cell r="G676">
            <v>37756</v>
          </cell>
          <cell r="H676">
            <v>240</v>
          </cell>
          <cell r="I676">
            <v>3</v>
          </cell>
          <cell r="J676">
            <v>70</v>
          </cell>
        </row>
        <row r="677">
          <cell r="A677" t="str">
            <v>TDRS</v>
          </cell>
          <cell r="B677" t="str">
            <v>Residential Service</v>
          </cell>
          <cell r="C677">
            <v>30</v>
          </cell>
          <cell r="D677">
            <v>20</v>
          </cell>
          <cell r="E677" t="str">
            <v>R=I70S</v>
          </cell>
          <cell r="F677">
            <v>1</v>
          </cell>
          <cell r="H677">
            <v>240</v>
          </cell>
          <cell r="I677">
            <v>3</v>
          </cell>
          <cell r="J677">
            <v>7</v>
          </cell>
        </row>
        <row r="678">
          <cell r="A678" t="str">
            <v>TDRS</v>
          </cell>
          <cell r="B678" t="str">
            <v>Residential Service</v>
          </cell>
          <cell r="C678">
            <v>30</v>
          </cell>
          <cell r="D678">
            <v>20</v>
          </cell>
          <cell r="E678" t="str">
            <v>R=MS</v>
          </cell>
          <cell r="F678">
            <v>1</v>
          </cell>
          <cell r="G678">
            <v>36404</v>
          </cell>
          <cell r="H678">
            <v>240</v>
          </cell>
          <cell r="I678">
            <v>3</v>
          </cell>
          <cell r="J678">
            <v>7</v>
          </cell>
        </row>
        <row r="679">
          <cell r="A679" t="str">
            <v>TDRS</v>
          </cell>
          <cell r="B679" t="str">
            <v>Residential Service</v>
          </cell>
          <cell r="C679">
            <v>30</v>
          </cell>
          <cell r="D679">
            <v>20</v>
          </cell>
          <cell r="E679" t="str">
            <v>R=MS</v>
          </cell>
          <cell r="F679">
            <v>1</v>
          </cell>
          <cell r="G679">
            <v>34669</v>
          </cell>
          <cell r="H679">
            <v>240</v>
          </cell>
          <cell r="I679">
            <v>3</v>
          </cell>
          <cell r="J679">
            <v>1</v>
          </cell>
        </row>
        <row r="680">
          <cell r="A680" t="str">
            <v>TDRS</v>
          </cell>
          <cell r="B680" t="str">
            <v>Residential Service</v>
          </cell>
          <cell r="C680">
            <v>30</v>
          </cell>
          <cell r="D680">
            <v>20</v>
          </cell>
          <cell r="E680" t="str">
            <v>R=AB1</v>
          </cell>
          <cell r="F680">
            <v>1</v>
          </cell>
          <cell r="G680">
            <v>37725</v>
          </cell>
          <cell r="H680">
            <v>2400</v>
          </cell>
          <cell r="I680">
            <v>3</v>
          </cell>
          <cell r="J680">
            <v>159</v>
          </cell>
        </row>
        <row r="681">
          <cell r="A681" t="str">
            <v>TDRS</v>
          </cell>
          <cell r="B681" t="str">
            <v>Residential Service</v>
          </cell>
          <cell r="C681">
            <v>30</v>
          </cell>
          <cell r="D681">
            <v>20</v>
          </cell>
          <cell r="E681" t="str">
            <v>R=D5S</v>
          </cell>
          <cell r="F681">
            <v>1</v>
          </cell>
          <cell r="G681">
            <v>36404</v>
          </cell>
          <cell r="H681">
            <v>240</v>
          </cell>
          <cell r="I681">
            <v>3</v>
          </cell>
          <cell r="J681">
            <v>2</v>
          </cell>
        </row>
        <row r="682">
          <cell r="A682" t="str">
            <v>TDRS</v>
          </cell>
          <cell r="B682" t="str">
            <v>Residential Service</v>
          </cell>
          <cell r="C682">
            <v>30</v>
          </cell>
          <cell r="D682">
            <v>20</v>
          </cell>
          <cell r="E682" t="str">
            <v>R=AB1</v>
          </cell>
          <cell r="F682">
            <v>1</v>
          </cell>
          <cell r="G682">
            <v>36220</v>
          </cell>
          <cell r="H682">
            <v>240</v>
          </cell>
          <cell r="I682">
            <v>3</v>
          </cell>
          <cell r="J682">
            <v>1</v>
          </cell>
        </row>
        <row r="683">
          <cell r="A683" t="str">
            <v>TDRS</v>
          </cell>
          <cell r="B683" t="str">
            <v>Residential Service</v>
          </cell>
          <cell r="C683">
            <v>30</v>
          </cell>
          <cell r="D683">
            <v>20</v>
          </cell>
          <cell r="E683" t="str">
            <v>R=D5S</v>
          </cell>
          <cell r="F683">
            <v>1</v>
          </cell>
          <cell r="G683">
            <v>35797</v>
          </cell>
          <cell r="H683">
            <v>240</v>
          </cell>
          <cell r="I683">
            <v>3</v>
          </cell>
          <cell r="J683">
            <v>1</v>
          </cell>
        </row>
        <row r="684">
          <cell r="A684" t="str">
            <v>TDRS</v>
          </cell>
          <cell r="B684" t="str">
            <v>Residential Service</v>
          </cell>
          <cell r="C684">
            <v>30</v>
          </cell>
          <cell r="D684">
            <v>20</v>
          </cell>
          <cell r="E684" t="str">
            <v>R=AB1</v>
          </cell>
          <cell r="F684">
            <v>1</v>
          </cell>
          <cell r="G684">
            <v>35765</v>
          </cell>
          <cell r="H684">
            <v>240</v>
          </cell>
          <cell r="I684">
            <v>3</v>
          </cell>
          <cell r="J684">
            <v>1</v>
          </cell>
        </row>
        <row r="685">
          <cell r="A685" t="str">
            <v>TDRS</v>
          </cell>
          <cell r="B685" t="str">
            <v>Residential Service</v>
          </cell>
          <cell r="C685">
            <v>30</v>
          </cell>
          <cell r="D685">
            <v>20</v>
          </cell>
          <cell r="E685" t="str">
            <v>R=D5S</v>
          </cell>
          <cell r="F685">
            <v>1</v>
          </cell>
          <cell r="G685">
            <v>36426</v>
          </cell>
          <cell r="H685">
            <v>240</v>
          </cell>
          <cell r="I685">
            <v>3</v>
          </cell>
          <cell r="J685">
            <v>1</v>
          </cell>
        </row>
        <row r="686">
          <cell r="A686" t="str">
            <v>TDRS</v>
          </cell>
          <cell r="B686" t="str">
            <v>Residential Service</v>
          </cell>
          <cell r="C686">
            <v>30</v>
          </cell>
          <cell r="D686">
            <v>20</v>
          </cell>
          <cell r="E686" t="str">
            <v>R=D5S</v>
          </cell>
          <cell r="F686">
            <v>1</v>
          </cell>
          <cell r="G686">
            <v>36342</v>
          </cell>
          <cell r="H686">
            <v>240</v>
          </cell>
          <cell r="I686">
            <v>3</v>
          </cell>
          <cell r="J686">
            <v>1</v>
          </cell>
        </row>
        <row r="687">
          <cell r="A687" t="str">
            <v>TDRS</v>
          </cell>
          <cell r="B687" t="str">
            <v>Residential Service</v>
          </cell>
          <cell r="C687">
            <v>30</v>
          </cell>
          <cell r="D687">
            <v>20</v>
          </cell>
          <cell r="E687" t="str">
            <v>R=MS</v>
          </cell>
          <cell r="F687">
            <v>1</v>
          </cell>
          <cell r="G687">
            <v>36447</v>
          </cell>
          <cell r="H687">
            <v>240</v>
          </cell>
          <cell r="I687">
            <v>3</v>
          </cell>
          <cell r="J687">
            <v>4</v>
          </cell>
        </row>
        <row r="688">
          <cell r="A688" t="str">
            <v>TDRS</v>
          </cell>
          <cell r="B688" t="str">
            <v>Residential Service</v>
          </cell>
          <cell r="C688">
            <v>30</v>
          </cell>
          <cell r="D688">
            <v>20</v>
          </cell>
          <cell r="E688" t="str">
            <v>R=AB1</v>
          </cell>
          <cell r="F688">
            <v>1</v>
          </cell>
          <cell r="G688">
            <v>35797</v>
          </cell>
          <cell r="H688">
            <v>240</v>
          </cell>
          <cell r="I688">
            <v>3</v>
          </cell>
          <cell r="J688">
            <v>6</v>
          </cell>
        </row>
        <row r="689">
          <cell r="A689" t="str">
            <v>TDRS</v>
          </cell>
          <cell r="B689" t="str">
            <v>Residential Service</v>
          </cell>
          <cell r="C689">
            <v>30</v>
          </cell>
          <cell r="D689">
            <v>20</v>
          </cell>
          <cell r="E689" t="str">
            <v>R=AB1</v>
          </cell>
          <cell r="F689">
            <v>1</v>
          </cell>
          <cell r="G689">
            <v>36495</v>
          </cell>
          <cell r="H689">
            <v>240</v>
          </cell>
          <cell r="I689">
            <v>3</v>
          </cell>
          <cell r="J689">
            <v>3</v>
          </cell>
        </row>
        <row r="690">
          <cell r="A690" t="str">
            <v>TDRS</v>
          </cell>
          <cell r="B690" t="str">
            <v>Residential Service</v>
          </cell>
          <cell r="C690">
            <v>30</v>
          </cell>
          <cell r="D690">
            <v>20</v>
          </cell>
          <cell r="E690" t="str">
            <v>R=AB1</v>
          </cell>
          <cell r="F690">
            <v>1</v>
          </cell>
          <cell r="G690">
            <v>36589</v>
          </cell>
          <cell r="H690">
            <v>240</v>
          </cell>
          <cell r="I690">
            <v>3</v>
          </cell>
          <cell r="J690">
            <v>1</v>
          </cell>
        </row>
        <row r="691">
          <cell r="A691" t="str">
            <v>TDRS</v>
          </cell>
          <cell r="B691" t="str">
            <v>Residential Service</v>
          </cell>
          <cell r="C691">
            <v>30</v>
          </cell>
          <cell r="D691">
            <v>20</v>
          </cell>
          <cell r="E691" t="str">
            <v>R=AB1</v>
          </cell>
          <cell r="F691">
            <v>1</v>
          </cell>
          <cell r="G691">
            <v>36648</v>
          </cell>
          <cell r="H691">
            <v>240</v>
          </cell>
          <cell r="I691">
            <v>3</v>
          </cell>
          <cell r="J691">
            <v>1</v>
          </cell>
        </row>
        <row r="692">
          <cell r="A692" t="str">
            <v>TDRS</v>
          </cell>
          <cell r="B692" t="str">
            <v>Residential Service</v>
          </cell>
          <cell r="C692">
            <v>30</v>
          </cell>
          <cell r="D692">
            <v>20</v>
          </cell>
          <cell r="E692" t="str">
            <v>R=MS</v>
          </cell>
          <cell r="F692">
            <v>1</v>
          </cell>
          <cell r="G692">
            <v>36686</v>
          </cell>
          <cell r="H692">
            <v>240</v>
          </cell>
          <cell r="I692">
            <v>3</v>
          </cell>
          <cell r="J692">
            <v>1</v>
          </cell>
        </row>
        <row r="693">
          <cell r="A693" t="str">
            <v>TDRS</v>
          </cell>
          <cell r="B693" t="str">
            <v>Residential Service</v>
          </cell>
          <cell r="C693">
            <v>30</v>
          </cell>
          <cell r="D693">
            <v>20</v>
          </cell>
          <cell r="E693" t="str">
            <v>R=AB1</v>
          </cell>
          <cell r="F693">
            <v>1</v>
          </cell>
          <cell r="G693">
            <v>36725</v>
          </cell>
          <cell r="H693">
            <v>240</v>
          </cell>
          <cell r="I693">
            <v>3</v>
          </cell>
          <cell r="J693">
            <v>1</v>
          </cell>
        </row>
        <row r="694">
          <cell r="A694" t="str">
            <v>TDRS</v>
          </cell>
          <cell r="B694" t="str">
            <v>Residential Service</v>
          </cell>
          <cell r="C694">
            <v>30</v>
          </cell>
          <cell r="D694">
            <v>20</v>
          </cell>
          <cell r="E694" t="str">
            <v>R=D4S</v>
          </cell>
          <cell r="F694">
            <v>1</v>
          </cell>
          <cell r="G694">
            <v>36851</v>
          </cell>
          <cell r="H694">
            <v>240</v>
          </cell>
          <cell r="I694">
            <v>3</v>
          </cell>
          <cell r="J694">
            <v>3</v>
          </cell>
        </row>
        <row r="695">
          <cell r="A695" t="str">
            <v>TDRS</v>
          </cell>
          <cell r="B695" t="str">
            <v>Residential Service</v>
          </cell>
          <cell r="C695">
            <v>30</v>
          </cell>
          <cell r="D695">
            <v>20</v>
          </cell>
          <cell r="E695" t="str">
            <v>R=AB1</v>
          </cell>
          <cell r="F695">
            <v>1</v>
          </cell>
          <cell r="G695">
            <v>37194</v>
          </cell>
          <cell r="H695">
            <v>240</v>
          </cell>
          <cell r="I695">
            <v>3</v>
          </cell>
          <cell r="J695">
            <v>156</v>
          </cell>
        </row>
        <row r="696">
          <cell r="A696" t="str">
            <v>TDRS</v>
          </cell>
          <cell r="B696" t="str">
            <v>Residential Service</v>
          </cell>
          <cell r="C696">
            <v>30</v>
          </cell>
          <cell r="D696">
            <v>20</v>
          </cell>
          <cell r="E696" t="str">
            <v>R=AB1</v>
          </cell>
          <cell r="F696">
            <v>1</v>
          </cell>
          <cell r="G696">
            <v>38715</v>
          </cell>
          <cell r="H696">
            <v>240</v>
          </cell>
          <cell r="I696">
            <v>3</v>
          </cell>
          <cell r="J696">
            <v>536</v>
          </cell>
        </row>
        <row r="697">
          <cell r="A697" t="str">
            <v>TDRS</v>
          </cell>
          <cell r="B697" t="str">
            <v>Residential Service</v>
          </cell>
          <cell r="C697">
            <v>30</v>
          </cell>
          <cell r="D697">
            <v>20</v>
          </cell>
          <cell r="E697" t="str">
            <v>R=AB1</v>
          </cell>
          <cell r="F697">
            <v>1</v>
          </cell>
          <cell r="G697">
            <v>39041</v>
          </cell>
          <cell r="H697">
            <v>240</v>
          </cell>
          <cell r="I697">
            <v>3</v>
          </cell>
          <cell r="J697">
            <v>70</v>
          </cell>
        </row>
        <row r="698">
          <cell r="A698" t="str">
            <v>TDRS</v>
          </cell>
          <cell r="B698" t="str">
            <v>Residential Service</v>
          </cell>
          <cell r="C698">
            <v>30</v>
          </cell>
          <cell r="D698">
            <v>34</v>
          </cell>
          <cell r="E698" t="str">
            <v>R=A3RL1</v>
          </cell>
          <cell r="F698">
            <v>1</v>
          </cell>
          <cell r="G698">
            <v>39280</v>
          </cell>
          <cell r="H698">
            <v>999</v>
          </cell>
          <cell r="I698">
            <v>3</v>
          </cell>
          <cell r="J698">
            <v>1</v>
          </cell>
        </row>
        <row r="699">
          <cell r="A699" t="str">
            <v>TDRS</v>
          </cell>
          <cell r="B699" t="str">
            <v>Residential Service</v>
          </cell>
          <cell r="C699">
            <v>30</v>
          </cell>
          <cell r="D699">
            <v>20</v>
          </cell>
          <cell r="E699" t="str">
            <v>R=A1TL1</v>
          </cell>
          <cell r="F699">
            <v>1</v>
          </cell>
          <cell r="G699">
            <v>39343</v>
          </cell>
          <cell r="H699">
            <v>999</v>
          </cell>
          <cell r="I699">
            <v>3</v>
          </cell>
          <cell r="J699">
            <v>121</v>
          </cell>
        </row>
        <row r="700">
          <cell r="A700" t="str">
            <v>TDRS</v>
          </cell>
          <cell r="B700" t="str">
            <v>Residential Service</v>
          </cell>
          <cell r="C700">
            <v>30</v>
          </cell>
          <cell r="D700">
            <v>20</v>
          </cell>
          <cell r="E700" t="str">
            <v>A=ALF</v>
          </cell>
          <cell r="F700">
            <v>1</v>
          </cell>
          <cell r="G700">
            <v>39377</v>
          </cell>
          <cell r="H700">
            <v>240</v>
          </cell>
          <cell r="I700">
            <v>3</v>
          </cell>
          <cell r="J700">
            <v>626</v>
          </cell>
        </row>
        <row r="701">
          <cell r="A701" t="str">
            <v>TDRS</v>
          </cell>
          <cell r="B701" t="str">
            <v>Residential Service</v>
          </cell>
          <cell r="C701">
            <v>30</v>
          </cell>
          <cell r="D701">
            <v>20</v>
          </cell>
          <cell r="E701" t="str">
            <v>A=ALF</v>
          </cell>
          <cell r="F701">
            <v>1</v>
          </cell>
          <cell r="G701">
            <v>39422</v>
          </cell>
          <cell r="H701">
            <v>240</v>
          </cell>
          <cell r="I701">
            <v>3</v>
          </cell>
          <cell r="J701">
            <v>675</v>
          </cell>
        </row>
        <row r="702">
          <cell r="A702" t="str">
            <v>TDRS</v>
          </cell>
          <cell r="B702" t="str">
            <v>Residential Service</v>
          </cell>
          <cell r="C702">
            <v>30</v>
          </cell>
          <cell r="D702">
            <v>20</v>
          </cell>
          <cell r="E702" t="str">
            <v>S=I210+CE</v>
          </cell>
          <cell r="F702">
            <v>1</v>
          </cell>
          <cell r="G702">
            <v>40177</v>
          </cell>
          <cell r="H702">
            <v>240</v>
          </cell>
          <cell r="I702">
            <v>3</v>
          </cell>
          <cell r="J702">
            <v>704</v>
          </cell>
        </row>
        <row r="703">
          <cell r="A703" t="str">
            <v>TDRS</v>
          </cell>
          <cell r="B703" t="str">
            <v>Residential Service</v>
          </cell>
          <cell r="C703">
            <v>30</v>
          </cell>
          <cell r="D703">
            <v>20</v>
          </cell>
          <cell r="E703" t="str">
            <v>R=J4S</v>
          </cell>
          <cell r="F703">
            <v>1</v>
          </cell>
          <cell r="H703">
            <v>240</v>
          </cell>
          <cell r="I703">
            <v>3</v>
          </cell>
          <cell r="J703">
            <v>836</v>
          </cell>
        </row>
        <row r="704">
          <cell r="A704" t="str">
            <v>TDRS</v>
          </cell>
          <cell r="B704" t="str">
            <v>Residential Service</v>
          </cell>
          <cell r="C704">
            <v>30</v>
          </cell>
          <cell r="D704">
            <v>20</v>
          </cell>
          <cell r="E704" t="str">
            <v>R=J4SG</v>
          </cell>
          <cell r="F704">
            <v>1</v>
          </cell>
          <cell r="H704">
            <v>240</v>
          </cell>
          <cell r="I704">
            <v>3</v>
          </cell>
          <cell r="J704">
            <v>20</v>
          </cell>
        </row>
        <row r="705">
          <cell r="A705" t="str">
            <v>TDRS</v>
          </cell>
          <cell r="B705" t="str">
            <v>Residential Service</v>
          </cell>
          <cell r="C705">
            <v>30</v>
          </cell>
          <cell r="D705">
            <v>20</v>
          </cell>
          <cell r="E705" t="str">
            <v>R=AB1</v>
          </cell>
          <cell r="F705">
            <v>1</v>
          </cell>
          <cell r="H705">
            <v>240</v>
          </cell>
          <cell r="I705">
            <v>3</v>
          </cell>
          <cell r="J705">
            <v>10</v>
          </cell>
        </row>
        <row r="706">
          <cell r="A706" t="str">
            <v>TDRS</v>
          </cell>
          <cell r="B706" t="str">
            <v>Residential Service</v>
          </cell>
          <cell r="C706">
            <v>30</v>
          </cell>
          <cell r="D706">
            <v>20</v>
          </cell>
          <cell r="E706" t="str">
            <v>R=AB1</v>
          </cell>
          <cell r="F706">
            <v>1</v>
          </cell>
          <cell r="H706">
            <v>240</v>
          </cell>
          <cell r="I706">
            <v>3</v>
          </cell>
          <cell r="J706">
            <v>14</v>
          </cell>
        </row>
        <row r="707">
          <cell r="A707" t="str">
            <v>TDRS</v>
          </cell>
          <cell r="B707" t="str">
            <v>Residential Service</v>
          </cell>
          <cell r="C707">
            <v>30</v>
          </cell>
          <cell r="D707">
            <v>20</v>
          </cell>
          <cell r="E707" t="str">
            <v>R=AB1</v>
          </cell>
          <cell r="F707">
            <v>1</v>
          </cell>
          <cell r="G707">
            <v>38264</v>
          </cell>
          <cell r="H707">
            <v>240</v>
          </cell>
          <cell r="I707">
            <v>3</v>
          </cell>
          <cell r="J707">
            <v>301</v>
          </cell>
        </row>
        <row r="708">
          <cell r="A708" t="str">
            <v>TDRS</v>
          </cell>
          <cell r="B708" t="str">
            <v>Residential Service</v>
          </cell>
          <cell r="C708">
            <v>30</v>
          </cell>
          <cell r="D708">
            <v>20</v>
          </cell>
          <cell r="E708" t="str">
            <v>R=AB1</v>
          </cell>
          <cell r="F708">
            <v>1</v>
          </cell>
          <cell r="G708">
            <v>38082</v>
          </cell>
          <cell r="H708">
            <v>240</v>
          </cell>
          <cell r="I708">
            <v>3</v>
          </cell>
          <cell r="J708">
            <v>27</v>
          </cell>
        </row>
        <row r="709">
          <cell r="A709" t="str">
            <v>TDRS</v>
          </cell>
          <cell r="B709" t="str">
            <v>Residential Service</v>
          </cell>
          <cell r="C709">
            <v>30</v>
          </cell>
          <cell r="D709">
            <v>20</v>
          </cell>
          <cell r="E709" t="str">
            <v>R=AB1</v>
          </cell>
          <cell r="F709">
            <v>1</v>
          </cell>
          <cell r="G709">
            <v>38327</v>
          </cell>
          <cell r="H709">
            <v>240</v>
          </cell>
          <cell r="I709">
            <v>3</v>
          </cell>
          <cell r="J709">
            <v>366</v>
          </cell>
        </row>
        <row r="710">
          <cell r="A710" t="str">
            <v>TDRS</v>
          </cell>
          <cell r="B710" t="str">
            <v>Residential Service</v>
          </cell>
          <cell r="C710">
            <v>30</v>
          </cell>
          <cell r="D710">
            <v>20</v>
          </cell>
          <cell r="E710" t="str">
            <v>R=MX</v>
          </cell>
          <cell r="F710">
            <v>1</v>
          </cell>
          <cell r="G710">
            <v>37914</v>
          </cell>
          <cell r="H710">
            <v>240</v>
          </cell>
          <cell r="I710">
            <v>3</v>
          </cell>
          <cell r="J710">
            <v>282</v>
          </cell>
        </row>
        <row r="711">
          <cell r="A711" t="str">
            <v>TDRS</v>
          </cell>
          <cell r="B711" t="str">
            <v>Residential Service</v>
          </cell>
          <cell r="C711">
            <v>30</v>
          </cell>
          <cell r="D711">
            <v>20</v>
          </cell>
          <cell r="E711" t="str">
            <v>R=AB1</v>
          </cell>
          <cell r="F711">
            <v>1</v>
          </cell>
          <cell r="G711">
            <v>37963</v>
          </cell>
          <cell r="H711">
            <v>240</v>
          </cell>
          <cell r="I711">
            <v>3</v>
          </cell>
          <cell r="J711">
            <v>2</v>
          </cell>
        </row>
        <row r="712">
          <cell r="A712" t="str">
            <v>TDRS</v>
          </cell>
          <cell r="B712" t="str">
            <v>Residential Service</v>
          </cell>
          <cell r="C712">
            <v>30</v>
          </cell>
          <cell r="D712">
            <v>20</v>
          </cell>
          <cell r="E712" t="str">
            <v>R=J5SD</v>
          </cell>
          <cell r="F712">
            <v>1</v>
          </cell>
          <cell r="H712">
            <v>240</v>
          </cell>
          <cell r="I712">
            <v>3</v>
          </cell>
          <cell r="J712">
            <v>1</v>
          </cell>
        </row>
        <row r="713">
          <cell r="A713" t="str">
            <v>TDRS</v>
          </cell>
          <cell r="B713" t="str">
            <v>Residential Service</v>
          </cell>
          <cell r="C713">
            <v>30</v>
          </cell>
          <cell r="D713">
            <v>20</v>
          </cell>
          <cell r="E713" t="str">
            <v>R=J4ES</v>
          </cell>
          <cell r="F713">
            <v>1</v>
          </cell>
          <cell r="H713">
            <v>240</v>
          </cell>
          <cell r="I713">
            <v>3</v>
          </cell>
          <cell r="J713">
            <v>2</v>
          </cell>
        </row>
        <row r="714">
          <cell r="A714" t="str">
            <v>TDRS</v>
          </cell>
          <cell r="B714" t="str">
            <v>Residential Service</v>
          </cell>
          <cell r="C714">
            <v>30</v>
          </cell>
          <cell r="D714">
            <v>20</v>
          </cell>
          <cell r="E714" t="str">
            <v>R</v>
          </cell>
          <cell r="F714">
            <v>1</v>
          </cell>
          <cell r="H714">
            <v>240</v>
          </cell>
          <cell r="I714">
            <v>3</v>
          </cell>
          <cell r="J714">
            <v>1</v>
          </cell>
        </row>
        <row r="715">
          <cell r="A715" t="str">
            <v>TDRS</v>
          </cell>
          <cell r="B715" t="str">
            <v>Residential Service</v>
          </cell>
          <cell r="C715">
            <v>30</v>
          </cell>
          <cell r="D715">
            <v>20</v>
          </cell>
          <cell r="E715" t="str">
            <v>R=J5S</v>
          </cell>
          <cell r="F715">
            <v>1</v>
          </cell>
          <cell r="G715">
            <v>36404</v>
          </cell>
          <cell r="H715">
            <v>240</v>
          </cell>
          <cell r="I715">
            <v>3</v>
          </cell>
          <cell r="J715">
            <v>11</v>
          </cell>
        </row>
        <row r="716">
          <cell r="A716" t="str">
            <v>TDRS</v>
          </cell>
          <cell r="B716" t="str">
            <v>Residential Service</v>
          </cell>
          <cell r="C716">
            <v>30</v>
          </cell>
          <cell r="D716">
            <v>20</v>
          </cell>
          <cell r="E716" t="str">
            <v>R=AB1</v>
          </cell>
          <cell r="F716">
            <v>1</v>
          </cell>
          <cell r="G716">
            <v>37725</v>
          </cell>
          <cell r="H716">
            <v>240</v>
          </cell>
          <cell r="I716">
            <v>3</v>
          </cell>
          <cell r="J716">
            <v>1</v>
          </cell>
        </row>
        <row r="717">
          <cell r="A717" t="str">
            <v>TDRS</v>
          </cell>
          <cell r="B717" t="str">
            <v>Residential Service</v>
          </cell>
          <cell r="C717">
            <v>30</v>
          </cell>
          <cell r="D717">
            <v>20</v>
          </cell>
          <cell r="E717" t="str">
            <v>R=AB1</v>
          </cell>
          <cell r="F717">
            <v>1</v>
          </cell>
          <cell r="G717">
            <v>36161</v>
          </cell>
          <cell r="H717">
            <v>240</v>
          </cell>
          <cell r="I717">
            <v>3</v>
          </cell>
          <cell r="J717">
            <v>325</v>
          </cell>
        </row>
        <row r="718">
          <cell r="A718" t="str">
            <v>TDRS</v>
          </cell>
          <cell r="B718" t="str">
            <v>Residential Service</v>
          </cell>
          <cell r="C718">
            <v>30</v>
          </cell>
          <cell r="D718">
            <v>20</v>
          </cell>
          <cell r="E718" t="str">
            <v>R=AB1</v>
          </cell>
          <cell r="F718">
            <v>1</v>
          </cell>
          <cell r="G718">
            <v>36171</v>
          </cell>
          <cell r="H718">
            <v>240</v>
          </cell>
          <cell r="I718">
            <v>3</v>
          </cell>
          <cell r="J718">
            <v>1</v>
          </cell>
        </row>
        <row r="719">
          <cell r="A719" t="str">
            <v>TDRS</v>
          </cell>
          <cell r="B719" t="str">
            <v>Residential Service</v>
          </cell>
          <cell r="C719">
            <v>30</v>
          </cell>
          <cell r="D719">
            <v>20</v>
          </cell>
          <cell r="E719" t="str">
            <v>R=MS</v>
          </cell>
          <cell r="F719">
            <v>1</v>
          </cell>
          <cell r="G719">
            <v>36039</v>
          </cell>
          <cell r="H719">
            <v>240</v>
          </cell>
          <cell r="I719">
            <v>3</v>
          </cell>
          <cell r="J719">
            <v>1</v>
          </cell>
        </row>
        <row r="720">
          <cell r="A720" t="str">
            <v>TDRS</v>
          </cell>
          <cell r="B720" t="str">
            <v>Residential Service</v>
          </cell>
          <cell r="C720">
            <v>30</v>
          </cell>
          <cell r="D720">
            <v>20</v>
          </cell>
          <cell r="E720" t="str">
            <v>R=MS</v>
          </cell>
          <cell r="F720">
            <v>1</v>
          </cell>
          <cell r="G720">
            <v>35493</v>
          </cell>
          <cell r="H720">
            <v>240</v>
          </cell>
          <cell r="I720">
            <v>3</v>
          </cell>
          <cell r="J720">
            <v>1</v>
          </cell>
        </row>
        <row r="721">
          <cell r="A721" t="str">
            <v>TDRS</v>
          </cell>
          <cell r="B721" t="str">
            <v>Residential Service</v>
          </cell>
          <cell r="C721">
            <v>30</v>
          </cell>
          <cell r="D721">
            <v>20</v>
          </cell>
          <cell r="E721" t="str">
            <v>R=AB1</v>
          </cell>
          <cell r="F721">
            <v>1</v>
          </cell>
          <cell r="G721">
            <v>35952</v>
          </cell>
          <cell r="H721">
            <v>240</v>
          </cell>
          <cell r="I721">
            <v>3</v>
          </cell>
          <cell r="J721">
            <v>1</v>
          </cell>
        </row>
        <row r="722">
          <cell r="A722" t="str">
            <v>TDRS</v>
          </cell>
          <cell r="B722" t="str">
            <v>Residential Service</v>
          </cell>
          <cell r="C722">
            <v>30</v>
          </cell>
          <cell r="D722">
            <v>20</v>
          </cell>
          <cell r="E722" t="str">
            <v>R=AB1</v>
          </cell>
          <cell r="F722">
            <v>1</v>
          </cell>
          <cell r="G722">
            <v>35957</v>
          </cell>
          <cell r="H722">
            <v>240</v>
          </cell>
          <cell r="I722">
            <v>3</v>
          </cell>
          <cell r="J722">
            <v>5</v>
          </cell>
        </row>
        <row r="723">
          <cell r="A723" t="str">
            <v>TDRS</v>
          </cell>
          <cell r="B723" t="str">
            <v>Residential Service</v>
          </cell>
          <cell r="C723">
            <v>30</v>
          </cell>
          <cell r="D723">
            <v>20</v>
          </cell>
          <cell r="E723" t="str">
            <v>R=AB1</v>
          </cell>
          <cell r="F723">
            <v>1</v>
          </cell>
          <cell r="G723">
            <v>36413</v>
          </cell>
          <cell r="H723">
            <v>240</v>
          </cell>
          <cell r="I723">
            <v>3</v>
          </cell>
          <cell r="J723">
            <v>1</v>
          </cell>
        </row>
        <row r="724">
          <cell r="A724" t="str">
            <v>TDRS</v>
          </cell>
          <cell r="B724" t="str">
            <v>Residential Service</v>
          </cell>
          <cell r="C724">
            <v>30</v>
          </cell>
          <cell r="D724">
            <v>20</v>
          </cell>
          <cell r="E724" t="str">
            <v>R=AB1</v>
          </cell>
          <cell r="F724">
            <v>1</v>
          </cell>
          <cell r="G724">
            <v>36423</v>
          </cell>
          <cell r="H724">
            <v>240</v>
          </cell>
          <cell r="I724">
            <v>3</v>
          </cell>
          <cell r="J724">
            <v>1</v>
          </cell>
        </row>
        <row r="725">
          <cell r="A725" t="str">
            <v>TDRS</v>
          </cell>
          <cell r="B725" t="str">
            <v>Residential Service</v>
          </cell>
          <cell r="C725">
            <v>30</v>
          </cell>
          <cell r="D725">
            <v>20</v>
          </cell>
          <cell r="E725" t="str">
            <v>R=I70S</v>
          </cell>
          <cell r="F725">
            <v>1</v>
          </cell>
          <cell r="G725">
            <v>36444</v>
          </cell>
          <cell r="H725">
            <v>240</v>
          </cell>
          <cell r="I725">
            <v>3</v>
          </cell>
          <cell r="J725">
            <v>4</v>
          </cell>
        </row>
        <row r="726">
          <cell r="A726" t="str">
            <v>TDRS</v>
          </cell>
          <cell r="B726" t="str">
            <v>Residential Service</v>
          </cell>
          <cell r="C726">
            <v>30</v>
          </cell>
          <cell r="D726">
            <v>20</v>
          </cell>
          <cell r="E726" t="str">
            <v>R=I70S</v>
          </cell>
          <cell r="F726">
            <v>1</v>
          </cell>
          <cell r="G726">
            <v>36395</v>
          </cell>
          <cell r="H726">
            <v>240</v>
          </cell>
          <cell r="I726">
            <v>3</v>
          </cell>
          <cell r="J726">
            <v>1</v>
          </cell>
        </row>
        <row r="727">
          <cell r="A727" t="str">
            <v>TDRS</v>
          </cell>
          <cell r="B727" t="str">
            <v>Residential Service</v>
          </cell>
          <cell r="C727">
            <v>30</v>
          </cell>
          <cell r="D727">
            <v>20</v>
          </cell>
          <cell r="E727" t="str">
            <v>R=AB1</v>
          </cell>
          <cell r="F727">
            <v>1</v>
          </cell>
          <cell r="G727">
            <v>36475</v>
          </cell>
          <cell r="H727">
            <v>240</v>
          </cell>
          <cell r="I727">
            <v>3</v>
          </cell>
          <cell r="J727">
            <v>1</v>
          </cell>
        </row>
        <row r="728">
          <cell r="A728" t="str">
            <v>TDRS</v>
          </cell>
          <cell r="B728" t="str">
            <v>Residential Service</v>
          </cell>
          <cell r="C728">
            <v>30</v>
          </cell>
          <cell r="D728">
            <v>20</v>
          </cell>
          <cell r="E728" t="str">
            <v>R=J5S</v>
          </cell>
          <cell r="F728">
            <v>1</v>
          </cell>
          <cell r="G728">
            <v>36461</v>
          </cell>
          <cell r="H728">
            <v>240</v>
          </cell>
          <cell r="I728">
            <v>3</v>
          </cell>
          <cell r="J728">
            <v>1</v>
          </cell>
        </row>
        <row r="729">
          <cell r="A729" t="str">
            <v>TDRS</v>
          </cell>
          <cell r="B729" t="str">
            <v>Residential Service</v>
          </cell>
          <cell r="C729">
            <v>30</v>
          </cell>
          <cell r="D729">
            <v>20</v>
          </cell>
          <cell r="E729" t="str">
            <v>R=J5S</v>
          </cell>
          <cell r="F729">
            <v>1</v>
          </cell>
          <cell r="G729">
            <v>36162</v>
          </cell>
          <cell r="H729">
            <v>240</v>
          </cell>
          <cell r="I729">
            <v>3</v>
          </cell>
          <cell r="J729">
            <v>1</v>
          </cell>
        </row>
        <row r="730">
          <cell r="A730" t="str">
            <v>TDRS</v>
          </cell>
          <cell r="B730" t="str">
            <v>Residential Service</v>
          </cell>
          <cell r="C730">
            <v>30</v>
          </cell>
          <cell r="D730">
            <v>20</v>
          </cell>
          <cell r="E730" t="str">
            <v>R=AB1</v>
          </cell>
          <cell r="F730">
            <v>1</v>
          </cell>
          <cell r="G730">
            <v>36465</v>
          </cell>
          <cell r="H730">
            <v>240</v>
          </cell>
          <cell r="I730">
            <v>3</v>
          </cell>
          <cell r="J730">
            <v>1</v>
          </cell>
        </row>
        <row r="731">
          <cell r="A731" t="str">
            <v>TDRS</v>
          </cell>
          <cell r="B731" t="str">
            <v>Residential Service</v>
          </cell>
          <cell r="C731">
            <v>30</v>
          </cell>
          <cell r="D731">
            <v>20</v>
          </cell>
          <cell r="E731" t="str">
            <v>R=MX</v>
          </cell>
          <cell r="F731">
            <v>1</v>
          </cell>
          <cell r="G731">
            <v>36525</v>
          </cell>
          <cell r="H731">
            <v>240</v>
          </cell>
          <cell r="I731">
            <v>3</v>
          </cell>
          <cell r="J731">
            <v>1</v>
          </cell>
        </row>
        <row r="732">
          <cell r="A732" t="str">
            <v>TDRS</v>
          </cell>
          <cell r="B732" t="str">
            <v>Residential Service</v>
          </cell>
          <cell r="C732">
            <v>30</v>
          </cell>
          <cell r="D732">
            <v>20</v>
          </cell>
          <cell r="E732" t="str">
            <v>R=MS</v>
          </cell>
          <cell r="F732">
            <v>1</v>
          </cell>
          <cell r="G732">
            <v>36525</v>
          </cell>
          <cell r="H732">
            <v>240</v>
          </cell>
          <cell r="I732">
            <v>3</v>
          </cell>
          <cell r="J732">
            <v>19</v>
          </cell>
        </row>
        <row r="733">
          <cell r="A733" t="str">
            <v>TDRS</v>
          </cell>
          <cell r="B733" t="str">
            <v>Residential Service</v>
          </cell>
          <cell r="C733">
            <v>30</v>
          </cell>
          <cell r="D733">
            <v>20</v>
          </cell>
          <cell r="E733" t="str">
            <v>R=AB1</v>
          </cell>
          <cell r="F733">
            <v>1</v>
          </cell>
          <cell r="G733">
            <v>36526</v>
          </cell>
          <cell r="H733">
            <v>240</v>
          </cell>
          <cell r="I733">
            <v>3</v>
          </cell>
          <cell r="J733">
            <v>1</v>
          </cell>
        </row>
        <row r="734">
          <cell r="A734" t="str">
            <v>TDRS</v>
          </cell>
          <cell r="B734" t="str">
            <v>Residential Service</v>
          </cell>
          <cell r="C734">
            <v>30</v>
          </cell>
          <cell r="D734">
            <v>20</v>
          </cell>
          <cell r="E734" t="str">
            <v>R=AB1</v>
          </cell>
          <cell r="F734">
            <v>1</v>
          </cell>
          <cell r="G734">
            <v>36865</v>
          </cell>
          <cell r="H734">
            <v>240</v>
          </cell>
          <cell r="I734">
            <v>3</v>
          </cell>
          <cell r="J734">
            <v>3</v>
          </cell>
        </row>
        <row r="735">
          <cell r="A735" t="str">
            <v>TDRS</v>
          </cell>
          <cell r="B735" t="str">
            <v>Residential Service</v>
          </cell>
          <cell r="C735">
            <v>30</v>
          </cell>
          <cell r="D735">
            <v>20</v>
          </cell>
          <cell r="E735" t="str">
            <v>R=AB1</v>
          </cell>
          <cell r="F735">
            <v>1</v>
          </cell>
          <cell r="G735">
            <v>36866</v>
          </cell>
          <cell r="H735">
            <v>240</v>
          </cell>
          <cell r="I735">
            <v>3</v>
          </cell>
          <cell r="J735">
            <v>1</v>
          </cell>
        </row>
        <row r="736">
          <cell r="A736" t="str">
            <v>TDRS</v>
          </cell>
          <cell r="B736" t="str">
            <v>Residential Service</v>
          </cell>
          <cell r="C736">
            <v>30</v>
          </cell>
          <cell r="D736">
            <v>20</v>
          </cell>
          <cell r="E736" t="str">
            <v>R=AB1</v>
          </cell>
          <cell r="F736">
            <v>1</v>
          </cell>
          <cell r="G736">
            <v>36697</v>
          </cell>
          <cell r="H736">
            <v>240</v>
          </cell>
          <cell r="I736">
            <v>3</v>
          </cell>
          <cell r="J736">
            <v>1</v>
          </cell>
        </row>
        <row r="737">
          <cell r="A737" t="str">
            <v>TDRS</v>
          </cell>
          <cell r="B737" t="str">
            <v>Residential Service</v>
          </cell>
          <cell r="C737">
            <v>30</v>
          </cell>
          <cell r="D737">
            <v>20</v>
          </cell>
          <cell r="E737" t="str">
            <v>R=D4S</v>
          </cell>
          <cell r="F737">
            <v>1</v>
          </cell>
          <cell r="G737">
            <v>37011</v>
          </cell>
          <cell r="H737">
            <v>240</v>
          </cell>
          <cell r="I737">
            <v>3</v>
          </cell>
          <cell r="J737">
            <v>1</v>
          </cell>
        </row>
        <row r="738">
          <cell r="A738" t="str">
            <v>TDRS</v>
          </cell>
          <cell r="B738" t="str">
            <v>Residential Service</v>
          </cell>
          <cell r="C738">
            <v>30</v>
          </cell>
          <cell r="D738">
            <v>20</v>
          </cell>
          <cell r="E738" t="str">
            <v>R=AB1</v>
          </cell>
          <cell r="F738">
            <v>1</v>
          </cell>
          <cell r="G738">
            <v>37314</v>
          </cell>
          <cell r="H738">
            <v>240</v>
          </cell>
          <cell r="I738">
            <v>3</v>
          </cell>
          <cell r="J738">
            <v>405</v>
          </cell>
        </row>
        <row r="739">
          <cell r="A739" t="str">
            <v>TDRS</v>
          </cell>
          <cell r="B739" t="str">
            <v>Residential Service</v>
          </cell>
          <cell r="C739">
            <v>30</v>
          </cell>
          <cell r="D739">
            <v>20</v>
          </cell>
          <cell r="E739" t="str">
            <v>R=AB1</v>
          </cell>
          <cell r="F739">
            <v>1</v>
          </cell>
          <cell r="G739">
            <v>37349</v>
          </cell>
          <cell r="H739">
            <v>240</v>
          </cell>
          <cell r="I739">
            <v>3</v>
          </cell>
          <cell r="J739">
            <v>331</v>
          </cell>
        </row>
        <row r="740">
          <cell r="A740" t="str">
            <v>TDRS</v>
          </cell>
          <cell r="B740" t="str">
            <v>Residential Service</v>
          </cell>
          <cell r="C740">
            <v>30</v>
          </cell>
          <cell r="D740">
            <v>20</v>
          </cell>
          <cell r="E740" t="str">
            <v>R=AB1</v>
          </cell>
          <cell r="F740">
            <v>1</v>
          </cell>
          <cell r="G740">
            <v>37494</v>
          </cell>
          <cell r="H740">
            <v>240</v>
          </cell>
          <cell r="I740">
            <v>3</v>
          </cell>
          <cell r="J740">
            <v>2</v>
          </cell>
        </row>
        <row r="741">
          <cell r="A741" t="str">
            <v>TDRS</v>
          </cell>
          <cell r="B741" t="str">
            <v>Residential Service</v>
          </cell>
          <cell r="C741">
            <v>30</v>
          </cell>
          <cell r="D741">
            <v>20</v>
          </cell>
          <cell r="E741" t="str">
            <v>R=AB1</v>
          </cell>
          <cell r="F741">
            <v>1</v>
          </cell>
          <cell r="G741">
            <v>38924</v>
          </cell>
          <cell r="H741">
            <v>240</v>
          </cell>
          <cell r="I741">
            <v>3</v>
          </cell>
          <cell r="J741">
            <v>302</v>
          </cell>
        </row>
        <row r="742">
          <cell r="A742" t="str">
            <v>TDRS</v>
          </cell>
          <cell r="B742" t="str">
            <v>Residential Service</v>
          </cell>
          <cell r="C742">
            <v>30</v>
          </cell>
          <cell r="D742">
            <v>20</v>
          </cell>
          <cell r="E742" t="str">
            <v>R=AB1</v>
          </cell>
          <cell r="F742">
            <v>1</v>
          </cell>
          <cell r="G742">
            <v>38965</v>
          </cell>
          <cell r="H742">
            <v>240</v>
          </cell>
          <cell r="I742">
            <v>3</v>
          </cell>
          <cell r="J742">
            <v>375</v>
          </cell>
        </row>
        <row r="743">
          <cell r="A743" t="str">
            <v>TDRS</v>
          </cell>
          <cell r="B743" t="str">
            <v>Residential Service</v>
          </cell>
          <cell r="C743">
            <v>30</v>
          </cell>
          <cell r="D743">
            <v>20</v>
          </cell>
          <cell r="E743" t="str">
            <v>R=AB1</v>
          </cell>
          <cell r="F743">
            <v>1</v>
          </cell>
          <cell r="G743">
            <v>39017</v>
          </cell>
          <cell r="H743">
            <v>240</v>
          </cell>
          <cell r="I743">
            <v>3</v>
          </cell>
          <cell r="J743">
            <v>364</v>
          </cell>
        </row>
        <row r="744">
          <cell r="A744" t="str">
            <v>TDRS</v>
          </cell>
          <cell r="B744" t="str">
            <v>Residential Service</v>
          </cell>
          <cell r="C744">
            <v>30</v>
          </cell>
          <cell r="D744">
            <v>20</v>
          </cell>
          <cell r="E744" t="str">
            <v>R=AB1</v>
          </cell>
          <cell r="F744">
            <v>1</v>
          </cell>
          <cell r="G744">
            <v>39232</v>
          </cell>
          <cell r="H744">
            <v>240</v>
          </cell>
          <cell r="I744">
            <v>3</v>
          </cell>
          <cell r="J744">
            <v>394</v>
          </cell>
        </row>
        <row r="745">
          <cell r="A745" t="str">
            <v>TDRS</v>
          </cell>
          <cell r="B745" t="str">
            <v>Residential Service</v>
          </cell>
          <cell r="C745">
            <v>30</v>
          </cell>
          <cell r="D745">
            <v>20</v>
          </cell>
          <cell r="E745" t="str">
            <v>R=MX</v>
          </cell>
          <cell r="F745">
            <v>1</v>
          </cell>
          <cell r="G745">
            <v>39615</v>
          </cell>
          <cell r="H745">
            <v>240</v>
          </cell>
          <cell r="I745">
            <v>3</v>
          </cell>
          <cell r="J745">
            <v>161</v>
          </cell>
        </row>
        <row r="746">
          <cell r="A746" t="str">
            <v>TDRS</v>
          </cell>
          <cell r="B746" t="str">
            <v>Residential Service</v>
          </cell>
          <cell r="C746">
            <v>30</v>
          </cell>
          <cell r="D746">
            <v>20</v>
          </cell>
          <cell r="E746" t="str">
            <v>R=MX</v>
          </cell>
          <cell r="F746">
            <v>1</v>
          </cell>
          <cell r="G746">
            <v>39948</v>
          </cell>
          <cell r="H746">
            <v>240</v>
          </cell>
          <cell r="I746">
            <v>3</v>
          </cell>
          <cell r="J746">
            <v>253</v>
          </cell>
        </row>
        <row r="747">
          <cell r="A747" t="str">
            <v>TDRS</v>
          </cell>
          <cell r="B747" t="str">
            <v>Residential Service</v>
          </cell>
          <cell r="C747">
            <v>30</v>
          </cell>
          <cell r="D747">
            <v>20</v>
          </cell>
          <cell r="E747" t="str">
            <v>S=I210+CE</v>
          </cell>
          <cell r="F747">
            <v>1</v>
          </cell>
          <cell r="G747">
            <v>40112</v>
          </cell>
          <cell r="H747">
            <v>240</v>
          </cell>
          <cell r="I747">
            <v>3</v>
          </cell>
          <cell r="J747">
            <v>91</v>
          </cell>
        </row>
        <row r="748">
          <cell r="A748" t="str">
            <v>TDRS</v>
          </cell>
          <cell r="B748" t="str">
            <v>Residential Service</v>
          </cell>
          <cell r="C748">
            <v>30</v>
          </cell>
          <cell r="D748">
            <v>20</v>
          </cell>
          <cell r="E748" t="str">
            <v>R=D5S</v>
          </cell>
          <cell r="F748">
            <v>1</v>
          </cell>
          <cell r="H748">
            <v>240</v>
          </cell>
          <cell r="I748">
            <v>3</v>
          </cell>
          <cell r="J748">
            <v>599</v>
          </cell>
        </row>
        <row r="749">
          <cell r="A749" t="str">
            <v>TDRS</v>
          </cell>
          <cell r="B749" t="str">
            <v>Residential Service</v>
          </cell>
          <cell r="C749">
            <v>30</v>
          </cell>
          <cell r="D749">
            <v>20</v>
          </cell>
          <cell r="E749" t="str">
            <v>R=MX</v>
          </cell>
          <cell r="F749">
            <v>1</v>
          </cell>
          <cell r="H749">
            <v>240</v>
          </cell>
          <cell r="I749">
            <v>3</v>
          </cell>
          <cell r="J749">
            <v>31</v>
          </cell>
        </row>
        <row r="750">
          <cell r="A750" t="str">
            <v>TDRS</v>
          </cell>
          <cell r="B750" t="str">
            <v>Residential Service</v>
          </cell>
          <cell r="C750">
            <v>30</v>
          </cell>
          <cell r="D750">
            <v>20</v>
          </cell>
          <cell r="E750" t="str">
            <v>R=J5S</v>
          </cell>
          <cell r="F750">
            <v>1</v>
          </cell>
          <cell r="H750">
            <v>240</v>
          </cell>
          <cell r="I750">
            <v>3</v>
          </cell>
          <cell r="J750">
            <v>26</v>
          </cell>
        </row>
        <row r="751">
          <cell r="A751" t="str">
            <v>TDRS</v>
          </cell>
          <cell r="B751" t="str">
            <v>Residential Service</v>
          </cell>
          <cell r="C751">
            <v>30</v>
          </cell>
          <cell r="D751">
            <v>20</v>
          </cell>
          <cell r="E751" t="str">
            <v>R=J5SR</v>
          </cell>
          <cell r="F751">
            <v>1</v>
          </cell>
          <cell r="H751">
            <v>240</v>
          </cell>
          <cell r="I751">
            <v>3</v>
          </cell>
          <cell r="J751">
            <v>4</v>
          </cell>
        </row>
        <row r="752">
          <cell r="A752" t="str">
            <v>TDRS</v>
          </cell>
          <cell r="B752" t="str">
            <v>Residential Service</v>
          </cell>
          <cell r="C752">
            <v>30</v>
          </cell>
          <cell r="D752">
            <v>20</v>
          </cell>
          <cell r="E752" t="str">
            <v>R=D2SH</v>
          </cell>
          <cell r="F752">
            <v>1</v>
          </cell>
          <cell r="H752">
            <v>240</v>
          </cell>
          <cell r="I752">
            <v>3</v>
          </cell>
          <cell r="J752">
            <v>3</v>
          </cell>
        </row>
        <row r="753">
          <cell r="A753" t="str">
            <v>TDRS</v>
          </cell>
          <cell r="B753" t="str">
            <v>Residential Service</v>
          </cell>
          <cell r="C753">
            <v>30</v>
          </cell>
          <cell r="D753">
            <v>20</v>
          </cell>
          <cell r="E753" t="str">
            <v>R=MX</v>
          </cell>
          <cell r="F753">
            <v>1</v>
          </cell>
          <cell r="H753">
            <v>240</v>
          </cell>
          <cell r="I753">
            <v>3</v>
          </cell>
          <cell r="J753">
            <v>8</v>
          </cell>
        </row>
        <row r="754">
          <cell r="A754" t="str">
            <v>TDRS</v>
          </cell>
          <cell r="B754" t="str">
            <v>Residential Service</v>
          </cell>
          <cell r="C754">
            <v>30</v>
          </cell>
          <cell r="D754">
            <v>20</v>
          </cell>
          <cell r="E754" t="str">
            <v>R=J4S</v>
          </cell>
          <cell r="F754">
            <v>1</v>
          </cell>
          <cell r="H754">
            <v>240</v>
          </cell>
          <cell r="I754">
            <v>3</v>
          </cell>
          <cell r="J754">
            <v>2</v>
          </cell>
        </row>
        <row r="755">
          <cell r="A755" t="str">
            <v>TDRS</v>
          </cell>
          <cell r="B755" t="str">
            <v>Residential Service</v>
          </cell>
          <cell r="C755">
            <v>30</v>
          </cell>
          <cell r="D755">
            <v>20</v>
          </cell>
          <cell r="E755" t="str">
            <v>R=AB1</v>
          </cell>
          <cell r="F755">
            <v>1</v>
          </cell>
          <cell r="G755">
            <v>38450</v>
          </cell>
          <cell r="H755">
            <v>240</v>
          </cell>
          <cell r="I755">
            <v>3</v>
          </cell>
          <cell r="J755">
            <v>43</v>
          </cell>
        </row>
        <row r="756">
          <cell r="A756" t="str">
            <v>TDRS</v>
          </cell>
          <cell r="B756" t="str">
            <v>Residential Service</v>
          </cell>
          <cell r="C756">
            <v>30</v>
          </cell>
          <cell r="D756">
            <v>20</v>
          </cell>
          <cell r="E756" t="str">
            <v>R=AB1</v>
          </cell>
          <cell r="F756">
            <v>1</v>
          </cell>
          <cell r="G756">
            <v>37923</v>
          </cell>
          <cell r="H756">
            <v>240</v>
          </cell>
          <cell r="I756">
            <v>3</v>
          </cell>
          <cell r="J756">
            <v>31</v>
          </cell>
        </row>
        <row r="757">
          <cell r="A757" t="str">
            <v>TDRS</v>
          </cell>
          <cell r="B757" t="str">
            <v>Residential Service</v>
          </cell>
          <cell r="C757">
            <v>30</v>
          </cell>
          <cell r="D757">
            <v>20</v>
          </cell>
          <cell r="E757" t="str">
            <v>R=AB1</v>
          </cell>
          <cell r="F757">
            <v>1</v>
          </cell>
          <cell r="G757">
            <v>38327</v>
          </cell>
          <cell r="H757">
            <v>240</v>
          </cell>
          <cell r="I757">
            <v>3</v>
          </cell>
          <cell r="J757">
            <v>45</v>
          </cell>
        </row>
        <row r="758">
          <cell r="A758" t="str">
            <v>TDRS</v>
          </cell>
          <cell r="B758" t="str">
            <v>Residential Service</v>
          </cell>
          <cell r="C758">
            <v>30</v>
          </cell>
          <cell r="D758">
            <v>20</v>
          </cell>
          <cell r="E758" t="str">
            <v>R=AB1</v>
          </cell>
          <cell r="F758">
            <v>1</v>
          </cell>
          <cell r="G758">
            <v>38195</v>
          </cell>
          <cell r="H758">
            <v>240</v>
          </cell>
          <cell r="I758">
            <v>3</v>
          </cell>
          <cell r="J758">
            <v>210</v>
          </cell>
        </row>
        <row r="759">
          <cell r="A759" t="str">
            <v>TDRS</v>
          </cell>
          <cell r="B759" t="str">
            <v>Residential Service</v>
          </cell>
          <cell r="C759">
            <v>30</v>
          </cell>
          <cell r="D759">
            <v>20</v>
          </cell>
          <cell r="E759" t="str">
            <v>R=AB1</v>
          </cell>
          <cell r="F759">
            <v>1</v>
          </cell>
          <cell r="G759">
            <v>38370</v>
          </cell>
          <cell r="H759">
            <v>240</v>
          </cell>
          <cell r="I759">
            <v>3</v>
          </cell>
          <cell r="J759">
            <v>64</v>
          </cell>
        </row>
        <row r="760">
          <cell r="A760" t="str">
            <v>TDRS</v>
          </cell>
          <cell r="B760" t="str">
            <v>Residential Service</v>
          </cell>
          <cell r="C760">
            <v>30</v>
          </cell>
          <cell r="D760">
            <v>20</v>
          </cell>
          <cell r="E760" t="str">
            <v>R=J5SG</v>
          </cell>
          <cell r="F760">
            <v>1</v>
          </cell>
          <cell r="H760">
            <v>240</v>
          </cell>
          <cell r="I760">
            <v>3</v>
          </cell>
          <cell r="J760">
            <v>3</v>
          </cell>
        </row>
        <row r="761">
          <cell r="A761" t="str">
            <v>TDRS</v>
          </cell>
          <cell r="B761" t="str">
            <v>Residential Service</v>
          </cell>
          <cell r="C761">
            <v>30</v>
          </cell>
          <cell r="D761">
            <v>20</v>
          </cell>
          <cell r="E761" t="str">
            <v>R=MSE</v>
          </cell>
          <cell r="F761">
            <v>1</v>
          </cell>
          <cell r="H761">
            <v>240</v>
          </cell>
          <cell r="I761">
            <v>3</v>
          </cell>
          <cell r="J761">
            <v>1</v>
          </cell>
        </row>
        <row r="762">
          <cell r="A762" t="str">
            <v>TDRS</v>
          </cell>
          <cell r="B762" t="str">
            <v>Residential Service</v>
          </cell>
          <cell r="C762">
            <v>30</v>
          </cell>
          <cell r="D762">
            <v>20</v>
          </cell>
          <cell r="E762" t="str">
            <v>R=AB1</v>
          </cell>
          <cell r="F762">
            <v>1</v>
          </cell>
          <cell r="G762">
            <v>36404</v>
          </cell>
          <cell r="H762">
            <v>240</v>
          </cell>
          <cell r="I762">
            <v>3</v>
          </cell>
          <cell r="J762">
            <v>67</v>
          </cell>
        </row>
        <row r="763">
          <cell r="A763" t="str">
            <v>TDRS</v>
          </cell>
          <cell r="B763" t="str">
            <v>Residential Service</v>
          </cell>
          <cell r="C763">
            <v>30</v>
          </cell>
          <cell r="D763">
            <v>20</v>
          </cell>
          <cell r="E763" t="str">
            <v>R=AB1</v>
          </cell>
          <cell r="F763">
            <v>1</v>
          </cell>
          <cell r="G763">
            <v>36161</v>
          </cell>
          <cell r="H763">
            <v>240</v>
          </cell>
          <cell r="I763">
            <v>3</v>
          </cell>
          <cell r="J763">
            <v>77</v>
          </cell>
        </row>
        <row r="764">
          <cell r="A764" t="str">
            <v>TDRS</v>
          </cell>
          <cell r="B764" t="str">
            <v>Residential Service</v>
          </cell>
          <cell r="C764">
            <v>30</v>
          </cell>
          <cell r="D764">
            <v>20</v>
          </cell>
          <cell r="E764" t="str">
            <v>R=D4S</v>
          </cell>
          <cell r="F764">
            <v>1</v>
          </cell>
          <cell r="G764">
            <v>29587</v>
          </cell>
          <cell r="H764">
            <v>240</v>
          </cell>
          <cell r="I764">
            <v>3</v>
          </cell>
          <cell r="J764">
            <v>1</v>
          </cell>
        </row>
        <row r="765">
          <cell r="A765" t="str">
            <v>TDRS</v>
          </cell>
          <cell r="B765" t="str">
            <v>Residential Service</v>
          </cell>
          <cell r="C765">
            <v>30</v>
          </cell>
          <cell r="D765">
            <v>20</v>
          </cell>
          <cell r="E765" t="str">
            <v>R=MX</v>
          </cell>
          <cell r="F765">
            <v>1</v>
          </cell>
          <cell r="G765">
            <v>35949</v>
          </cell>
          <cell r="H765">
            <v>240</v>
          </cell>
          <cell r="I765">
            <v>3</v>
          </cell>
          <cell r="J765">
            <v>1</v>
          </cell>
        </row>
        <row r="766">
          <cell r="A766" t="str">
            <v>TDRS</v>
          </cell>
          <cell r="B766" t="str">
            <v>Residential Service</v>
          </cell>
          <cell r="C766">
            <v>30</v>
          </cell>
          <cell r="D766">
            <v>20</v>
          </cell>
          <cell r="E766" t="str">
            <v>R=AB1</v>
          </cell>
          <cell r="F766">
            <v>1</v>
          </cell>
          <cell r="G766">
            <v>37725</v>
          </cell>
          <cell r="H766">
            <v>2400</v>
          </cell>
          <cell r="I766">
            <v>3</v>
          </cell>
          <cell r="J766">
            <v>1</v>
          </cell>
        </row>
        <row r="767">
          <cell r="A767" t="str">
            <v>TDRS</v>
          </cell>
          <cell r="B767" t="str">
            <v>Residential Service</v>
          </cell>
          <cell r="C767">
            <v>30</v>
          </cell>
          <cell r="D767">
            <v>20</v>
          </cell>
          <cell r="E767" t="str">
            <v>R=J5S</v>
          </cell>
          <cell r="F767">
            <v>1</v>
          </cell>
          <cell r="G767">
            <v>36164</v>
          </cell>
          <cell r="H767">
            <v>240</v>
          </cell>
          <cell r="I767">
            <v>3</v>
          </cell>
          <cell r="J767">
            <v>4</v>
          </cell>
        </row>
        <row r="768">
          <cell r="A768" t="str">
            <v>TDRS</v>
          </cell>
          <cell r="B768" t="str">
            <v>Residential Service</v>
          </cell>
          <cell r="C768">
            <v>30</v>
          </cell>
          <cell r="D768">
            <v>20</v>
          </cell>
          <cell r="E768" t="str">
            <v>R=MS</v>
          </cell>
          <cell r="F768">
            <v>1</v>
          </cell>
          <cell r="G768">
            <v>35862</v>
          </cell>
          <cell r="H768">
            <v>240</v>
          </cell>
          <cell r="I768">
            <v>3</v>
          </cell>
          <cell r="J768">
            <v>1</v>
          </cell>
        </row>
        <row r="769">
          <cell r="A769" t="str">
            <v>TDRS</v>
          </cell>
          <cell r="B769" t="str">
            <v>Residential Service</v>
          </cell>
          <cell r="C769">
            <v>30</v>
          </cell>
          <cell r="D769">
            <v>20</v>
          </cell>
          <cell r="E769" t="str">
            <v>R=MS</v>
          </cell>
          <cell r="F769">
            <v>1</v>
          </cell>
          <cell r="G769">
            <v>36374</v>
          </cell>
          <cell r="H769">
            <v>240</v>
          </cell>
          <cell r="I769">
            <v>3</v>
          </cell>
          <cell r="J769">
            <v>1</v>
          </cell>
        </row>
        <row r="770">
          <cell r="A770" t="str">
            <v>TDRS</v>
          </cell>
          <cell r="B770" t="str">
            <v>Residential Service</v>
          </cell>
          <cell r="C770">
            <v>30</v>
          </cell>
          <cell r="D770">
            <v>20</v>
          </cell>
          <cell r="E770" t="str">
            <v>R=MS</v>
          </cell>
          <cell r="F770">
            <v>1</v>
          </cell>
          <cell r="G770">
            <v>36419</v>
          </cell>
          <cell r="H770">
            <v>240</v>
          </cell>
          <cell r="I770">
            <v>3</v>
          </cell>
          <cell r="J770">
            <v>3</v>
          </cell>
        </row>
        <row r="771">
          <cell r="A771" t="str">
            <v>TDRS</v>
          </cell>
          <cell r="B771" t="str">
            <v>Residential Service</v>
          </cell>
          <cell r="C771">
            <v>30</v>
          </cell>
          <cell r="D771">
            <v>20</v>
          </cell>
          <cell r="E771" t="str">
            <v>R=J5S</v>
          </cell>
          <cell r="F771">
            <v>1</v>
          </cell>
          <cell r="G771">
            <v>36466</v>
          </cell>
          <cell r="H771">
            <v>240</v>
          </cell>
          <cell r="I771">
            <v>3</v>
          </cell>
          <cell r="J771">
            <v>13</v>
          </cell>
        </row>
        <row r="772">
          <cell r="A772" t="str">
            <v>TDRS</v>
          </cell>
          <cell r="B772" t="str">
            <v>Residential Service</v>
          </cell>
          <cell r="C772">
            <v>30</v>
          </cell>
          <cell r="D772">
            <v>20</v>
          </cell>
          <cell r="E772" t="str">
            <v>R=MS</v>
          </cell>
          <cell r="F772">
            <v>1</v>
          </cell>
          <cell r="G772">
            <v>36476</v>
          </cell>
          <cell r="H772">
            <v>240</v>
          </cell>
          <cell r="I772">
            <v>3</v>
          </cell>
          <cell r="J772">
            <v>1</v>
          </cell>
        </row>
        <row r="773">
          <cell r="A773" t="str">
            <v>TDRS</v>
          </cell>
          <cell r="B773" t="str">
            <v>Residential Service</v>
          </cell>
          <cell r="C773">
            <v>30</v>
          </cell>
          <cell r="D773">
            <v>20</v>
          </cell>
          <cell r="E773" t="str">
            <v>R=J4S</v>
          </cell>
          <cell r="F773">
            <v>1</v>
          </cell>
          <cell r="G773">
            <v>36405</v>
          </cell>
          <cell r="H773">
            <v>240</v>
          </cell>
          <cell r="I773">
            <v>3</v>
          </cell>
          <cell r="J773">
            <v>1</v>
          </cell>
        </row>
        <row r="774">
          <cell r="A774" t="str">
            <v>TDRS</v>
          </cell>
          <cell r="B774" t="str">
            <v>Residential Service</v>
          </cell>
          <cell r="C774">
            <v>30</v>
          </cell>
          <cell r="D774">
            <v>20</v>
          </cell>
          <cell r="E774" t="str">
            <v>R=I70S</v>
          </cell>
          <cell r="F774">
            <v>1</v>
          </cell>
          <cell r="G774">
            <v>36405</v>
          </cell>
          <cell r="H774">
            <v>240</v>
          </cell>
          <cell r="I774">
            <v>3</v>
          </cell>
          <cell r="J774">
            <v>1</v>
          </cell>
        </row>
        <row r="775">
          <cell r="A775" t="str">
            <v>TDRS</v>
          </cell>
          <cell r="B775" t="str">
            <v>Residential Service</v>
          </cell>
          <cell r="C775">
            <v>30</v>
          </cell>
          <cell r="D775">
            <v>20</v>
          </cell>
          <cell r="E775" t="str">
            <v>R=AB1</v>
          </cell>
          <cell r="F775">
            <v>1</v>
          </cell>
          <cell r="G775">
            <v>34701</v>
          </cell>
          <cell r="H775">
            <v>240</v>
          </cell>
          <cell r="I775">
            <v>3</v>
          </cell>
          <cell r="J775">
            <v>2</v>
          </cell>
        </row>
        <row r="776">
          <cell r="A776" t="str">
            <v>TDRS</v>
          </cell>
          <cell r="B776" t="str">
            <v>Residential Service</v>
          </cell>
          <cell r="C776">
            <v>30</v>
          </cell>
          <cell r="D776">
            <v>20</v>
          </cell>
          <cell r="E776" t="str">
            <v>R=AB1</v>
          </cell>
          <cell r="F776">
            <v>1</v>
          </cell>
          <cell r="G776">
            <v>36162</v>
          </cell>
          <cell r="H776">
            <v>240</v>
          </cell>
          <cell r="I776">
            <v>3</v>
          </cell>
          <cell r="J776">
            <v>10</v>
          </cell>
        </row>
        <row r="777">
          <cell r="A777" t="str">
            <v>TDRS</v>
          </cell>
          <cell r="B777" t="str">
            <v>Residential Service</v>
          </cell>
          <cell r="C777">
            <v>30</v>
          </cell>
          <cell r="D777">
            <v>20</v>
          </cell>
          <cell r="E777" t="str">
            <v>R=AB1</v>
          </cell>
          <cell r="F777">
            <v>1</v>
          </cell>
          <cell r="G777">
            <v>35432</v>
          </cell>
          <cell r="H777">
            <v>240</v>
          </cell>
          <cell r="I777">
            <v>3</v>
          </cell>
          <cell r="J777">
            <v>2</v>
          </cell>
        </row>
        <row r="778">
          <cell r="A778" t="str">
            <v>TDRS</v>
          </cell>
          <cell r="B778" t="str">
            <v>Residential Service</v>
          </cell>
          <cell r="C778">
            <v>30</v>
          </cell>
          <cell r="D778">
            <v>20</v>
          </cell>
          <cell r="E778" t="str">
            <v>R=MS</v>
          </cell>
          <cell r="F778">
            <v>1</v>
          </cell>
          <cell r="G778">
            <v>36525</v>
          </cell>
          <cell r="H778">
            <v>240</v>
          </cell>
          <cell r="I778">
            <v>3</v>
          </cell>
          <cell r="J778">
            <v>37</v>
          </cell>
        </row>
        <row r="779">
          <cell r="A779" t="str">
            <v>TDRS</v>
          </cell>
          <cell r="B779" t="str">
            <v>Residential Service</v>
          </cell>
          <cell r="C779">
            <v>30</v>
          </cell>
          <cell r="D779">
            <v>20</v>
          </cell>
          <cell r="E779" t="str">
            <v>R=A1TL1</v>
          </cell>
          <cell r="F779">
            <v>1</v>
          </cell>
          <cell r="G779">
            <v>36558</v>
          </cell>
          <cell r="H779">
            <v>999</v>
          </cell>
          <cell r="I779">
            <v>3</v>
          </cell>
          <cell r="J779">
            <v>12</v>
          </cell>
        </row>
        <row r="780">
          <cell r="A780" t="str">
            <v>TDRS</v>
          </cell>
          <cell r="B780" t="str">
            <v>Residential Service</v>
          </cell>
          <cell r="C780">
            <v>30</v>
          </cell>
          <cell r="D780">
            <v>20</v>
          </cell>
          <cell r="E780" t="str">
            <v>R=J5S</v>
          </cell>
          <cell r="F780">
            <v>1</v>
          </cell>
          <cell r="G780">
            <v>36558</v>
          </cell>
          <cell r="H780">
            <v>240</v>
          </cell>
          <cell r="I780">
            <v>3</v>
          </cell>
          <cell r="J780">
            <v>1</v>
          </cell>
        </row>
        <row r="781">
          <cell r="A781" t="str">
            <v>TDRS</v>
          </cell>
          <cell r="B781" t="str">
            <v>Residential Service</v>
          </cell>
          <cell r="C781">
            <v>30</v>
          </cell>
          <cell r="D781">
            <v>20</v>
          </cell>
          <cell r="E781" t="str">
            <v>R=AB1</v>
          </cell>
          <cell r="F781">
            <v>1</v>
          </cell>
          <cell r="G781">
            <v>36621</v>
          </cell>
          <cell r="H781">
            <v>240</v>
          </cell>
          <cell r="I781">
            <v>3</v>
          </cell>
          <cell r="J781">
            <v>300</v>
          </cell>
        </row>
        <row r="782">
          <cell r="A782" t="str">
            <v>TDRS</v>
          </cell>
          <cell r="B782" t="str">
            <v>Residential Service</v>
          </cell>
          <cell r="C782">
            <v>30</v>
          </cell>
          <cell r="D782">
            <v>20</v>
          </cell>
          <cell r="E782" t="str">
            <v>R=AB1</v>
          </cell>
          <cell r="F782">
            <v>1</v>
          </cell>
          <cell r="G782">
            <v>36818</v>
          </cell>
          <cell r="H782">
            <v>240</v>
          </cell>
          <cell r="I782">
            <v>3</v>
          </cell>
          <cell r="J782">
            <v>1</v>
          </cell>
        </row>
        <row r="783">
          <cell r="A783" t="str">
            <v>TDRS</v>
          </cell>
          <cell r="B783" t="str">
            <v>Residential Service</v>
          </cell>
          <cell r="C783">
            <v>30</v>
          </cell>
          <cell r="D783">
            <v>20</v>
          </cell>
          <cell r="E783" t="str">
            <v>R=I70S</v>
          </cell>
          <cell r="F783">
            <v>1</v>
          </cell>
          <cell r="G783">
            <v>36825</v>
          </cell>
          <cell r="H783">
            <v>240</v>
          </cell>
          <cell r="I783">
            <v>3</v>
          </cell>
          <cell r="J783">
            <v>4</v>
          </cell>
        </row>
        <row r="784">
          <cell r="A784" t="str">
            <v>TDRS</v>
          </cell>
          <cell r="B784" t="str">
            <v>Residential Service</v>
          </cell>
          <cell r="C784">
            <v>30</v>
          </cell>
          <cell r="D784">
            <v>20</v>
          </cell>
          <cell r="E784" t="str">
            <v>R=AB1</v>
          </cell>
          <cell r="F784">
            <v>1</v>
          </cell>
          <cell r="G784">
            <v>36768</v>
          </cell>
          <cell r="H784">
            <v>240</v>
          </cell>
          <cell r="I784">
            <v>3</v>
          </cell>
          <cell r="J784">
            <v>1</v>
          </cell>
        </row>
        <row r="785">
          <cell r="A785" t="str">
            <v>TDRS</v>
          </cell>
          <cell r="B785" t="str">
            <v>Residential Service</v>
          </cell>
          <cell r="C785">
            <v>30</v>
          </cell>
          <cell r="D785">
            <v>20</v>
          </cell>
          <cell r="E785" t="str">
            <v>R=AB1</v>
          </cell>
          <cell r="F785">
            <v>1</v>
          </cell>
          <cell r="G785">
            <v>36948</v>
          </cell>
          <cell r="H785">
            <v>240</v>
          </cell>
          <cell r="I785">
            <v>3</v>
          </cell>
          <cell r="J785">
            <v>76</v>
          </cell>
        </row>
        <row r="786">
          <cell r="A786" t="str">
            <v>TDRS</v>
          </cell>
          <cell r="B786" t="str">
            <v>Residential Service</v>
          </cell>
          <cell r="C786">
            <v>30</v>
          </cell>
          <cell r="D786">
            <v>20</v>
          </cell>
          <cell r="E786" t="str">
            <v>R=AB1</v>
          </cell>
          <cell r="F786">
            <v>1</v>
          </cell>
          <cell r="G786">
            <v>38714</v>
          </cell>
          <cell r="H786">
            <v>240</v>
          </cell>
          <cell r="I786">
            <v>3</v>
          </cell>
          <cell r="J786">
            <v>156</v>
          </cell>
        </row>
        <row r="787">
          <cell r="A787" t="str">
            <v>TDRS</v>
          </cell>
          <cell r="B787" t="str">
            <v>Residential Service</v>
          </cell>
          <cell r="C787">
            <v>30</v>
          </cell>
          <cell r="D787">
            <v>20</v>
          </cell>
          <cell r="E787" t="str">
            <v>R=AB1</v>
          </cell>
          <cell r="F787">
            <v>1</v>
          </cell>
          <cell r="G787">
            <v>38685</v>
          </cell>
          <cell r="H787">
            <v>240</v>
          </cell>
          <cell r="I787">
            <v>3</v>
          </cell>
          <cell r="J787">
            <v>1</v>
          </cell>
        </row>
        <row r="788">
          <cell r="A788" t="str">
            <v>TDRS</v>
          </cell>
          <cell r="B788" t="str">
            <v>Residential Service</v>
          </cell>
          <cell r="C788">
            <v>30</v>
          </cell>
          <cell r="D788">
            <v>20</v>
          </cell>
          <cell r="E788" t="str">
            <v>R=AB1</v>
          </cell>
          <cell r="F788">
            <v>1</v>
          </cell>
          <cell r="G788">
            <v>39202</v>
          </cell>
          <cell r="H788">
            <v>240</v>
          </cell>
          <cell r="I788">
            <v>3</v>
          </cell>
          <cell r="J788">
            <v>69</v>
          </cell>
        </row>
        <row r="789">
          <cell r="A789" t="str">
            <v>TDRS</v>
          </cell>
          <cell r="B789" t="str">
            <v>Residential Service</v>
          </cell>
          <cell r="C789">
            <v>30</v>
          </cell>
          <cell r="D789">
            <v>20</v>
          </cell>
          <cell r="E789" t="str">
            <v>A=ALF</v>
          </cell>
          <cell r="F789">
            <v>1</v>
          </cell>
          <cell r="G789">
            <v>39296</v>
          </cell>
          <cell r="H789">
            <v>240</v>
          </cell>
          <cell r="I789">
            <v>3</v>
          </cell>
          <cell r="J789">
            <v>470</v>
          </cell>
        </row>
        <row r="790">
          <cell r="A790" t="str">
            <v>TDRS</v>
          </cell>
          <cell r="B790" t="str">
            <v>Residential Service</v>
          </cell>
          <cell r="C790">
            <v>30</v>
          </cell>
          <cell r="D790">
            <v>20</v>
          </cell>
          <cell r="E790" t="str">
            <v>R=MX</v>
          </cell>
          <cell r="F790">
            <v>1</v>
          </cell>
          <cell r="G790">
            <v>39606</v>
          </cell>
          <cell r="H790">
            <v>240</v>
          </cell>
          <cell r="I790">
            <v>3</v>
          </cell>
          <cell r="J790">
            <v>152</v>
          </cell>
        </row>
        <row r="791">
          <cell r="A791" t="str">
            <v>TDRS</v>
          </cell>
          <cell r="B791" t="str">
            <v>Residential Service</v>
          </cell>
          <cell r="C791">
            <v>30</v>
          </cell>
          <cell r="D791">
            <v>20</v>
          </cell>
          <cell r="E791" t="str">
            <v>R=MX</v>
          </cell>
          <cell r="F791">
            <v>1</v>
          </cell>
          <cell r="G791">
            <v>39643</v>
          </cell>
          <cell r="H791">
            <v>240</v>
          </cell>
          <cell r="I791">
            <v>3</v>
          </cell>
          <cell r="J791">
            <v>214</v>
          </cell>
        </row>
        <row r="792">
          <cell r="A792" t="str">
            <v>TDRS</v>
          </cell>
          <cell r="B792" t="str">
            <v>Residential Service</v>
          </cell>
          <cell r="C792">
            <v>30</v>
          </cell>
          <cell r="D792">
            <v>20</v>
          </cell>
          <cell r="E792" t="str">
            <v>R=MX</v>
          </cell>
          <cell r="F792">
            <v>1</v>
          </cell>
          <cell r="G792">
            <v>39665</v>
          </cell>
          <cell r="H792">
            <v>240</v>
          </cell>
          <cell r="I792">
            <v>3</v>
          </cell>
          <cell r="J792">
            <v>314</v>
          </cell>
        </row>
        <row r="793">
          <cell r="A793" t="str">
            <v>TDRS</v>
          </cell>
          <cell r="B793" t="str">
            <v>Residential Service</v>
          </cell>
          <cell r="C793">
            <v>30</v>
          </cell>
          <cell r="D793">
            <v>20</v>
          </cell>
          <cell r="E793" t="str">
            <v>R=MX</v>
          </cell>
          <cell r="F793">
            <v>1</v>
          </cell>
          <cell r="G793">
            <v>39845</v>
          </cell>
          <cell r="H793">
            <v>240</v>
          </cell>
          <cell r="I793">
            <v>3</v>
          </cell>
          <cell r="J793">
            <v>65</v>
          </cell>
        </row>
        <row r="794">
          <cell r="A794" t="str">
            <v>TDRS</v>
          </cell>
          <cell r="B794" t="str">
            <v>Residential Service</v>
          </cell>
          <cell r="C794">
            <v>30</v>
          </cell>
          <cell r="D794">
            <v>20</v>
          </cell>
          <cell r="E794" t="str">
            <v>R=J3S</v>
          </cell>
          <cell r="F794">
            <v>1</v>
          </cell>
          <cell r="H794">
            <v>240</v>
          </cell>
          <cell r="I794">
            <v>3</v>
          </cell>
          <cell r="J794">
            <v>4468</v>
          </cell>
        </row>
        <row r="795">
          <cell r="A795" t="str">
            <v>TDRS</v>
          </cell>
          <cell r="B795" t="str">
            <v>Residential Service</v>
          </cell>
          <cell r="C795">
            <v>30</v>
          </cell>
          <cell r="D795">
            <v>20</v>
          </cell>
          <cell r="E795" t="str">
            <v>R=MQS</v>
          </cell>
          <cell r="F795">
            <v>1</v>
          </cell>
          <cell r="H795">
            <v>240</v>
          </cell>
          <cell r="I795">
            <v>3</v>
          </cell>
          <cell r="J795">
            <v>3831</v>
          </cell>
        </row>
        <row r="796">
          <cell r="A796" t="str">
            <v>TDRS</v>
          </cell>
          <cell r="B796" t="str">
            <v>Residential Service</v>
          </cell>
          <cell r="C796">
            <v>30</v>
          </cell>
          <cell r="D796">
            <v>20</v>
          </cell>
          <cell r="E796" t="str">
            <v>R=MS</v>
          </cell>
          <cell r="F796">
            <v>1</v>
          </cell>
          <cell r="H796">
            <v>240</v>
          </cell>
          <cell r="I796">
            <v>3</v>
          </cell>
          <cell r="J796">
            <v>5027</v>
          </cell>
        </row>
        <row r="797">
          <cell r="A797" t="str">
            <v>TDRS</v>
          </cell>
          <cell r="B797" t="str">
            <v>Residential Service</v>
          </cell>
          <cell r="C797">
            <v>30</v>
          </cell>
          <cell r="D797">
            <v>20</v>
          </cell>
          <cell r="E797" t="str">
            <v>R=AB1</v>
          </cell>
          <cell r="F797">
            <v>1</v>
          </cell>
          <cell r="H797">
            <v>240</v>
          </cell>
          <cell r="I797">
            <v>3</v>
          </cell>
          <cell r="J797">
            <v>183</v>
          </cell>
        </row>
        <row r="798">
          <cell r="A798" t="str">
            <v>TDRS</v>
          </cell>
          <cell r="B798" t="str">
            <v>Residential Service</v>
          </cell>
          <cell r="C798">
            <v>30</v>
          </cell>
          <cell r="D798">
            <v>20</v>
          </cell>
          <cell r="E798" t="str">
            <v>R=D4S</v>
          </cell>
          <cell r="F798">
            <v>1</v>
          </cell>
          <cell r="H798">
            <v>240</v>
          </cell>
          <cell r="I798">
            <v>3</v>
          </cell>
          <cell r="J798">
            <v>22</v>
          </cell>
        </row>
        <row r="799">
          <cell r="A799" t="str">
            <v>TDRS</v>
          </cell>
          <cell r="B799" t="str">
            <v>Residential Service</v>
          </cell>
          <cell r="C799">
            <v>30</v>
          </cell>
          <cell r="D799">
            <v>20</v>
          </cell>
          <cell r="E799" t="str">
            <v>R=I70S</v>
          </cell>
          <cell r="F799">
            <v>1</v>
          </cell>
          <cell r="H799">
            <v>240</v>
          </cell>
          <cell r="I799">
            <v>3</v>
          </cell>
          <cell r="J799">
            <v>1</v>
          </cell>
        </row>
        <row r="800">
          <cell r="A800" t="str">
            <v>TDRS</v>
          </cell>
          <cell r="B800" t="str">
            <v>Residential Service</v>
          </cell>
          <cell r="C800">
            <v>30</v>
          </cell>
          <cell r="D800">
            <v>20</v>
          </cell>
          <cell r="E800" t="str">
            <v>R=D5SH</v>
          </cell>
          <cell r="F800">
            <v>1</v>
          </cell>
          <cell r="H800">
            <v>240</v>
          </cell>
          <cell r="I800">
            <v>3</v>
          </cell>
          <cell r="J800">
            <v>3</v>
          </cell>
        </row>
        <row r="801">
          <cell r="A801" t="str">
            <v>TDRS</v>
          </cell>
          <cell r="B801" t="str">
            <v>Residential Service</v>
          </cell>
          <cell r="C801">
            <v>30</v>
          </cell>
          <cell r="D801">
            <v>20</v>
          </cell>
          <cell r="E801" t="str">
            <v>R=D5S</v>
          </cell>
          <cell r="F801">
            <v>1</v>
          </cell>
          <cell r="H801">
            <v>240</v>
          </cell>
          <cell r="I801">
            <v>4</v>
          </cell>
          <cell r="J801">
            <v>2</v>
          </cell>
        </row>
        <row r="802">
          <cell r="A802" t="str">
            <v>TDRS</v>
          </cell>
          <cell r="B802" t="str">
            <v>Residential Service</v>
          </cell>
          <cell r="C802">
            <v>30</v>
          </cell>
          <cell r="D802">
            <v>20</v>
          </cell>
          <cell r="E802" t="str">
            <v>R=D4S</v>
          </cell>
          <cell r="F802">
            <v>1</v>
          </cell>
          <cell r="H802">
            <v>240</v>
          </cell>
          <cell r="I802">
            <v>3</v>
          </cell>
          <cell r="J802">
            <v>2</v>
          </cell>
        </row>
        <row r="803">
          <cell r="A803" t="str">
            <v>TDRS</v>
          </cell>
          <cell r="B803" t="str">
            <v>Residential Service</v>
          </cell>
          <cell r="C803">
            <v>30</v>
          </cell>
          <cell r="D803">
            <v>20</v>
          </cell>
          <cell r="E803" t="str">
            <v>R=J4S</v>
          </cell>
          <cell r="F803">
            <v>1</v>
          </cell>
          <cell r="H803">
            <v>240</v>
          </cell>
          <cell r="I803">
            <v>3</v>
          </cell>
          <cell r="J803">
            <v>1</v>
          </cell>
        </row>
        <row r="804">
          <cell r="A804" t="str">
            <v>TDRS</v>
          </cell>
          <cell r="B804" t="str">
            <v>Residential Service</v>
          </cell>
          <cell r="C804">
            <v>30</v>
          </cell>
          <cell r="D804">
            <v>20</v>
          </cell>
          <cell r="E804" t="str">
            <v>R=D5S</v>
          </cell>
          <cell r="F804">
            <v>1</v>
          </cell>
          <cell r="H804">
            <v>240</v>
          </cell>
          <cell r="I804">
            <v>3</v>
          </cell>
          <cell r="J804">
            <v>1</v>
          </cell>
        </row>
        <row r="805">
          <cell r="A805" t="str">
            <v>TDRS</v>
          </cell>
          <cell r="B805" t="str">
            <v>Residential Service</v>
          </cell>
          <cell r="C805">
            <v>30</v>
          </cell>
          <cell r="D805">
            <v>20</v>
          </cell>
          <cell r="E805" t="str">
            <v>R=D4S</v>
          </cell>
          <cell r="F805">
            <v>1</v>
          </cell>
          <cell r="H805">
            <v>240</v>
          </cell>
          <cell r="I805">
            <v>3</v>
          </cell>
          <cell r="J805">
            <v>1</v>
          </cell>
        </row>
        <row r="806">
          <cell r="A806" t="str">
            <v>TDRS</v>
          </cell>
          <cell r="B806" t="str">
            <v>Residential Service</v>
          </cell>
          <cell r="C806">
            <v>30</v>
          </cell>
          <cell r="D806">
            <v>20</v>
          </cell>
          <cell r="E806" t="str">
            <v>R=AB1</v>
          </cell>
          <cell r="F806">
            <v>1</v>
          </cell>
          <cell r="G806">
            <v>37896</v>
          </cell>
          <cell r="H806">
            <v>240</v>
          </cell>
          <cell r="I806">
            <v>3</v>
          </cell>
          <cell r="J806">
            <v>62</v>
          </cell>
        </row>
        <row r="807">
          <cell r="A807" t="str">
            <v>TDRS</v>
          </cell>
          <cell r="B807" t="str">
            <v>Residential Service</v>
          </cell>
          <cell r="C807">
            <v>30</v>
          </cell>
          <cell r="D807">
            <v>20</v>
          </cell>
          <cell r="E807" t="str">
            <v>R=AB1</v>
          </cell>
          <cell r="F807">
            <v>1</v>
          </cell>
          <cell r="G807">
            <v>38450</v>
          </cell>
          <cell r="H807">
            <v>240</v>
          </cell>
          <cell r="I807">
            <v>3</v>
          </cell>
          <cell r="J807">
            <v>333</v>
          </cell>
        </row>
        <row r="808">
          <cell r="A808" t="str">
            <v>TDRS</v>
          </cell>
          <cell r="B808" t="str">
            <v>Residential Service</v>
          </cell>
          <cell r="C808">
            <v>30</v>
          </cell>
          <cell r="D808">
            <v>20</v>
          </cell>
          <cell r="E808" t="str">
            <v>R=AB1</v>
          </cell>
          <cell r="F808">
            <v>1</v>
          </cell>
          <cell r="G808">
            <v>38114</v>
          </cell>
          <cell r="H808">
            <v>240</v>
          </cell>
          <cell r="I808">
            <v>3</v>
          </cell>
          <cell r="J808">
            <v>324</v>
          </cell>
        </row>
        <row r="809">
          <cell r="A809" t="str">
            <v>TDRS</v>
          </cell>
          <cell r="B809" t="str">
            <v>Residential Service</v>
          </cell>
          <cell r="C809">
            <v>30</v>
          </cell>
          <cell r="D809">
            <v>20</v>
          </cell>
          <cell r="E809" t="str">
            <v>R=AB1</v>
          </cell>
          <cell r="F809">
            <v>1</v>
          </cell>
          <cell r="G809">
            <v>38503</v>
          </cell>
          <cell r="H809">
            <v>240</v>
          </cell>
          <cell r="I809">
            <v>3</v>
          </cell>
          <cell r="J809">
            <v>334</v>
          </cell>
        </row>
        <row r="810">
          <cell r="A810" t="str">
            <v>TDRS</v>
          </cell>
          <cell r="B810" t="str">
            <v>Residential Service</v>
          </cell>
          <cell r="C810">
            <v>30</v>
          </cell>
          <cell r="D810">
            <v>20</v>
          </cell>
          <cell r="E810" t="str">
            <v>R=AB1</v>
          </cell>
          <cell r="F810">
            <v>1</v>
          </cell>
          <cell r="G810">
            <v>38503</v>
          </cell>
          <cell r="H810">
            <v>240</v>
          </cell>
          <cell r="I810">
            <v>3</v>
          </cell>
          <cell r="J810">
            <v>43</v>
          </cell>
        </row>
        <row r="811">
          <cell r="A811" t="str">
            <v>TDRS</v>
          </cell>
          <cell r="B811" t="str">
            <v>Residential Service</v>
          </cell>
          <cell r="C811">
            <v>30</v>
          </cell>
          <cell r="D811">
            <v>20</v>
          </cell>
          <cell r="E811" t="str">
            <v>R=AB1</v>
          </cell>
          <cell r="F811">
            <v>1</v>
          </cell>
          <cell r="G811">
            <v>38356</v>
          </cell>
          <cell r="H811">
            <v>240</v>
          </cell>
          <cell r="I811">
            <v>3</v>
          </cell>
          <cell r="J811">
            <v>321</v>
          </cell>
        </row>
        <row r="812">
          <cell r="A812" t="str">
            <v>TDRS</v>
          </cell>
          <cell r="B812" t="str">
            <v>Residential Service</v>
          </cell>
          <cell r="C812">
            <v>30</v>
          </cell>
          <cell r="D812">
            <v>20</v>
          </cell>
          <cell r="E812" t="str">
            <v>R=A1TL1</v>
          </cell>
          <cell r="F812">
            <v>1</v>
          </cell>
          <cell r="G812">
            <v>38113</v>
          </cell>
          <cell r="H812">
            <v>999</v>
          </cell>
          <cell r="I812">
            <v>3</v>
          </cell>
          <cell r="J812">
            <v>3</v>
          </cell>
        </row>
        <row r="813">
          <cell r="A813" t="str">
            <v>TDRS</v>
          </cell>
          <cell r="B813" t="str">
            <v>Residential Service</v>
          </cell>
          <cell r="C813">
            <v>30</v>
          </cell>
          <cell r="D813">
            <v>20</v>
          </cell>
          <cell r="E813" t="str">
            <v>R=MX</v>
          </cell>
          <cell r="F813">
            <v>1</v>
          </cell>
          <cell r="G813">
            <v>37725</v>
          </cell>
          <cell r="H813">
            <v>240</v>
          </cell>
          <cell r="I813">
            <v>3</v>
          </cell>
          <cell r="J813">
            <v>360</v>
          </cell>
        </row>
        <row r="814">
          <cell r="A814" t="str">
            <v>TDRS</v>
          </cell>
          <cell r="B814" t="str">
            <v>Residential Service</v>
          </cell>
          <cell r="C814">
            <v>30</v>
          </cell>
          <cell r="D814">
            <v>20</v>
          </cell>
          <cell r="E814" t="str">
            <v>R=MSE</v>
          </cell>
          <cell r="F814">
            <v>1</v>
          </cell>
          <cell r="H814">
            <v>240</v>
          </cell>
          <cell r="I814">
            <v>3</v>
          </cell>
          <cell r="J814">
            <v>3</v>
          </cell>
        </row>
        <row r="815">
          <cell r="A815" t="str">
            <v>TDRS</v>
          </cell>
          <cell r="B815" t="str">
            <v>Residential Service</v>
          </cell>
          <cell r="C815">
            <v>30</v>
          </cell>
          <cell r="D815">
            <v>20</v>
          </cell>
          <cell r="E815" t="str">
            <v>R=TMS</v>
          </cell>
          <cell r="F815">
            <v>1</v>
          </cell>
          <cell r="H815">
            <v>240</v>
          </cell>
          <cell r="I815">
            <v>3</v>
          </cell>
          <cell r="J815">
            <v>2</v>
          </cell>
        </row>
        <row r="816">
          <cell r="A816" t="str">
            <v>TDRS</v>
          </cell>
          <cell r="B816" t="str">
            <v>Residential Service</v>
          </cell>
          <cell r="C816">
            <v>30</v>
          </cell>
          <cell r="D816">
            <v>20</v>
          </cell>
          <cell r="E816" t="str">
            <v>R=MS</v>
          </cell>
          <cell r="F816">
            <v>1</v>
          </cell>
          <cell r="H816">
            <v>240</v>
          </cell>
          <cell r="I816">
            <v>3</v>
          </cell>
          <cell r="J816">
            <v>3</v>
          </cell>
        </row>
        <row r="817">
          <cell r="A817" t="str">
            <v>TDRS</v>
          </cell>
          <cell r="B817" t="str">
            <v>Residential Service</v>
          </cell>
          <cell r="C817">
            <v>30</v>
          </cell>
          <cell r="D817">
            <v>20</v>
          </cell>
          <cell r="E817" t="str">
            <v>R=D2S</v>
          </cell>
          <cell r="F817">
            <v>1</v>
          </cell>
          <cell r="H817">
            <v>240</v>
          </cell>
          <cell r="I817">
            <v>3</v>
          </cell>
          <cell r="J817">
            <v>1</v>
          </cell>
        </row>
        <row r="818">
          <cell r="A818" t="str">
            <v>TDRS</v>
          </cell>
          <cell r="B818" t="str">
            <v>Residential Service</v>
          </cell>
          <cell r="C818">
            <v>30</v>
          </cell>
          <cell r="D818">
            <v>20</v>
          </cell>
          <cell r="E818" t="str">
            <v>R=MX</v>
          </cell>
          <cell r="F818">
            <v>1</v>
          </cell>
          <cell r="G818">
            <v>37690</v>
          </cell>
          <cell r="H818">
            <v>240</v>
          </cell>
          <cell r="I818">
            <v>3</v>
          </cell>
          <cell r="J818">
            <v>449</v>
          </cell>
        </row>
        <row r="819">
          <cell r="A819" t="str">
            <v>TDRS</v>
          </cell>
          <cell r="B819" t="str">
            <v>Residential Service</v>
          </cell>
          <cell r="C819">
            <v>30</v>
          </cell>
          <cell r="D819">
            <v>20</v>
          </cell>
          <cell r="E819" t="str">
            <v>R=J5SD</v>
          </cell>
          <cell r="F819">
            <v>1</v>
          </cell>
          <cell r="H819">
            <v>240</v>
          </cell>
          <cell r="I819">
            <v>3</v>
          </cell>
          <cell r="J819">
            <v>1</v>
          </cell>
        </row>
        <row r="820">
          <cell r="A820" t="str">
            <v>TDRS</v>
          </cell>
          <cell r="B820" t="str">
            <v>Residential Service</v>
          </cell>
          <cell r="C820">
            <v>30</v>
          </cell>
          <cell r="D820">
            <v>20</v>
          </cell>
          <cell r="E820" t="str">
            <v>A=AB1</v>
          </cell>
          <cell r="F820">
            <v>1</v>
          </cell>
          <cell r="G820">
            <v>37593</v>
          </cell>
          <cell r="H820">
            <v>240</v>
          </cell>
          <cell r="I820">
            <v>3</v>
          </cell>
          <cell r="J820">
            <v>281</v>
          </cell>
        </row>
        <row r="821">
          <cell r="A821" t="str">
            <v>TDRS</v>
          </cell>
          <cell r="B821" t="str">
            <v>Residential Service</v>
          </cell>
          <cell r="C821">
            <v>30</v>
          </cell>
          <cell r="D821">
            <v>20</v>
          </cell>
          <cell r="E821" t="str">
            <v>R=MS</v>
          </cell>
          <cell r="F821">
            <v>1</v>
          </cell>
          <cell r="G821">
            <v>35431</v>
          </cell>
          <cell r="H821">
            <v>240</v>
          </cell>
          <cell r="I821">
            <v>3</v>
          </cell>
          <cell r="J821">
            <v>2</v>
          </cell>
        </row>
        <row r="822">
          <cell r="A822" t="str">
            <v>TDRS</v>
          </cell>
          <cell r="B822" t="str">
            <v>Residential Service</v>
          </cell>
          <cell r="C822">
            <v>30</v>
          </cell>
          <cell r="D822">
            <v>20</v>
          </cell>
          <cell r="E822" t="str">
            <v>R=J4S</v>
          </cell>
          <cell r="F822">
            <v>1</v>
          </cell>
          <cell r="G822">
            <v>35765</v>
          </cell>
          <cell r="H822">
            <v>240</v>
          </cell>
          <cell r="I822">
            <v>3</v>
          </cell>
          <cell r="J822">
            <v>1</v>
          </cell>
        </row>
        <row r="823">
          <cell r="A823" t="str">
            <v>TDRS</v>
          </cell>
          <cell r="B823" t="str">
            <v>Residential Service</v>
          </cell>
          <cell r="C823">
            <v>30</v>
          </cell>
          <cell r="D823">
            <v>20</v>
          </cell>
          <cell r="E823" t="str">
            <v>R=J5S</v>
          </cell>
          <cell r="F823">
            <v>1</v>
          </cell>
          <cell r="G823">
            <v>36161</v>
          </cell>
          <cell r="H823">
            <v>240</v>
          </cell>
          <cell r="I823">
            <v>3</v>
          </cell>
          <cell r="J823">
            <v>1</v>
          </cell>
        </row>
        <row r="824">
          <cell r="A824" t="str">
            <v>TDRS</v>
          </cell>
          <cell r="B824" t="str">
            <v>Residential Service</v>
          </cell>
          <cell r="C824">
            <v>30</v>
          </cell>
          <cell r="D824">
            <v>20</v>
          </cell>
          <cell r="E824" t="str">
            <v>R=D5S</v>
          </cell>
          <cell r="F824">
            <v>1</v>
          </cell>
          <cell r="G824">
            <v>32143</v>
          </cell>
          <cell r="H824">
            <v>240</v>
          </cell>
          <cell r="I824">
            <v>3</v>
          </cell>
          <cell r="J824">
            <v>1</v>
          </cell>
        </row>
        <row r="825">
          <cell r="A825" t="str">
            <v>TDRS</v>
          </cell>
          <cell r="B825" t="str">
            <v>Residential Service</v>
          </cell>
          <cell r="C825">
            <v>30</v>
          </cell>
          <cell r="D825">
            <v>20</v>
          </cell>
          <cell r="E825" t="str">
            <v>R=MS</v>
          </cell>
          <cell r="F825">
            <v>1</v>
          </cell>
          <cell r="G825">
            <v>35674</v>
          </cell>
          <cell r="H825">
            <v>240</v>
          </cell>
          <cell r="I825">
            <v>3</v>
          </cell>
          <cell r="J825">
            <v>1</v>
          </cell>
        </row>
        <row r="826">
          <cell r="A826" t="str">
            <v>TDRS</v>
          </cell>
          <cell r="B826" t="str">
            <v>Residential Service</v>
          </cell>
          <cell r="C826">
            <v>30</v>
          </cell>
          <cell r="D826">
            <v>20</v>
          </cell>
          <cell r="E826" t="str">
            <v>R=J5S</v>
          </cell>
          <cell r="F826">
            <v>1</v>
          </cell>
          <cell r="G826">
            <v>35949</v>
          </cell>
          <cell r="H826">
            <v>240</v>
          </cell>
          <cell r="I826">
            <v>3</v>
          </cell>
          <cell r="J826">
            <v>1</v>
          </cell>
        </row>
        <row r="827">
          <cell r="A827" t="str">
            <v>TDRS</v>
          </cell>
          <cell r="B827" t="str">
            <v>Residential Service</v>
          </cell>
          <cell r="C827">
            <v>30</v>
          </cell>
          <cell r="D827">
            <v>20</v>
          </cell>
          <cell r="E827" t="str">
            <v>R=J5S</v>
          </cell>
          <cell r="F827">
            <v>1</v>
          </cell>
          <cell r="G827">
            <v>36164</v>
          </cell>
          <cell r="H827">
            <v>240</v>
          </cell>
          <cell r="I827">
            <v>3</v>
          </cell>
          <cell r="J827">
            <v>1</v>
          </cell>
        </row>
        <row r="828">
          <cell r="A828" t="str">
            <v>TDRS</v>
          </cell>
          <cell r="B828" t="str">
            <v>Residential Service</v>
          </cell>
          <cell r="C828">
            <v>30</v>
          </cell>
          <cell r="D828">
            <v>20</v>
          </cell>
          <cell r="E828" t="str">
            <v>R=MS</v>
          </cell>
          <cell r="F828">
            <v>1</v>
          </cell>
          <cell r="G828">
            <v>35855</v>
          </cell>
          <cell r="H828">
            <v>240</v>
          </cell>
          <cell r="I828">
            <v>3</v>
          </cell>
          <cell r="J828">
            <v>1</v>
          </cell>
        </row>
        <row r="829">
          <cell r="A829" t="str">
            <v>TDRS</v>
          </cell>
          <cell r="B829" t="str">
            <v>Residential Service</v>
          </cell>
          <cell r="C829">
            <v>30</v>
          </cell>
          <cell r="D829">
            <v>20</v>
          </cell>
          <cell r="E829" t="str">
            <v>R=J4S</v>
          </cell>
          <cell r="F829">
            <v>1</v>
          </cell>
          <cell r="G829">
            <v>32144</v>
          </cell>
          <cell r="H829">
            <v>240</v>
          </cell>
          <cell r="I829">
            <v>3</v>
          </cell>
          <cell r="J829">
            <v>1</v>
          </cell>
        </row>
        <row r="830">
          <cell r="A830" t="str">
            <v>TDRS</v>
          </cell>
          <cell r="B830" t="str">
            <v>Residential Service</v>
          </cell>
          <cell r="C830">
            <v>30</v>
          </cell>
          <cell r="D830">
            <v>20</v>
          </cell>
          <cell r="E830" t="str">
            <v>R=D4S</v>
          </cell>
          <cell r="F830">
            <v>1</v>
          </cell>
          <cell r="G830">
            <v>36374</v>
          </cell>
          <cell r="H830">
            <v>240</v>
          </cell>
          <cell r="I830">
            <v>3</v>
          </cell>
          <cell r="J830">
            <v>3</v>
          </cell>
        </row>
        <row r="831">
          <cell r="A831" t="str">
            <v>TDRS</v>
          </cell>
          <cell r="B831" t="str">
            <v>Residential Service</v>
          </cell>
          <cell r="C831">
            <v>30</v>
          </cell>
          <cell r="D831">
            <v>20</v>
          </cell>
          <cell r="E831" t="str">
            <v>R=D5S</v>
          </cell>
          <cell r="F831">
            <v>1</v>
          </cell>
          <cell r="G831">
            <v>36419</v>
          </cell>
          <cell r="H831">
            <v>240</v>
          </cell>
          <cell r="I831">
            <v>3</v>
          </cell>
          <cell r="J831">
            <v>3</v>
          </cell>
        </row>
        <row r="832">
          <cell r="A832" t="str">
            <v>TDRS</v>
          </cell>
          <cell r="B832" t="str">
            <v>Residential Service</v>
          </cell>
          <cell r="C832">
            <v>30</v>
          </cell>
          <cell r="D832">
            <v>20</v>
          </cell>
          <cell r="E832" t="str">
            <v>R=AB1</v>
          </cell>
          <cell r="F832">
            <v>1</v>
          </cell>
          <cell r="G832">
            <v>36419</v>
          </cell>
          <cell r="H832">
            <v>240</v>
          </cell>
          <cell r="I832">
            <v>3</v>
          </cell>
          <cell r="J832">
            <v>14</v>
          </cell>
        </row>
        <row r="833">
          <cell r="A833" t="str">
            <v>TDRS</v>
          </cell>
          <cell r="B833" t="str">
            <v>Residential Service</v>
          </cell>
          <cell r="C833">
            <v>30</v>
          </cell>
          <cell r="D833">
            <v>20</v>
          </cell>
          <cell r="E833" t="str">
            <v>R=I70S</v>
          </cell>
          <cell r="F833">
            <v>1</v>
          </cell>
          <cell r="G833">
            <v>36419</v>
          </cell>
          <cell r="H833">
            <v>240</v>
          </cell>
          <cell r="I833">
            <v>3</v>
          </cell>
          <cell r="J833">
            <v>3</v>
          </cell>
        </row>
        <row r="834">
          <cell r="A834" t="str">
            <v>TDRS</v>
          </cell>
          <cell r="B834" t="str">
            <v>Residential Service</v>
          </cell>
          <cell r="C834">
            <v>30</v>
          </cell>
          <cell r="D834">
            <v>20</v>
          </cell>
          <cell r="E834" t="str">
            <v>R=J4S</v>
          </cell>
          <cell r="F834">
            <v>1</v>
          </cell>
          <cell r="G834">
            <v>36482</v>
          </cell>
          <cell r="H834">
            <v>240</v>
          </cell>
          <cell r="I834">
            <v>3</v>
          </cell>
          <cell r="J834">
            <v>5</v>
          </cell>
        </row>
        <row r="835">
          <cell r="A835" t="str">
            <v>TDRS</v>
          </cell>
          <cell r="B835" t="str">
            <v>Residential Service</v>
          </cell>
          <cell r="C835">
            <v>30</v>
          </cell>
          <cell r="D835">
            <v>20</v>
          </cell>
          <cell r="E835" t="str">
            <v>R=MS</v>
          </cell>
          <cell r="F835">
            <v>1</v>
          </cell>
          <cell r="G835">
            <v>36558</v>
          </cell>
          <cell r="H835">
            <v>240</v>
          </cell>
          <cell r="I835">
            <v>3</v>
          </cell>
          <cell r="J835">
            <v>1</v>
          </cell>
        </row>
        <row r="836">
          <cell r="A836" t="str">
            <v>TDRS</v>
          </cell>
          <cell r="B836" t="str">
            <v>Residential Service</v>
          </cell>
          <cell r="C836">
            <v>30</v>
          </cell>
          <cell r="D836">
            <v>20</v>
          </cell>
          <cell r="E836" t="str">
            <v>R=I70S</v>
          </cell>
          <cell r="F836">
            <v>1</v>
          </cell>
          <cell r="G836">
            <v>36495</v>
          </cell>
          <cell r="H836">
            <v>240</v>
          </cell>
          <cell r="I836">
            <v>3</v>
          </cell>
          <cell r="J836">
            <v>1</v>
          </cell>
        </row>
        <row r="837">
          <cell r="A837" t="str">
            <v>TDRS</v>
          </cell>
          <cell r="B837" t="str">
            <v>Residential Service</v>
          </cell>
          <cell r="C837">
            <v>30</v>
          </cell>
          <cell r="D837">
            <v>20</v>
          </cell>
          <cell r="E837" t="str">
            <v>R=AB1</v>
          </cell>
          <cell r="F837">
            <v>1</v>
          </cell>
          <cell r="G837">
            <v>36570</v>
          </cell>
          <cell r="H837">
            <v>240</v>
          </cell>
          <cell r="I837">
            <v>3</v>
          </cell>
          <cell r="J837">
            <v>1</v>
          </cell>
        </row>
        <row r="838">
          <cell r="A838" t="str">
            <v>TDRS</v>
          </cell>
          <cell r="B838" t="str">
            <v>Residential Service</v>
          </cell>
          <cell r="C838">
            <v>30</v>
          </cell>
          <cell r="D838">
            <v>20</v>
          </cell>
          <cell r="E838" t="str">
            <v>R=AB1</v>
          </cell>
          <cell r="F838">
            <v>1</v>
          </cell>
          <cell r="G838">
            <v>36775</v>
          </cell>
          <cell r="H838">
            <v>240</v>
          </cell>
          <cell r="I838">
            <v>3</v>
          </cell>
          <cell r="J838">
            <v>68</v>
          </cell>
        </row>
        <row r="839">
          <cell r="A839" t="str">
            <v>TDRS</v>
          </cell>
          <cell r="B839" t="str">
            <v>Residential Service</v>
          </cell>
          <cell r="C839">
            <v>30</v>
          </cell>
          <cell r="D839">
            <v>20</v>
          </cell>
          <cell r="E839" t="str">
            <v>R=AB1</v>
          </cell>
          <cell r="F839">
            <v>1</v>
          </cell>
          <cell r="G839">
            <v>36775</v>
          </cell>
          <cell r="H839">
            <v>240</v>
          </cell>
          <cell r="I839">
            <v>3</v>
          </cell>
          <cell r="J839">
            <v>1</v>
          </cell>
        </row>
        <row r="840">
          <cell r="A840" t="str">
            <v>TDRS</v>
          </cell>
          <cell r="B840" t="str">
            <v>Residential Service</v>
          </cell>
          <cell r="C840">
            <v>30</v>
          </cell>
          <cell r="D840">
            <v>20</v>
          </cell>
          <cell r="E840" t="str">
            <v>R=MS</v>
          </cell>
          <cell r="F840">
            <v>1</v>
          </cell>
          <cell r="G840">
            <v>36832</v>
          </cell>
          <cell r="H840">
            <v>240</v>
          </cell>
          <cell r="I840">
            <v>3</v>
          </cell>
          <cell r="J840">
            <v>1</v>
          </cell>
        </row>
        <row r="841">
          <cell r="A841" t="str">
            <v>TDRS</v>
          </cell>
          <cell r="B841" t="str">
            <v>Residential Service</v>
          </cell>
          <cell r="C841">
            <v>30</v>
          </cell>
          <cell r="D841">
            <v>20</v>
          </cell>
          <cell r="E841" t="str">
            <v>R=MS</v>
          </cell>
          <cell r="F841">
            <v>1</v>
          </cell>
          <cell r="G841">
            <v>37238</v>
          </cell>
          <cell r="H841">
            <v>240</v>
          </cell>
          <cell r="I841">
            <v>3</v>
          </cell>
          <cell r="J841">
            <v>2</v>
          </cell>
        </row>
        <row r="842">
          <cell r="A842" t="str">
            <v>TDRS</v>
          </cell>
          <cell r="B842" t="str">
            <v>Residential Service</v>
          </cell>
          <cell r="C842">
            <v>30</v>
          </cell>
          <cell r="D842">
            <v>20</v>
          </cell>
          <cell r="E842" t="str">
            <v>R=AB1</v>
          </cell>
          <cell r="F842">
            <v>1</v>
          </cell>
          <cell r="G842">
            <v>36180</v>
          </cell>
          <cell r="H842">
            <v>240</v>
          </cell>
          <cell r="I842">
            <v>3</v>
          </cell>
          <cell r="J842">
            <v>166</v>
          </cell>
        </row>
        <row r="843">
          <cell r="A843" t="str">
            <v>TDRS</v>
          </cell>
          <cell r="B843" t="str">
            <v>Residential Service</v>
          </cell>
          <cell r="C843">
            <v>30</v>
          </cell>
          <cell r="D843">
            <v>20</v>
          </cell>
          <cell r="E843" t="str">
            <v>R=AB1</v>
          </cell>
          <cell r="F843">
            <v>1</v>
          </cell>
          <cell r="G843">
            <v>36929</v>
          </cell>
          <cell r="H843">
            <v>240</v>
          </cell>
          <cell r="I843">
            <v>3</v>
          </cell>
          <cell r="J843">
            <v>164</v>
          </cell>
        </row>
        <row r="844">
          <cell r="A844" t="str">
            <v>TDRS</v>
          </cell>
          <cell r="B844" t="str">
            <v>Residential Service</v>
          </cell>
          <cell r="C844">
            <v>30</v>
          </cell>
          <cell r="D844">
            <v>20</v>
          </cell>
          <cell r="E844" t="str">
            <v>R=J5S</v>
          </cell>
          <cell r="F844">
            <v>1</v>
          </cell>
          <cell r="G844">
            <v>37284</v>
          </cell>
          <cell r="H844">
            <v>240</v>
          </cell>
          <cell r="I844">
            <v>3</v>
          </cell>
          <cell r="J844">
            <v>3</v>
          </cell>
        </row>
        <row r="845">
          <cell r="A845" t="str">
            <v>TDRS</v>
          </cell>
          <cell r="B845" t="str">
            <v>Residential Service</v>
          </cell>
          <cell r="C845">
            <v>30</v>
          </cell>
          <cell r="D845">
            <v>20</v>
          </cell>
          <cell r="E845" t="str">
            <v>R=AB1</v>
          </cell>
          <cell r="F845">
            <v>1</v>
          </cell>
          <cell r="H845">
            <v>240</v>
          </cell>
          <cell r="I845">
            <v>3</v>
          </cell>
          <cell r="J845">
            <v>1</v>
          </cell>
        </row>
        <row r="846">
          <cell r="A846" t="str">
            <v>TDRS</v>
          </cell>
          <cell r="B846" t="str">
            <v>Residential Service</v>
          </cell>
          <cell r="C846">
            <v>30</v>
          </cell>
          <cell r="D846">
            <v>20</v>
          </cell>
          <cell r="E846" t="str">
            <v>R=AB1</v>
          </cell>
          <cell r="F846">
            <v>1</v>
          </cell>
          <cell r="G846">
            <v>36067</v>
          </cell>
          <cell r="H846">
            <v>240</v>
          </cell>
          <cell r="I846">
            <v>3</v>
          </cell>
          <cell r="J846">
            <v>1</v>
          </cell>
        </row>
        <row r="847">
          <cell r="A847" t="str">
            <v>TDRS</v>
          </cell>
          <cell r="B847" t="str">
            <v>Residential Service</v>
          </cell>
          <cell r="C847">
            <v>30</v>
          </cell>
          <cell r="D847">
            <v>20</v>
          </cell>
          <cell r="E847" t="str">
            <v>R=AB1</v>
          </cell>
          <cell r="F847">
            <v>1</v>
          </cell>
          <cell r="G847">
            <v>38730</v>
          </cell>
          <cell r="H847">
            <v>240</v>
          </cell>
          <cell r="I847">
            <v>3</v>
          </cell>
          <cell r="J847">
            <v>158</v>
          </cell>
        </row>
        <row r="848">
          <cell r="A848" t="str">
            <v>TDRS</v>
          </cell>
          <cell r="B848" t="str">
            <v>Residential Service</v>
          </cell>
          <cell r="C848">
            <v>30</v>
          </cell>
          <cell r="D848">
            <v>20</v>
          </cell>
          <cell r="E848" t="str">
            <v>R=AB1</v>
          </cell>
          <cell r="F848">
            <v>1</v>
          </cell>
          <cell r="G848">
            <v>39175</v>
          </cell>
          <cell r="H848">
            <v>240</v>
          </cell>
          <cell r="I848">
            <v>3</v>
          </cell>
          <cell r="J848">
            <v>169</v>
          </cell>
        </row>
        <row r="849">
          <cell r="A849" t="str">
            <v>TDRS</v>
          </cell>
          <cell r="B849" t="str">
            <v>Residential Service</v>
          </cell>
          <cell r="C849">
            <v>30</v>
          </cell>
          <cell r="D849">
            <v>20</v>
          </cell>
          <cell r="E849" t="str">
            <v>R=MX</v>
          </cell>
          <cell r="F849">
            <v>1</v>
          </cell>
          <cell r="G849">
            <v>39661</v>
          </cell>
          <cell r="H849">
            <v>240</v>
          </cell>
          <cell r="I849">
            <v>3</v>
          </cell>
          <cell r="J849">
            <v>161</v>
          </cell>
        </row>
        <row r="850">
          <cell r="A850" t="str">
            <v>TDRS</v>
          </cell>
          <cell r="B850" t="str">
            <v>Residential Service</v>
          </cell>
          <cell r="C850">
            <v>30</v>
          </cell>
          <cell r="D850">
            <v>20</v>
          </cell>
          <cell r="E850" t="str">
            <v>R=MX</v>
          </cell>
          <cell r="F850">
            <v>1</v>
          </cell>
          <cell r="G850">
            <v>39704</v>
          </cell>
          <cell r="H850">
            <v>240</v>
          </cell>
          <cell r="I850">
            <v>3</v>
          </cell>
          <cell r="J850">
            <v>772</v>
          </cell>
        </row>
        <row r="851">
          <cell r="A851" t="str">
            <v>TDRS</v>
          </cell>
          <cell r="B851" t="str">
            <v>Residential Service</v>
          </cell>
          <cell r="C851">
            <v>30</v>
          </cell>
          <cell r="D851">
            <v>20</v>
          </cell>
          <cell r="E851" t="str">
            <v>R=MX</v>
          </cell>
          <cell r="F851">
            <v>1</v>
          </cell>
          <cell r="G851">
            <v>39878</v>
          </cell>
          <cell r="H851">
            <v>240</v>
          </cell>
          <cell r="I851">
            <v>3</v>
          </cell>
          <cell r="J851">
            <v>311</v>
          </cell>
        </row>
        <row r="852">
          <cell r="A852" t="str">
            <v>TDRS</v>
          </cell>
          <cell r="B852" t="str">
            <v>Residential Service</v>
          </cell>
          <cell r="C852">
            <v>30</v>
          </cell>
          <cell r="D852">
            <v>20</v>
          </cell>
          <cell r="E852" t="str">
            <v>S=I210+CE</v>
          </cell>
          <cell r="F852">
            <v>1</v>
          </cell>
          <cell r="G852">
            <v>39934</v>
          </cell>
          <cell r="H852">
            <v>240</v>
          </cell>
          <cell r="I852">
            <v>3</v>
          </cell>
          <cell r="J852">
            <v>433</v>
          </cell>
        </row>
        <row r="853">
          <cell r="A853" t="str">
            <v>TDRS</v>
          </cell>
          <cell r="B853" t="str">
            <v>Residential Service</v>
          </cell>
          <cell r="C853">
            <v>30</v>
          </cell>
          <cell r="D853">
            <v>20</v>
          </cell>
          <cell r="E853" t="str">
            <v>R=MX</v>
          </cell>
          <cell r="F853">
            <v>1</v>
          </cell>
          <cell r="G853">
            <v>39871</v>
          </cell>
          <cell r="H853">
            <v>240</v>
          </cell>
          <cell r="I853">
            <v>3</v>
          </cell>
          <cell r="J853">
            <v>78</v>
          </cell>
        </row>
        <row r="854">
          <cell r="A854" t="str">
            <v>TDRS</v>
          </cell>
          <cell r="B854" t="str">
            <v>Residential Service</v>
          </cell>
          <cell r="C854">
            <v>30</v>
          </cell>
          <cell r="D854">
            <v>20</v>
          </cell>
          <cell r="E854" t="str">
            <v>S=I210+CE</v>
          </cell>
          <cell r="F854">
            <v>1</v>
          </cell>
          <cell r="G854">
            <v>40073</v>
          </cell>
          <cell r="H854">
            <v>240</v>
          </cell>
          <cell r="I854">
            <v>3</v>
          </cell>
          <cell r="J854">
            <v>1161</v>
          </cell>
        </row>
        <row r="855">
          <cell r="A855" t="str">
            <v>TDRS</v>
          </cell>
          <cell r="B855" t="str">
            <v>Residential Service</v>
          </cell>
          <cell r="C855">
            <v>30</v>
          </cell>
          <cell r="D855">
            <v>20</v>
          </cell>
          <cell r="E855" t="str">
            <v>S=I210+CE</v>
          </cell>
          <cell r="F855">
            <v>1</v>
          </cell>
          <cell r="G855">
            <v>40198</v>
          </cell>
          <cell r="H855">
            <v>240</v>
          </cell>
          <cell r="I855">
            <v>3</v>
          </cell>
          <cell r="J855">
            <v>447</v>
          </cell>
        </row>
        <row r="856">
          <cell r="A856" t="str">
            <v>TDRS</v>
          </cell>
          <cell r="B856" t="str">
            <v>Residential Service</v>
          </cell>
          <cell r="C856">
            <v>30</v>
          </cell>
          <cell r="D856">
            <v>20</v>
          </cell>
          <cell r="E856" t="str">
            <v>R=J5S</v>
          </cell>
          <cell r="F856">
            <v>1</v>
          </cell>
          <cell r="H856">
            <v>240</v>
          </cell>
          <cell r="I856">
            <v>3</v>
          </cell>
          <cell r="J856">
            <v>2963</v>
          </cell>
        </row>
        <row r="857">
          <cell r="A857" t="str">
            <v>TDRS</v>
          </cell>
          <cell r="B857" t="str">
            <v>Residential Service</v>
          </cell>
          <cell r="C857">
            <v>30</v>
          </cell>
          <cell r="D857">
            <v>20</v>
          </cell>
          <cell r="E857" t="str">
            <v>R=MS</v>
          </cell>
          <cell r="F857">
            <v>1</v>
          </cell>
          <cell r="H857">
            <v>240</v>
          </cell>
          <cell r="I857">
            <v>3</v>
          </cell>
          <cell r="J857">
            <v>962</v>
          </cell>
        </row>
        <row r="858">
          <cell r="A858" t="str">
            <v>TDRS</v>
          </cell>
          <cell r="B858" t="str">
            <v>Residential Service</v>
          </cell>
          <cell r="C858">
            <v>30</v>
          </cell>
          <cell r="D858">
            <v>20</v>
          </cell>
          <cell r="E858" t="str">
            <v>R=D5S</v>
          </cell>
          <cell r="F858">
            <v>1</v>
          </cell>
          <cell r="H858">
            <v>240</v>
          </cell>
          <cell r="I858">
            <v>3</v>
          </cell>
          <cell r="J858">
            <v>18</v>
          </cell>
        </row>
        <row r="859">
          <cell r="A859" t="str">
            <v>TDRS</v>
          </cell>
          <cell r="B859" t="str">
            <v>Residential Service</v>
          </cell>
          <cell r="C859">
            <v>30</v>
          </cell>
          <cell r="D859">
            <v>20</v>
          </cell>
          <cell r="E859" t="str">
            <v>R=J5SR</v>
          </cell>
          <cell r="F859">
            <v>1</v>
          </cell>
          <cell r="H859">
            <v>240</v>
          </cell>
          <cell r="I859">
            <v>3</v>
          </cell>
          <cell r="J859">
            <v>133</v>
          </cell>
        </row>
        <row r="860">
          <cell r="A860" t="str">
            <v>TDRS</v>
          </cell>
          <cell r="B860" t="str">
            <v>Residential Service</v>
          </cell>
          <cell r="C860">
            <v>30</v>
          </cell>
          <cell r="D860">
            <v>20</v>
          </cell>
          <cell r="E860" t="str">
            <v>R=J4S</v>
          </cell>
          <cell r="F860">
            <v>1</v>
          </cell>
          <cell r="H860">
            <v>240</v>
          </cell>
          <cell r="I860">
            <v>3</v>
          </cell>
          <cell r="J860">
            <v>7</v>
          </cell>
        </row>
        <row r="861">
          <cell r="A861" t="str">
            <v>TDRS</v>
          </cell>
          <cell r="B861" t="str">
            <v>Residential Service</v>
          </cell>
          <cell r="C861">
            <v>30</v>
          </cell>
          <cell r="D861">
            <v>20</v>
          </cell>
          <cell r="E861" t="str">
            <v>R=J4S</v>
          </cell>
          <cell r="F861">
            <v>1</v>
          </cell>
          <cell r="H861">
            <v>240</v>
          </cell>
          <cell r="I861">
            <v>3</v>
          </cell>
          <cell r="J861">
            <v>8</v>
          </cell>
        </row>
        <row r="862">
          <cell r="A862" t="str">
            <v>TDRS</v>
          </cell>
          <cell r="B862" t="str">
            <v>Residential Service</v>
          </cell>
          <cell r="C862">
            <v>30</v>
          </cell>
          <cell r="D862">
            <v>20</v>
          </cell>
          <cell r="E862" t="str">
            <v>R=D4S</v>
          </cell>
          <cell r="F862">
            <v>1</v>
          </cell>
          <cell r="H862">
            <v>240</v>
          </cell>
          <cell r="I862">
            <v>2</v>
          </cell>
          <cell r="J862">
            <v>1</v>
          </cell>
        </row>
        <row r="863">
          <cell r="A863" t="str">
            <v>TDRS</v>
          </cell>
          <cell r="B863" t="str">
            <v>Residential Service</v>
          </cell>
          <cell r="C863">
            <v>30</v>
          </cell>
          <cell r="D863">
            <v>20</v>
          </cell>
          <cell r="E863" t="str">
            <v>R=MQS</v>
          </cell>
          <cell r="F863">
            <v>1</v>
          </cell>
          <cell r="H863">
            <v>240</v>
          </cell>
          <cell r="I863">
            <v>3</v>
          </cell>
          <cell r="J863">
            <v>4</v>
          </cell>
        </row>
        <row r="864">
          <cell r="A864" t="str">
            <v>TDRS</v>
          </cell>
          <cell r="B864" t="str">
            <v>Residential Service</v>
          </cell>
          <cell r="C864">
            <v>30</v>
          </cell>
          <cell r="D864">
            <v>20</v>
          </cell>
          <cell r="E864" t="str">
            <v>R=J5S</v>
          </cell>
          <cell r="F864">
            <v>1</v>
          </cell>
          <cell r="H864">
            <v>240</v>
          </cell>
          <cell r="I864">
            <v>4</v>
          </cell>
          <cell r="J864">
            <v>1</v>
          </cell>
        </row>
        <row r="865">
          <cell r="A865" t="str">
            <v>TDRS</v>
          </cell>
          <cell r="B865" t="str">
            <v>Residential Service</v>
          </cell>
          <cell r="C865">
            <v>30</v>
          </cell>
          <cell r="D865">
            <v>20</v>
          </cell>
          <cell r="E865" t="str">
            <v>R=AB1</v>
          </cell>
          <cell r="F865">
            <v>1</v>
          </cell>
          <cell r="G865">
            <v>38139</v>
          </cell>
          <cell r="H865">
            <v>240</v>
          </cell>
          <cell r="I865">
            <v>3</v>
          </cell>
          <cell r="J865">
            <v>166</v>
          </cell>
        </row>
        <row r="866">
          <cell r="A866" t="str">
            <v>TDRS</v>
          </cell>
          <cell r="B866" t="str">
            <v>Residential Service</v>
          </cell>
          <cell r="C866">
            <v>30</v>
          </cell>
          <cell r="D866">
            <v>20</v>
          </cell>
          <cell r="E866" t="str">
            <v>R=AB1</v>
          </cell>
          <cell r="F866">
            <v>1</v>
          </cell>
          <cell r="G866">
            <v>37923</v>
          </cell>
          <cell r="H866">
            <v>240</v>
          </cell>
          <cell r="I866">
            <v>3</v>
          </cell>
          <cell r="J866">
            <v>538</v>
          </cell>
        </row>
        <row r="867">
          <cell r="A867" t="str">
            <v>TDRS</v>
          </cell>
          <cell r="B867" t="str">
            <v>Residential Service</v>
          </cell>
          <cell r="C867">
            <v>30</v>
          </cell>
          <cell r="D867">
            <v>20</v>
          </cell>
          <cell r="E867" t="str">
            <v>R=AB1</v>
          </cell>
          <cell r="F867">
            <v>1</v>
          </cell>
          <cell r="G867">
            <v>38014</v>
          </cell>
          <cell r="H867">
            <v>240</v>
          </cell>
          <cell r="I867">
            <v>3</v>
          </cell>
          <cell r="J867">
            <v>45</v>
          </cell>
        </row>
        <row r="868">
          <cell r="A868" t="str">
            <v>TDRS</v>
          </cell>
          <cell r="B868" t="str">
            <v>Residential Service</v>
          </cell>
          <cell r="C868">
            <v>30</v>
          </cell>
          <cell r="D868">
            <v>20</v>
          </cell>
          <cell r="E868" t="str">
            <v>R=AB1</v>
          </cell>
          <cell r="F868">
            <v>1</v>
          </cell>
          <cell r="G868">
            <v>38159</v>
          </cell>
          <cell r="H868">
            <v>240</v>
          </cell>
          <cell r="I868">
            <v>3</v>
          </cell>
          <cell r="J868">
            <v>4</v>
          </cell>
        </row>
        <row r="869">
          <cell r="A869" t="str">
            <v>TDRS</v>
          </cell>
          <cell r="B869" t="str">
            <v>Residential Service</v>
          </cell>
          <cell r="C869">
            <v>30</v>
          </cell>
          <cell r="D869">
            <v>20</v>
          </cell>
          <cell r="E869" t="str">
            <v>R=AB1</v>
          </cell>
          <cell r="F869">
            <v>1</v>
          </cell>
          <cell r="G869">
            <v>38181</v>
          </cell>
          <cell r="H869">
            <v>240</v>
          </cell>
          <cell r="I869">
            <v>3</v>
          </cell>
          <cell r="J869">
            <v>182</v>
          </cell>
        </row>
        <row r="870">
          <cell r="A870" t="str">
            <v>TDRS</v>
          </cell>
          <cell r="B870" t="str">
            <v>Residential Service</v>
          </cell>
          <cell r="C870">
            <v>30</v>
          </cell>
          <cell r="D870">
            <v>20</v>
          </cell>
          <cell r="E870" t="str">
            <v>R=AB1</v>
          </cell>
          <cell r="F870">
            <v>1</v>
          </cell>
          <cell r="G870">
            <v>38181</v>
          </cell>
          <cell r="H870">
            <v>240</v>
          </cell>
          <cell r="I870">
            <v>3</v>
          </cell>
          <cell r="J870">
            <v>19</v>
          </cell>
        </row>
        <row r="871">
          <cell r="A871" t="str">
            <v>TDRS</v>
          </cell>
          <cell r="B871" t="str">
            <v>Residential Service</v>
          </cell>
          <cell r="C871">
            <v>30</v>
          </cell>
          <cell r="D871">
            <v>20</v>
          </cell>
          <cell r="E871" t="str">
            <v>R=D4S</v>
          </cell>
          <cell r="F871">
            <v>1</v>
          </cell>
          <cell r="H871">
            <v>240</v>
          </cell>
          <cell r="I871">
            <v>3</v>
          </cell>
          <cell r="J871">
            <v>2</v>
          </cell>
        </row>
        <row r="872">
          <cell r="A872" t="str">
            <v>TDRS</v>
          </cell>
          <cell r="B872" t="str">
            <v>Residential Service</v>
          </cell>
          <cell r="C872">
            <v>30</v>
          </cell>
          <cell r="D872">
            <v>20</v>
          </cell>
          <cell r="E872" t="str">
            <v>R=J5SD</v>
          </cell>
          <cell r="F872">
            <v>1</v>
          </cell>
          <cell r="H872">
            <v>240</v>
          </cell>
          <cell r="I872">
            <v>3</v>
          </cell>
          <cell r="J872">
            <v>3</v>
          </cell>
        </row>
        <row r="873">
          <cell r="A873" t="str">
            <v>TDRS</v>
          </cell>
          <cell r="B873" t="str">
            <v>Residential Service</v>
          </cell>
          <cell r="C873">
            <v>30</v>
          </cell>
          <cell r="D873">
            <v>20</v>
          </cell>
          <cell r="E873" t="str">
            <v>R=PMS2S</v>
          </cell>
          <cell r="F873">
            <v>1</v>
          </cell>
          <cell r="H873">
            <v>240</v>
          </cell>
          <cell r="I873">
            <v>3</v>
          </cell>
          <cell r="J873">
            <v>1</v>
          </cell>
        </row>
        <row r="874">
          <cell r="A874" t="str">
            <v>TDRS</v>
          </cell>
          <cell r="B874" t="str">
            <v>Residential Service</v>
          </cell>
          <cell r="C874">
            <v>30</v>
          </cell>
          <cell r="D874">
            <v>20</v>
          </cell>
          <cell r="E874" t="str">
            <v>R=MS</v>
          </cell>
          <cell r="F874">
            <v>1</v>
          </cell>
          <cell r="H874">
            <v>240</v>
          </cell>
          <cell r="I874">
            <v>3</v>
          </cell>
          <cell r="J874">
            <v>2</v>
          </cell>
        </row>
        <row r="875">
          <cell r="A875" t="str">
            <v>TDRS</v>
          </cell>
          <cell r="B875" t="str">
            <v>Residential Service</v>
          </cell>
          <cell r="C875">
            <v>30</v>
          </cell>
          <cell r="D875">
            <v>20</v>
          </cell>
          <cell r="E875" t="str">
            <v>R=D5S</v>
          </cell>
          <cell r="F875">
            <v>1</v>
          </cell>
          <cell r="H875">
            <v>240</v>
          </cell>
          <cell r="I875">
            <v>4</v>
          </cell>
          <cell r="J875">
            <v>1</v>
          </cell>
        </row>
        <row r="876">
          <cell r="A876" t="str">
            <v>TDRS</v>
          </cell>
          <cell r="B876" t="str">
            <v>Residential Service</v>
          </cell>
          <cell r="C876">
            <v>30</v>
          </cell>
          <cell r="D876">
            <v>20</v>
          </cell>
          <cell r="E876" t="str">
            <v>R=AB1</v>
          </cell>
          <cell r="F876">
            <v>1</v>
          </cell>
          <cell r="G876">
            <v>37771</v>
          </cell>
          <cell r="H876">
            <v>240</v>
          </cell>
          <cell r="I876">
            <v>3</v>
          </cell>
          <cell r="J876">
            <v>35</v>
          </cell>
        </row>
        <row r="877">
          <cell r="A877" t="str">
            <v>TDRS</v>
          </cell>
          <cell r="B877" t="str">
            <v>Residential Service</v>
          </cell>
          <cell r="C877">
            <v>30</v>
          </cell>
          <cell r="D877">
            <v>20</v>
          </cell>
          <cell r="E877" t="str">
            <v>R=AB1</v>
          </cell>
          <cell r="F877">
            <v>1</v>
          </cell>
          <cell r="H877">
            <v>240</v>
          </cell>
          <cell r="I877">
            <v>3</v>
          </cell>
          <cell r="J877">
            <v>1</v>
          </cell>
        </row>
        <row r="878">
          <cell r="A878" t="str">
            <v>TDRS</v>
          </cell>
          <cell r="B878" t="str">
            <v>Residential Service</v>
          </cell>
          <cell r="C878">
            <v>30</v>
          </cell>
          <cell r="D878">
            <v>20</v>
          </cell>
          <cell r="E878" t="str">
            <v>R=I70S</v>
          </cell>
          <cell r="F878">
            <v>1</v>
          </cell>
          <cell r="H878">
            <v>240</v>
          </cell>
          <cell r="I878">
            <v>3</v>
          </cell>
          <cell r="J878">
            <v>4</v>
          </cell>
        </row>
        <row r="879">
          <cell r="A879" t="str">
            <v>TDRS</v>
          </cell>
          <cell r="B879" t="str">
            <v>Residential Service</v>
          </cell>
          <cell r="C879">
            <v>30</v>
          </cell>
          <cell r="D879">
            <v>20</v>
          </cell>
          <cell r="E879" t="str">
            <v>R=AB1</v>
          </cell>
          <cell r="F879">
            <v>1</v>
          </cell>
          <cell r="G879">
            <v>36161</v>
          </cell>
          <cell r="H879">
            <v>240</v>
          </cell>
          <cell r="I879">
            <v>3</v>
          </cell>
          <cell r="J879">
            <v>61</v>
          </cell>
        </row>
        <row r="880">
          <cell r="A880" t="str">
            <v>TDRS</v>
          </cell>
          <cell r="B880" t="str">
            <v>Residential Service</v>
          </cell>
          <cell r="C880">
            <v>30</v>
          </cell>
          <cell r="D880">
            <v>20</v>
          </cell>
          <cell r="E880" t="str">
            <v>R=J5S</v>
          </cell>
          <cell r="F880">
            <v>1</v>
          </cell>
          <cell r="G880">
            <v>34700</v>
          </cell>
          <cell r="H880">
            <v>240</v>
          </cell>
          <cell r="I880">
            <v>3</v>
          </cell>
          <cell r="J880">
            <v>1</v>
          </cell>
        </row>
        <row r="881">
          <cell r="A881" t="str">
            <v>TDRS</v>
          </cell>
          <cell r="B881" t="str">
            <v>Residential Service</v>
          </cell>
          <cell r="C881">
            <v>30</v>
          </cell>
          <cell r="D881">
            <v>20</v>
          </cell>
          <cell r="E881" t="str">
            <v>R=AB1</v>
          </cell>
          <cell r="F881">
            <v>1</v>
          </cell>
          <cell r="G881">
            <v>36161</v>
          </cell>
          <cell r="H881">
            <v>240</v>
          </cell>
          <cell r="I881">
            <v>3</v>
          </cell>
          <cell r="J881">
            <v>1</v>
          </cell>
        </row>
        <row r="882">
          <cell r="A882" t="str">
            <v>TDRS</v>
          </cell>
          <cell r="B882" t="str">
            <v>Residential Service</v>
          </cell>
          <cell r="C882">
            <v>30</v>
          </cell>
          <cell r="D882">
            <v>20</v>
          </cell>
          <cell r="E882" t="str">
            <v>R=MS</v>
          </cell>
          <cell r="F882">
            <v>1</v>
          </cell>
          <cell r="G882">
            <v>36039</v>
          </cell>
          <cell r="H882">
            <v>240</v>
          </cell>
          <cell r="I882">
            <v>3</v>
          </cell>
          <cell r="J882">
            <v>1</v>
          </cell>
        </row>
        <row r="883">
          <cell r="A883" t="str">
            <v>TDRS</v>
          </cell>
          <cell r="B883" t="str">
            <v>Residential Service</v>
          </cell>
          <cell r="C883">
            <v>30</v>
          </cell>
          <cell r="D883">
            <v>20</v>
          </cell>
          <cell r="E883" t="str">
            <v>R=MS</v>
          </cell>
          <cell r="F883">
            <v>1</v>
          </cell>
          <cell r="G883">
            <v>35949</v>
          </cell>
          <cell r="H883">
            <v>240</v>
          </cell>
          <cell r="I883">
            <v>3</v>
          </cell>
          <cell r="J883">
            <v>3</v>
          </cell>
        </row>
        <row r="884">
          <cell r="A884" t="str">
            <v>TDRS</v>
          </cell>
          <cell r="B884" t="str">
            <v>Residential Service</v>
          </cell>
          <cell r="C884">
            <v>30</v>
          </cell>
          <cell r="D884">
            <v>20</v>
          </cell>
          <cell r="E884" t="str">
            <v>R=D4S</v>
          </cell>
          <cell r="F884">
            <v>1</v>
          </cell>
          <cell r="G884">
            <v>34335</v>
          </cell>
          <cell r="H884">
            <v>240</v>
          </cell>
          <cell r="I884">
            <v>3</v>
          </cell>
          <cell r="J884">
            <v>1</v>
          </cell>
        </row>
        <row r="885">
          <cell r="A885" t="str">
            <v>TDRS</v>
          </cell>
          <cell r="B885" t="str">
            <v>Residential Service</v>
          </cell>
          <cell r="C885">
            <v>30</v>
          </cell>
          <cell r="D885">
            <v>20</v>
          </cell>
          <cell r="E885" t="str">
            <v>R=MS</v>
          </cell>
          <cell r="F885">
            <v>1</v>
          </cell>
          <cell r="G885">
            <v>35983</v>
          </cell>
          <cell r="H885">
            <v>240</v>
          </cell>
          <cell r="I885">
            <v>3</v>
          </cell>
          <cell r="J885">
            <v>1</v>
          </cell>
        </row>
        <row r="886">
          <cell r="A886" t="str">
            <v>TDRS</v>
          </cell>
          <cell r="B886" t="str">
            <v>Residential Service</v>
          </cell>
          <cell r="C886">
            <v>30</v>
          </cell>
          <cell r="D886">
            <v>20</v>
          </cell>
          <cell r="E886" t="str">
            <v>R=MS</v>
          </cell>
          <cell r="F886">
            <v>1</v>
          </cell>
          <cell r="G886">
            <v>35829</v>
          </cell>
          <cell r="H886">
            <v>240</v>
          </cell>
          <cell r="I886">
            <v>3</v>
          </cell>
          <cell r="J886">
            <v>1</v>
          </cell>
        </row>
        <row r="887">
          <cell r="A887" t="str">
            <v>TDRS</v>
          </cell>
          <cell r="B887" t="str">
            <v>Residential Service</v>
          </cell>
          <cell r="C887">
            <v>30</v>
          </cell>
          <cell r="D887">
            <v>20</v>
          </cell>
          <cell r="E887" t="str">
            <v>R=AB1</v>
          </cell>
          <cell r="F887">
            <v>1</v>
          </cell>
          <cell r="G887">
            <v>36412</v>
          </cell>
          <cell r="H887">
            <v>240</v>
          </cell>
          <cell r="I887">
            <v>3</v>
          </cell>
          <cell r="J887">
            <v>48</v>
          </cell>
        </row>
        <row r="888">
          <cell r="A888" t="str">
            <v>TDRS</v>
          </cell>
          <cell r="B888" t="str">
            <v>Residential Service</v>
          </cell>
          <cell r="C888">
            <v>30</v>
          </cell>
          <cell r="D888">
            <v>20</v>
          </cell>
          <cell r="E888" t="str">
            <v>R=MS</v>
          </cell>
          <cell r="F888">
            <v>1</v>
          </cell>
          <cell r="G888">
            <v>36374</v>
          </cell>
          <cell r="H888">
            <v>240</v>
          </cell>
          <cell r="I888">
            <v>3</v>
          </cell>
          <cell r="J888">
            <v>4</v>
          </cell>
        </row>
        <row r="889">
          <cell r="A889" t="str">
            <v>TDRS</v>
          </cell>
          <cell r="B889" t="str">
            <v>Residential Service</v>
          </cell>
          <cell r="C889">
            <v>30</v>
          </cell>
          <cell r="D889">
            <v>20</v>
          </cell>
          <cell r="E889" t="str">
            <v>R=AB1</v>
          </cell>
          <cell r="F889">
            <v>1</v>
          </cell>
          <cell r="G889">
            <v>36130</v>
          </cell>
          <cell r="H889">
            <v>240</v>
          </cell>
          <cell r="I889">
            <v>3</v>
          </cell>
          <cell r="J889">
            <v>1</v>
          </cell>
        </row>
        <row r="890">
          <cell r="A890" t="str">
            <v>TDRS</v>
          </cell>
          <cell r="B890" t="str">
            <v>Residential Service</v>
          </cell>
          <cell r="C890">
            <v>30</v>
          </cell>
          <cell r="D890">
            <v>20</v>
          </cell>
          <cell r="E890" t="str">
            <v>R=J5S</v>
          </cell>
          <cell r="F890">
            <v>1</v>
          </cell>
          <cell r="G890">
            <v>36444</v>
          </cell>
          <cell r="H890">
            <v>240</v>
          </cell>
          <cell r="I890">
            <v>3</v>
          </cell>
          <cell r="J890">
            <v>4</v>
          </cell>
        </row>
        <row r="891">
          <cell r="A891" t="str">
            <v>TDRS</v>
          </cell>
          <cell r="B891" t="str">
            <v>Residential Service</v>
          </cell>
          <cell r="C891">
            <v>30</v>
          </cell>
          <cell r="D891">
            <v>20</v>
          </cell>
          <cell r="E891" t="str">
            <v>R=AB1</v>
          </cell>
          <cell r="F891">
            <v>1</v>
          </cell>
          <cell r="G891">
            <v>36434</v>
          </cell>
          <cell r="H891">
            <v>240</v>
          </cell>
          <cell r="I891">
            <v>3</v>
          </cell>
          <cell r="J891">
            <v>1</v>
          </cell>
        </row>
        <row r="892">
          <cell r="A892" t="str">
            <v>TDRS</v>
          </cell>
          <cell r="B892" t="str">
            <v>Residential Service</v>
          </cell>
          <cell r="C892">
            <v>30</v>
          </cell>
          <cell r="D892">
            <v>20</v>
          </cell>
          <cell r="E892" t="str">
            <v>R=MS</v>
          </cell>
          <cell r="F892">
            <v>1</v>
          </cell>
          <cell r="G892">
            <v>35431</v>
          </cell>
          <cell r="H892">
            <v>240</v>
          </cell>
          <cell r="I892">
            <v>3</v>
          </cell>
          <cell r="J892">
            <v>1</v>
          </cell>
        </row>
        <row r="893">
          <cell r="A893" t="str">
            <v>TDRS</v>
          </cell>
          <cell r="B893" t="str">
            <v>Residential Service</v>
          </cell>
          <cell r="C893">
            <v>30</v>
          </cell>
          <cell r="D893">
            <v>20</v>
          </cell>
          <cell r="E893" t="str">
            <v>R=MS</v>
          </cell>
          <cell r="F893">
            <v>1</v>
          </cell>
          <cell r="G893">
            <v>36453</v>
          </cell>
          <cell r="H893">
            <v>240</v>
          </cell>
          <cell r="I893">
            <v>3</v>
          </cell>
          <cell r="J893">
            <v>16</v>
          </cell>
        </row>
        <row r="894">
          <cell r="A894" t="str">
            <v>TDRS</v>
          </cell>
          <cell r="B894" t="str">
            <v>Residential Service</v>
          </cell>
          <cell r="C894">
            <v>30</v>
          </cell>
          <cell r="D894">
            <v>20</v>
          </cell>
          <cell r="E894" t="str">
            <v>R=D5S</v>
          </cell>
          <cell r="F894">
            <v>1</v>
          </cell>
          <cell r="G894">
            <v>33971</v>
          </cell>
          <cell r="H894">
            <v>240</v>
          </cell>
          <cell r="I894">
            <v>3</v>
          </cell>
          <cell r="J894">
            <v>1</v>
          </cell>
        </row>
        <row r="895">
          <cell r="A895" t="str">
            <v>TDRS</v>
          </cell>
          <cell r="B895" t="str">
            <v>Residential Service</v>
          </cell>
          <cell r="C895">
            <v>30</v>
          </cell>
          <cell r="D895">
            <v>20</v>
          </cell>
          <cell r="E895" t="str">
            <v>R=I70S</v>
          </cell>
          <cell r="F895">
            <v>1</v>
          </cell>
          <cell r="G895">
            <v>36525</v>
          </cell>
          <cell r="H895">
            <v>240</v>
          </cell>
          <cell r="I895">
            <v>3</v>
          </cell>
          <cell r="J895">
            <v>1</v>
          </cell>
        </row>
        <row r="896">
          <cell r="A896" t="str">
            <v>TDRS</v>
          </cell>
          <cell r="B896" t="str">
            <v>Residential Service</v>
          </cell>
          <cell r="C896">
            <v>30</v>
          </cell>
          <cell r="D896">
            <v>20</v>
          </cell>
          <cell r="E896" t="str">
            <v>R=AB1</v>
          </cell>
          <cell r="F896">
            <v>1</v>
          </cell>
          <cell r="G896">
            <v>36532</v>
          </cell>
          <cell r="H896">
            <v>240</v>
          </cell>
          <cell r="I896">
            <v>3</v>
          </cell>
          <cell r="J896">
            <v>2</v>
          </cell>
        </row>
        <row r="897">
          <cell r="A897" t="str">
            <v>TDRS</v>
          </cell>
          <cell r="B897" t="str">
            <v>Residential Service</v>
          </cell>
          <cell r="C897">
            <v>30</v>
          </cell>
          <cell r="D897">
            <v>20</v>
          </cell>
          <cell r="E897" t="str">
            <v>R=MX</v>
          </cell>
          <cell r="F897">
            <v>1</v>
          </cell>
          <cell r="G897">
            <v>37688</v>
          </cell>
          <cell r="H897">
            <v>240</v>
          </cell>
          <cell r="I897">
            <v>3</v>
          </cell>
          <cell r="J897">
            <v>1</v>
          </cell>
        </row>
        <row r="898">
          <cell r="A898" t="str">
            <v>TDRS</v>
          </cell>
          <cell r="B898" t="str">
            <v>Residential Service</v>
          </cell>
          <cell r="C898">
            <v>30</v>
          </cell>
          <cell r="D898">
            <v>20</v>
          </cell>
          <cell r="E898" t="str">
            <v>R=AB1</v>
          </cell>
          <cell r="F898">
            <v>1</v>
          </cell>
          <cell r="G898">
            <v>36616</v>
          </cell>
          <cell r="H898">
            <v>240</v>
          </cell>
          <cell r="I898">
            <v>3</v>
          </cell>
          <cell r="J898">
            <v>124</v>
          </cell>
        </row>
        <row r="899">
          <cell r="A899" t="str">
            <v>TDRS</v>
          </cell>
          <cell r="B899" t="str">
            <v>Residential Service</v>
          </cell>
          <cell r="C899">
            <v>30</v>
          </cell>
          <cell r="D899">
            <v>20</v>
          </cell>
          <cell r="E899" t="str">
            <v>R=AB1</v>
          </cell>
          <cell r="F899">
            <v>1</v>
          </cell>
          <cell r="G899">
            <v>36669</v>
          </cell>
          <cell r="H899">
            <v>240</v>
          </cell>
          <cell r="I899">
            <v>3</v>
          </cell>
          <cell r="J899">
            <v>1</v>
          </cell>
        </row>
        <row r="900">
          <cell r="A900" t="str">
            <v>TDRS</v>
          </cell>
          <cell r="B900" t="str">
            <v>Residential Service</v>
          </cell>
          <cell r="C900">
            <v>30</v>
          </cell>
          <cell r="D900">
            <v>20</v>
          </cell>
          <cell r="E900" t="str">
            <v>R=AB1</v>
          </cell>
          <cell r="F900">
            <v>1</v>
          </cell>
          <cell r="G900">
            <v>36670</v>
          </cell>
          <cell r="H900">
            <v>240</v>
          </cell>
          <cell r="I900">
            <v>3</v>
          </cell>
          <cell r="J900">
            <v>1</v>
          </cell>
        </row>
        <row r="901">
          <cell r="A901" t="str">
            <v>TDRS</v>
          </cell>
          <cell r="B901" t="str">
            <v>Residential Service</v>
          </cell>
          <cell r="C901">
            <v>30</v>
          </cell>
          <cell r="D901">
            <v>20</v>
          </cell>
          <cell r="E901" t="str">
            <v>R=AB1</v>
          </cell>
          <cell r="F901">
            <v>1</v>
          </cell>
          <cell r="G901">
            <v>36586</v>
          </cell>
          <cell r="H901">
            <v>240</v>
          </cell>
          <cell r="I901">
            <v>3</v>
          </cell>
          <cell r="J901">
            <v>2</v>
          </cell>
        </row>
        <row r="902">
          <cell r="A902" t="str">
            <v>TDRS</v>
          </cell>
          <cell r="B902" t="str">
            <v>Residential Service</v>
          </cell>
          <cell r="C902">
            <v>30</v>
          </cell>
          <cell r="D902">
            <v>20</v>
          </cell>
          <cell r="E902" t="str">
            <v>R=AB1</v>
          </cell>
          <cell r="F902">
            <v>1</v>
          </cell>
          <cell r="G902">
            <v>36809</v>
          </cell>
          <cell r="H902">
            <v>240</v>
          </cell>
          <cell r="I902">
            <v>3</v>
          </cell>
          <cell r="J902">
            <v>61</v>
          </cell>
        </row>
        <row r="903">
          <cell r="A903" t="str">
            <v>TDRS</v>
          </cell>
          <cell r="B903" t="str">
            <v>Residential Service</v>
          </cell>
          <cell r="C903">
            <v>30</v>
          </cell>
          <cell r="D903">
            <v>20</v>
          </cell>
          <cell r="E903" t="str">
            <v>R=MX</v>
          </cell>
          <cell r="F903">
            <v>1</v>
          </cell>
          <cell r="G903">
            <v>36742</v>
          </cell>
          <cell r="H903">
            <v>240</v>
          </cell>
          <cell r="I903">
            <v>3</v>
          </cell>
          <cell r="J903">
            <v>1</v>
          </cell>
        </row>
        <row r="904">
          <cell r="A904" t="str">
            <v>TDRS</v>
          </cell>
          <cell r="B904" t="str">
            <v>Residential Service</v>
          </cell>
          <cell r="C904">
            <v>30</v>
          </cell>
          <cell r="D904">
            <v>20</v>
          </cell>
          <cell r="E904" t="str">
            <v>R=AB1</v>
          </cell>
          <cell r="F904">
            <v>1</v>
          </cell>
          <cell r="G904">
            <v>36956</v>
          </cell>
          <cell r="H904">
            <v>240</v>
          </cell>
          <cell r="I904">
            <v>3</v>
          </cell>
          <cell r="J904">
            <v>421</v>
          </cell>
        </row>
        <row r="905">
          <cell r="A905" t="str">
            <v>TDRS</v>
          </cell>
          <cell r="B905" t="str">
            <v>Residential Service</v>
          </cell>
          <cell r="C905">
            <v>30</v>
          </cell>
          <cell r="D905">
            <v>20</v>
          </cell>
          <cell r="E905" t="str">
            <v>R=AB1</v>
          </cell>
          <cell r="F905">
            <v>1</v>
          </cell>
          <cell r="G905">
            <v>37095</v>
          </cell>
          <cell r="H905">
            <v>240</v>
          </cell>
          <cell r="I905">
            <v>3</v>
          </cell>
          <cell r="J905">
            <v>2</v>
          </cell>
        </row>
        <row r="906">
          <cell r="A906" t="str">
            <v>TDRS</v>
          </cell>
          <cell r="B906" t="str">
            <v>Residential Service</v>
          </cell>
          <cell r="C906">
            <v>30</v>
          </cell>
          <cell r="D906">
            <v>20</v>
          </cell>
          <cell r="E906" t="str">
            <v>R=AB1</v>
          </cell>
          <cell r="F906">
            <v>1</v>
          </cell>
          <cell r="G906">
            <v>37110</v>
          </cell>
          <cell r="H906">
            <v>240</v>
          </cell>
          <cell r="I906">
            <v>3</v>
          </cell>
          <cell r="J906">
            <v>135</v>
          </cell>
        </row>
        <row r="907">
          <cell r="A907" t="str">
            <v>TDRS</v>
          </cell>
          <cell r="B907" t="str">
            <v>Residential Service</v>
          </cell>
          <cell r="C907">
            <v>30</v>
          </cell>
          <cell r="D907">
            <v>20</v>
          </cell>
          <cell r="E907" t="str">
            <v>R=AB1</v>
          </cell>
          <cell r="F907">
            <v>1</v>
          </cell>
          <cell r="G907">
            <v>38657</v>
          </cell>
          <cell r="H907">
            <v>240</v>
          </cell>
          <cell r="I907">
            <v>3</v>
          </cell>
          <cell r="J907">
            <v>234</v>
          </cell>
        </row>
        <row r="908">
          <cell r="A908" t="str">
            <v>TDRS</v>
          </cell>
          <cell r="B908" t="str">
            <v>Residential Service</v>
          </cell>
          <cell r="C908">
            <v>30</v>
          </cell>
          <cell r="D908">
            <v>20</v>
          </cell>
          <cell r="E908" t="str">
            <v>R=AB1</v>
          </cell>
          <cell r="F908">
            <v>1</v>
          </cell>
          <cell r="G908">
            <v>38782</v>
          </cell>
          <cell r="H908">
            <v>240</v>
          </cell>
          <cell r="I908">
            <v>3</v>
          </cell>
          <cell r="J908">
            <v>381</v>
          </cell>
        </row>
        <row r="909">
          <cell r="A909" t="str">
            <v>TDRS</v>
          </cell>
          <cell r="B909" t="str">
            <v>Residential Service</v>
          </cell>
          <cell r="C909">
            <v>30</v>
          </cell>
          <cell r="D909">
            <v>20</v>
          </cell>
          <cell r="E909" t="str">
            <v>A=C1SR</v>
          </cell>
          <cell r="F909">
            <v>1</v>
          </cell>
          <cell r="G909">
            <v>38896</v>
          </cell>
          <cell r="H909">
            <v>240</v>
          </cell>
          <cell r="I909">
            <v>3</v>
          </cell>
          <cell r="J909">
            <v>12</v>
          </cell>
        </row>
        <row r="910">
          <cell r="A910" t="str">
            <v>TDRS</v>
          </cell>
          <cell r="B910" t="str">
            <v>Residential Service</v>
          </cell>
          <cell r="C910">
            <v>30</v>
          </cell>
          <cell r="D910">
            <v>20</v>
          </cell>
          <cell r="E910" t="str">
            <v>R=AB1</v>
          </cell>
          <cell r="F910">
            <v>1</v>
          </cell>
          <cell r="G910">
            <v>39238</v>
          </cell>
          <cell r="H910">
            <v>240</v>
          </cell>
          <cell r="I910">
            <v>3</v>
          </cell>
          <cell r="J910">
            <v>70</v>
          </cell>
        </row>
        <row r="911">
          <cell r="A911" t="str">
            <v>TDRS</v>
          </cell>
          <cell r="B911" t="str">
            <v>Residential Service</v>
          </cell>
          <cell r="C911">
            <v>30</v>
          </cell>
          <cell r="D911">
            <v>20</v>
          </cell>
          <cell r="E911" t="str">
            <v>A=ALF</v>
          </cell>
          <cell r="F911">
            <v>1</v>
          </cell>
          <cell r="G911">
            <v>39454</v>
          </cell>
          <cell r="H911">
            <v>240</v>
          </cell>
          <cell r="I911">
            <v>3</v>
          </cell>
          <cell r="J911">
            <v>673</v>
          </cell>
        </row>
        <row r="912">
          <cell r="A912" t="str">
            <v>TDRS</v>
          </cell>
          <cell r="B912" t="str">
            <v>Residential Service</v>
          </cell>
          <cell r="C912">
            <v>30</v>
          </cell>
          <cell r="D912">
            <v>20</v>
          </cell>
          <cell r="E912" t="str">
            <v>R=MX</v>
          </cell>
          <cell r="F912">
            <v>1</v>
          </cell>
          <cell r="G912">
            <v>39694</v>
          </cell>
          <cell r="H912">
            <v>240</v>
          </cell>
          <cell r="I912">
            <v>3</v>
          </cell>
          <cell r="J912">
            <v>309</v>
          </cell>
        </row>
        <row r="913">
          <cell r="A913" t="str">
            <v>TDRS</v>
          </cell>
          <cell r="B913" t="str">
            <v>Residential Service</v>
          </cell>
          <cell r="C913">
            <v>30</v>
          </cell>
          <cell r="D913">
            <v>20</v>
          </cell>
          <cell r="E913" t="str">
            <v>R=MX</v>
          </cell>
          <cell r="F913">
            <v>1</v>
          </cell>
          <cell r="G913">
            <v>39723</v>
          </cell>
          <cell r="H913">
            <v>240</v>
          </cell>
          <cell r="I913">
            <v>3</v>
          </cell>
          <cell r="J913">
            <v>155</v>
          </cell>
        </row>
        <row r="914">
          <cell r="A914" t="str">
            <v>TDRS</v>
          </cell>
          <cell r="B914" t="str">
            <v>Residential Service</v>
          </cell>
          <cell r="C914">
            <v>30</v>
          </cell>
          <cell r="D914">
            <v>20</v>
          </cell>
          <cell r="E914" t="str">
            <v>S=I210+CE</v>
          </cell>
          <cell r="F914">
            <v>1</v>
          </cell>
          <cell r="G914">
            <v>39983</v>
          </cell>
          <cell r="H914">
            <v>240</v>
          </cell>
          <cell r="I914">
            <v>3</v>
          </cell>
          <cell r="J914">
            <v>783</v>
          </cell>
        </row>
        <row r="915">
          <cell r="A915" t="str">
            <v>TDRS</v>
          </cell>
          <cell r="B915" t="str">
            <v>Residential Service</v>
          </cell>
          <cell r="C915">
            <v>30</v>
          </cell>
          <cell r="D915">
            <v>20</v>
          </cell>
          <cell r="E915" t="str">
            <v>S=I210+CE</v>
          </cell>
          <cell r="F915">
            <v>1</v>
          </cell>
          <cell r="G915">
            <v>40016</v>
          </cell>
          <cell r="H915">
            <v>240</v>
          </cell>
          <cell r="I915">
            <v>3</v>
          </cell>
          <cell r="J915">
            <v>104</v>
          </cell>
        </row>
        <row r="916">
          <cell r="A916" t="str">
            <v>TDRS</v>
          </cell>
          <cell r="B916" t="str">
            <v>Residential Service</v>
          </cell>
          <cell r="C916">
            <v>30</v>
          </cell>
          <cell r="D916">
            <v>20</v>
          </cell>
          <cell r="E916" t="str">
            <v>S=I210+CE</v>
          </cell>
          <cell r="F916">
            <v>1</v>
          </cell>
          <cell r="G916">
            <v>40158</v>
          </cell>
          <cell r="H916">
            <v>240</v>
          </cell>
          <cell r="I916">
            <v>3</v>
          </cell>
          <cell r="J916">
            <v>218</v>
          </cell>
        </row>
        <row r="917">
          <cell r="A917" t="str">
            <v>TDRS</v>
          </cell>
          <cell r="B917" t="str">
            <v>Residential Service</v>
          </cell>
          <cell r="C917">
            <v>30</v>
          </cell>
          <cell r="D917">
            <v>34</v>
          </cell>
          <cell r="E917" t="str">
            <v>S=I210+CE</v>
          </cell>
          <cell r="F917">
            <v>1</v>
          </cell>
          <cell r="G917">
            <v>40158</v>
          </cell>
          <cell r="H917">
            <v>240</v>
          </cell>
          <cell r="I917">
            <v>3</v>
          </cell>
          <cell r="J917">
            <v>1</v>
          </cell>
        </row>
        <row r="918">
          <cell r="A918" t="str">
            <v>TDRS</v>
          </cell>
          <cell r="B918" t="str">
            <v>Residential Service</v>
          </cell>
          <cell r="C918">
            <v>30</v>
          </cell>
          <cell r="D918">
            <v>20</v>
          </cell>
          <cell r="E918" t="str">
            <v>R=J5S</v>
          </cell>
          <cell r="F918">
            <v>1</v>
          </cell>
          <cell r="H918">
            <v>240</v>
          </cell>
          <cell r="I918">
            <v>3</v>
          </cell>
          <cell r="J918">
            <v>8223</v>
          </cell>
        </row>
        <row r="919">
          <cell r="A919" t="str">
            <v>TDRS</v>
          </cell>
          <cell r="B919" t="str">
            <v>Residential Service</v>
          </cell>
          <cell r="C919">
            <v>30</v>
          </cell>
          <cell r="D919">
            <v>20</v>
          </cell>
          <cell r="E919" t="str">
            <v>R=J5S</v>
          </cell>
          <cell r="F919">
            <v>1</v>
          </cell>
          <cell r="H919">
            <v>240</v>
          </cell>
          <cell r="I919">
            <v>3</v>
          </cell>
          <cell r="J919">
            <v>1192</v>
          </cell>
        </row>
        <row r="920">
          <cell r="A920" t="str">
            <v>TDRS</v>
          </cell>
          <cell r="B920" t="str">
            <v>Residential Service</v>
          </cell>
          <cell r="C920">
            <v>30</v>
          </cell>
          <cell r="D920">
            <v>20</v>
          </cell>
          <cell r="E920" t="str">
            <v>R=AB1</v>
          </cell>
          <cell r="F920">
            <v>1</v>
          </cell>
          <cell r="H920">
            <v>240</v>
          </cell>
          <cell r="I920">
            <v>3</v>
          </cell>
          <cell r="J920">
            <v>41</v>
          </cell>
        </row>
        <row r="921">
          <cell r="A921" t="str">
            <v>TDRS</v>
          </cell>
          <cell r="B921" t="str">
            <v>Residential Service</v>
          </cell>
          <cell r="C921">
            <v>30</v>
          </cell>
          <cell r="D921">
            <v>20</v>
          </cell>
          <cell r="E921" t="str">
            <v>R=J5S</v>
          </cell>
          <cell r="F921">
            <v>1</v>
          </cell>
          <cell r="H921">
            <v>240</v>
          </cell>
          <cell r="I921">
            <v>3</v>
          </cell>
          <cell r="J921">
            <v>14</v>
          </cell>
        </row>
        <row r="922">
          <cell r="A922" t="str">
            <v>TDRS</v>
          </cell>
          <cell r="B922" t="str">
            <v>Residential Service</v>
          </cell>
          <cell r="C922">
            <v>30</v>
          </cell>
          <cell r="D922">
            <v>20</v>
          </cell>
          <cell r="E922" t="str">
            <v>R=MS</v>
          </cell>
          <cell r="F922">
            <v>1</v>
          </cell>
          <cell r="H922">
            <v>240</v>
          </cell>
          <cell r="I922">
            <v>3</v>
          </cell>
          <cell r="J922">
            <v>33</v>
          </cell>
        </row>
        <row r="923">
          <cell r="A923" t="str">
            <v>TDRS</v>
          </cell>
          <cell r="B923" t="str">
            <v>Residential Service</v>
          </cell>
          <cell r="C923">
            <v>30</v>
          </cell>
          <cell r="D923">
            <v>20</v>
          </cell>
          <cell r="E923" t="str">
            <v>R=I60S</v>
          </cell>
          <cell r="F923">
            <v>1</v>
          </cell>
          <cell r="H923">
            <v>240</v>
          </cell>
          <cell r="I923">
            <v>3</v>
          </cell>
          <cell r="J923">
            <v>59</v>
          </cell>
        </row>
        <row r="924">
          <cell r="A924" t="str">
            <v>TDRS</v>
          </cell>
          <cell r="B924" t="str">
            <v>Residential Service</v>
          </cell>
          <cell r="C924">
            <v>30</v>
          </cell>
          <cell r="D924">
            <v>20</v>
          </cell>
          <cell r="E924" t="str">
            <v>R=TQS</v>
          </cell>
          <cell r="F924">
            <v>1</v>
          </cell>
          <cell r="H924">
            <v>0</v>
          </cell>
          <cell r="I924">
            <v>0</v>
          </cell>
          <cell r="J924">
            <v>1</v>
          </cell>
        </row>
        <row r="925">
          <cell r="A925" t="str">
            <v>TDRS</v>
          </cell>
          <cell r="B925" t="str">
            <v>Residential Service</v>
          </cell>
          <cell r="C925">
            <v>30</v>
          </cell>
          <cell r="D925">
            <v>20</v>
          </cell>
          <cell r="E925" t="str">
            <v>R=D5S</v>
          </cell>
          <cell r="F925">
            <v>1</v>
          </cell>
          <cell r="H925">
            <v>240</v>
          </cell>
          <cell r="I925">
            <v>3</v>
          </cell>
          <cell r="J925">
            <v>1</v>
          </cell>
        </row>
        <row r="926">
          <cell r="A926" t="str">
            <v>RSDC</v>
          </cell>
          <cell r="B926" t="str">
            <v>Residential Service</v>
          </cell>
          <cell r="C926">
            <v>30</v>
          </cell>
          <cell r="D926">
            <v>20</v>
          </cell>
          <cell r="E926" t="str">
            <v>R=I70S</v>
          </cell>
          <cell r="F926">
            <v>1</v>
          </cell>
          <cell r="H926">
            <v>240</v>
          </cell>
          <cell r="I926">
            <v>3</v>
          </cell>
          <cell r="J926">
            <v>1</v>
          </cell>
        </row>
        <row r="927">
          <cell r="A927" t="str">
            <v>TDRS</v>
          </cell>
          <cell r="B927" t="str">
            <v>Residential Service</v>
          </cell>
          <cell r="C927">
            <v>30</v>
          </cell>
          <cell r="D927">
            <v>20</v>
          </cell>
          <cell r="E927" t="str">
            <v>R=AB1</v>
          </cell>
          <cell r="F927">
            <v>1</v>
          </cell>
          <cell r="G927">
            <v>37896</v>
          </cell>
          <cell r="H927">
            <v>240</v>
          </cell>
          <cell r="I927">
            <v>3</v>
          </cell>
          <cell r="J927">
            <v>320</v>
          </cell>
        </row>
        <row r="928">
          <cell r="A928" t="str">
            <v>TDRS</v>
          </cell>
          <cell r="B928" t="str">
            <v>Residential Service</v>
          </cell>
          <cell r="C928">
            <v>30</v>
          </cell>
          <cell r="D928">
            <v>20</v>
          </cell>
          <cell r="E928" t="str">
            <v>R=AB1</v>
          </cell>
          <cell r="F928">
            <v>1</v>
          </cell>
          <cell r="G928">
            <v>38383</v>
          </cell>
          <cell r="H928">
            <v>240</v>
          </cell>
          <cell r="I928">
            <v>3</v>
          </cell>
          <cell r="J928">
            <v>43</v>
          </cell>
        </row>
        <row r="929">
          <cell r="A929" t="str">
            <v>TDRS</v>
          </cell>
          <cell r="B929" t="str">
            <v>Residential Service</v>
          </cell>
          <cell r="C929">
            <v>30</v>
          </cell>
          <cell r="D929">
            <v>20</v>
          </cell>
          <cell r="E929" t="str">
            <v>R=AB1</v>
          </cell>
          <cell r="F929">
            <v>1</v>
          </cell>
          <cell r="G929">
            <v>37963</v>
          </cell>
          <cell r="H929">
            <v>240</v>
          </cell>
          <cell r="I929">
            <v>3</v>
          </cell>
          <cell r="J929">
            <v>173</v>
          </cell>
        </row>
        <row r="930">
          <cell r="A930" t="str">
            <v>TDRS</v>
          </cell>
          <cell r="B930" t="str">
            <v>Residential Service</v>
          </cell>
          <cell r="C930">
            <v>30</v>
          </cell>
          <cell r="D930">
            <v>20</v>
          </cell>
          <cell r="E930" t="str">
            <v>R=AB1</v>
          </cell>
          <cell r="F930">
            <v>1</v>
          </cell>
          <cell r="G930">
            <v>38195</v>
          </cell>
          <cell r="H930">
            <v>240</v>
          </cell>
          <cell r="I930">
            <v>3</v>
          </cell>
          <cell r="J930">
            <v>27</v>
          </cell>
        </row>
        <row r="931">
          <cell r="A931" t="str">
            <v>TDRS</v>
          </cell>
          <cell r="B931" t="str">
            <v>Residential Service</v>
          </cell>
          <cell r="C931">
            <v>30</v>
          </cell>
          <cell r="D931">
            <v>20</v>
          </cell>
          <cell r="E931" t="str">
            <v>R=D5S</v>
          </cell>
          <cell r="F931">
            <v>1</v>
          </cell>
          <cell r="H931">
            <v>240</v>
          </cell>
          <cell r="I931">
            <v>2</v>
          </cell>
          <cell r="J931">
            <v>1</v>
          </cell>
        </row>
        <row r="932">
          <cell r="A932" t="str">
            <v>TDRS</v>
          </cell>
          <cell r="B932" t="str">
            <v>Residential Service</v>
          </cell>
          <cell r="C932">
            <v>30</v>
          </cell>
          <cell r="D932">
            <v>20</v>
          </cell>
          <cell r="E932" t="str">
            <v>R=D2S</v>
          </cell>
          <cell r="F932">
            <v>1</v>
          </cell>
          <cell r="H932">
            <v>240</v>
          </cell>
          <cell r="I932">
            <v>3</v>
          </cell>
          <cell r="J932">
            <v>3</v>
          </cell>
        </row>
        <row r="933">
          <cell r="A933" t="str">
            <v>TDRS</v>
          </cell>
          <cell r="B933" t="str">
            <v>Residential Service</v>
          </cell>
          <cell r="C933">
            <v>30</v>
          </cell>
          <cell r="D933">
            <v>20</v>
          </cell>
          <cell r="E933" t="str">
            <v>R=AB1</v>
          </cell>
          <cell r="F933">
            <v>1</v>
          </cell>
          <cell r="H933">
            <v>240</v>
          </cell>
          <cell r="I933">
            <v>3</v>
          </cell>
          <cell r="J933">
            <v>8</v>
          </cell>
        </row>
        <row r="934">
          <cell r="A934" t="str">
            <v>TDRS</v>
          </cell>
          <cell r="B934" t="str">
            <v>Residential Service</v>
          </cell>
          <cell r="C934">
            <v>30</v>
          </cell>
          <cell r="D934">
            <v>20</v>
          </cell>
          <cell r="E934" t="str">
            <v>R=I70S</v>
          </cell>
          <cell r="F934">
            <v>1</v>
          </cell>
          <cell r="H934">
            <v>240</v>
          </cell>
          <cell r="I934">
            <v>3</v>
          </cell>
          <cell r="J934">
            <v>3</v>
          </cell>
        </row>
        <row r="935">
          <cell r="A935" t="str">
            <v>TDRS</v>
          </cell>
          <cell r="B935" t="str">
            <v>Residential Service</v>
          </cell>
          <cell r="C935">
            <v>30</v>
          </cell>
          <cell r="D935">
            <v>20</v>
          </cell>
          <cell r="E935" t="str">
            <v>R=J4S</v>
          </cell>
          <cell r="F935">
            <v>1</v>
          </cell>
          <cell r="G935">
            <v>36404</v>
          </cell>
          <cell r="H935">
            <v>240</v>
          </cell>
          <cell r="I935">
            <v>3</v>
          </cell>
          <cell r="J935">
            <v>7</v>
          </cell>
        </row>
        <row r="936">
          <cell r="A936" t="str">
            <v>TDRS</v>
          </cell>
          <cell r="B936" t="str">
            <v>Residential Service</v>
          </cell>
          <cell r="C936">
            <v>30</v>
          </cell>
          <cell r="D936">
            <v>20</v>
          </cell>
          <cell r="E936" t="str">
            <v>R=AB1</v>
          </cell>
          <cell r="F936">
            <v>1</v>
          </cell>
          <cell r="G936">
            <v>35498</v>
          </cell>
          <cell r="H936">
            <v>240</v>
          </cell>
          <cell r="I936">
            <v>3</v>
          </cell>
          <cell r="J936">
            <v>1</v>
          </cell>
        </row>
        <row r="937">
          <cell r="A937" t="str">
            <v>TDRS</v>
          </cell>
          <cell r="B937" t="str">
            <v>Residential Service</v>
          </cell>
          <cell r="C937">
            <v>30</v>
          </cell>
          <cell r="D937">
            <v>20</v>
          </cell>
          <cell r="E937" t="str">
            <v>R=AB1</v>
          </cell>
          <cell r="F937">
            <v>1</v>
          </cell>
          <cell r="G937">
            <v>35796</v>
          </cell>
          <cell r="H937">
            <v>240</v>
          </cell>
          <cell r="I937">
            <v>3</v>
          </cell>
          <cell r="J937">
            <v>33</v>
          </cell>
        </row>
        <row r="938">
          <cell r="A938" t="str">
            <v>TDRS</v>
          </cell>
          <cell r="B938" t="str">
            <v>Residential Service</v>
          </cell>
          <cell r="C938">
            <v>30</v>
          </cell>
          <cell r="D938">
            <v>20</v>
          </cell>
          <cell r="E938" t="str">
            <v>R=I70S</v>
          </cell>
          <cell r="F938">
            <v>1</v>
          </cell>
          <cell r="G938">
            <v>34335</v>
          </cell>
          <cell r="H938">
            <v>240</v>
          </cell>
          <cell r="I938">
            <v>3</v>
          </cell>
          <cell r="J938">
            <v>1</v>
          </cell>
        </row>
        <row r="939">
          <cell r="A939" t="str">
            <v>TDRS</v>
          </cell>
          <cell r="B939" t="str">
            <v>Residential Service</v>
          </cell>
          <cell r="C939">
            <v>30</v>
          </cell>
          <cell r="D939">
            <v>20</v>
          </cell>
          <cell r="E939" t="str">
            <v>R=J4S</v>
          </cell>
          <cell r="F939">
            <v>1</v>
          </cell>
          <cell r="G939">
            <v>29587</v>
          </cell>
          <cell r="H939">
            <v>240</v>
          </cell>
          <cell r="I939">
            <v>3</v>
          </cell>
          <cell r="J939">
            <v>1</v>
          </cell>
        </row>
        <row r="940">
          <cell r="A940" t="str">
            <v>TDRS</v>
          </cell>
          <cell r="B940" t="str">
            <v>Residential Service</v>
          </cell>
          <cell r="C940">
            <v>30</v>
          </cell>
          <cell r="D940">
            <v>20</v>
          </cell>
          <cell r="E940" t="str">
            <v>R=AB1</v>
          </cell>
          <cell r="F940">
            <v>1</v>
          </cell>
          <cell r="G940">
            <v>36162</v>
          </cell>
          <cell r="H940">
            <v>240</v>
          </cell>
          <cell r="I940">
            <v>3</v>
          </cell>
          <cell r="J940">
            <v>2</v>
          </cell>
        </row>
        <row r="941">
          <cell r="A941" t="str">
            <v>TDRS</v>
          </cell>
          <cell r="B941" t="str">
            <v>Residential Service</v>
          </cell>
          <cell r="C941">
            <v>30</v>
          </cell>
          <cell r="D941">
            <v>20</v>
          </cell>
          <cell r="E941" t="str">
            <v>R=AB1</v>
          </cell>
          <cell r="F941">
            <v>1</v>
          </cell>
          <cell r="G941">
            <v>36161</v>
          </cell>
          <cell r="H941">
            <v>240</v>
          </cell>
          <cell r="I941">
            <v>3</v>
          </cell>
          <cell r="J941">
            <v>13</v>
          </cell>
        </row>
        <row r="942">
          <cell r="A942" t="str">
            <v>TDRS</v>
          </cell>
          <cell r="B942" t="str">
            <v>Residential Service</v>
          </cell>
          <cell r="C942">
            <v>30</v>
          </cell>
          <cell r="D942">
            <v>20</v>
          </cell>
          <cell r="E942" t="str">
            <v>R=MX</v>
          </cell>
          <cell r="F942">
            <v>1</v>
          </cell>
          <cell r="G942">
            <v>35949</v>
          </cell>
          <cell r="H942">
            <v>240</v>
          </cell>
          <cell r="I942">
            <v>3</v>
          </cell>
          <cell r="J942">
            <v>1</v>
          </cell>
        </row>
        <row r="943">
          <cell r="A943" t="str">
            <v>TDRS</v>
          </cell>
          <cell r="B943" t="str">
            <v>Residential Service</v>
          </cell>
          <cell r="C943">
            <v>30</v>
          </cell>
          <cell r="D943">
            <v>20</v>
          </cell>
          <cell r="E943" t="str">
            <v>R=D5S</v>
          </cell>
          <cell r="F943">
            <v>1</v>
          </cell>
          <cell r="G943">
            <v>36161</v>
          </cell>
          <cell r="H943">
            <v>240</v>
          </cell>
          <cell r="I943">
            <v>3</v>
          </cell>
          <cell r="J943">
            <v>1</v>
          </cell>
        </row>
        <row r="944">
          <cell r="A944" t="str">
            <v>TDRS</v>
          </cell>
          <cell r="B944" t="str">
            <v>Residential Service</v>
          </cell>
          <cell r="C944">
            <v>30</v>
          </cell>
          <cell r="D944">
            <v>20</v>
          </cell>
          <cell r="E944" t="str">
            <v>R=AB1</v>
          </cell>
          <cell r="F944">
            <v>1</v>
          </cell>
          <cell r="G944">
            <v>36054</v>
          </cell>
          <cell r="H944">
            <v>240</v>
          </cell>
          <cell r="I944">
            <v>3</v>
          </cell>
          <cell r="J944">
            <v>6</v>
          </cell>
        </row>
        <row r="945">
          <cell r="A945" t="str">
            <v>TDRS</v>
          </cell>
          <cell r="B945" t="str">
            <v>Residential Service</v>
          </cell>
          <cell r="C945">
            <v>30</v>
          </cell>
          <cell r="D945">
            <v>20</v>
          </cell>
          <cell r="E945" t="str">
            <v>R=D4S</v>
          </cell>
          <cell r="F945">
            <v>1</v>
          </cell>
          <cell r="G945">
            <v>36404</v>
          </cell>
          <cell r="H945">
            <v>240</v>
          </cell>
          <cell r="I945">
            <v>3</v>
          </cell>
          <cell r="J945">
            <v>4</v>
          </cell>
        </row>
        <row r="946">
          <cell r="A946" t="str">
            <v>TDRS</v>
          </cell>
          <cell r="B946" t="str">
            <v>Residential Service</v>
          </cell>
          <cell r="C946">
            <v>30</v>
          </cell>
          <cell r="D946">
            <v>20</v>
          </cell>
          <cell r="E946" t="str">
            <v>R=AB1</v>
          </cell>
          <cell r="F946">
            <v>1</v>
          </cell>
          <cell r="H946">
            <v>240</v>
          </cell>
          <cell r="I946">
            <v>3</v>
          </cell>
          <cell r="J946">
            <v>71</v>
          </cell>
        </row>
        <row r="947">
          <cell r="A947" t="str">
            <v>TDRS</v>
          </cell>
          <cell r="B947" t="str">
            <v>Residential Service</v>
          </cell>
          <cell r="C947">
            <v>30</v>
          </cell>
          <cell r="D947">
            <v>20</v>
          </cell>
          <cell r="E947" t="str">
            <v>R=D5S</v>
          </cell>
          <cell r="F947">
            <v>1</v>
          </cell>
          <cell r="G947">
            <v>31414</v>
          </cell>
          <cell r="H947">
            <v>240</v>
          </cell>
          <cell r="I947">
            <v>3</v>
          </cell>
          <cell r="J947">
            <v>1</v>
          </cell>
        </row>
        <row r="948">
          <cell r="A948" t="str">
            <v>TDRS</v>
          </cell>
          <cell r="B948" t="str">
            <v>Residential Service</v>
          </cell>
          <cell r="C948">
            <v>30</v>
          </cell>
          <cell r="D948">
            <v>20</v>
          </cell>
          <cell r="E948" t="str">
            <v>R=J4S</v>
          </cell>
          <cell r="F948">
            <v>1</v>
          </cell>
          <cell r="G948">
            <v>36130</v>
          </cell>
          <cell r="H948">
            <v>240</v>
          </cell>
          <cell r="I948">
            <v>3</v>
          </cell>
          <cell r="J948">
            <v>1</v>
          </cell>
        </row>
        <row r="949">
          <cell r="A949" t="str">
            <v>TDRS</v>
          </cell>
          <cell r="B949" t="str">
            <v>Residential Service</v>
          </cell>
          <cell r="C949">
            <v>30</v>
          </cell>
          <cell r="D949">
            <v>20</v>
          </cell>
          <cell r="E949" t="str">
            <v>R=J4S</v>
          </cell>
          <cell r="F949">
            <v>1</v>
          </cell>
          <cell r="G949">
            <v>36433</v>
          </cell>
          <cell r="H949">
            <v>240</v>
          </cell>
          <cell r="I949">
            <v>3</v>
          </cell>
          <cell r="J949">
            <v>2</v>
          </cell>
        </row>
        <row r="950">
          <cell r="A950" t="str">
            <v>TDRS</v>
          </cell>
          <cell r="B950" t="str">
            <v>Residential Service</v>
          </cell>
          <cell r="C950">
            <v>30</v>
          </cell>
          <cell r="D950">
            <v>20</v>
          </cell>
          <cell r="E950" t="str">
            <v>R=I70S</v>
          </cell>
          <cell r="F950">
            <v>1</v>
          </cell>
          <cell r="G950">
            <v>36437</v>
          </cell>
          <cell r="H950">
            <v>240</v>
          </cell>
          <cell r="I950">
            <v>3</v>
          </cell>
          <cell r="J950">
            <v>1</v>
          </cell>
        </row>
        <row r="951">
          <cell r="A951" t="str">
            <v>TDRS</v>
          </cell>
          <cell r="B951" t="str">
            <v>Residential Service</v>
          </cell>
          <cell r="C951">
            <v>30</v>
          </cell>
          <cell r="D951">
            <v>20</v>
          </cell>
          <cell r="E951" t="str">
            <v>R=AB1</v>
          </cell>
          <cell r="F951">
            <v>1</v>
          </cell>
          <cell r="G951">
            <v>36440</v>
          </cell>
          <cell r="H951">
            <v>240</v>
          </cell>
          <cell r="I951">
            <v>3</v>
          </cell>
          <cell r="J951">
            <v>61</v>
          </cell>
        </row>
        <row r="952">
          <cell r="A952" t="str">
            <v>TDRS</v>
          </cell>
          <cell r="B952" t="str">
            <v>Residential Service</v>
          </cell>
          <cell r="C952">
            <v>30</v>
          </cell>
          <cell r="D952">
            <v>20</v>
          </cell>
          <cell r="E952" t="str">
            <v>R=D4S</v>
          </cell>
          <cell r="F952">
            <v>1</v>
          </cell>
          <cell r="G952">
            <v>36445</v>
          </cell>
          <cell r="H952">
            <v>240</v>
          </cell>
          <cell r="I952">
            <v>3</v>
          </cell>
          <cell r="J952">
            <v>6</v>
          </cell>
        </row>
        <row r="953">
          <cell r="A953" t="str">
            <v>TDRS</v>
          </cell>
          <cell r="B953" t="str">
            <v>Residential Service</v>
          </cell>
          <cell r="C953">
            <v>30</v>
          </cell>
          <cell r="D953">
            <v>20</v>
          </cell>
          <cell r="E953" t="str">
            <v>R=MS</v>
          </cell>
          <cell r="F953">
            <v>1</v>
          </cell>
          <cell r="G953">
            <v>36476</v>
          </cell>
          <cell r="H953">
            <v>240</v>
          </cell>
          <cell r="I953">
            <v>3</v>
          </cell>
          <cell r="J953">
            <v>3</v>
          </cell>
        </row>
        <row r="954">
          <cell r="A954" t="str">
            <v>TDRS</v>
          </cell>
          <cell r="B954" t="str">
            <v>Residential Service</v>
          </cell>
          <cell r="C954">
            <v>30</v>
          </cell>
          <cell r="D954">
            <v>20</v>
          </cell>
          <cell r="E954" t="str">
            <v>R=J5S</v>
          </cell>
          <cell r="F954">
            <v>1</v>
          </cell>
          <cell r="G954">
            <v>36482</v>
          </cell>
          <cell r="H954">
            <v>240</v>
          </cell>
          <cell r="I954">
            <v>3</v>
          </cell>
          <cell r="J954">
            <v>3</v>
          </cell>
        </row>
        <row r="955">
          <cell r="A955" t="str">
            <v>TDRS</v>
          </cell>
          <cell r="B955" t="str">
            <v>Residential Service</v>
          </cell>
          <cell r="C955">
            <v>30</v>
          </cell>
          <cell r="D955">
            <v>20</v>
          </cell>
          <cell r="E955" t="str">
            <v>R=MX</v>
          </cell>
          <cell r="F955">
            <v>1</v>
          </cell>
          <cell r="G955">
            <v>36161</v>
          </cell>
          <cell r="H955">
            <v>240</v>
          </cell>
          <cell r="I955">
            <v>3</v>
          </cell>
          <cell r="J955">
            <v>1</v>
          </cell>
        </row>
        <row r="956">
          <cell r="A956" t="str">
            <v>TDRS</v>
          </cell>
          <cell r="B956" t="str">
            <v>Residential Service</v>
          </cell>
          <cell r="C956">
            <v>30</v>
          </cell>
          <cell r="D956">
            <v>20</v>
          </cell>
          <cell r="E956" t="str">
            <v>R=AB1</v>
          </cell>
          <cell r="F956">
            <v>1</v>
          </cell>
          <cell r="G956">
            <v>36503</v>
          </cell>
          <cell r="H956">
            <v>240</v>
          </cell>
          <cell r="I956">
            <v>3</v>
          </cell>
          <cell r="J956">
            <v>110</v>
          </cell>
        </row>
        <row r="957">
          <cell r="A957" t="str">
            <v>TDRS</v>
          </cell>
          <cell r="B957" t="str">
            <v>Residential Service</v>
          </cell>
          <cell r="C957">
            <v>30</v>
          </cell>
          <cell r="D957">
            <v>20</v>
          </cell>
          <cell r="E957" t="str">
            <v>R=J4S</v>
          </cell>
          <cell r="F957">
            <v>1</v>
          </cell>
          <cell r="G957">
            <v>36405</v>
          </cell>
          <cell r="H957">
            <v>240</v>
          </cell>
          <cell r="I957">
            <v>3</v>
          </cell>
          <cell r="J957">
            <v>1</v>
          </cell>
        </row>
        <row r="958">
          <cell r="A958" t="str">
            <v>TDRS</v>
          </cell>
          <cell r="B958" t="str">
            <v>Residential Service</v>
          </cell>
          <cell r="C958">
            <v>30</v>
          </cell>
          <cell r="D958">
            <v>20</v>
          </cell>
          <cell r="E958" t="str">
            <v>R=J4ES</v>
          </cell>
          <cell r="F958">
            <v>1</v>
          </cell>
          <cell r="G958">
            <v>36411</v>
          </cell>
          <cell r="H958">
            <v>240</v>
          </cell>
          <cell r="I958">
            <v>3</v>
          </cell>
          <cell r="J958">
            <v>2</v>
          </cell>
        </row>
        <row r="959">
          <cell r="A959" t="str">
            <v>TDRS</v>
          </cell>
          <cell r="B959" t="str">
            <v>Residential Service</v>
          </cell>
          <cell r="C959">
            <v>30</v>
          </cell>
          <cell r="D959">
            <v>20</v>
          </cell>
          <cell r="E959" t="str">
            <v>R=MS</v>
          </cell>
          <cell r="F959">
            <v>1</v>
          </cell>
          <cell r="G959">
            <v>36525</v>
          </cell>
          <cell r="H959">
            <v>240</v>
          </cell>
          <cell r="I959">
            <v>3</v>
          </cell>
          <cell r="J959">
            <v>1</v>
          </cell>
        </row>
        <row r="960">
          <cell r="A960" t="str">
            <v>TDRS</v>
          </cell>
          <cell r="B960" t="str">
            <v>Residential Service</v>
          </cell>
          <cell r="C960">
            <v>30</v>
          </cell>
          <cell r="D960">
            <v>20</v>
          </cell>
          <cell r="E960" t="str">
            <v>R=AB1</v>
          </cell>
          <cell r="F960">
            <v>1</v>
          </cell>
          <cell r="G960">
            <v>36532</v>
          </cell>
          <cell r="H960">
            <v>240</v>
          </cell>
          <cell r="I960">
            <v>3</v>
          </cell>
          <cell r="J960">
            <v>246</v>
          </cell>
        </row>
        <row r="961">
          <cell r="A961" t="str">
            <v>TDRS</v>
          </cell>
          <cell r="B961" t="str">
            <v>Residential Service</v>
          </cell>
          <cell r="C961">
            <v>30</v>
          </cell>
          <cell r="D961">
            <v>20</v>
          </cell>
          <cell r="E961" t="str">
            <v>R=AB1</v>
          </cell>
          <cell r="F961">
            <v>1</v>
          </cell>
          <cell r="G961">
            <v>36636</v>
          </cell>
          <cell r="H961">
            <v>240</v>
          </cell>
          <cell r="I961">
            <v>3</v>
          </cell>
          <cell r="J961">
            <v>70</v>
          </cell>
        </row>
        <row r="962">
          <cell r="A962" t="str">
            <v>TDRS</v>
          </cell>
          <cell r="B962" t="str">
            <v>Residential Service</v>
          </cell>
          <cell r="C962">
            <v>30</v>
          </cell>
          <cell r="D962">
            <v>20</v>
          </cell>
          <cell r="E962" t="str">
            <v>R=I70S</v>
          </cell>
          <cell r="F962">
            <v>1</v>
          </cell>
          <cell r="G962">
            <v>36586</v>
          </cell>
          <cell r="H962">
            <v>240</v>
          </cell>
          <cell r="I962">
            <v>3</v>
          </cell>
          <cell r="J962">
            <v>1</v>
          </cell>
        </row>
        <row r="963">
          <cell r="A963" t="str">
            <v>TDRS</v>
          </cell>
          <cell r="B963" t="str">
            <v>Residential Service</v>
          </cell>
          <cell r="C963">
            <v>30</v>
          </cell>
          <cell r="D963">
            <v>20</v>
          </cell>
          <cell r="E963" t="str">
            <v>A=C1SR</v>
          </cell>
          <cell r="F963">
            <v>1</v>
          </cell>
          <cell r="H963">
            <v>240</v>
          </cell>
          <cell r="I963">
            <v>3</v>
          </cell>
          <cell r="J963">
            <v>1</v>
          </cell>
        </row>
        <row r="964">
          <cell r="A964" t="str">
            <v>TDRS</v>
          </cell>
          <cell r="B964" t="str">
            <v>Residential Service</v>
          </cell>
          <cell r="C964">
            <v>30</v>
          </cell>
          <cell r="D964">
            <v>20</v>
          </cell>
          <cell r="E964" t="str">
            <v>R=AB1</v>
          </cell>
          <cell r="F964">
            <v>1</v>
          </cell>
          <cell r="G964">
            <v>36526</v>
          </cell>
          <cell r="H964">
            <v>240</v>
          </cell>
          <cell r="I964">
            <v>3</v>
          </cell>
          <cell r="J964">
            <v>1</v>
          </cell>
        </row>
        <row r="965">
          <cell r="A965" t="str">
            <v>TDRS</v>
          </cell>
          <cell r="B965" t="str">
            <v>Residential Service</v>
          </cell>
          <cell r="C965">
            <v>30</v>
          </cell>
          <cell r="D965">
            <v>20</v>
          </cell>
          <cell r="E965" t="str">
            <v>R=AB1</v>
          </cell>
          <cell r="F965">
            <v>1</v>
          </cell>
          <cell r="G965">
            <v>36955</v>
          </cell>
          <cell r="H965">
            <v>240</v>
          </cell>
          <cell r="I965">
            <v>3</v>
          </cell>
          <cell r="J965">
            <v>2</v>
          </cell>
        </row>
        <row r="966">
          <cell r="A966" t="str">
            <v>TDRS</v>
          </cell>
          <cell r="B966" t="str">
            <v>Residential Service</v>
          </cell>
          <cell r="C966">
            <v>30</v>
          </cell>
          <cell r="D966">
            <v>20</v>
          </cell>
          <cell r="E966" t="str">
            <v>R=D4S</v>
          </cell>
          <cell r="F966">
            <v>1</v>
          </cell>
          <cell r="G966">
            <v>37032</v>
          </cell>
          <cell r="H966">
            <v>240</v>
          </cell>
          <cell r="I966">
            <v>3</v>
          </cell>
          <cell r="J966">
            <v>1</v>
          </cell>
        </row>
        <row r="967">
          <cell r="A967" t="str">
            <v>TDRS</v>
          </cell>
          <cell r="B967" t="str">
            <v>Residential Service</v>
          </cell>
          <cell r="C967">
            <v>30</v>
          </cell>
          <cell r="D967">
            <v>20</v>
          </cell>
          <cell r="E967" t="str">
            <v>R=AB1</v>
          </cell>
          <cell r="F967">
            <v>1</v>
          </cell>
          <cell r="G967">
            <v>36984</v>
          </cell>
          <cell r="H967">
            <v>240</v>
          </cell>
          <cell r="I967">
            <v>3</v>
          </cell>
          <cell r="J967">
            <v>57</v>
          </cell>
        </row>
        <row r="968">
          <cell r="A968" t="str">
            <v>TDRS</v>
          </cell>
          <cell r="B968" t="str">
            <v>Residential Service</v>
          </cell>
          <cell r="C968">
            <v>30</v>
          </cell>
          <cell r="D968">
            <v>20</v>
          </cell>
          <cell r="E968" t="str">
            <v>R=AB1</v>
          </cell>
          <cell r="F968">
            <v>1</v>
          </cell>
          <cell r="G968">
            <v>37139</v>
          </cell>
          <cell r="H968">
            <v>240</v>
          </cell>
          <cell r="I968">
            <v>3</v>
          </cell>
          <cell r="J968">
            <v>456</v>
          </cell>
        </row>
        <row r="969">
          <cell r="A969" t="str">
            <v>TDRS</v>
          </cell>
          <cell r="B969" t="str">
            <v>Residential Service</v>
          </cell>
          <cell r="C969">
            <v>30</v>
          </cell>
          <cell r="D969">
            <v>20</v>
          </cell>
          <cell r="E969" t="str">
            <v>R=AB1</v>
          </cell>
          <cell r="F969">
            <v>1</v>
          </cell>
          <cell r="G969">
            <v>37139</v>
          </cell>
          <cell r="H969">
            <v>240</v>
          </cell>
          <cell r="I969">
            <v>3</v>
          </cell>
          <cell r="J969">
            <v>66</v>
          </cell>
        </row>
        <row r="970">
          <cell r="A970" t="str">
            <v>TDRS</v>
          </cell>
          <cell r="B970" t="str">
            <v>Residential Service</v>
          </cell>
          <cell r="C970">
            <v>30</v>
          </cell>
          <cell r="D970">
            <v>20</v>
          </cell>
          <cell r="E970" t="str">
            <v>R=AB1</v>
          </cell>
          <cell r="F970">
            <v>1</v>
          </cell>
          <cell r="G970">
            <v>37413</v>
          </cell>
          <cell r="H970">
            <v>240</v>
          </cell>
          <cell r="I970">
            <v>3</v>
          </cell>
          <cell r="J970">
            <v>364</v>
          </cell>
        </row>
        <row r="971">
          <cell r="A971" t="str">
            <v>TDRS</v>
          </cell>
          <cell r="B971" t="str">
            <v>Residential Service</v>
          </cell>
          <cell r="C971">
            <v>30</v>
          </cell>
          <cell r="D971">
            <v>20</v>
          </cell>
          <cell r="E971" t="str">
            <v>R=AB1</v>
          </cell>
          <cell r="F971">
            <v>1</v>
          </cell>
          <cell r="G971">
            <v>37606</v>
          </cell>
          <cell r="H971">
            <v>240</v>
          </cell>
          <cell r="I971">
            <v>3</v>
          </cell>
          <cell r="J971">
            <v>68</v>
          </cell>
        </row>
        <row r="972">
          <cell r="A972" t="str">
            <v>TDRS</v>
          </cell>
          <cell r="B972" t="str">
            <v>Residential Service</v>
          </cell>
          <cell r="C972">
            <v>30</v>
          </cell>
          <cell r="D972">
            <v>20</v>
          </cell>
          <cell r="E972" t="str">
            <v>R=AB1</v>
          </cell>
          <cell r="F972">
            <v>1</v>
          </cell>
          <cell r="G972">
            <v>38657</v>
          </cell>
          <cell r="H972">
            <v>240</v>
          </cell>
          <cell r="I972">
            <v>3</v>
          </cell>
          <cell r="J972">
            <v>555</v>
          </cell>
        </row>
        <row r="973">
          <cell r="A973" t="str">
            <v>TDRS</v>
          </cell>
          <cell r="B973" t="str">
            <v>Residential Service</v>
          </cell>
          <cell r="C973">
            <v>30</v>
          </cell>
          <cell r="D973">
            <v>20</v>
          </cell>
          <cell r="E973" t="str">
            <v>R=AB1</v>
          </cell>
          <cell r="F973">
            <v>1</v>
          </cell>
          <cell r="G973">
            <v>39146</v>
          </cell>
          <cell r="H973">
            <v>240</v>
          </cell>
          <cell r="I973">
            <v>3</v>
          </cell>
          <cell r="J973">
            <v>396</v>
          </cell>
        </row>
        <row r="974">
          <cell r="A974" t="str">
            <v>TDRS</v>
          </cell>
          <cell r="B974" t="str">
            <v>Residential Service</v>
          </cell>
          <cell r="C974">
            <v>30</v>
          </cell>
          <cell r="D974">
            <v>20</v>
          </cell>
          <cell r="E974" t="str">
            <v>R=AB1</v>
          </cell>
          <cell r="F974">
            <v>1</v>
          </cell>
          <cell r="G974">
            <v>39301</v>
          </cell>
          <cell r="H974">
            <v>240</v>
          </cell>
          <cell r="I974">
            <v>3</v>
          </cell>
          <cell r="J974">
            <v>295</v>
          </cell>
        </row>
        <row r="975">
          <cell r="A975" t="str">
            <v>TDRS</v>
          </cell>
          <cell r="B975" t="str">
            <v>Residential Service</v>
          </cell>
          <cell r="C975">
            <v>30</v>
          </cell>
          <cell r="D975">
            <v>20</v>
          </cell>
          <cell r="E975" t="str">
            <v>R=MX</v>
          </cell>
          <cell r="F975">
            <v>1</v>
          </cell>
          <cell r="G975">
            <v>39776</v>
          </cell>
          <cell r="H975">
            <v>240</v>
          </cell>
          <cell r="I975">
            <v>3</v>
          </cell>
          <cell r="J975">
            <v>349</v>
          </cell>
        </row>
        <row r="976">
          <cell r="A976" t="str">
            <v>TDRS</v>
          </cell>
          <cell r="B976" t="str">
            <v>Residential Service</v>
          </cell>
          <cell r="C976">
            <v>30</v>
          </cell>
          <cell r="D976">
            <v>34</v>
          </cell>
          <cell r="E976" t="str">
            <v>R=A3RL1</v>
          </cell>
          <cell r="F976">
            <v>1</v>
          </cell>
          <cell r="G976">
            <v>39737</v>
          </cell>
          <cell r="H976">
            <v>999</v>
          </cell>
          <cell r="I976">
            <v>3</v>
          </cell>
          <cell r="J976">
            <v>17</v>
          </cell>
        </row>
        <row r="977">
          <cell r="A977" t="str">
            <v>TDRS</v>
          </cell>
          <cell r="B977" t="str">
            <v>Residential Service</v>
          </cell>
          <cell r="C977">
            <v>30</v>
          </cell>
          <cell r="D977">
            <v>20</v>
          </cell>
          <cell r="E977" t="str">
            <v>R=MX</v>
          </cell>
          <cell r="F977">
            <v>1</v>
          </cell>
          <cell r="G977">
            <v>39975</v>
          </cell>
          <cell r="H977">
            <v>240</v>
          </cell>
          <cell r="I977">
            <v>3</v>
          </cell>
          <cell r="J977">
            <v>157</v>
          </cell>
        </row>
        <row r="978">
          <cell r="A978" t="str">
            <v>TDRS</v>
          </cell>
          <cell r="B978" t="str">
            <v>Residential Service</v>
          </cell>
          <cell r="C978">
            <v>30</v>
          </cell>
          <cell r="D978">
            <v>20</v>
          </cell>
          <cell r="E978" t="str">
            <v>R=AB1</v>
          </cell>
          <cell r="F978">
            <v>1</v>
          </cell>
          <cell r="H978">
            <v>240</v>
          </cell>
          <cell r="I978">
            <v>3</v>
          </cell>
          <cell r="J978">
            <v>1910</v>
          </cell>
        </row>
        <row r="979">
          <cell r="A979" t="str">
            <v>TDRS</v>
          </cell>
          <cell r="B979" t="str">
            <v>Residential Service</v>
          </cell>
          <cell r="C979">
            <v>30</v>
          </cell>
          <cell r="D979">
            <v>20</v>
          </cell>
          <cell r="E979" t="str">
            <v>R=MS</v>
          </cell>
          <cell r="F979">
            <v>1</v>
          </cell>
          <cell r="H979">
            <v>240</v>
          </cell>
          <cell r="I979">
            <v>3</v>
          </cell>
          <cell r="J979">
            <v>1353</v>
          </cell>
        </row>
        <row r="980">
          <cell r="A980" t="str">
            <v>TDRS</v>
          </cell>
          <cell r="B980" t="str">
            <v>Residential Service</v>
          </cell>
          <cell r="C980">
            <v>30</v>
          </cell>
          <cell r="D980">
            <v>20</v>
          </cell>
          <cell r="E980" t="str">
            <v>R=D5S</v>
          </cell>
          <cell r="F980">
            <v>1</v>
          </cell>
          <cell r="H980">
            <v>240</v>
          </cell>
          <cell r="I980">
            <v>3</v>
          </cell>
          <cell r="J980">
            <v>1</v>
          </cell>
        </row>
        <row r="981">
          <cell r="A981" t="str">
            <v>TDRS</v>
          </cell>
          <cell r="B981" t="str">
            <v>Residential Service</v>
          </cell>
          <cell r="C981">
            <v>30</v>
          </cell>
          <cell r="D981">
            <v>20</v>
          </cell>
          <cell r="E981" t="str">
            <v>R=D5S</v>
          </cell>
          <cell r="F981">
            <v>1</v>
          </cell>
          <cell r="H981">
            <v>240</v>
          </cell>
          <cell r="I981">
            <v>3</v>
          </cell>
          <cell r="J981">
            <v>1</v>
          </cell>
        </row>
        <row r="982">
          <cell r="A982" t="str">
            <v>TDRS</v>
          </cell>
          <cell r="B982" t="str">
            <v>Residential Service</v>
          </cell>
          <cell r="C982">
            <v>30</v>
          </cell>
          <cell r="D982">
            <v>20</v>
          </cell>
          <cell r="E982" t="str">
            <v>R=J5S</v>
          </cell>
          <cell r="F982">
            <v>1</v>
          </cell>
          <cell r="H982">
            <v>240</v>
          </cell>
          <cell r="I982">
            <v>3</v>
          </cell>
          <cell r="J982">
            <v>89</v>
          </cell>
        </row>
        <row r="983">
          <cell r="A983" t="str">
            <v>TDRS</v>
          </cell>
          <cell r="B983" t="str">
            <v>Residential Service</v>
          </cell>
          <cell r="C983">
            <v>30</v>
          </cell>
          <cell r="D983">
            <v>20</v>
          </cell>
          <cell r="E983" t="str">
            <v>R=MX</v>
          </cell>
          <cell r="F983">
            <v>1</v>
          </cell>
          <cell r="H983">
            <v>240</v>
          </cell>
          <cell r="I983">
            <v>3</v>
          </cell>
          <cell r="J983">
            <v>18</v>
          </cell>
        </row>
        <row r="984">
          <cell r="A984" t="str">
            <v>TDRS</v>
          </cell>
          <cell r="B984" t="str">
            <v>Residential Service</v>
          </cell>
          <cell r="C984">
            <v>30</v>
          </cell>
          <cell r="D984">
            <v>20</v>
          </cell>
          <cell r="E984" t="str">
            <v>R=MS</v>
          </cell>
          <cell r="F984">
            <v>1</v>
          </cell>
          <cell r="H984">
            <v>240</v>
          </cell>
          <cell r="I984">
            <v>3</v>
          </cell>
          <cell r="J984">
            <v>99</v>
          </cell>
        </row>
        <row r="985">
          <cell r="A985" t="str">
            <v>TDRS</v>
          </cell>
          <cell r="B985" t="str">
            <v>Residential Service</v>
          </cell>
          <cell r="C985">
            <v>30</v>
          </cell>
          <cell r="D985">
            <v>20</v>
          </cell>
          <cell r="E985" t="str">
            <v>R=AB1</v>
          </cell>
          <cell r="F985">
            <v>1</v>
          </cell>
          <cell r="G985">
            <v>38475</v>
          </cell>
          <cell r="H985">
            <v>240</v>
          </cell>
          <cell r="I985">
            <v>3</v>
          </cell>
          <cell r="J985">
            <v>56</v>
          </cell>
        </row>
        <row r="986">
          <cell r="A986" t="str">
            <v>TDRS</v>
          </cell>
          <cell r="B986" t="str">
            <v>Residential Service</v>
          </cell>
          <cell r="C986">
            <v>30</v>
          </cell>
          <cell r="D986">
            <v>20</v>
          </cell>
          <cell r="E986" t="str">
            <v>R=AB1</v>
          </cell>
          <cell r="F986">
            <v>1</v>
          </cell>
          <cell r="G986">
            <v>38139</v>
          </cell>
          <cell r="H986">
            <v>240</v>
          </cell>
          <cell r="I986">
            <v>3</v>
          </cell>
          <cell r="J986">
            <v>27</v>
          </cell>
        </row>
        <row r="987">
          <cell r="A987" t="str">
            <v>TDRS</v>
          </cell>
          <cell r="B987" t="str">
            <v>Residential Service</v>
          </cell>
          <cell r="C987">
            <v>30</v>
          </cell>
          <cell r="D987">
            <v>20</v>
          </cell>
          <cell r="E987" t="str">
            <v>R=AB1</v>
          </cell>
          <cell r="F987">
            <v>1</v>
          </cell>
          <cell r="G987">
            <v>38569</v>
          </cell>
          <cell r="H987">
            <v>240</v>
          </cell>
          <cell r="I987">
            <v>3</v>
          </cell>
          <cell r="J987">
            <v>357</v>
          </cell>
        </row>
        <row r="988">
          <cell r="A988" t="str">
            <v>TDRS</v>
          </cell>
          <cell r="B988" t="str">
            <v>Residential Service</v>
          </cell>
          <cell r="C988">
            <v>30</v>
          </cell>
          <cell r="D988">
            <v>20</v>
          </cell>
          <cell r="E988" t="str">
            <v>R=MX</v>
          </cell>
          <cell r="F988">
            <v>1</v>
          </cell>
          <cell r="G988">
            <v>37914</v>
          </cell>
          <cell r="H988">
            <v>240</v>
          </cell>
          <cell r="I988">
            <v>3</v>
          </cell>
          <cell r="J988">
            <v>149</v>
          </cell>
        </row>
        <row r="989">
          <cell r="A989" t="str">
            <v>TDRS</v>
          </cell>
          <cell r="B989" t="str">
            <v>Residential Service</v>
          </cell>
          <cell r="C989">
            <v>30</v>
          </cell>
          <cell r="D989">
            <v>20</v>
          </cell>
          <cell r="E989" t="str">
            <v>R=J3S</v>
          </cell>
          <cell r="F989">
            <v>1</v>
          </cell>
          <cell r="H989">
            <v>240</v>
          </cell>
          <cell r="I989">
            <v>3</v>
          </cell>
          <cell r="J989">
            <v>1</v>
          </cell>
        </row>
        <row r="990">
          <cell r="A990" t="str">
            <v>TDRS</v>
          </cell>
          <cell r="B990" t="str">
            <v>Residential Service</v>
          </cell>
          <cell r="C990">
            <v>30</v>
          </cell>
          <cell r="D990">
            <v>20</v>
          </cell>
          <cell r="E990" t="str">
            <v>R=I70S</v>
          </cell>
          <cell r="F990">
            <v>1</v>
          </cell>
          <cell r="H990">
            <v>240</v>
          </cell>
          <cell r="I990">
            <v>3</v>
          </cell>
          <cell r="J990">
            <v>1</v>
          </cell>
        </row>
        <row r="991">
          <cell r="A991" t="str">
            <v>TDRS</v>
          </cell>
          <cell r="B991" t="str">
            <v>Residential Service</v>
          </cell>
          <cell r="C991">
            <v>30</v>
          </cell>
          <cell r="D991">
            <v>20</v>
          </cell>
          <cell r="E991" t="str">
            <v>R=AB1</v>
          </cell>
          <cell r="F991">
            <v>1</v>
          </cell>
          <cell r="G991">
            <v>36291</v>
          </cell>
          <cell r="H991">
            <v>240</v>
          </cell>
          <cell r="I991">
            <v>3</v>
          </cell>
          <cell r="J991">
            <v>1</v>
          </cell>
        </row>
        <row r="992">
          <cell r="A992" t="str">
            <v>TDRS</v>
          </cell>
          <cell r="B992" t="str">
            <v>Residential Service</v>
          </cell>
          <cell r="C992">
            <v>30</v>
          </cell>
          <cell r="D992">
            <v>20</v>
          </cell>
          <cell r="E992" t="str">
            <v>R=J3S</v>
          </cell>
          <cell r="F992">
            <v>1</v>
          </cell>
          <cell r="G992">
            <v>35799</v>
          </cell>
          <cell r="H992">
            <v>240</v>
          </cell>
          <cell r="I992">
            <v>3</v>
          </cell>
          <cell r="J992">
            <v>1</v>
          </cell>
        </row>
        <row r="993">
          <cell r="A993" t="str">
            <v>TDRS</v>
          </cell>
          <cell r="B993" t="str">
            <v>Residential Service</v>
          </cell>
          <cell r="C993">
            <v>30</v>
          </cell>
          <cell r="D993">
            <v>20</v>
          </cell>
          <cell r="E993" t="str">
            <v>R=D4S</v>
          </cell>
          <cell r="F993">
            <v>1</v>
          </cell>
          <cell r="G993">
            <v>32874</v>
          </cell>
          <cell r="H993">
            <v>240</v>
          </cell>
          <cell r="I993">
            <v>3</v>
          </cell>
          <cell r="J993">
            <v>1</v>
          </cell>
        </row>
        <row r="994">
          <cell r="A994" t="str">
            <v>TDRS</v>
          </cell>
          <cell r="B994" t="str">
            <v>Residential Service</v>
          </cell>
          <cell r="C994">
            <v>30</v>
          </cell>
          <cell r="D994">
            <v>20</v>
          </cell>
          <cell r="E994" t="str">
            <v>R=J4S</v>
          </cell>
          <cell r="F994">
            <v>1</v>
          </cell>
          <cell r="G994">
            <v>35431</v>
          </cell>
          <cell r="H994">
            <v>240</v>
          </cell>
          <cell r="I994">
            <v>3</v>
          </cell>
          <cell r="J994">
            <v>4</v>
          </cell>
        </row>
        <row r="995">
          <cell r="A995" t="str">
            <v>TDRS</v>
          </cell>
          <cell r="B995" t="str">
            <v>Residential Service</v>
          </cell>
          <cell r="C995">
            <v>30</v>
          </cell>
          <cell r="D995">
            <v>20</v>
          </cell>
          <cell r="E995" t="str">
            <v>R=AB1</v>
          </cell>
          <cell r="F995">
            <v>1</v>
          </cell>
          <cell r="G995">
            <v>36222</v>
          </cell>
          <cell r="H995">
            <v>240</v>
          </cell>
          <cell r="I995">
            <v>3</v>
          </cell>
          <cell r="J995">
            <v>1</v>
          </cell>
        </row>
        <row r="996">
          <cell r="A996" t="str">
            <v>TDRS</v>
          </cell>
          <cell r="B996" t="str">
            <v>Residential Service</v>
          </cell>
          <cell r="C996">
            <v>30</v>
          </cell>
          <cell r="D996">
            <v>20</v>
          </cell>
          <cell r="E996" t="str">
            <v>R=AB1</v>
          </cell>
          <cell r="F996">
            <v>1</v>
          </cell>
          <cell r="G996">
            <v>36166</v>
          </cell>
          <cell r="H996">
            <v>240</v>
          </cell>
          <cell r="I996">
            <v>3</v>
          </cell>
          <cell r="J996">
            <v>2</v>
          </cell>
        </row>
        <row r="997">
          <cell r="A997" t="str">
            <v>TDRS</v>
          </cell>
          <cell r="B997" t="str">
            <v>Residential Service</v>
          </cell>
          <cell r="C997">
            <v>30</v>
          </cell>
          <cell r="D997">
            <v>20</v>
          </cell>
          <cell r="E997" t="str">
            <v>R=AB1</v>
          </cell>
          <cell r="F997">
            <v>1</v>
          </cell>
          <cell r="G997">
            <v>36045</v>
          </cell>
          <cell r="H997">
            <v>240</v>
          </cell>
          <cell r="I997">
            <v>3</v>
          </cell>
          <cell r="J997">
            <v>1</v>
          </cell>
        </row>
        <row r="998">
          <cell r="A998" t="str">
            <v>TDRS</v>
          </cell>
          <cell r="B998" t="str">
            <v>Residential Service</v>
          </cell>
          <cell r="C998">
            <v>30</v>
          </cell>
          <cell r="D998">
            <v>20</v>
          </cell>
          <cell r="E998" t="str">
            <v>R=AB1</v>
          </cell>
          <cell r="F998">
            <v>1</v>
          </cell>
          <cell r="G998">
            <v>35491</v>
          </cell>
          <cell r="H998">
            <v>240</v>
          </cell>
          <cell r="I998">
            <v>3</v>
          </cell>
          <cell r="J998">
            <v>1</v>
          </cell>
        </row>
        <row r="999">
          <cell r="A999" t="str">
            <v>TDRS</v>
          </cell>
          <cell r="B999" t="str">
            <v>Residential Service</v>
          </cell>
          <cell r="C999">
            <v>30</v>
          </cell>
          <cell r="D999">
            <v>20</v>
          </cell>
          <cell r="E999" t="str">
            <v>R=J5S</v>
          </cell>
          <cell r="F999">
            <v>1</v>
          </cell>
          <cell r="G999">
            <v>36412</v>
          </cell>
          <cell r="H999">
            <v>240</v>
          </cell>
          <cell r="I999">
            <v>3</v>
          </cell>
          <cell r="J999">
            <v>6</v>
          </cell>
        </row>
        <row r="1000">
          <cell r="A1000" t="str">
            <v>TDRS</v>
          </cell>
          <cell r="B1000" t="str">
            <v>Residential Service</v>
          </cell>
          <cell r="C1000">
            <v>30</v>
          </cell>
          <cell r="D1000">
            <v>20</v>
          </cell>
          <cell r="E1000" t="str">
            <v>R=AB1</v>
          </cell>
          <cell r="F1000">
            <v>1</v>
          </cell>
          <cell r="G1000">
            <v>35797</v>
          </cell>
          <cell r="H1000">
            <v>240</v>
          </cell>
          <cell r="I1000">
            <v>3</v>
          </cell>
          <cell r="J1000">
            <v>34</v>
          </cell>
        </row>
        <row r="1001">
          <cell r="A1001" t="str">
            <v>TDRS</v>
          </cell>
          <cell r="B1001" t="str">
            <v>Residential Service</v>
          </cell>
          <cell r="C1001">
            <v>30</v>
          </cell>
          <cell r="D1001">
            <v>20</v>
          </cell>
          <cell r="E1001" t="str">
            <v>R=D5S</v>
          </cell>
          <cell r="F1001">
            <v>1</v>
          </cell>
          <cell r="G1001">
            <v>36374</v>
          </cell>
          <cell r="H1001">
            <v>240</v>
          </cell>
          <cell r="I1001">
            <v>3</v>
          </cell>
          <cell r="J1001">
            <v>3</v>
          </cell>
        </row>
        <row r="1002">
          <cell r="A1002" t="str">
            <v>TDRS</v>
          </cell>
          <cell r="B1002" t="str">
            <v>Residential Service</v>
          </cell>
          <cell r="C1002">
            <v>30</v>
          </cell>
          <cell r="D1002">
            <v>20</v>
          </cell>
          <cell r="E1002" t="str">
            <v>R=J5S</v>
          </cell>
          <cell r="F1002">
            <v>1</v>
          </cell>
          <cell r="G1002">
            <v>36480</v>
          </cell>
          <cell r="H1002">
            <v>240</v>
          </cell>
          <cell r="I1002">
            <v>3</v>
          </cell>
          <cell r="J1002">
            <v>1</v>
          </cell>
        </row>
        <row r="1003">
          <cell r="A1003" t="str">
            <v>TDRS</v>
          </cell>
          <cell r="B1003" t="str">
            <v>Residential Service</v>
          </cell>
          <cell r="C1003">
            <v>30</v>
          </cell>
          <cell r="D1003">
            <v>20</v>
          </cell>
          <cell r="E1003" t="str">
            <v>R=D5S</v>
          </cell>
          <cell r="F1003">
            <v>1</v>
          </cell>
          <cell r="G1003">
            <v>36480</v>
          </cell>
          <cell r="H1003">
            <v>240</v>
          </cell>
          <cell r="I1003">
            <v>3</v>
          </cell>
          <cell r="J1003">
            <v>7</v>
          </cell>
        </row>
        <row r="1004">
          <cell r="A1004" t="str">
            <v>TDRS</v>
          </cell>
          <cell r="B1004" t="str">
            <v>Residential Service</v>
          </cell>
          <cell r="C1004">
            <v>30</v>
          </cell>
          <cell r="D1004">
            <v>20</v>
          </cell>
          <cell r="E1004" t="str">
            <v>R=D4S</v>
          </cell>
          <cell r="F1004">
            <v>1</v>
          </cell>
          <cell r="G1004">
            <v>36443</v>
          </cell>
          <cell r="H1004">
            <v>240</v>
          </cell>
          <cell r="I1004">
            <v>3</v>
          </cell>
          <cell r="J1004">
            <v>1</v>
          </cell>
        </row>
        <row r="1005">
          <cell r="A1005" t="str">
            <v>TDRS</v>
          </cell>
          <cell r="B1005" t="str">
            <v>Residential Service</v>
          </cell>
          <cell r="C1005">
            <v>30</v>
          </cell>
          <cell r="D1005">
            <v>20</v>
          </cell>
          <cell r="E1005" t="str">
            <v>R=AB1</v>
          </cell>
          <cell r="F1005">
            <v>1</v>
          </cell>
          <cell r="G1005">
            <v>36605</v>
          </cell>
          <cell r="H1005">
            <v>240</v>
          </cell>
          <cell r="I1005">
            <v>3</v>
          </cell>
          <cell r="J1005">
            <v>74</v>
          </cell>
        </row>
        <row r="1006">
          <cell r="A1006" t="str">
            <v>TDRS</v>
          </cell>
          <cell r="B1006" t="str">
            <v>Residential Service</v>
          </cell>
          <cell r="C1006">
            <v>30</v>
          </cell>
          <cell r="D1006">
            <v>20</v>
          </cell>
          <cell r="E1006" t="str">
            <v>R=AB1</v>
          </cell>
          <cell r="F1006">
            <v>1</v>
          </cell>
          <cell r="G1006">
            <v>35950</v>
          </cell>
          <cell r="H1006">
            <v>240</v>
          </cell>
          <cell r="I1006">
            <v>3</v>
          </cell>
          <cell r="J1006">
            <v>4</v>
          </cell>
        </row>
        <row r="1007">
          <cell r="A1007" t="str">
            <v>TDRS</v>
          </cell>
          <cell r="B1007" t="str">
            <v>Residential Service</v>
          </cell>
          <cell r="C1007">
            <v>30</v>
          </cell>
          <cell r="D1007">
            <v>20</v>
          </cell>
          <cell r="E1007" t="str">
            <v>R=AB1</v>
          </cell>
          <cell r="F1007">
            <v>1</v>
          </cell>
          <cell r="G1007">
            <v>36875</v>
          </cell>
          <cell r="H1007">
            <v>240</v>
          </cell>
          <cell r="I1007">
            <v>3</v>
          </cell>
          <cell r="J1007">
            <v>1</v>
          </cell>
        </row>
        <row r="1008">
          <cell r="A1008" t="str">
            <v>TDRS</v>
          </cell>
          <cell r="B1008" t="str">
            <v>Residential Service</v>
          </cell>
          <cell r="C1008">
            <v>30</v>
          </cell>
          <cell r="D1008">
            <v>20</v>
          </cell>
          <cell r="E1008" t="str">
            <v>R=AB1</v>
          </cell>
          <cell r="F1008">
            <v>1</v>
          </cell>
          <cell r="G1008">
            <v>36791</v>
          </cell>
          <cell r="H1008">
            <v>240</v>
          </cell>
          <cell r="I1008">
            <v>3</v>
          </cell>
          <cell r="J1008">
            <v>1</v>
          </cell>
        </row>
        <row r="1009">
          <cell r="A1009" t="str">
            <v>TDRS</v>
          </cell>
          <cell r="B1009" t="str">
            <v>Residential Service</v>
          </cell>
          <cell r="C1009">
            <v>30</v>
          </cell>
          <cell r="D1009">
            <v>20</v>
          </cell>
          <cell r="E1009" t="str">
            <v>R=J5S</v>
          </cell>
          <cell r="F1009">
            <v>1</v>
          </cell>
          <cell r="G1009">
            <v>37011</v>
          </cell>
          <cell r="H1009">
            <v>240</v>
          </cell>
          <cell r="I1009">
            <v>3</v>
          </cell>
          <cell r="J1009">
            <v>1</v>
          </cell>
        </row>
        <row r="1010">
          <cell r="A1010" t="str">
            <v>TDRS</v>
          </cell>
          <cell r="B1010" t="str">
            <v>Residential Service</v>
          </cell>
          <cell r="C1010">
            <v>30</v>
          </cell>
          <cell r="D1010">
            <v>20</v>
          </cell>
          <cell r="E1010" t="str">
            <v>R=MS</v>
          </cell>
          <cell r="F1010">
            <v>1</v>
          </cell>
          <cell r="G1010">
            <v>37032</v>
          </cell>
          <cell r="H1010">
            <v>240</v>
          </cell>
          <cell r="I1010">
            <v>3</v>
          </cell>
          <cell r="J1010">
            <v>1</v>
          </cell>
        </row>
        <row r="1011">
          <cell r="A1011" t="str">
            <v>TDRS</v>
          </cell>
          <cell r="B1011" t="str">
            <v>Residential Service</v>
          </cell>
          <cell r="C1011">
            <v>30</v>
          </cell>
          <cell r="D1011">
            <v>20</v>
          </cell>
          <cell r="E1011" t="str">
            <v>R=AB1</v>
          </cell>
          <cell r="F1011">
            <v>1</v>
          </cell>
          <cell r="G1011">
            <v>37071</v>
          </cell>
          <cell r="H1011">
            <v>240</v>
          </cell>
          <cell r="I1011">
            <v>3</v>
          </cell>
          <cell r="J1011">
            <v>98</v>
          </cell>
        </row>
        <row r="1012">
          <cell r="A1012" t="str">
            <v>TDRS</v>
          </cell>
          <cell r="B1012" t="str">
            <v>Residential Service</v>
          </cell>
          <cell r="C1012">
            <v>30</v>
          </cell>
          <cell r="D1012">
            <v>20</v>
          </cell>
          <cell r="E1012" t="str">
            <v>R=MS</v>
          </cell>
          <cell r="F1012">
            <v>1</v>
          </cell>
          <cell r="G1012">
            <v>36952</v>
          </cell>
          <cell r="H1012">
            <v>240</v>
          </cell>
          <cell r="I1012">
            <v>3</v>
          </cell>
          <cell r="J1012">
            <v>3</v>
          </cell>
        </row>
        <row r="1013">
          <cell r="A1013" t="str">
            <v>TDRS</v>
          </cell>
          <cell r="B1013" t="str">
            <v>Residential Service</v>
          </cell>
          <cell r="C1013">
            <v>30</v>
          </cell>
          <cell r="D1013">
            <v>20</v>
          </cell>
          <cell r="E1013" t="str">
            <v>R=AB1</v>
          </cell>
          <cell r="F1013">
            <v>1</v>
          </cell>
          <cell r="G1013">
            <v>37201</v>
          </cell>
          <cell r="H1013">
            <v>240</v>
          </cell>
          <cell r="I1013">
            <v>3</v>
          </cell>
          <cell r="J1013">
            <v>70</v>
          </cell>
        </row>
        <row r="1014">
          <cell r="A1014" t="str">
            <v>TDRS</v>
          </cell>
          <cell r="B1014" t="str">
            <v>Residential Service</v>
          </cell>
          <cell r="C1014">
            <v>30</v>
          </cell>
          <cell r="D1014">
            <v>20</v>
          </cell>
          <cell r="E1014" t="str">
            <v>R=AB1</v>
          </cell>
          <cell r="F1014">
            <v>1</v>
          </cell>
          <cell r="G1014">
            <v>37368</v>
          </cell>
          <cell r="H1014">
            <v>240</v>
          </cell>
          <cell r="I1014">
            <v>3</v>
          </cell>
          <cell r="J1014">
            <v>66</v>
          </cell>
        </row>
        <row r="1015">
          <cell r="A1015" t="str">
            <v>TDRS</v>
          </cell>
          <cell r="B1015" t="str">
            <v>Residential Service</v>
          </cell>
          <cell r="C1015">
            <v>30</v>
          </cell>
          <cell r="D1015">
            <v>20</v>
          </cell>
          <cell r="E1015" t="str">
            <v>R=AB1</v>
          </cell>
          <cell r="F1015">
            <v>1</v>
          </cell>
          <cell r="G1015">
            <v>38651</v>
          </cell>
          <cell r="H1015">
            <v>240</v>
          </cell>
          <cell r="I1015">
            <v>3</v>
          </cell>
          <cell r="J1015">
            <v>68</v>
          </cell>
        </row>
        <row r="1016">
          <cell r="A1016" t="str">
            <v>TDRS</v>
          </cell>
          <cell r="B1016" t="str">
            <v>Residential Service</v>
          </cell>
          <cell r="C1016">
            <v>30</v>
          </cell>
          <cell r="D1016">
            <v>20</v>
          </cell>
          <cell r="E1016" t="str">
            <v>R=AB1</v>
          </cell>
          <cell r="F1016">
            <v>1</v>
          </cell>
          <cell r="G1016">
            <v>38811</v>
          </cell>
          <cell r="H1016">
            <v>240</v>
          </cell>
          <cell r="I1016">
            <v>3</v>
          </cell>
          <cell r="J1016">
            <v>359</v>
          </cell>
        </row>
        <row r="1017">
          <cell r="A1017" t="str">
            <v>TDRS</v>
          </cell>
          <cell r="B1017" t="str">
            <v>Residential Service</v>
          </cell>
          <cell r="C1017">
            <v>30</v>
          </cell>
          <cell r="D1017">
            <v>20</v>
          </cell>
          <cell r="E1017" t="str">
            <v>R=AB1</v>
          </cell>
          <cell r="F1017">
            <v>1</v>
          </cell>
          <cell r="G1017">
            <v>38811</v>
          </cell>
          <cell r="H1017">
            <v>240</v>
          </cell>
          <cell r="I1017">
            <v>3</v>
          </cell>
          <cell r="J1017">
            <v>1</v>
          </cell>
        </row>
        <row r="1018">
          <cell r="A1018" t="str">
            <v>TDRS</v>
          </cell>
          <cell r="B1018" t="str">
            <v>Residential Service</v>
          </cell>
          <cell r="C1018">
            <v>30</v>
          </cell>
          <cell r="D1018">
            <v>20</v>
          </cell>
          <cell r="E1018" t="str">
            <v>R=AB1</v>
          </cell>
          <cell r="F1018">
            <v>1</v>
          </cell>
          <cell r="G1018">
            <v>39017</v>
          </cell>
          <cell r="H1018">
            <v>240</v>
          </cell>
          <cell r="I1018">
            <v>3</v>
          </cell>
          <cell r="J1018">
            <v>1</v>
          </cell>
        </row>
        <row r="1019">
          <cell r="A1019" t="str">
            <v>TDRS</v>
          </cell>
          <cell r="B1019" t="str">
            <v>Residential Service</v>
          </cell>
          <cell r="C1019">
            <v>30</v>
          </cell>
          <cell r="D1019">
            <v>20</v>
          </cell>
          <cell r="E1019" t="str">
            <v>R=AB1</v>
          </cell>
          <cell r="F1019">
            <v>1</v>
          </cell>
          <cell r="G1019">
            <v>39287</v>
          </cell>
          <cell r="H1019">
            <v>240</v>
          </cell>
          <cell r="I1019">
            <v>3</v>
          </cell>
          <cell r="J1019">
            <v>58</v>
          </cell>
        </row>
        <row r="1020">
          <cell r="A1020" t="str">
            <v>TDRS</v>
          </cell>
          <cell r="B1020" t="str">
            <v>Residential Service</v>
          </cell>
          <cell r="C1020">
            <v>30</v>
          </cell>
          <cell r="D1020">
            <v>34</v>
          </cell>
          <cell r="E1020" t="str">
            <v>P=A3RL1</v>
          </cell>
          <cell r="F1020">
            <v>1</v>
          </cell>
          <cell r="G1020">
            <v>39280</v>
          </cell>
          <cell r="H1020">
            <v>999</v>
          </cell>
          <cell r="I1020">
            <v>3</v>
          </cell>
          <cell r="J1020">
            <v>1</v>
          </cell>
        </row>
        <row r="1021">
          <cell r="A1021" t="str">
            <v>TDRS</v>
          </cell>
          <cell r="B1021" t="str">
            <v>Residential Service</v>
          </cell>
          <cell r="C1021">
            <v>30</v>
          </cell>
          <cell r="D1021">
            <v>20</v>
          </cell>
          <cell r="E1021" t="str">
            <v>R=MX</v>
          </cell>
          <cell r="F1021">
            <v>1</v>
          </cell>
          <cell r="G1021">
            <v>39649</v>
          </cell>
          <cell r="H1021">
            <v>240</v>
          </cell>
          <cell r="I1021">
            <v>3</v>
          </cell>
          <cell r="J1021">
            <v>162</v>
          </cell>
        </row>
        <row r="1022">
          <cell r="A1022" t="str">
            <v>TDRS</v>
          </cell>
          <cell r="B1022" t="str">
            <v>Residential Service</v>
          </cell>
          <cell r="C1022">
            <v>30</v>
          </cell>
          <cell r="D1022">
            <v>20</v>
          </cell>
          <cell r="E1022" t="str">
            <v>R=MX</v>
          </cell>
          <cell r="F1022">
            <v>1</v>
          </cell>
          <cell r="G1022">
            <v>39734</v>
          </cell>
          <cell r="H1022">
            <v>240</v>
          </cell>
          <cell r="I1022">
            <v>3</v>
          </cell>
          <cell r="J1022">
            <v>140</v>
          </cell>
        </row>
        <row r="1023">
          <cell r="A1023" t="str">
            <v>TDRS</v>
          </cell>
          <cell r="B1023" t="str">
            <v>Residential Service</v>
          </cell>
          <cell r="C1023">
            <v>30</v>
          </cell>
          <cell r="D1023">
            <v>20</v>
          </cell>
          <cell r="E1023" t="str">
            <v>R=MX</v>
          </cell>
          <cell r="F1023">
            <v>1</v>
          </cell>
          <cell r="G1023">
            <v>39907</v>
          </cell>
          <cell r="H1023">
            <v>240</v>
          </cell>
          <cell r="I1023">
            <v>3</v>
          </cell>
          <cell r="J1023">
            <v>62</v>
          </cell>
        </row>
        <row r="1024">
          <cell r="A1024" t="str">
            <v>TDRS</v>
          </cell>
          <cell r="B1024" t="str">
            <v>Residential Service</v>
          </cell>
          <cell r="C1024">
            <v>30</v>
          </cell>
          <cell r="D1024">
            <v>20</v>
          </cell>
          <cell r="E1024" t="str">
            <v>R=MX</v>
          </cell>
          <cell r="F1024">
            <v>1</v>
          </cell>
          <cell r="G1024">
            <v>39790</v>
          </cell>
          <cell r="H1024">
            <v>240</v>
          </cell>
          <cell r="I1024">
            <v>3</v>
          </cell>
          <cell r="J1024">
            <v>66</v>
          </cell>
        </row>
        <row r="1025">
          <cell r="A1025" t="str">
            <v>TDRS</v>
          </cell>
          <cell r="B1025" t="str">
            <v>Residential Service</v>
          </cell>
          <cell r="C1025">
            <v>30</v>
          </cell>
          <cell r="D1025">
            <v>20</v>
          </cell>
          <cell r="E1025" t="str">
            <v>R=J4S</v>
          </cell>
          <cell r="F1025">
            <v>1</v>
          </cell>
          <cell r="H1025">
            <v>240</v>
          </cell>
          <cell r="I1025">
            <v>3</v>
          </cell>
          <cell r="J1025">
            <v>11100</v>
          </cell>
        </row>
        <row r="1026">
          <cell r="A1026" t="str">
            <v>TDRS</v>
          </cell>
          <cell r="B1026" t="str">
            <v>Residential Service</v>
          </cell>
          <cell r="C1026">
            <v>30</v>
          </cell>
          <cell r="D1026">
            <v>20</v>
          </cell>
          <cell r="E1026" t="str">
            <v>R=D5S</v>
          </cell>
          <cell r="F1026">
            <v>1</v>
          </cell>
          <cell r="H1026">
            <v>240</v>
          </cell>
          <cell r="I1026">
            <v>3</v>
          </cell>
          <cell r="J1026">
            <v>6020</v>
          </cell>
        </row>
        <row r="1027">
          <cell r="A1027" t="str">
            <v>TDRS</v>
          </cell>
          <cell r="B1027" t="str">
            <v>Residential Service</v>
          </cell>
          <cell r="C1027">
            <v>30</v>
          </cell>
          <cell r="D1027">
            <v>20</v>
          </cell>
          <cell r="E1027" t="str">
            <v>R=J4S</v>
          </cell>
          <cell r="F1027">
            <v>1</v>
          </cell>
          <cell r="H1027">
            <v>240</v>
          </cell>
          <cell r="I1027">
            <v>3</v>
          </cell>
          <cell r="J1027">
            <v>5</v>
          </cell>
        </row>
        <row r="1028">
          <cell r="A1028" t="str">
            <v>TDRS</v>
          </cell>
          <cell r="B1028" t="str">
            <v>Residential Service</v>
          </cell>
          <cell r="C1028">
            <v>30</v>
          </cell>
          <cell r="D1028">
            <v>20</v>
          </cell>
          <cell r="E1028" t="str">
            <v>R=AB1</v>
          </cell>
          <cell r="F1028">
            <v>1</v>
          </cell>
          <cell r="G1028">
            <v>38202</v>
          </cell>
          <cell r="H1028">
            <v>240</v>
          </cell>
          <cell r="I1028">
            <v>3</v>
          </cell>
          <cell r="J1028">
            <v>2</v>
          </cell>
        </row>
        <row r="1029">
          <cell r="A1029" t="str">
            <v>TDRS</v>
          </cell>
          <cell r="B1029" t="str">
            <v>Residential Service</v>
          </cell>
          <cell r="C1029">
            <v>30</v>
          </cell>
          <cell r="D1029">
            <v>20</v>
          </cell>
          <cell r="E1029" t="str">
            <v>R=AB1</v>
          </cell>
          <cell r="F1029">
            <v>1</v>
          </cell>
          <cell r="G1029">
            <v>38014</v>
          </cell>
          <cell r="H1029">
            <v>240</v>
          </cell>
          <cell r="I1029">
            <v>3</v>
          </cell>
          <cell r="J1029">
            <v>345</v>
          </cell>
        </row>
        <row r="1030">
          <cell r="A1030" t="str">
            <v>TDRS</v>
          </cell>
          <cell r="B1030" t="str">
            <v>Residential Service</v>
          </cell>
          <cell r="C1030">
            <v>30</v>
          </cell>
          <cell r="D1030">
            <v>20</v>
          </cell>
          <cell r="E1030" t="str">
            <v>R=AB1</v>
          </cell>
          <cell r="F1030">
            <v>1</v>
          </cell>
          <cell r="G1030">
            <v>38356</v>
          </cell>
          <cell r="H1030">
            <v>240</v>
          </cell>
          <cell r="I1030">
            <v>3</v>
          </cell>
          <cell r="J1030">
            <v>2</v>
          </cell>
        </row>
        <row r="1031">
          <cell r="A1031" t="str">
            <v>TDRS</v>
          </cell>
          <cell r="B1031" t="str">
            <v>Residential Service</v>
          </cell>
          <cell r="C1031">
            <v>30</v>
          </cell>
          <cell r="D1031">
            <v>20</v>
          </cell>
          <cell r="E1031" t="str">
            <v>R=A1TL1</v>
          </cell>
          <cell r="F1031">
            <v>1</v>
          </cell>
          <cell r="G1031">
            <v>37993</v>
          </cell>
          <cell r="H1031">
            <v>999</v>
          </cell>
          <cell r="I1031">
            <v>3</v>
          </cell>
          <cell r="J1031">
            <v>17</v>
          </cell>
        </row>
        <row r="1032">
          <cell r="A1032" t="str">
            <v>TDRS</v>
          </cell>
          <cell r="B1032" t="str">
            <v>Residential Service</v>
          </cell>
          <cell r="C1032">
            <v>30</v>
          </cell>
          <cell r="D1032">
            <v>20</v>
          </cell>
          <cell r="E1032" t="str">
            <v>R=AB1</v>
          </cell>
          <cell r="F1032">
            <v>1</v>
          </cell>
          <cell r="G1032">
            <v>38531</v>
          </cell>
          <cell r="H1032">
            <v>240</v>
          </cell>
          <cell r="I1032">
            <v>3</v>
          </cell>
          <cell r="J1032">
            <v>65</v>
          </cell>
        </row>
        <row r="1033">
          <cell r="A1033" t="str">
            <v>TDRS</v>
          </cell>
          <cell r="B1033" t="str">
            <v>Residential Service</v>
          </cell>
          <cell r="C1033">
            <v>30</v>
          </cell>
          <cell r="D1033">
            <v>20</v>
          </cell>
          <cell r="E1033" t="str">
            <v>R=D3S</v>
          </cell>
          <cell r="F1033">
            <v>1</v>
          </cell>
          <cell r="H1033">
            <v>0</v>
          </cell>
          <cell r="I1033">
            <v>0</v>
          </cell>
          <cell r="J1033">
            <v>46</v>
          </cell>
        </row>
        <row r="1034">
          <cell r="A1034" t="str">
            <v>TDRS</v>
          </cell>
          <cell r="B1034" t="str">
            <v>Residential Service</v>
          </cell>
          <cell r="C1034">
            <v>30</v>
          </cell>
          <cell r="D1034">
            <v>20</v>
          </cell>
          <cell r="E1034" t="str">
            <v>R=AB1</v>
          </cell>
          <cell r="F1034">
            <v>1</v>
          </cell>
          <cell r="H1034">
            <v>240</v>
          </cell>
          <cell r="I1034">
            <v>3</v>
          </cell>
          <cell r="J1034">
            <v>1</v>
          </cell>
        </row>
        <row r="1035">
          <cell r="A1035" t="str">
            <v>TDRS</v>
          </cell>
          <cell r="B1035" t="str">
            <v>Residential Service</v>
          </cell>
          <cell r="C1035">
            <v>30</v>
          </cell>
          <cell r="D1035">
            <v>20</v>
          </cell>
          <cell r="E1035" t="str">
            <v>R=I70S</v>
          </cell>
          <cell r="F1035">
            <v>1</v>
          </cell>
          <cell r="G1035">
            <v>36404</v>
          </cell>
          <cell r="H1035">
            <v>240</v>
          </cell>
          <cell r="I1035">
            <v>3</v>
          </cell>
          <cell r="J1035">
            <v>4</v>
          </cell>
        </row>
        <row r="1036">
          <cell r="A1036" t="str">
            <v>TDRS</v>
          </cell>
          <cell r="B1036" t="str">
            <v>Residential Service</v>
          </cell>
          <cell r="C1036">
            <v>30</v>
          </cell>
          <cell r="D1036">
            <v>20</v>
          </cell>
          <cell r="E1036" t="str">
            <v>R=I70S</v>
          </cell>
          <cell r="F1036">
            <v>1</v>
          </cell>
          <cell r="G1036">
            <v>36161</v>
          </cell>
          <cell r="H1036">
            <v>240</v>
          </cell>
          <cell r="I1036">
            <v>3</v>
          </cell>
          <cell r="J1036">
            <v>5</v>
          </cell>
        </row>
        <row r="1037">
          <cell r="A1037" t="str">
            <v>TDRS</v>
          </cell>
          <cell r="B1037" t="str">
            <v>Residential Service</v>
          </cell>
          <cell r="C1037">
            <v>30</v>
          </cell>
          <cell r="D1037">
            <v>20</v>
          </cell>
          <cell r="E1037" t="str">
            <v>R=D4S</v>
          </cell>
          <cell r="F1037">
            <v>1</v>
          </cell>
          <cell r="G1037">
            <v>34700</v>
          </cell>
          <cell r="H1037">
            <v>240</v>
          </cell>
          <cell r="I1037">
            <v>3</v>
          </cell>
          <cell r="J1037">
            <v>1</v>
          </cell>
        </row>
        <row r="1038">
          <cell r="A1038" t="str">
            <v>TDRS</v>
          </cell>
          <cell r="B1038" t="str">
            <v>Residential Service</v>
          </cell>
          <cell r="C1038">
            <v>30</v>
          </cell>
          <cell r="D1038">
            <v>20</v>
          </cell>
          <cell r="E1038" t="str">
            <v>R=AB1</v>
          </cell>
          <cell r="F1038">
            <v>1</v>
          </cell>
          <cell r="G1038">
            <v>34700</v>
          </cell>
          <cell r="H1038">
            <v>240</v>
          </cell>
          <cell r="I1038">
            <v>3</v>
          </cell>
          <cell r="J1038">
            <v>2</v>
          </cell>
        </row>
        <row r="1039">
          <cell r="A1039" t="str">
            <v>TDRS</v>
          </cell>
          <cell r="B1039" t="str">
            <v>Residential Service</v>
          </cell>
          <cell r="C1039">
            <v>30</v>
          </cell>
          <cell r="D1039">
            <v>20</v>
          </cell>
          <cell r="E1039" t="str">
            <v>R=AB1</v>
          </cell>
          <cell r="F1039">
            <v>1</v>
          </cell>
          <cell r="G1039">
            <v>35796</v>
          </cell>
          <cell r="H1039">
            <v>240</v>
          </cell>
          <cell r="I1039">
            <v>3</v>
          </cell>
          <cell r="J1039">
            <v>11</v>
          </cell>
        </row>
        <row r="1040">
          <cell r="A1040" t="str">
            <v>TDRS</v>
          </cell>
          <cell r="B1040" t="str">
            <v>Residential Service</v>
          </cell>
          <cell r="C1040">
            <v>30</v>
          </cell>
          <cell r="D1040">
            <v>20</v>
          </cell>
          <cell r="E1040" t="str">
            <v>R=MS</v>
          </cell>
          <cell r="F1040">
            <v>1</v>
          </cell>
          <cell r="G1040">
            <v>35796</v>
          </cell>
          <cell r="H1040">
            <v>240</v>
          </cell>
          <cell r="I1040">
            <v>3</v>
          </cell>
          <cell r="J1040">
            <v>1</v>
          </cell>
        </row>
        <row r="1041">
          <cell r="A1041" t="str">
            <v>TDRS</v>
          </cell>
          <cell r="B1041" t="str">
            <v>Residential Service</v>
          </cell>
          <cell r="C1041">
            <v>30</v>
          </cell>
          <cell r="D1041">
            <v>20</v>
          </cell>
          <cell r="E1041" t="str">
            <v>R=MS</v>
          </cell>
          <cell r="F1041">
            <v>1</v>
          </cell>
          <cell r="G1041">
            <v>33604</v>
          </cell>
          <cell r="H1041">
            <v>240</v>
          </cell>
          <cell r="I1041">
            <v>3</v>
          </cell>
          <cell r="J1041">
            <v>2</v>
          </cell>
        </row>
        <row r="1042">
          <cell r="A1042" t="str">
            <v>TDRS</v>
          </cell>
          <cell r="B1042" t="str">
            <v>Residential Service</v>
          </cell>
          <cell r="C1042">
            <v>30</v>
          </cell>
          <cell r="D1042">
            <v>20</v>
          </cell>
          <cell r="E1042" t="str">
            <v>R=J4S</v>
          </cell>
          <cell r="F1042">
            <v>1</v>
          </cell>
          <cell r="G1042">
            <v>36161</v>
          </cell>
          <cell r="H1042">
            <v>240</v>
          </cell>
          <cell r="I1042">
            <v>3</v>
          </cell>
          <cell r="J1042">
            <v>1</v>
          </cell>
        </row>
        <row r="1043">
          <cell r="A1043" t="str">
            <v>TDRS</v>
          </cell>
          <cell r="B1043" t="str">
            <v>Residential Service</v>
          </cell>
          <cell r="C1043">
            <v>30</v>
          </cell>
          <cell r="D1043">
            <v>20</v>
          </cell>
          <cell r="E1043" t="str">
            <v>R=MS</v>
          </cell>
          <cell r="F1043">
            <v>1</v>
          </cell>
          <cell r="G1043">
            <v>36161</v>
          </cell>
          <cell r="H1043">
            <v>240</v>
          </cell>
          <cell r="I1043">
            <v>3</v>
          </cell>
          <cell r="J1043">
            <v>2</v>
          </cell>
        </row>
        <row r="1044">
          <cell r="A1044" t="str">
            <v>TDRS</v>
          </cell>
          <cell r="B1044" t="str">
            <v>Residential Service</v>
          </cell>
          <cell r="C1044">
            <v>30</v>
          </cell>
          <cell r="D1044">
            <v>20</v>
          </cell>
          <cell r="E1044" t="str">
            <v>R=MX</v>
          </cell>
          <cell r="F1044">
            <v>1</v>
          </cell>
          <cell r="G1044">
            <v>35889</v>
          </cell>
          <cell r="H1044">
            <v>240</v>
          </cell>
          <cell r="I1044">
            <v>3</v>
          </cell>
          <cell r="J1044">
            <v>1</v>
          </cell>
        </row>
        <row r="1045">
          <cell r="A1045" t="str">
            <v>TDRS</v>
          </cell>
          <cell r="B1045" t="str">
            <v>Residential Service</v>
          </cell>
          <cell r="C1045">
            <v>30</v>
          </cell>
          <cell r="D1045">
            <v>20</v>
          </cell>
          <cell r="E1045" t="str">
            <v>R=AB1</v>
          </cell>
          <cell r="F1045">
            <v>1</v>
          </cell>
          <cell r="G1045">
            <v>36220</v>
          </cell>
          <cell r="H1045">
            <v>240</v>
          </cell>
          <cell r="I1045">
            <v>3</v>
          </cell>
          <cell r="J1045">
            <v>1</v>
          </cell>
        </row>
        <row r="1046">
          <cell r="A1046" t="str">
            <v>TDRS</v>
          </cell>
          <cell r="B1046" t="str">
            <v>Residential Service</v>
          </cell>
          <cell r="C1046">
            <v>30</v>
          </cell>
          <cell r="D1046">
            <v>20</v>
          </cell>
          <cell r="E1046" t="str">
            <v>R=J3S</v>
          </cell>
          <cell r="F1046">
            <v>1</v>
          </cell>
          <cell r="G1046">
            <v>36072</v>
          </cell>
          <cell r="H1046">
            <v>240</v>
          </cell>
          <cell r="I1046">
            <v>3</v>
          </cell>
          <cell r="J1046">
            <v>1</v>
          </cell>
        </row>
        <row r="1047">
          <cell r="A1047" t="str">
            <v>TDRS</v>
          </cell>
          <cell r="B1047" t="str">
            <v>Residential Service</v>
          </cell>
          <cell r="C1047">
            <v>30</v>
          </cell>
          <cell r="D1047">
            <v>20</v>
          </cell>
          <cell r="E1047" t="str">
            <v>R=AB1</v>
          </cell>
          <cell r="F1047">
            <v>1</v>
          </cell>
          <cell r="G1047">
            <v>36405</v>
          </cell>
          <cell r="H1047">
            <v>240</v>
          </cell>
          <cell r="I1047">
            <v>3</v>
          </cell>
          <cell r="J1047">
            <v>4</v>
          </cell>
        </row>
        <row r="1048">
          <cell r="A1048" t="str">
            <v>TDRS</v>
          </cell>
          <cell r="B1048" t="str">
            <v>Residential Service</v>
          </cell>
          <cell r="C1048">
            <v>30</v>
          </cell>
          <cell r="D1048">
            <v>20</v>
          </cell>
          <cell r="E1048" t="str">
            <v>R=J5S</v>
          </cell>
          <cell r="F1048">
            <v>1</v>
          </cell>
          <cell r="G1048">
            <v>36374</v>
          </cell>
          <cell r="H1048">
            <v>240</v>
          </cell>
          <cell r="I1048">
            <v>3</v>
          </cell>
          <cell r="J1048">
            <v>2</v>
          </cell>
        </row>
        <row r="1049">
          <cell r="A1049" t="str">
            <v>TDRS</v>
          </cell>
          <cell r="B1049" t="str">
            <v>Residential Service</v>
          </cell>
          <cell r="C1049">
            <v>30</v>
          </cell>
          <cell r="D1049">
            <v>20</v>
          </cell>
          <cell r="E1049" t="str">
            <v>R=J4S</v>
          </cell>
          <cell r="F1049">
            <v>1</v>
          </cell>
          <cell r="G1049">
            <v>36444</v>
          </cell>
          <cell r="H1049">
            <v>240</v>
          </cell>
          <cell r="I1049">
            <v>3</v>
          </cell>
          <cell r="J1049">
            <v>6</v>
          </cell>
        </row>
        <row r="1050">
          <cell r="A1050" t="str">
            <v>TDRS</v>
          </cell>
          <cell r="B1050" t="str">
            <v>Residential Service</v>
          </cell>
          <cell r="C1050">
            <v>30</v>
          </cell>
          <cell r="D1050">
            <v>20</v>
          </cell>
          <cell r="E1050" t="str">
            <v>R=MS</v>
          </cell>
          <cell r="F1050">
            <v>1</v>
          </cell>
          <cell r="G1050">
            <v>36444</v>
          </cell>
          <cell r="H1050">
            <v>240</v>
          </cell>
          <cell r="I1050">
            <v>3</v>
          </cell>
          <cell r="J1050">
            <v>1</v>
          </cell>
        </row>
        <row r="1051">
          <cell r="A1051" t="str">
            <v>TDRS</v>
          </cell>
          <cell r="B1051" t="str">
            <v>Residential Service</v>
          </cell>
          <cell r="C1051">
            <v>30</v>
          </cell>
          <cell r="D1051">
            <v>20</v>
          </cell>
          <cell r="E1051" t="str">
            <v>R=AB1</v>
          </cell>
          <cell r="F1051">
            <v>1</v>
          </cell>
          <cell r="G1051">
            <v>36440</v>
          </cell>
          <cell r="H1051">
            <v>240</v>
          </cell>
          <cell r="I1051">
            <v>3</v>
          </cell>
          <cell r="J1051">
            <v>1</v>
          </cell>
        </row>
        <row r="1052">
          <cell r="A1052" t="str">
            <v>TDRS</v>
          </cell>
          <cell r="B1052" t="str">
            <v>Residential Service</v>
          </cell>
          <cell r="C1052">
            <v>30</v>
          </cell>
          <cell r="D1052">
            <v>20</v>
          </cell>
          <cell r="E1052" t="str">
            <v>R=D5S</v>
          </cell>
          <cell r="F1052">
            <v>1</v>
          </cell>
          <cell r="G1052">
            <v>36525</v>
          </cell>
          <cell r="H1052">
            <v>240</v>
          </cell>
          <cell r="I1052">
            <v>3</v>
          </cell>
          <cell r="J1052">
            <v>8</v>
          </cell>
        </row>
        <row r="1053">
          <cell r="A1053" t="str">
            <v>TDRS</v>
          </cell>
          <cell r="B1053" t="str">
            <v>Residential Service</v>
          </cell>
          <cell r="C1053">
            <v>30</v>
          </cell>
          <cell r="D1053">
            <v>20</v>
          </cell>
          <cell r="E1053" t="str">
            <v>R=D5S</v>
          </cell>
          <cell r="F1053">
            <v>1</v>
          </cell>
          <cell r="G1053">
            <v>36525</v>
          </cell>
          <cell r="H1053">
            <v>240</v>
          </cell>
          <cell r="I1053">
            <v>3</v>
          </cell>
          <cell r="J1053">
            <v>1</v>
          </cell>
        </row>
        <row r="1054">
          <cell r="A1054" t="str">
            <v>TDRS</v>
          </cell>
          <cell r="B1054" t="str">
            <v>Residential Service</v>
          </cell>
          <cell r="C1054">
            <v>30</v>
          </cell>
          <cell r="D1054">
            <v>20</v>
          </cell>
          <cell r="E1054" t="str">
            <v>R=A1TL</v>
          </cell>
          <cell r="F1054">
            <v>1</v>
          </cell>
          <cell r="G1054">
            <v>36558</v>
          </cell>
          <cell r="H1054">
            <v>240</v>
          </cell>
          <cell r="I1054">
            <v>3</v>
          </cell>
          <cell r="J1054">
            <v>13</v>
          </cell>
        </row>
        <row r="1055">
          <cell r="A1055" t="str">
            <v>TDRS</v>
          </cell>
          <cell r="B1055" t="str">
            <v>Residential Service</v>
          </cell>
          <cell r="C1055">
            <v>30</v>
          </cell>
          <cell r="D1055">
            <v>20</v>
          </cell>
          <cell r="E1055" t="str">
            <v>R=D5S</v>
          </cell>
          <cell r="F1055">
            <v>1</v>
          </cell>
          <cell r="G1055">
            <v>36670</v>
          </cell>
          <cell r="H1055">
            <v>240</v>
          </cell>
          <cell r="I1055">
            <v>3</v>
          </cell>
          <cell r="J1055">
            <v>1</v>
          </cell>
        </row>
        <row r="1056">
          <cell r="A1056" t="str">
            <v>TDRS</v>
          </cell>
          <cell r="B1056" t="str">
            <v>Residential Service</v>
          </cell>
          <cell r="C1056">
            <v>30</v>
          </cell>
          <cell r="D1056">
            <v>20</v>
          </cell>
          <cell r="E1056" t="str">
            <v>R=AB1</v>
          </cell>
          <cell r="F1056">
            <v>1</v>
          </cell>
          <cell r="G1056">
            <v>36791</v>
          </cell>
          <cell r="H1056">
            <v>240</v>
          </cell>
          <cell r="I1056">
            <v>3</v>
          </cell>
          <cell r="J1056">
            <v>444</v>
          </cell>
        </row>
        <row r="1057">
          <cell r="A1057" t="str">
            <v>TDRS</v>
          </cell>
          <cell r="B1057" t="str">
            <v>Residential Service</v>
          </cell>
          <cell r="C1057">
            <v>30</v>
          </cell>
          <cell r="D1057">
            <v>20</v>
          </cell>
          <cell r="E1057" t="str">
            <v>R=AB1</v>
          </cell>
          <cell r="F1057">
            <v>1</v>
          </cell>
          <cell r="G1057">
            <v>36746</v>
          </cell>
          <cell r="H1057">
            <v>240</v>
          </cell>
          <cell r="I1057">
            <v>3</v>
          </cell>
          <cell r="J1057">
            <v>156</v>
          </cell>
        </row>
        <row r="1058">
          <cell r="A1058" t="str">
            <v>TDRS</v>
          </cell>
          <cell r="B1058" t="str">
            <v>Residential Service</v>
          </cell>
          <cell r="C1058">
            <v>30</v>
          </cell>
          <cell r="D1058">
            <v>20</v>
          </cell>
          <cell r="E1058" t="str">
            <v>R=AB1</v>
          </cell>
          <cell r="F1058">
            <v>1</v>
          </cell>
          <cell r="G1058">
            <v>36753</v>
          </cell>
          <cell r="H1058">
            <v>240</v>
          </cell>
          <cell r="I1058">
            <v>3</v>
          </cell>
          <cell r="J1058">
            <v>52</v>
          </cell>
        </row>
        <row r="1059">
          <cell r="A1059" t="str">
            <v>TDRS</v>
          </cell>
          <cell r="B1059" t="str">
            <v>Residential Service</v>
          </cell>
          <cell r="C1059">
            <v>30</v>
          </cell>
          <cell r="D1059">
            <v>20</v>
          </cell>
          <cell r="E1059" t="str">
            <v>R=AB1</v>
          </cell>
          <cell r="F1059">
            <v>1</v>
          </cell>
          <cell r="G1059">
            <v>37054</v>
          </cell>
          <cell r="H1059">
            <v>240</v>
          </cell>
          <cell r="I1059">
            <v>3</v>
          </cell>
          <cell r="J1059">
            <v>477</v>
          </cell>
        </row>
        <row r="1060">
          <cell r="A1060" t="str">
            <v>TDRS</v>
          </cell>
          <cell r="B1060" t="str">
            <v>Residential Service</v>
          </cell>
          <cell r="C1060">
            <v>30</v>
          </cell>
          <cell r="D1060">
            <v>20</v>
          </cell>
          <cell r="E1060" t="str">
            <v>R=AB1</v>
          </cell>
          <cell r="F1060">
            <v>1</v>
          </cell>
          <cell r="G1060">
            <v>36161</v>
          </cell>
          <cell r="H1060">
            <v>240</v>
          </cell>
          <cell r="I1060">
            <v>3</v>
          </cell>
          <cell r="J1060">
            <v>1</v>
          </cell>
        </row>
        <row r="1061">
          <cell r="A1061" t="str">
            <v>TDRS</v>
          </cell>
          <cell r="B1061" t="str">
            <v>Residential Service</v>
          </cell>
          <cell r="C1061">
            <v>30</v>
          </cell>
          <cell r="D1061">
            <v>20</v>
          </cell>
          <cell r="E1061" t="str">
            <v>R=AB1</v>
          </cell>
          <cell r="F1061">
            <v>1</v>
          </cell>
          <cell r="G1061">
            <v>37384</v>
          </cell>
          <cell r="H1061">
            <v>240</v>
          </cell>
          <cell r="I1061">
            <v>3</v>
          </cell>
          <cell r="J1061">
            <v>397</v>
          </cell>
        </row>
        <row r="1062">
          <cell r="A1062" t="str">
            <v>TDRS</v>
          </cell>
          <cell r="B1062" t="str">
            <v>Residential Service</v>
          </cell>
          <cell r="C1062">
            <v>30</v>
          </cell>
          <cell r="D1062">
            <v>20</v>
          </cell>
          <cell r="E1062" t="str">
            <v>R=AB1</v>
          </cell>
          <cell r="F1062">
            <v>1</v>
          </cell>
          <cell r="G1062">
            <v>37494</v>
          </cell>
          <cell r="H1062">
            <v>240</v>
          </cell>
          <cell r="I1062">
            <v>3</v>
          </cell>
          <cell r="J1062">
            <v>373</v>
          </cell>
        </row>
        <row r="1063">
          <cell r="A1063" t="str">
            <v>TDRS</v>
          </cell>
          <cell r="B1063" t="str">
            <v>Residential Service</v>
          </cell>
          <cell r="C1063">
            <v>30</v>
          </cell>
          <cell r="D1063">
            <v>20</v>
          </cell>
          <cell r="E1063" t="str">
            <v>R=AB1</v>
          </cell>
          <cell r="F1063">
            <v>1</v>
          </cell>
          <cell r="G1063">
            <v>37503</v>
          </cell>
          <cell r="H1063">
            <v>240</v>
          </cell>
          <cell r="I1063">
            <v>3</v>
          </cell>
          <cell r="J1063">
            <v>322</v>
          </cell>
        </row>
        <row r="1064">
          <cell r="A1064" t="str">
            <v>TDRS</v>
          </cell>
          <cell r="B1064" t="str">
            <v>Residential Service</v>
          </cell>
          <cell r="C1064">
            <v>30</v>
          </cell>
          <cell r="D1064">
            <v>20</v>
          </cell>
          <cell r="E1064" t="str">
            <v>R=AB1</v>
          </cell>
          <cell r="F1064">
            <v>1</v>
          </cell>
          <cell r="G1064">
            <v>37624</v>
          </cell>
          <cell r="H1064">
            <v>240</v>
          </cell>
          <cell r="I1064">
            <v>3</v>
          </cell>
          <cell r="J1064">
            <v>391</v>
          </cell>
        </row>
        <row r="1065">
          <cell r="A1065" t="str">
            <v>TDRS</v>
          </cell>
          <cell r="B1065" t="str">
            <v>Residential Service</v>
          </cell>
          <cell r="C1065">
            <v>30</v>
          </cell>
          <cell r="D1065">
            <v>20</v>
          </cell>
          <cell r="E1065" t="str">
            <v>R=AB1</v>
          </cell>
          <cell r="F1065">
            <v>1</v>
          </cell>
          <cell r="G1065">
            <v>37624</v>
          </cell>
          <cell r="H1065">
            <v>240</v>
          </cell>
          <cell r="I1065">
            <v>3</v>
          </cell>
          <cell r="J1065">
            <v>1</v>
          </cell>
        </row>
        <row r="1066">
          <cell r="A1066" t="str">
            <v>TDRS</v>
          </cell>
          <cell r="B1066" t="str">
            <v>Residential Service</v>
          </cell>
          <cell r="C1066">
            <v>30</v>
          </cell>
          <cell r="D1066">
            <v>20</v>
          </cell>
          <cell r="E1066" t="str">
            <v>R=AB1</v>
          </cell>
          <cell r="F1066">
            <v>1</v>
          </cell>
          <cell r="G1066">
            <v>38888</v>
          </cell>
          <cell r="H1066">
            <v>240</v>
          </cell>
          <cell r="I1066">
            <v>3</v>
          </cell>
          <cell r="J1066">
            <v>77</v>
          </cell>
        </row>
        <row r="1067">
          <cell r="A1067" t="str">
            <v>TDRS</v>
          </cell>
          <cell r="B1067" t="str">
            <v>Residential Service</v>
          </cell>
          <cell r="C1067">
            <v>30</v>
          </cell>
          <cell r="D1067">
            <v>20</v>
          </cell>
          <cell r="E1067" t="str">
            <v>R=AB1</v>
          </cell>
          <cell r="F1067">
            <v>1</v>
          </cell>
          <cell r="G1067">
            <v>39112</v>
          </cell>
          <cell r="H1067">
            <v>240</v>
          </cell>
          <cell r="I1067">
            <v>3</v>
          </cell>
          <cell r="J1067">
            <v>387</v>
          </cell>
        </row>
        <row r="1068">
          <cell r="A1068" t="str">
            <v>TDRS</v>
          </cell>
          <cell r="B1068" t="str">
            <v>Residential Service</v>
          </cell>
          <cell r="C1068">
            <v>30</v>
          </cell>
          <cell r="D1068">
            <v>20</v>
          </cell>
          <cell r="E1068" t="str">
            <v>R=MX</v>
          </cell>
          <cell r="F1068">
            <v>1</v>
          </cell>
          <cell r="G1068">
            <v>39596</v>
          </cell>
          <cell r="H1068">
            <v>240</v>
          </cell>
          <cell r="I1068">
            <v>3</v>
          </cell>
          <cell r="J1068">
            <v>68</v>
          </cell>
        </row>
        <row r="1069">
          <cell r="A1069" t="str">
            <v>TDRS</v>
          </cell>
          <cell r="B1069" t="str">
            <v>Residential Service</v>
          </cell>
          <cell r="C1069">
            <v>30</v>
          </cell>
          <cell r="D1069">
            <v>20</v>
          </cell>
          <cell r="E1069" t="str">
            <v>R=MX</v>
          </cell>
          <cell r="F1069">
            <v>1</v>
          </cell>
          <cell r="G1069">
            <v>39605</v>
          </cell>
          <cell r="H1069">
            <v>240</v>
          </cell>
          <cell r="I1069">
            <v>3</v>
          </cell>
          <cell r="J1069">
            <v>302</v>
          </cell>
        </row>
        <row r="1070">
          <cell r="A1070" t="str">
            <v>TDRS</v>
          </cell>
          <cell r="B1070" t="str">
            <v>Residential Service</v>
          </cell>
          <cell r="C1070">
            <v>30</v>
          </cell>
          <cell r="D1070">
            <v>20</v>
          </cell>
          <cell r="E1070" t="str">
            <v>R=MX</v>
          </cell>
          <cell r="F1070">
            <v>1</v>
          </cell>
          <cell r="G1070">
            <v>39644</v>
          </cell>
          <cell r="H1070">
            <v>240</v>
          </cell>
          <cell r="I1070">
            <v>3</v>
          </cell>
          <cell r="J1070">
            <v>152</v>
          </cell>
        </row>
        <row r="1071">
          <cell r="A1071" t="str">
            <v>TDRS</v>
          </cell>
          <cell r="B1071" t="str">
            <v>Residential Service</v>
          </cell>
          <cell r="C1071">
            <v>30</v>
          </cell>
          <cell r="D1071">
            <v>20</v>
          </cell>
          <cell r="E1071" t="str">
            <v>R=MX</v>
          </cell>
          <cell r="F1071">
            <v>1</v>
          </cell>
          <cell r="G1071">
            <v>39605</v>
          </cell>
          <cell r="H1071">
            <v>240</v>
          </cell>
          <cell r="I1071">
            <v>3</v>
          </cell>
          <cell r="J1071">
            <v>65</v>
          </cell>
        </row>
        <row r="1072">
          <cell r="A1072" t="str">
            <v>TDRS</v>
          </cell>
          <cell r="B1072" t="str">
            <v>Residential Service</v>
          </cell>
          <cell r="C1072">
            <v>30</v>
          </cell>
          <cell r="D1072">
            <v>20</v>
          </cell>
          <cell r="E1072" t="str">
            <v>R=MX</v>
          </cell>
          <cell r="F1072">
            <v>1</v>
          </cell>
          <cell r="G1072">
            <v>39867</v>
          </cell>
          <cell r="H1072">
            <v>240</v>
          </cell>
          <cell r="I1072">
            <v>3</v>
          </cell>
          <cell r="J1072">
            <v>195</v>
          </cell>
        </row>
        <row r="1073">
          <cell r="A1073" t="str">
            <v>TDRS</v>
          </cell>
          <cell r="B1073" t="str">
            <v>Residential Service</v>
          </cell>
          <cell r="C1073">
            <v>30</v>
          </cell>
          <cell r="D1073">
            <v>20</v>
          </cell>
          <cell r="E1073" t="str">
            <v>R=MX</v>
          </cell>
          <cell r="F1073">
            <v>1</v>
          </cell>
          <cell r="G1073">
            <v>39900</v>
          </cell>
          <cell r="H1073">
            <v>240</v>
          </cell>
          <cell r="I1073">
            <v>3</v>
          </cell>
          <cell r="J1073">
            <v>239</v>
          </cell>
        </row>
        <row r="1074">
          <cell r="A1074" t="str">
            <v>TDRS</v>
          </cell>
          <cell r="B1074" t="str">
            <v>Residential Service</v>
          </cell>
          <cell r="C1074">
            <v>30</v>
          </cell>
          <cell r="D1074">
            <v>20</v>
          </cell>
          <cell r="E1074" t="str">
            <v>R=MX</v>
          </cell>
          <cell r="F1074">
            <v>1</v>
          </cell>
          <cell r="G1074">
            <v>39924</v>
          </cell>
          <cell r="H1074">
            <v>240</v>
          </cell>
          <cell r="I1074">
            <v>3</v>
          </cell>
          <cell r="J1074">
            <v>154</v>
          </cell>
        </row>
        <row r="1075">
          <cell r="A1075" t="str">
            <v>TDRS</v>
          </cell>
          <cell r="B1075" t="str">
            <v>Residential Service</v>
          </cell>
          <cell r="C1075">
            <v>30</v>
          </cell>
          <cell r="D1075">
            <v>20</v>
          </cell>
          <cell r="E1075" t="str">
            <v>R=MX</v>
          </cell>
          <cell r="F1075">
            <v>1</v>
          </cell>
          <cell r="G1075">
            <v>39928</v>
          </cell>
          <cell r="H1075">
            <v>240</v>
          </cell>
          <cell r="I1075">
            <v>3</v>
          </cell>
          <cell r="J1075">
            <v>39</v>
          </cell>
        </row>
        <row r="1076">
          <cell r="A1076" t="str">
            <v>TDRS</v>
          </cell>
          <cell r="B1076" t="str">
            <v>Residential Service</v>
          </cell>
          <cell r="C1076">
            <v>30</v>
          </cell>
          <cell r="D1076">
            <v>20</v>
          </cell>
          <cell r="E1076" t="str">
            <v>R=MX</v>
          </cell>
          <cell r="F1076">
            <v>1</v>
          </cell>
          <cell r="G1076">
            <v>39949</v>
          </cell>
          <cell r="H1076">
            <v>240</v>
          </cell>
          <cell r="I1076">
            <v>3</v>
          </cell>
          <cell r="J1076">
            <v>64</v>
          </cell>
        </row>
        <row r="1077">
          <cell r="A1077" t="str">
            <v>TDRS</v>
          </cell>
          <cell r="B1077" t="str">
            <v>Residential Service</v>
          </cell>
          <cell r="C1077">
            <v>30</v>
          </cell>
          <cell r="D1077">
            <v>20</v>
          </cell>
          <cell r="E1077" t="str">
            <v>S=I210+CE</v>
          </cell>
          <cell r="F1077">
            <v>1</v>
          </cell>
          <cell r="G1077">
            <v>40206</v>
          </cell>
          <cell r="H1077">
            <v>240</v>
          </cell>
          <cell r="I1077">
            <v>3</v>
          </cell>
          <cell r="J1077">
            <v>158</v>
          </cell>
        </row>
        <row r="1078">
          <cell r="A1078" t="str">
            <v>TDRS</v>
          </cell>
          <cell r="B1078" t="str">
            <v>Residential Service</v>
          </cell>
          <cell r="C1078">
            <v>30</v>
          </cell>
          <cell r="D1078">
            <v>20</v>
          </cell>
          <cell r="E1078" t="str">
            <v>R=AB1</v>
          </cell>
          <cell r="F1078">
            <v>1</v>
          </cell>
          <cell r="H1078">
            <v>240</v>
          </cell>
          <cell r="I1078">
            <v>3</v>
          </cell>
          <cell r="J1078">
            <v>18582</v>
          </cell>
        </row>
        <row r="1079">
          <cell r="A1079" t="str">
            <v>TDRS</v>
          </cell>
          <cell r="B1079" t="str">
            <v>Residential Service</v>
          </cell>
          <cell r="C1079">
            <v>30</v>
          </cell>
          <cell r="D1079">
            <v>20</v>
          </cell>
          <cell r="E1079" t="str">
            <v>R=AB1</v>
          </cell>
          <cell r="F1079">
            <v>1</v>
          </cell>
          <cell r="H1079">
            <v>240</v>
          </cell>
          <cell r="I1079">
            <v>3</v>
          </cell>
          <cell r="J1079">
            <v>1</v>
          </cell>
        </row>
        <row r="1080">
          <cell r="A1080" t="str">
            <v>TDRS</v>
          </cell>
          <cell r="B1080" t="str">
            <v>Residential Service</v>
          </cell>
          <cell r="C1080">
            <v>30</v>
          </cell>
          <cell r="D1080">
            <v>20</v>
          </cell>
          <cell r="E1080" t="str">
            <v>R=D5SH</v>
          </cell>
          <cell r="F1080">
            <v>1</v>
          </cell>
          <cell r="H1080">
            <v>240</v>
          </cell>
          <cell r="I1080">
            <v>3</v>
          </cell>
          <cell r="J1080">
            <v>1</v>
          </cell>
        </row>
        <row r="1081">
          <cell r="A1081" t="str">
            <v>TDRS</v>
          </cell>
          <cell r="B1081" t="str">
            <v>Residential Service</v>
          </cell>
          <cell r="C1081">
            <v>30</v>
          </cell>
          <cell r="D1081">
            <v>20</v>
          </cell>
          <cell r="E1081" t="str">
            <v>R=DXMS</v>
          </cell>
          <cell r="F1081">
            <v>1</v>
          </cell>
          <cell r="H1081">
            <v>240</v>
          </cell>
          <cell r="I1081">
            <v>3</v>
          </cell>
          <cell r="J1081">
            <v>2</v>
          </cell>
        </row>
        <row r="1082">
          <cell r="A1082" t="str">
            <v>TDRS</v>
          </cell>
          <cell r="B1082" t="str">
            <v>Residential Service</v>
          </cell>
          <cell r="C1082">
            <v>30</v>
          </cell>
          <cell r="D1082">
            <v>20</v>
          </cell>
          <cell r="E1082" t="str">
            <v>R=AB1</v>
          </cell>
          <cell r="F1082">
            <v>1</v>
          </cell>
          <cell r="G1082">
            <v>38051</v>
          </cell>
          <cell r="H1082">
            <v>240</v>
          </cell>
          <cell r="I1082">
            <v>3</v>
          </cell>
          <cell r="J1082">
            <v>376</v>
          </cell>
        </row>
        <row r="1083">
          <cell r="A1083" t="str">
            <v>TDRS</v>
          </cell>
          <cell r="B1083" t="str">
            <v>Residential Service</v>
          </cell>
          <cell r="C1083">
            <v>30</v>
          </cell>
          <cell r="D1083">
            <v>20</v>
          </cell>
          <cell r="E1083" t="str">
            <v>R=AB1</v>
          </cell>
          <cell r="F1083">
            <v>1</v>
          </cell>
          <cell r="G1083">
            <v>38327</v>
          </cell>
          <cell r="H1083">
            <v>240</v>
          </cell>
          <cell r="I1083">
            <v>3</v>
          </cell>
          <cell r="J1083">
            <v>77</v>
          </cell>
        </row>
        <row r="1084">
          <cell r="A1084" t="str">
            <v>TDRS</v>
          </cell>
          <cell r="B1084" t="str">
            <v>Residential Service</v>
          </cell>
          <cell r="C1084">
            <v>30</v>
          </cell>
          <cell r="D1084">
            <v>20</v>
          </cell>
          <cell r="E1084" t="str">
            <v>R=J5DS</v>
          </cell>
          <cell r="F1084">
            <v>1</v>
          </cell>
          <cell r="H1084">
            <v>240</v>
          </cell>
          <cell r="I1084">
            <v>3</v>
          </cell>
          <cell r="J1084">
            <v>1</v>
          </cell>
        </row>
        <row r="1085">
          <cell r="A1085" t="str">
            <v>TDRS</v>
          </cell>
          <cell r="B1085" t="str">
            <v>Residential Service</v>
          </cell>
          <cell r="C1085">
            <v>30</v>
          </cell>
          <cell r="D1085">
            <v>20</v>
          </cell>
          <cell r="E1085" t="str">
            <v>R=A1D1ND</v>
          </cell>
          <cell r="F1085">
            <v>1</v>
          </cell>
          <cell r="H1085">
            <v>240</v>
          </cell>
          <cell r="I1085">
            <v>3</v>
          </cell>
          <cell r="J1085">
            <v>1</v>
          </cell>
        </row>
        <row r="1086">
          <cell r="A1086" t="str">
            <v>TDRS</v>
          </cell>
          <cell r="B1086" t="str">
            <v>Residential Service</v>
          </cell>
          <cell r="C1086">
            <v>30</v>
          </cell>
          <cell r="D1086">
            <v>20</v>
          </cell>
          <cell r="E1086" t="str">
            <v>R=AB1</v>
          </cell>
          <cell r="F1086">
            <v>1</v>
          </cell>
          <cell r="G1086">
            <v>37810</v>
          </cell>
          <cell r="H1086">
            <v>240</v>
          </cell>
          <cell r="I1086">
            <v>3</v>
          </cell>
          <cell r="J1086">
            <v>37</v>
          </cell>
        </row>
        <row r="1087">
          <cell r="A1087" t="str">
            <v>TDRS</v>
          </cell>
          <cell r="B1087" t="str">
            <v>Residential Service</v>
          </cell>
          <cell r="C1087">
            <v>30</v>
          </cell>
          <cell r="D1087">
            <v>20</v>
          </cell>
          <cell r="E1087" t="str">
            <v>R=AB1</v>
          </cell>
          <cell r="F1087">
            <v>1</v>
          </cell>
          <cell r="G1087">
            <v>37907</v>
          </cell>
          <cell r="H1087">
            <v>240</v>
          </cell>
          <cell r="I1087">
            <v>3</v>
          </cell>
          <cell r="J1087">
            <v>177</v>
          </cell>
        </row>
        <row r="1088">
          <cell r="A1088" t="str">
            <v>TDRS</v>
          </cell>
          <cell r="B1088" t="str">
            <v>Residential Service</v>
          </cell>
          <cell r="C1088">
            <v>30</v>
          </cell>
          <cell r="D1088">
            <v>20</v>
          </cell>
          <cell r="E1088" t="str">
            <v>R=D4S</v>
          </cell>
          <cell r="F1088">
            <v>1</v>
          </cell>
          <cell r="H1088">
            <v>240</v>
          </cell>
          <cell r="I1088">
            <v>3</v>
          </cell>
          <cell r="J1088">
            <v>1</v>
          </cell>
        </row>
        <row r="1089">
          <cell r="A1089" t="str">
            <v>TDRS</v>
          </cell>
          <cell r="B1089" t="str">
            <v>Residential Service</v>
          </cell>
          <cell r="C1089">
            <v>30</v>
          </cell>
          <cell r="D1089">
            <v>20</v>
          </cell>
          <cell r="E1089" t="str">
            <v>R=I70S</v>
          </cell>
          <cell r="F1089">
            <v>1</v>
          </cell>
          <cell r="H1089">
            <v>240</v>
          </cell>
          <cell r="I1089">
            <v>3</v>
          </cell>
          <cell r="J1089">
            <v>1</v>
          </cell>
        </row>
        <row r="1090">
          <cell r="A1090" t="str">
            <v>TDRS</v>
          </cell>
          <cell r="B1090" t="str">
            <v>Residential Service</v>
          </cell>
          <cell r="C1090">
            <v>30</v>
          </cell>
          <cell r="D1090">
            <v>20</v>
          </cell>
          <cell r="E1090" t="str">
            <v>R=J5S</v>
          </cell>
          <cell r="F1090">
            <v>1</v>
          </cell>
          <cell r="H1090">
            <v>240</v>
          </cell>
          <cell r="I1090">
            <v>3</v>
          </cell>
          <cell r="J1090">
            <v>1</v>
          </cell>
        </row>
        <row r="1091">
          <cell r="A1091" t="str">
            <v>TDRS</v>
          </cell>
          <cell r="B1091" t="str">
            <v>Residential Service</v>
          </cell>
          <cell r="C1091">
            <v>30</v>
          </cell>
          <cell r="D1091">
            <v>20</v>
          </cell>
          <cell r="E1091" t="str">
            <v>R=AB1</v>
          </cell>
          <cell r="F1091">
            <v>1</v>
          </cell>
          <cell r="G1091">
            <v>36404</v>
          </cell>
          <cell r="H1091">
            <v>240</v>
          </cell>
          <cell r="I1091">
            <v>3</v>
          </cell>
          <cell r="J1091">
            <v>202</v>
          </cell>
        </row>
        <row r="1092">
          <cell r="A1092" t="str">
            <v>TDRS</v>
          </cell>
          <cell r="B1092" t="str">
            <v>Residential Service</v>
          </cell>
          <cell r="C1092">
            <v>30</v>
          </cell>
          <cell r="D1092">
            <v>20</v>
          </cell>
          <cell r="E1092" t="str">
            <v>R=MS</v>
          </cell>
          <cell r="F1092">
            <v>1</v>
          </cell>
          <cell r="G1092">
            <v>32143</v>
          </cell>
          <cell r="H1092">
            <v>240</v>
          </cell>
          <cell r="I1092">
            <v>3</v>
          </cell>
          <cell r="J1092">
            <v>1</v>
          </cell>
        </row>
        <row r="1093">
          <cell r="A1093" t="str">
            <v>TDRS</v>
          </cell>
          <cell r="B1093" t="str">
            <v>Residential Service</v>
          </cell>
          <cell r="C1093">
            <v>30</v>
          </cell>
          <cell r="D1093">
            <v>20</v>
          </cell>
          <cell r="E1093" t="str">
            <v>R=AB1</v>
          </cell>
          <cell r="F1093">
            <v>1</v>
          </cell>
          <cell r="G1093">
            <v>35920</v>
          </cell>
          <cell r="H1093">
            <v>240</v>
          </cell>
          <cell r="I1093">
            <v>3</v>
          </cell>
          <cell r="J1093">
            <v>3</v>
          </cell>
        </row>
        <row r="1094">
          <cell r="A1094" t="str">
            <v>TDRS</v>
          </cell>
          <cell r="B1094" t="str">
            <v>Residential Service</v>
          </cell>
          <cell r="C1094">
            <v>30</v>
          </cell>
          <cell r="D1094">
            <v>20</v>
          </cell>
          <cell r="E1094" t="str">
            <v>R=AB1</v>
          </cell>
          <cell r="F1094">
            <v>1</v>
          </cell>
          <cell r="G1094">
            <v>35431</v>
          </cell>
          <cell r="H1094">
            <v>240</v>
          </cell>
          <cell r="I1094">
            <v>3</v>
          </cell>
          <cell r="J1094">
            <v>1</v>
          </cell>
        </row>
        <row r="1095">
          <cell r="A1095" t="str">
            <v>TDRS</v>
          </cell>
          <cell r="B1095" t="str">
            <v>Residential Service</v>
          </cell>
          <cell r="C1095">
            <v>30</v>
          </cell>
          <cell r="D1095">
            <v>20</v>
          </cell>
          <cell r="E1095" t="str">
            <v>R=MX</v>
          </cell>
          <cell r="F1095">
            <v>1</v>
          </cell>
          <cell r="G1095">
            <v>35431</v>
          </cell>
          <cell r="H1095">
            <v>240</v>
          </cell>
          <cell r="I1095">
            <v>3</v>
          </cell>
          <cell r="J1095">
            <v>1</v>
          </cell>
        </row>
        <row r="1096">
          <cell r="A1096" t="str">
            <v>TDRS</v>
          </cell>
          <cell r="B1096" t="str">
            <v>Residential Service</v>
          </cell>
          <cell r="C1096">
            <v>30</v>
          </cell>
          <cell r="D1096">
            <v>20</v>
          </cell>
          <cell r="E1096" t="str">
            <v>R=MX</v>
          </cell>
          <cell r="F1096">
            <v>1</v>
          </cell>
          <cell r="G1096">
            <v>35462</v>
          </cell>
          <cell r="H1096">
            <v>240</v>
          </cell>
          <cell r="I1096">
            <v>3</v>
          </cell>
          <cell r="J1096">
            <v>1</v>
          </cell>
        </row>
        <row r="1097">
          <cell r="A1097" t="str">
            <v>TDRS</v>
          </cell>
          <cell r="B1097" t="str">
            <v>Residential Service</v>
          </cell>
          <cell r="C1097">
            <v>30</v>
          </cell>
          <cell r="D1097">
            <v>20</v>
          </cell>
          <cell r="E1097" t="str">
            <v>R=AB1</v>
          </cell>
          <cell r="F1097">
            <v>1</v>
          </cell>
          <cell r="G1097">
            <v>36164</v>
          </cell>
          <cell r="H1097">
            <v>240</v>
          </cell>
          <cell r="I1097">
            <v>3</v>
          </cell>
          <cell r="J1097">
            <v>1</v>
          </cell>
        </row>
        <row r="1098">
          <cell r="A1098" t="str">
            <v>TDRS</v>
          </cell>
          <cell r="B1098" t="str">
            <v>Residential Service</v>
          </cell>
          <cell r="C1098">
            <v>30</v>
          </cell>
          <cell r="D1098">
            <v>20</v>
          </cell>
          <cell r="E1098" t="str">
            <v>R=D4S</v>
          </cell>
          <cell r="F1098">
            <v>1</v>
          </cell>
          <cell r="G1098">
            <v>33970</v>
          </cell>
          <cell r="H1098">
            <v>240</v>
          </cell>
          <cell r="I1098">
            <v>3</v>
          </cell>
          <cell r="J1098">
            <v>1</v>
          </cell>
        </row>
        <row r="1099">
          <cell r="A1099" t="str">
            <v>TDRS</v>
          </cell>
          <cell r="B1099" t="str">
            <v>Residential Service</v>
          </cell>
          <cell r="C1099">
            <v>30</v>
          </cell>
          <cell r="D1099">
            <v>20</v>
          </cell>
          <cell r="E1099" t="str">
            <v>R=AB1</v>
          </cell>
          <cell r="F1099">
            <v>1</v>
          </cell>
          <cell r="G1099">
            <v>36437</v>
          </cell>
          <cell r="H1099">
            <v>240</v>
          </cell>
          <cell r="I1099">
            <v>3</v>
          </cell>
          <cell r="J1099">
            <v>1</v>
          </cell>
        </row>
        <row r="1100">
          <cell r="A1100" t="str">
            <v>TDRS</v>
          </cell>
          <cell r="B1100" t="str">
            <v>Residential Service</v>
          </cell>
          <cell r="C1100">
            <v>30</v>
          </cell>
          <cell r="D1100">
            <v>20</v>
          </cell>
          <cell r="E1100" t="str">
            <v>R=J5S</v>
          </cell>
          <cell r="F1100">
            <v>1</v>
          </cell>
          <cell r="G1100">
            <v>36161</v>
          </cell>
          <cell r="H1100">
            <v>240</v>
          </cell>
          <cell r="I1100">
            <v>3</v>
          </cell>
          <cell r="J1100">
            <v>1</v>
          </cell>
        </row>
        <row r="1101">
          <cell r="A1101" t="str">
            <v>TDRS</v>
          </cell>
          <cell r="B1101" t="str">
            <v>Residential Service</v>
          </cell>
          <cell r="C1101">
            <v>30</v>
          </cell>
          <cell r="D1101">
            <v>20</v>
          </cell>
          <cell r="E1101" t="str">
            <v>R=J4ES</v>
          </cell>
          <cell r="F1101">
            <v>1</v>
          </cell>
          <cell r="G1101">
            <v>36161</v>
          </cell>
          <cell r="H1101">
            <v>240</v>
          </cell>
          <cell r="I1101">
            <v>3</v>
          </cell>
          <cell r="J1101">
            <v>1</v>
          </cell>
        </row>
        <row r="1102">
          <cell r="A1102" t="str">
            <v>TDRS</v>
          </cell>
          <cell r="B1102" t="str">
            <v>Residential Service</v>
          </cell>
          <cell r="C1102">
            <v>30</v>
          </cell>
          <cell r="D1102">
            <v>20</v>
          </cell>
          <cell r="E1102" t="str">
            <v>R=AB1</v>
          </cell>
          <cell r="F1102">
            <v>1</v>
          </cell>
          <cell r="G1102">
            <v>36462</v>
          </cell>
          <cell r="H1102">
            <v>240</v>
          </cell>
          <cell r="I1102">
            <v>3</v>
          </cell>
          <cell r="J1102">
            <v>1</v>
          </cell>
        </row>
        <row r="1103">
          <cell r="A1103" t="str">
            <v>TDRS</v>
          </cell>
          <cell r="B1103" t="str">
            <v>Residential Service</v>
          </cell>
          <cell r="C1103">
            <v>30</v>
          </cell>
          <cell r="D1103">
            <v>20</v>
          </cell>
          <cell r="E1103" t="str">
            <v>R=I70S</v>
          </cell>
          <cell r="F1103">
            <v>1</v>
          </cell>
          <cell r="G1103">
            <v>32875</v>
          </cell>
          <cell r="H1103">
            <v>240</v>
          </cell>
          <cell r="I1103">
            <v>3</v>
          </cell>
          <cell r="J1103">
            <v>2</v>
          </cell>
        </row>
        <row r="1104">
          <cell r="A1104" t="str">
            <v>TDRS</v>
          </cell>
          <cell r="B1104" t="str">
            <v>Residential Service</v>
          </cell>
          <cell r="C1104">
            <v>30</v>
          </cell>
          <cell r="D1104">
            <v>20</v>
          </cell>
          <cell r="E1104" t="str">
            <v>R=J5S</v>
          </cell>
          <cell r="F1104">
            <v>1</v>
          </cell>
          <cell r="G1104">
            <v>36525</v>
          </cell>
          <cell r="H1104">
            <v>240</v>
          </cell>
          <cell r="I1104">
            <v>3</v>
          </cell>
          <cell r="J1104">
            <v>8</v>
          </cell>
        </row>
        <row r="1105">
          <cell r="A1105" t="str">
            <v>TDRS</v>
          </cell>
          <cell r="B1105" t="str">
            <v>Residential Service</v>
          </cell>
          <cell r="C1105">
            <v>30</v>
          </cell>
          <cell r="D1105">
            <v>20</v>
          </cell>
          <cell r="E1105" t="str">
            <v>R=AB1</v>
          </cell>
          <cell r="F1105">
            <v>1</v>
          </cell>
          <cell r="G1105">
            <v>36685</v>
          </cell>
          <cell r="H1105">
            <v>240</v>
          </cell>
          <cell r="I1105">
            <v>3</v>
          </cell>
          <cell r="J1105">
            <v>1</v>
          </cell>
        </row>
        <row r="1106">
          <cell r="A1106" t="str">
            <v>TDRS</v>
          </cell>
          <cell r="B1106" t="str">
            <v>Residential Service</v>
          </cell>
          <cell r="C1106">
            <v>30</v>
          </cell>
          <cell r="D1106">
            <v>20</v>
          </cell>
          <cell r="E1106" t="str">
            <v>R=MX</v>
          </cell>
          <cell r="F1106">
            <v>1</v>
          </cell>
          <cell r="G1106">
            <v>36581</v>
          </cell>
          <cell r="H1106">
            <v>240</v>
          </cell>
          <cell r="I1106">
            <v>3</v>
          </cell>
          <cell r="J1106">
            <v>1</v>
          </cell>
        </row>
        <row r="1107">
          <cell r="A1107" t="str">
            <v>TDRS</v>
          </cell>
          <cell r="B1107" t="str">
            <v>Residential Service</v>
          </cell>
          <cell r="C1107">
            <v>30</v>
          </cell>
          <cell r="D1107">
            <v>20</v>
          </cell>
          <cell r="E1107" t="str">
            <v>R=MS</v>
          </cell>
          <cell r="F1107">
            <v>1</v>
          </cell>
          <cell r="G1107">
            <v>36586</v>
          </cell>
          <cell r="H1107">
            <v>240</v>
          </cell>
          <cell r="I1107">
            <v>3</v>
          </cell>
          <cell r="J1107">
            <v>2</v>
          </cell>
        </row>
        <row r="1108">
          <cell r="A1108" t="str">
            <v>TDRS</v>
          </cell>
          <cell r="B1108" t="str">
            <v>Residential Service</v>
          </cell>
          <cell r="C1108">
            <v>30</v>
          </cell>
          <cell r="D1108">
            <v>20</v>
          </cell>
          <cell r="E1108" t="str">
            <v>R=A1TL</v>
          </cell>
          <cell r="F1108">
            <v>1</v>
          </cell>
          <cell r="G1108">
            <v>36558</v>
          </cell>
          <cell r="H1108">
            <v>240</v>
          </cell>
          <cell r="I1108">
            <v>3</v>
          </cell>
          <cell r="J1108">
            <v>1</v>
          </cell>
        </row>
        <row r="1109">
          <cell r="A1109" t="str">
            <v>TDRS</v>
          </cell>
          <cell r="B1109" t="str">
            <v>Residential Service</v>
          </cell>
          <cell r="C1109">
            <v>30</v>
          </cell>
          <cell r="D1109">
            <v>20</v>
          </cell>
          <cell r="E1109" t="str">
            <v>R=AB1</v>
          </cell>
          <cell r="F1109">
            <v>1</v>
          </cell>
          <cell r="G1109">
            <v>36775</v>
          </cell>
          <cell r="H1109">
            <v>240</v>
          </cell>
          <cell r="I1109">
            <v>3</v>
          </cell>
          <cell r="J1109">
            <v>1</v>
          </cell>
        </row>
        <row r="1110">
          <cell r="A1110" t="str">
            <v>TDRS</v>
          </cell>
          <cell r="B1110" t="str">
            <v>Residential Service</v>
          </cell>
          <cell r="C1110">
            <v>30</v>
          </cell>
          <cell r="D1110">
            <v>20</v>
          </cell>
          <cell r="E1110" t="str">
            <v>R=I70S</v>
          </cell>
          <cell r="F1110">
            <v>1</v>
          </cell>
          <cell r="G1110">
            <v>36998</v>
          </cell>
          <cell r="H1110">
            <v>240</v>
          </cell>
          <cell r="I1110">
            <v>3</v>
          </cell>
          <cell r="J1110">
            <v>1</v>
          </cell>
        </row>
        <row r="1111">
          <cell r="A1111" t="str">
            <v>TDRS</v>
          </cell>
          <cell r="B1111" t="str">
            <v>Residential Service</v>
          </cell>
          <cell r="C1111">
            <v>30</v>
          </cell>
          <cell r="D1111">
            <v>20</v>
          </cell>
          <cell r="E1111" t="str">
            <v>R=AB1</v>
          </cell>
          <cell r="F1111">
            <v>1</v>
          </cell>
          <cell r="G1111">
            <v>37029</v>
          </cell>
          <cell r="H1111">
            <v>240</v>
          </cell>
          <cell r="I1111">
            <v>3</v>
          </cell>
          <cell r="J1111">
            <v>233</v>
          </cell>
        </row>
        <row r="1112">
          <cell r="A1112" t="str">
            <v>TDRS</v>
          </cell>
          <cell r="B1112" t="str">
            <v>Residential Service</v>
          </cell>
          <cell r="C1112">
            <v>30</v>
          </cell>
          <cell r="D1112">
            <v>20</v>
          </cell>
          <cell r="E1112" t="str">
            <v>R=MS</v>
          </cell>
          <cell r="F1112">
            <v>1</v>
          </cell>
          <cell r="G1112">
            <v>36959</v>
          </cell>
          <cell r="H1112">
            <v>240</v>
          </cell>
          <cell r="I1112">
            <v>3</v>
          </cell>
          <cell r="J1112">
            <v>1</v>
          </cell>
        </row>
        <row r="1113">
          <cell r="A1113" t="str">
            <v>TDRS</v>
          </cell>
          <cell r="B1113" t="str">
            <v>Residential Service</v>
          </cell>
          <cell r="C1113">
            <v>30</v>
          </cell>
          <cell r="D1113">
            <v>20</v>
          </cell>
          <cell r="E1113" t="str">
            <v>R=AB1</v>
          </cell>
          <cell r="F1113">
            <v>1</v>
          </cell>
          <cell r="G1113">
            <v>37270</v>
          </cell>
          <cell r="H1113">
            <v>240</v>
          </cell>
          <cell r="I1113">
            <v>3</v>
          </cell>
          <cell r="J1113">
            <v>395</v>
          </cell>
        </row>
        <row r="1114">
          <cell r="A1114" t="str">
            <v>TDRS</v>
          </cell>
          <cell r="B1114" t="str">
            <v>Residential Service</v>
          </cell>
          <cell r="C1114">
            <v>30</v>
          </cell>
          <cell r="D1114">
            <v>20</v>
          </cell>
          <cell r="E1114" t="str">
            <v>R=AB1</v>
          </cell>
          <cell r="F1114">
            <v>1</v>
          </cell>
          <cell r="G1114">
            <v>37106</v>
          </cell>
          <cell r="H1114">
            <v>240</v>
          </cell>
          <cell r="I1114">
            <v>3</v>
          </cell>
          <cell r="J1114">
            <v>134</v>
          </cell>
        </row>
        <row r="1115">
          <cell r="A1115" t="str">
            <v>TDRS</v>
          </cell>
          <cell r="B1115" t="str">
            <v>Residential Service</v>
          </cell>
          <cell r="C1115">
            <v>30</v>
          </cell>
          <cell r="D1115">
            <v>20</v>
          </cell>
          <cell r="E1115" t="str">
            <v>R=D4S</v>
          </cell>
          <cell r="F1115">
            <v>1</v>
          </cell>
          <cell r="G1115">
            <v>37182</v>
          </cell>
          <cell r="H1115">
            <v>240</v>
          </cell>
          <cell r="I1115">
            <v>3</v>
          </cell>
          <cell r="J1115">
            <v>1</v>
          </cell>
        </row>
        <row r="1116">
          <cell r="A1116" t="str">
            <v>TDRS</v>
          </cell>
          <cell r="B1116" t="str">
            <v>Residential Service</v>
          </cell>
          <cell r="C1116">
            <v>30</v>
          </cell>
          <cell r="D1116">
            <v>20</v>
          </cell>
          <cell r="E1116" t="str">
            <v>R=AB1</v>
          </cell>
          <cell r="F1116">
            <v>1</v>
          </cell>
          <cell r="G1116">
            <v>37531</v>
          </cell>
          <cell r="H1116">
            <v>240</v>
          </cell>
          <cell r="I1116">
            <v>3</v>
          </cell>
          <cell r="J1116">
            <v>324</v>
          </cell>
        </row>
        <row r="1117">
          <cell r="A1117" t="str">
            <v>TDRS</v>
          </cell>
          <cell r="B1117" t="str">
            <v>Residential Service</v>
          </cell>
          <cell r="C1117">
            <v>30</v>
          </cell>
          <cell r="D1117">
            <v>20</v>
          </cell>
          <cell r="E1117" t="str">
            <v>R=AB1</v>
          </cell>
          <cell r="F1117">
            <v>1</v>
          </cell>
          <cell r="G1117">
            <v>37593</v>
          </cell>
          <cell r="H1117">
            <v>240</v>
          </cell>
          <cell r="I1117">
            <v>3</v>
          </cell>
          <cell r="J1117">
            <v>1</v>
          </cell>
        </row>
        <row r="1118">
          <cell r="A1118" t="str">
            <v>TDRS</v>
          </cell>
          <cell r="B1118" t="str">
            <v>Residential Service</v>
          </cell>
          <cell r="C1118">
            <v>30</v>
          </cell>
          <cell r="D1118">
            <v>20</v>
          </cell>
          <cell r="E1118" t="str">
            <v>R=AB1</v>
          </cell>
          <cell r="F1118">
            <v>1</v>
          </cell>
          <cell r="G1118">
            <v>38624</v>
          </cell>
          <cell r="H1118">
            <v>240</v>
          </cell>
          <cell r="I1118">
            <v>3</v>
          </cell>
          <cell r="J1118">
            <v>388</v>
          </cell>
        </row>
        <row r="1119">
          <cell r="A1119" t="str">
            <v>TDRS</v>
          </cell>
          <cell r="B1119" t="str">
            <v>Residential Service</v>
          </cell>
          <cell r="C1119">
            <v>30</v>
          </cell>
          <cell r="D1119">
            <v>20</v>
          </cell>
          <cell r="E1119" t="str">
            <v>R=AB1</v>
          </cell>
          <cell r="F1119">
            <v>1</v>
          </cell>
          <cell r="G1119">
            <v>39301</v>
          </cell>
          <cell r="H1119">
            <v>240</v>
          </cell>
          <cell r="I1119">
            <v>3</v>
          </cell>
          <cell r="J1119">
            <v>160</v>
          </cell>
        </row>
        <row r="1120">
          <cell r="A1120" t="str">
            <v>TDRS</v>
          </cell>
          <cell r="B1120" t="str">
            <v>Residential Service</v>
          </cell>
          <cell r="C1120">
            <v>30</v>
          </cell>
          <cell r="D1120">
            <v>20</v>
          </cell>
          <cell r="E1120" t="str">
            <v>A=ALF</v>
          </cell>
          <cell r="F1120">
            <v>1</v>
          </cell>
          <cell r="G1120">
            <v>39361</v>
          </cell>
          <cell r="H1120">
            <v>240</v>
          </cell>
          <cell r="I1120">
            <v>3</v>
          </cell>
          <cell r="J1120">
            <v>411</v>
          </cell>
        </row>
        <row r="1121">
          <cell r="A1121" t="str">
            <v>TDRS</v>
          </cell>
          <cell r="B1121" t="str">
            <v>Residential Service</v>
          </cell>
          <cell r="C1121">
            <v>30</v>
          </cell>
          <cell r="D1121">
            <v>20</v>
          </cell>
          <cell r="E1121" t="str">
            <v>S=I210+CE</v>
          </cell>
          <cell r="F1121">
            <v>1</v>
          </cell>
          <cell r="G1121">
            <v>40119</v>
          </cell>
          <cell r="H1121">
            <v>240</v>
          </cell>
          <cell r="I1121">
            <v>3</v>
          </cell>
          <cell r="J1121">
            <v>348</v>
          </cell>
        </row>
        <row r="1122">
          <cell r="A1122" t="str">
            <v>TDRS</v>
          </cell>
          <cell r="B1122" t="str">
            <v>Residential Service</v>
          </cell>
          <cell r="C1122">
            <v>30</v>
          </cell>
          <cell r="D1122">
            <v>20</v>
          </cell>
          <cell r="E1122" t="str">
            <v>S=I210+CE</v>
          </cell>
          <cell r="F1122">
            <v>1</v>
          </cell>
          <cell r="G1122">
            <v>40142</v>
          </cell>
          <cell r="H1122">
            <v>240</v>
          </cell>
          <cell r="I1122">
            <v>3</v>
          </cell>
          <cell r="J1122">
            <v>460</v>
          </cell>
        </row>
        <row r="1123">
          <cell r="A1123" t="str">
            <v>TDRS</v>
          </cell>
          <cell r="B1123" t="str">
            <v>Residential Service</v>
          </cell>
          <cell r="C1123">
            <v>30</v>
          </cell>
          <cell r="D1123">
            <v>20</v>
          </cell>
          <cell r="E1123" t="str">
            <v>R=I70S</v>
          </cell>
          <cell r="F1123">
            <v>1</v>
          </cell>
          <cell r="H1123">
            <v>240</v>
          </cell>
          <cell r="I1123">
            <v>3</v>
          </cell>
          <cell r="J1123">
            <v>404</v>
          </cell>
        </row>
        <row r="1124">
          <cell r="A1124" t="str">
            <v>TDRS</v>
          </cell>
          <cell r="B1124" t="str">
            <v>Residential Service</v>
          </cell>
          <cell r="C1124">
            <v>30</v>
          </cell>
          <cell r="D1124">
            <v>20</v>
          </cell>
          <cell r="E1124" t="str">
            <v>R=MQS</v>
          </cell>
          <cell r="F1124">
            <v>1</v>
          </cell>
          <cell r="H1124">
            <v>240</v>
          </cell>
          <cell r="I1124">
            <v>3</v>
          </cell>
          <cell r="J1124">
            <v>79</v>
          </cell>
        </row>
        <row r="1125">
          <cell r="A1125" t="str">
            <v>TDRS</v>
          </cell>
          <cell r="B1125" t="str">
            <v>Residential Service</v>
          </cell>
          <cell r="C1125">
            <v>30</v>
          </cell>
          <cell r="D1125">
            <v>20</v>
          </cell>
          <cell r="E1125" t="str">
            <v>R=I70S</v>
          </cell>
          <cell r="F1125">
            <v>1</v>
          </cell>
          <cell r="H1125">
            <v>240</v>
          </cell>
          <cell r="I1125">
            <v>3</v>
          </cell>
          <cell r="J1125">
            <v>4</v>
          </cell>
        </row>
        <row r="1126">
          <cell r="A1126" t="str">
            <v>TDRS</v>
          </cell>
          <cell r="B1126" t="str">
            <v>Residential Service</v>
          </cell>
          <cell r="C1126">
            <v>30</v>
          </cell>
          <cell r="D1126">
            <v>20</v>
          </cell>
          <cell r="E1126" t="str">
            <v>R=J4ES</v>
          </cell>
          <cell r="F1126">
            <v>1</v>
          </cell>
          <cell r="H1126">
            <v>240</v>
          </cell>
          <cell r="I1126">
            <v>3</v>
          </cell>
          <cell r="J1126">
            <v>20</v>
          </cell>
        </row>
        <row r="1127">
          <cell r="A1127" t="str">
            <v>TDRS</v>
          </cell>
          <cell r="B1127" t="str">
            <v>Residential Service</v>
          </cell>
          <cell r="C1127">
            <v>30</v>
          </cell>
          <cell r="D1127">
            <v>20</v>
          </cell>
          <cell r="E1127" t="str">
            <v>R=J4S</v>
          </cell>
          <cell r="F1127">
            <v>1</v>
          </cell>
          <cell r="H1127">
            <v>240</v>
          </cell>
          <cell r="I1127">
            <v>3</v>
          </cell>
          <cell r="J1127">
            <v>6</v>
          </cell>
        </row>
        <row r="1128">
          <cell r="A1128" t="str">
            <v>TDRS</v>
          </cell>
          <cell r="B1128" t="str">
            <v>Residential Service</v>
          </cell>
          <cell r="C1128">
            <v>30</v>
          </cell>
          <cell r="D1128">
            <v>20</v>
          </cell>
          <cell r="E1128" t="str">
            <v>R=TMS2S</v>
          </cell>
          <cell r="F1128">
            <v>1</v>
          </cell>
          <cell r="H1128">
            <v>240</v>
          </cell>
          <cell r="I1128">
            <v>3</v>
          </cell>
          <cell r="J1128">
            <v>2</v>
          </cell>
        </row>
        <row r="1129">
          <cell r="A1129" t="str">
            <v>TDRS</v>
          </cell>
          <cell r="B1129" t="str">
            <v>Residential Service</v>
          </cell>
          <cell r="C1129">
            <v>30</v>
          </cell>
          <cell r="D1129">
            <v>20</v>
          </cell>
          <cell r="E1129" t="str">
            <v>R=J4S</v>
          </cell>
          <cell r="F1129">
            <v>1</v>
          </cell>
          <cell r="H1129">
            <v>120</v>
          </cell>
          <cell r="I1129">
            <v>2</v>
          </cell>
          <cell r="J1129">
            <v>2</v>
          </cell>
        </row>
        <row r="1130">
          <cell r="A1130" t="str">
            <v>TDRS</v>
          </cell>
          <cell r="B1130" t="str">
            <v>Residential Service</v>
          </cell>
          <cell r="C1130">
            <v>30</v>
          </cell>
          <cell r="D1130">
            <v>20</v>
          </cell>
          <cell r="E1130" t="str">
            <v>R=AB1</v>
          </cell>
          <cell r="F1130">
            <v>1</v>
          </cell>
          <cell r="G1130">
            <v>36215</v>
          </cell>
          <cell r="H1130">
            <v>240</v>
          </cell>
          <cell r="I1130">
            <v>3</v>
          </cell>
          <cell r="J1130">
            <v>2</v>
          </cell>
        </row>
        <row r="1131">
          <cell r="A1131" t="str">
            <v>TDRS</v>
          </cell>
          <cell r="B1131" t="str">
            <v>Residential Service</v>
          </cell>
          <cell r="C1131">
            <v>30</v>
          </cell>
          <cell r="D1131">
            <v>20</v>
          </cell>
          <cell r="E1131" t="str">
            <v>R=J5SD</v>
          </cell>
          <cell r="F1131">
            <v>1</v>
          </cell>
          <cell r="H1131">
            <v>240</v>
          </cell>
          <cell r="I1131">
            <v>3</v>
          </cell>
          <cell r="J1131">
            <v>1</v>
          </cell>
        </row>
        <row r="1132">
          <cell r="A1132" t="str">
            <v>TDRS</v>
          </cell>
          <cell r="B1132" t="str">
            <v>Residential Service</v>
          </cell>
          <cell r="C1132">
            <v>30</v>
          </cell>
          <cell r="D1132">
            <v>20</v>
          </cell>
          <cell r="E1132" t="str">
            <v>R=AB1</v>
          </cell>
          <cell r="F1132">
            <v>1</v>
          </cell>
          <cell r="G1132">
            <v>38264</v>
          </cell>
          <cell r="H1132">
            <v>240</v>
          </cell>
          <cell r="I1132">
            <v>3</v>
          </cell>
          <cell r="J1132">
            <v>84</v>
          </cell>
        </row>
        <row r="1133">
          <cell r="A1133" t="str">
            <v>TDRS</v>
          </cell>
          <cell r="B1133" t="str">
            <v>Residential Service</v>
          </cell>
          <cell r="C1133">
            <v>30</v>
          </cell>
          <cell r="D1133">
            <v>20</v>
          </cell>
          <cell r="E1133" t="str">
            <v>R=AB1</v>
          </cell>
          <cell r="F1133">
            <v>1</v>
          </cell>
          <cell r="G1133">
            <v>38292</v>
          </cell>
          <cell r="H1133">
            <v>240</v>
          </cell>
          <cell r="I1133">
            <v>3</v>
          </cell>
          <cell r="J1133">
            <v>52</v>
          </cell>
        </row>
        <row r="1134">
          <cell r="A1134" t="str">
            <v>TDRS</v>
          </cell>
          <cell r="B1134" t="str">
            <v>Residential Service</v>
          </cell>
          <cell r="C1134">
            <v>30</v>
          </cell>
          <cell r="D1134">
            <v>20</v>
          </cell>
          <cell r="E1134" t="str">
            <v>R=AB1</v>
          </cell>
          <cell r="F1134">
            <v>1</v>
          </cell>
          <cell r="G1134">
            <v>38292</v>
          </cell>
          <cell r="H1134">
            <v>240</v>
          </cell>
          <cell r="I1134">
            <v>3</v>
          </cell>
          <cell r="J1134">
            <v>330</v>
          </cell>
        </row>
        <row r="1135">
          <cell r="A1135" t="str">
            <v>TDRS</v>
          </cell>
          <cell r="B1135" t="str">
            <v>Residential Service</v>
          </cell>
          <cell r="C1135">
            <v>30</v>
          </cell>
          <cell r="D1135">
            <v>20</v>
          </cell>
          <cell r="E1135" t="str">
            <v>R=AB1</v>
          </cell>
          <cell r="F1135">
            <v>1</v>
          </cell>
          <cell r="G1135">
            <v>38292</v>
          </cell>
          <cell r="H1135">
            <v>240</v>
          </cell>
          <cell r="I1135">
            <v>3</v>
          </cell>
          <cell r="J1135">
            <v>319</v>
          </cell>
        </row>
        <row r="1136">
          <cell r="A1136" t="str">
            <v>TDRS</v>
          </cell>
          <cell r="B1136" t="str">
            <v>Residential Service</v>
          </cell>
          <cell r="C1136">
            <v>30</v>
          </cell>
          <cell r="D1136">
            <v>20</v>
          </cell>
          <cell r="E1136" t="str">
            <v>R=AB1</v>
          </cell>
          <cell r="F1136">
            <v>1</v>
          </cell>
          <cell r="G1136">
            <v>38230</v>
          </cell>
          <cell r="H1136">
            <v>240</v>
          </cell>
          <cell r="I1136">
            <v>3</v>
          </cell>
          <cell r="J1136">
            <v>361</v>
          </cell>
        </row>
        <row r="1137">
          <cell r="A1137" t="str">
            <v>TDRS</v>
          </cell>
          <cell r="B1137" t="str">
            <v>Residential Service</v>
          </cell>
          <cell r="C1137">
            <v>30</v>
          </cell>
          <cell r="D1137">
            <v>20</v>
          </cell>
          <cell r="E1137" t="str">
            <v>R=AB1</v>
          </cell>
          <cell r="F1137">
            <v>1</v>
          </cell>
          <cell r="G1137">
            <v>38230</v>
          </cell>
          <cell r="H1137">
            <v>240</v>
          </cell>
          <cell r="I1137">
            <v>3</v>
          </cell>
          <cell r="J1137">
            <v>36</v>
          </cell>
        </row>
        <row r="1138">
          <cell r="A1138" t="str">
            <v>TDRS</v>
          </cell>
          <cell r="B1138" t="str">
            <v>Residential Service</v>
          </cell>
          <cell r="C1138">
            <v>30</v>
          </cell>
          <cell r="D1138">
            <v>20</v>
          </cell>
          <cell r="E1138" t="str">
            <v>R=AB1</v>
          </cell>
          <cell r="F1138">
            <v>1</v>
          </cell>
          <cell r="G1138">
            <v>38475</v>
          </cell>
          <cell r="H1138">
            <v>240</v>
          </cell>
          <cell r="I1138">
            <v>3</v>
          </cell>
          <cell r="J1138">
            <v>327</v>
          </cell>
        </row>
        <row r="1139">
          <cell r="A1139" t="str">
            <v>TDRS</v>
          </cell>
          <cell r="B1139" t="str">
            <v>Residential Service</v>
          </cell>
          <cell r="C1139">
            <v>30</v>
          </cell>
          <cell r="D1139">
            <v>20</v>
          </cell>
          <cell r="E1139" t="str">
            <v>R=AB1</v>
          </cell>
          <cell r="F1139">
            <v>1</v>
          </cell>
          <cell r="G1139">
            <v>37923</v>
          </cell>
          <cell r="H1139">
            <v>240</v>
          </cell>
          <cell r="I1139">
            <v>3</v>
          </cell>
          <cell r="J1139">
            <v>350</v>
          </cell>
        </row>
        <row r="1140">
          <cell r="A1140" t="str">
            <v>TDRS</v>
          </cell>
          <cell r="B1140" t="str">
            <v>Residential Service</v>
          </cell>
          <cell r="C1140">
            <v>30</v>
          </cell>
          <cell r="D1140">
            <v>20</v>
          </cell>
          <cell r="E1140" t="str">
            <v>R=AB1</v>
          </cell>
          <cell r="F1140">
            <v>1</v>
          </cell>
          <cell r="G1140">
            <v>38119</v>
          </cell>
          <cell r="H1140">
            <v>240</v>
          </cell>
          <cell r="I1140">
            <v>3</v>
          </cell>
          <cell r="J1140">
            <v>66</v>
          </cell>
        </row>
        <row r="1141">
          <cell r="A1141" t="str">
            <v>TDRS</v>
          </cell>
          <cell r="B1141" t="str">
            <v>Residential Service</v>
          </cell>
          <cell r="C1141">
            <v>30</v>
          </cell>
          <cell r="D1141">
            <v>20</v>
          </cell>
          <cell r="E1141" t="str">
            <v>R=AB1</v>
          </cell>
          <cell r="F1141">
            <v>1</v>
          </cell>
          <cell r="G1141">
            <v>38068</v>
          </cell>
          <cell r="H1141">
            <v>240</v>
          </cell>
          <cell r="I1141">
            <v>3</v>
          </cell>
          <cell r="J1141">
            <v>2</v>
          </cell>
        </row>
        <row r="1142">
          <cell r="A1142" t="str">
            <v>TDRS</v>
          </cell>
          <cell r="B1142" t="str">
            <v>Residential Service</v>
          </cell>
          <cell r="C1142">
            <v>30</v>
          </cell>
          <cell r="D1142">
            <v>20</v>
          </cell>
          <cell r="E1142" t="str">
            <v>R=D3S</v>
          </cell>
          <cell r="F1142">
            <v>1</v>
          </cell>
          <cell r="H1142">
            <v>240</v>
          </cell>
          <cell r="I1142">
            <v>3</v>
          </cell>
          <cell r="J1142">
            <v>139</v>
          </cell>
        </row>
        <row r="1143">
          <cell r="A1143" t="str">
            <v>TDRS</v>
          </cell>
          <cell r="B1143" t="str">
            <v>Residential Service</v>
          </cell>
          <cell r="C1143">
            <v>30</v>
          </cell>
          <cell r="D1143">
            <v>20</v>
          </cell>
          <cell r="E1143" t="str">
            <v>R=TMS2S</v>
          </cell>
          <cell r="F1143">
            <v>1</v>
          </cell>
          <cell r="H1143">
            <v>240</v>
          </cell>
          <cell r="I1143">
            <v>3</v>
          </cell>
          <cell r="J1143">
            <v>1</v>
          </cell>
        </row>
        <row r="1144">
          <cell r="A1144" t="str">
            <v>TDRS</v>
          </cell>
          <cell r="B1144" t="str">
            <v>Residential Service</v>
          </cell>
          <cell r="C1144">
            <v>30</v>
          </cell>
          <cell r="D1144">
            <v>20</v>
          </cell>
          <cell r="E1144" t="str">
            <v>R=J3S</v>
          </cell>
          <cell r="F1144">
            <v>1</v>
          </cell>
          <cell r="H1144">
            <v>120</v>
          </cell>
          <cell r="I1144">
            <v>3</v>
          </cell>
          <cell r="J1144">
            <v>3</v>
          </cell>
        </row>
        <row r="1145">
          <cell r="A1145" t="str">
            <v>TDRS</v>
          </cell>
          <cell r="B1145" t="str">
            <v>Residential Service</v>
          </cell>
          <cell r="C1145">
            <v>30</v>
          </cell>
          <cell r="D1145">
            <v>20</v>
          </cell>
          <cell r="E1145" t="str">
            <v>R=AB1</v>
          </cell>
          <cell r="F1145">
            <v>1</v>
          </cell>
          <cell r="G1145">
            <v>37837</v>
          </cell>
          <cell r="H1145">
            <v>240</v>
          </cell>
          <cell r="I1145">
            <v>3</v>
          </cell>
          <cell r="J1145">
            <v>372</v>
          </cell>
        </row>
        <row r="1146">
          <cell r="A1146" t="str">
            <v>TDRS</v>
          </cell>
          <cell r="B1146" t="str">
            <v>Residential Service</v>
          </cell>
          <cell r="C1146">
            <v>30</v>
          </cell>
          <cell r="D1146">
            <v>20</v>
          </cell>
          <cell r="E1146" t="str">
            <v>R=I70S</v>
          </cell>
          <cell r="F1146">
            <v>1</v>
          </cell>
          <cell r="H1146">
            <v>240</v>
          </cell>
          <cell r="I1146">
            <v>3</v>
          </cell>
          <cell r="J1146">
            <v>1</v>
          </cell>
        </row>
        <row r="1147">
          <cell r="A1147" t="str">
            <v>TDRS</v>
          </cell>
          <cell r="B1147" t="str">
            <v>Residential Service</v>
          </cell>
          <cell r="C1147">
            <v>30</v>
          </cell>
          <cell r="D1147">
            <v>20</v>
          </cell>
          <cell r="E1147" t="str">
            <v>R=AB1</v>
          </cell>
          <cell r="F1147">
            <v>1</v>
          </cell>
          <cell r="H1147">
            <v>240</v>
          </cell>
          <cell r="I1147">
            <v>3</v>
          </cell>
          <cell r="J1147">
            <v>2</v>
          </cell>
        </row>
        <row r="1148">
          <cell r="A1148" t="str">
            <v>TDRS</v>
          </cell>
          <cell r="B1148" t="str">
            <v>Residential Service</v>
          </cell>
          <cell r="C1148">
            <v>30</v>
          </cell>
          <cell r="D1148">
            <v>20</v>
          </cell>
          <cell r="E1148" t="str">
            <v>R=MS</v>
          </cell>
          <cell r="F1148">
            <v>1</v>
          </cell>
          <cell r="H1148">
            <v>240</v>
          </cell>
          <cell r="I1148">
            <v>4</v>
          </cell>
          <cell r="J1148">
            <v>1</v>
          </cell>
        </row>
        <row r="1149">
          <cell r="A1149" t="str">
            <v>TDRS</v>
          </cell>
          <cell r="B1149" t="str">
            <v>Residential Service</v>
          </cell>
          <cell r="C1149">
            <v>30</v>
          </cell>
          <cell r="D1149">
            <v>20</v>
          </cell>
          <cell r="E1149" t="str">
            <v>R=MS</v>
          </cell>
          <cell r="F1149">
            <v>1</v>
          </cell>
          <cell r="G1149">
            <v>35034</v>
          </cell>
          <cell r="H1149">
            <v>240</v>
          </cell>
          <cell r="I1149">
            <v>3</v>
          </cell>
          <cell r="J1149">
            <v>1</v>
          </cell>
        </row>
        <row r="1150">
          <cell r="A1150" t="str">
            <v>TDRS</v>
          </cell>
          <cell r="B1150" t="str">
            <v>Residential Service</v>
          </cell>
          <cell r="C1150">
            <v>30</v>
          </cell>
          <cell r="D1150">
            <v>20</v>
          </cell>
          <cell r="E1150" t="str">
            <v>R=MS</v>
          </cell>
          <cell r="F1150">
            <v>1</v>
          </cell>
          <cell r="G1150">
            <v>36161</v>
          </cell>
          <cell r="H1150">
            <v>240</v>
          </cell>
          <cell r="I1150">
            <v>3</v>
          </cell>
          <cell r="J1150">
            <v>2</v>
          </cell>
        </row>
        <row r="1151">
          <cell r="A1151" t="str">
            <v>TDRS</v>
          </cell>
          <cell r="B1151" t="str">
            <v>Residential Service</v>
          </cell>
          <cell r="C1151">
            <v>30</v>
          </cell>
          <cell r="D1151">
            <v>20</v>
          </cell>
          <cell r="E1151" t="str">
            <v>R=I70S</v>
          </cell>
          <cell r="F1151">
            <v>1</v>
          </cell>
          <cell r="G1151">
            <v>35796</v>
          </cell>
          <cell r="H1151">
            <v>240</v>
          </cell>
          <cell r="I1151">
            <v>3</v>
          </cell>
          <cell r="J1151">
            <v>1</v>
          </cell>
        </row>
        <row r="1152">
          <cell r="A1152" t="str">
            <v>TDRS</v>
          </cell>
          <cell r="B1152" t="str">
            <v>Residential Service</v>
          </cell>
          <cell r="C1152">
            <v>30</v>
          </cell>
          <cell r="D1152">
            <v>20</v>
          </cell>
          <cell r="E1152" t="str">
            <v>R=MS</v>
          </cell>
          <cell r="F1152">
            <v>1</v>
          </cell>
          <cell r="G1152">
            <v>36419</v>
          </cell>
          <cell r="H1152">
            <v>240</v>
          </cell>
          <cell r="I1152">
            <v>3</v>
          </cell>
          <cell r="J1152">
            <v>1</v>
          </cell>
        </row>
        <row r="1153">
          <cell r="A1153" t="str">
            <v>TDRS</v>
          </cell>
          <cell r="B1153" t="str">
            <v>Residential Service</v>
          </cell>
          <cell r="C1153">
            <v>30</v>
          </cell>
          <cell r="D1153">
            <v>20</v>
          </cell>
          <cell r="E1153" t="str">
            <v>R=J4S</v>
          </cell>
          <cell r="F1153">
            <v>1</v>
          </cell>
          <cell r="G1153">
            <v>36445</v>
          </cell>
          <cell r="H1153">
            <v>240</v>
          </cell>
          <cell r="I1153">
            <v>3</v>
          </cell>
          <cell r="J1153">
            <v>3</v>
          </cell>
        </row>
        <row r="1154">
          <cell r="A1154" t="str">
            <v>TDRS</v>
          </cell>
          <cell r="B1154" t="str">
            <v>Residential Service</v>
          </cell>
          <cell r="C1154">
            <v>30</v>
          </cell>
          <cell r="D1154">
            <v>20</v>
          </cell>
          <cell r="E1154" t="str">
            <v>R=I70S</v>
          </cell>
          <cell r="F1154">
            <v>1</v>
          </cell>
          <cell r="G1154">
            <v>36524</v>
          </cell>
          <cell r="H1154">
            <v>240</v>
          </cell>
          <cell r="I1154">
            <v>3</v>
          </cell>
          <cell r="J1154">
            <v>20</v>
          </cell>
        </row>
        <row r="1155">
          <cell r="A1155" t="str">
            <v>TDRS</v>
          </cell>
          <cell r="B1155" t="str">
            <v>Residential Service</v>
          </cell>
          <cell r="C1155">
            <v>30</v>
          </cell>
          <cell r="D1155">
            <v>20</v>
          </cell>
          <cell r="E1155" t="str">
            <v>R=D4S</v>
          </cell>
          <cell r="F1155">
            <v>1</v>
          </cell>
          <cell r="G1155">
            <v>36525</v>
          </cell>
          <cell r="H1155">
            <v>240</v>
          </cell>
          <cell r="I1155">
            <v>3</v>
          </cell>
          <cell r="J1155">
            <v>13</v>
          </cell>
        </row>
        <row r="1156">
          <cell r="A1156" t="str">
            <v>TDRS</v>
          </cell>
          <cell r="B1156" t="str">
            <v>Residential Service</v>
          </cell>
          <cell r="C1156">
            <v>30</v>
          </cell>
          <cell r="D1156">
            <v>20</v>
          </cell>
          <cell r="E1156" t="str">
            <v>R=AB1</v>
          </cell>
          <cell r="F1156">
            <v>1</v>
          </cell>
          <cell r="G1156">
            <v>36567</v>
          </cell>
          <cell r="H1156">
            <v>240</v>
          </cell>
          <cell r="I1156">
            <v>3</v>
          </cell>
          <cell r="J1156">
            <v>74</v>
          </cell>
        </row>
        <row r="1157">
          <cell r="A1157" t="str">
            <v>TDRS</v>
          </cell>
          <cell r="B1157" t="str">
            <v>Residential Service</v>
          </cell>
          <cell r="C1157">
            <v>30</v>
          </cell>
          <cell r="D1157">
            <v>20</v>
          </cell>
          <cell r="E1157" t="str">
            <v>R=MS</v>
          </cell>
          <cell r="F1157">
            <v>1</v>
          </cell>
          <cell r="G1157">
            <v>34700</v>
          </cell>
          <cell r="H1157">
            <v>240</v>
          </cell>
          <cell r="I1157">
            <v>3</v>
          </cell>
          <cell r="J1157">
            <v>1</v>
          </cell>
        </row>
        <row r="1158">
          <cell r="A1158" t="str">
            <v>TDRS</v>
          </cell>
          <cell r="B1158" t="str">
            <v>Residential Service</v>
          </cell>
          <cell r="C1158">
            <v>30</v>
          </cell>
          <cell r="D1158">
            <v>20</v>
          </cell>
          <cell r="E1158" t="str">
            <v>R=D4S</v>
          </cell>
          <cell r="F1158">
            <v>1</v>
          </cell>
          <cell r="G1158">
            <v>36714</v>
          </cell>
          <cell r="H1158">
            <v>240</v>
          </cell>
          <cell r="I1158">
            <v>3</v>
          </cell>
          <cell r="J1158">
            <v>1</v>
          </cell>
        </row>
        <row r="1159">
          <cell r="A1159" t="str">
            <v>TDRS</v>
          </cell>
          <cell r="B1159" t="str">
            <v>Residential Service</v>
          </cell>
          <cell r="C1159">
            <v>30</v>
          </cell>
          <cell r="D1159">
            <v>20</v>
          </cell>
          <cell r="E1159" t="str">
            <v>R=MS</v>
          </cell>
          <cell r="F1159">
            <v>1</v>
          </cell>
          <cell r="G1159">
            <v>36679</v>
          </cell>
          <cell r="H1159">
            <v>240</v>
          </cell>
          <cell r="I1159">
            <v>3</v>
          </cell>
          <cell r="J1159">
            <v>1</v>
          </cell>
        </row>
        <row r="1160">
          <cell r="A1160" t="str">
            <v>TDRS</v>
          </cell>
          <cell r="B1160" t="str">
            <v>Residential Service</v>
          </cell>
          <cell r="C1160">
            <v>30</v>
          </cell>
          <cell r="D1160">
            <v>20</v>
          </cell>
          <cell r="E1160" t="str">
            <v>R=J5S</v>
          </cell>
          <cell r="F1160">
            <v>1</v>
          </cell>
          <cell r="G1160">
            <v>36581</v>
          </cell>
          <cell r="H1160">
            <v>240</v>
          </cell>
          <cell r="I1160">
            <v>3</v>
          </cell>
          <cell r="J1160">
            <v>2</v>
          </cell>
        </row>
        <row r="1161">
          <cell r="A1161" t="str">
            <v>TDRS</v>
          </cell>
          <cell r="B1161" t="str">
            <v>Residential Service</v>
          </cell>
          <cell r="C1161">
            <v>30</v>
          </cell>
          <cell r="D1161">
            <v>20</v>
          </cell>
          <cell r="E1161" t="str">
            <v>R=AB1</v>
          </cell>
          <cell r="F1161">
            <v>1</v>
          </cell>
          <cell r="G1161">
            <v>36896</v>
          </cell>
          <cell r="H1161">
            <v>240</v>
          </cell>
          <cell r="I1161">
            <v>3</v>
          </cell>
          <cell r="J1161">
            <v>180</v>
          </cell>
        </row>
        <row r="1162">
          <cell r="A1162" t="str">
            <v>TDRS</v>
          </cell>
          <cell r="B1162" t="str">
            <v>Residential Service</v>
          </cell>
          <cell r="C1162">
            <v>30</v>
          </cell>
          <cell r="D1162">
            <v>20</v>
          </cell>
          <cell r="E1162" t="str">
            <v>R=AB1</v>
          </cell>
          <cell r="F1162">
            <v>1</v>
          </cell>
          <cell r="G1162">
            <v>35926</v>
          </cell>
          <cell r="H1162">
            <v>240</v>
          </cell>
          <cell r="I1162">
            <v>3</v>
          </cell>
          <cell r="J1162">
            <v>5</v>
          </cell>
        </row>
        <row r="1163">
          <cell r="A1163" t="str">
            <v>TDRS</v>
          </cell>
          <cell r="B1163" t="str">
            <v>Residential Service</v>
          </cell>
          <cell r="C1163">
            <v>30</v>
          </cell>
          <cell r="D1163">
            <v>20</v>
          </cell>
          <cell r="E1163" t="str">
            <v>R=AB1</v>
          </cell>
          <cell r="F1163">
            <v>1</v>
          </cell>
          <cell r="G1163">
            <v>35950</v>
          </cell>
          <cell r="H1163">
            <v>240</v>
          </cell>
          <cell r="I1163">
            <v>3</v>
          </cell>
          <cell r="J1163">
            <v>77</v>
          </cell>
        </row>
        <row r="1164">
          <cell r="A1164" t="str">
            <v>TDRS</v>
          </cell>
          <cell r="B1164" t="str">
            <v>Residential Service</v>
          </cell>
          <cell r="C1164">
            <v>30</v>
          </cell>
          <cell r="D1164">
            <v>20</v>
          </cell>
          <cell r="E1164" t="str">
            <v>R=AB1</v>
          </cell>
          <cell r="F1164">
            <v>1</v>
          </cell>
          <cell r="G1164">
            <v>36878</v>
          </cell>
          <cell r="H1164">
            <v>120</v>
          </cell>
          <cell r="I1164">
            <v>2</v>
          </cell>
          <cell r="J1164">
            <v>1</v>
          </cell>
        </row>
        <row r="1165">
          <cell r="A1165" t="str">
            <v>TDRS</v>
          </cell>
          <cell r="B1165" t="str">
            <v>Residential Service</v>
          </cell>
          <cell r="C1165">
            <v>30</v>
          </cell>
          <cell r="D1165">
            <v>20</v>
          </cell>
          <cell r="E1165" t="str">
            <v>R=MS</v>
          </cell>
          <cell r="F1165">
            <v>1</v>
          </cell>
          <cell r="G1165">
            <v>36770</v>
          </cell>
          <cell r="H1165">
            <v>240</v>
          </cell>
          <cell r="I1165">
            <v>3</v>
          </cell>
          <cell r="J1165">
            <v>1</v>
          </cell>
        </row>
        <row r="1166">
          <cell r="A1166" t="str">
            <v>TDRS</v>
          </cell>
          <cell r="B1166" t="str">
            <v>Residential Service</v>
          </cell>
          <cell r="C1166">
            <v>30</v>
          </cell>
          <cell r="D1166">
            <v>20</v>
          </cell>
          <cell r="E1166" t="str">
            <v>R=AB1</v>
          </cell>
          <cell r="F1166">
            <v>1</v>
          </cell>
          <cell r="G1166">
            <v>37095</v>
          </cell>
          <cell r="H1166">
            <v>240</v>
          </cell>
          <cell r="I1166">
            <v>3</v>
          </cell>
          <cell r="J1166">
            <v>52</v>
          </cell>
        </row>
        <row r="1167">
          <cell r="A1167" t="str">
            <v>TDRS</v>
          </cell>
          <cell r="B1167" t="str">
            <v>Residential Service</v>
          </cell>
          <cell r="C1167">
            <v>30</v>
          </cell>
          <cell r="D1167">
            <v>20</v>
          </cell>
          <cell r="E1167" t="str">
            <v>R=AB1</v>
          </cell>
          <cell r="F1167">
            <v>1</v>
          </cell>
          <cell r="G1167">
            <v>37189</v>
          </cell>
          <cell r="H1167">
            <v>240</v>
          </cell>
          <cell r="I1167">
            <v>3</v>
          </cell>
          <cell r="J1167">
            <v>70</v>
          </cell>
        </row>
        <row r="1168">
          <cell r="A1168" t="str">
            <v>TDRS</v>
          </cell>
          <cell r="B1168" t="str">
            <v>Residential Service</v>
          </cell>
          <cell r="C1168">
            <v>30</v>
          </cell>
          <cell r="D1168">
            <v>20</v>
          </cell>
          <cell r="E1168" t="str">
            <v>R=AB1</v>
          </cell>
          <cell r="F1168">
            <v>1</v>
          </cell>
          <cell r="G1168">
            <v>37411</v>
          </cell>
          <cell r="H1168">
            <v>240</v>
          </cell>
          <cell r="I1168">
            <v>3</v>
          </cell>
          <cell r="J1168">
            <v>169</v>
          </cell>
        </row>
        <row r="1169">
          <cell r="A1169" t="str">
            <v>TDRS</v>
          </cell>
          <cell r="B1169" t="str">
            <v>Residential Service</v>
          </cell>
          <cell r="C1169">
            <v>30</v>
          </cell>
          <cell r="D1169">
            <v>20</v>
          </cell>
          <cell r="E1169" t="str">
            <v>R=AB1</v>
          </cell>
          <cell r="F1169">
            <v>1</v>
          </cell>
          <cell r="G1169">
            <v>37413</v>
          </cell>
          <cell r="H1169">
            <v>240</v>
          </cell>
          <cell r="I1169">
            <v>3</v>
          </cell>
          <cell r="J1169">
            <v>1</v>
          </cell>
        </row>
        <row r="1170">
          <cell r="A1170" t="str">
            <v>TDRS</v>
          </cell>
          <cell r="B1170" t="str">
            <v>Residential Service</v>
          </cell>
          <cell r="C1170">
            <v>30</v>
          </cell>
          <cell r="D1170">
            <v>20</v>
          </cell>
          <cell r="E1170" t="str">
            <v>R=AB1</v>
          </cell>
          <cell r="F1170">
            <v>1</v>
          </cell>
          <cell r="G1170">
            <v>37503</v>
          </cell>
          <cell r="H1170">
            <v>240</v>
          </cell>
          <cell r="I1170">
            <v>3</v>
          </cell>
          <cell r="J1170">
            <v>361</v>
          </cell>
        </row>
        <row r="1171">
          <cell r="A1171" t="str">
            <v>TDRS</v>
          </cell>
          <cell r="B1171" t="str">
            <v>Residential Service</v>
          </cell>
          <cell r="C1171">
            <v>30</v>
          </cell>
          <cell r="D1171">
            <v>20</v>
          </cell>
          <cell r="E1171" t="str">
            <v>R=AB1</v>
          </cell>
          <cell r="F1171">
            <v>1</v>
          </cell>
          <cell r="G1171">
            <v>35972</v>
          </cell>
          <cell r="H1171">
            <v>240</v>
          </cell>
          <cell r="I1171">
            <v>3</v>
          </cell>
          <cell r="J1171">
            <v>80</v>
          </cell>
        </row>
        <row r="1172">
          <cell r="A1172" t="str">
            <v>TDRS</v>
          </cell>
          <cell r="B1172" t="str">
            <v>Residential Service</v>
          </cell>
          <cell r="C1172">
            <v>30</v>
          </cell>
          <cell r="D1172">
            <v>20</v>
          </cell>
          <cell r="E1172" t="str">
            <v>R=AB1</v>
          </cell>
          <cell r="F1172">
            <v>1</v>
          </cell>
          <cell r="G1172">
            <v>38685</v>
          </cell>
          <cell r="H1172">
            <v>240</v>
          </cell>
          <cell r="I1172">
            <v>3</v>
          </cell>
          <cell r="J1172">
            <v>523</v>
          </cell>
        </row>
        <row r="1173">
          <cell r="A1173" t="str">
            <v>TDRS</v>
          </cell>
          <cell r="B1173" t="str">
            <v>Residential Service</v>
          </cell>
          <cell r="C1173">
            <v>30</v>
          </cell>
          <cell r="D1173">
            <v>20</v>
          </cell>
          <cell r="E1173" t="str">
            <v>R=AB1</v>
          </cell>
          <cell r="F1173">
            <v>1</v>
          </cell>
          <cell r="G1173">
            <v>38812</v>
          </cell>
          <cell r="H1173">
            <v>240</v>
          </cell>
          <cell r="I1173">
            <v>3</v>
          </cell>
          <cell r="J1173">
            <v>385</v>
          </cell>
        </row>
        <row r="1174">
          <cell r="A1174" t="str">
            <v>TDRS</v>
          </cell>
          <cell r="B1174" t="str">
            <v>Residential Service</v>
          </cell>
          <cell r="C1174">
            <v>30</v>
          </cell>
          <cell r="D1174">
            <v>20</v>
          </cell>
          <cell r="E1174" t="str">
            <v>R=AB1</v>
          </cell>
          <cell r="F1174">
            <v>1</v>
          </cell>
          <cell r="G1174">
            <v>38908</v>
          </cell>
          <cell r="H1174">
            <v>240</v>
          </cell>
          <cell r="I1174">
            <v>3</v>
          </cell>
          <cell r="J1174">
            <v>236</v>
          </cell>
        </row>
        <row r="1175">
          <cell r="A1175" t="str">
            <v>TDRS</v>
          </cell>
          <cell r="B1175" t="str">
            <v>Residential Service</v>
          </cell>
          <cell r="C1175">
            <v>30</v>
          </cell>
          <cell r="D1175">
            <v>20</v>
          </cell>
          <cell r="E1175" t="str">
            <v>R=AB1</v>
          </cell>
          <cell r="F1175">
            <v>1</v>
          </cell>
          <cell r="G1175">
            <v>39175</v>
          </cell>
          <cell r="H1175">
            <v>240</v>
          </cell>
          <cell r="I1175">
            <v>3</v>
          </cell>
          <cell r="J1175">
            <v>1</v>
          </cell>
        </row>
        <row r="1176">
          <cell r="A1176" t="str">
            <v>TDRS</v>
          </cell>
          <cell r="B1176" t="str">
            <v>Residential Service</v>
          </cell>
          <cell r="C1176">
            <v>30</v>
          </cell>
          <cell r="D1176">
            <v>20</v>
          </cell>
          <cell r="E1176" t="str">
            <v>R=AB1</v>
          </cell>
          <cell r="F1176">
            <v>1</v>
          </cell>
          <cell r="G1176">
            <v>39247</v>
          </cell>
          <cell r="H1176">
            <v>240</v>
          </cell>
          <cell r="I1176">
            <v>3</v>
          </cell>
          <cell r="J1176">
            <v>351</v>
          </cell>
        </row>
        <row r="1177">
          <cell r="A1177" t="str">
            <v>TDRS</v>
          </cell>
          <cell r="B1177" t="str">
            <v>Residential Service</v>
          </cell>
          <cell r="C1177">
            <v>30</v>
          </cell>
          <cell r="D1177">
            <v>20</v>
          </cell>
          <cell r="E1177" t="str">
            <v>R=MX</v>
          </cell>
          <cell r="F1177">
            <v>1</v>
          </cell>
          <cell r="G1177">
            <v>39609</v>
          </cell>
          <cell r="H1177">
            <v>240</v>
          </cell>
          <cell r="I1177">
            <v>3</v>
          </cell>
          <cell r="J1177">
            <v>132</v>
          </cell>
        </row>
        <row r="1178">
          <cell r="A1178" t="str">
            <v>TDRS</v>
          </cell>
          <cell r="B1178" t="str">
            <v>Residential Service</v>
          </cell>
          <cell r="C1178">
            <v>30</v>
          </cell>
          <cell r="D1178">
            <v>20</v>
          </cell>
          <cell r="E1178" t="str">
            <v>R=MX</v>
          </cell>
          <cell r="F1178">
            <v>1</v>
          </cell>
          <cell r="G1178">
            <v>39585</v>
          </cell>
          <cell r="H1178">
            <v>240</v>
          </cell>
          <cell r="I1178">
            <v>3</v>
          </cell>
          <cell r="J1178">
            <v>167</v>
          </cell>
        </row>
        <row r="1179">
          <cell r="A1179" t="str">
            <v>TDRS</v>
          </cell>
          <cell r="B1179" t="str">
            <v>Residential Service</v>
          </cell>
          <cell r="C1179">
            <v>30</v>
          </cell>
          <cell r="D1179">
            <v>20</v>
          </cell>
          <cell r="E1179" t="str">
            <v>S=I210+CE</v>
          </cell>
          <cell r="F1179">
            <v>1</v>
          </cell>
          <cell r="G1179">
            <v>40031</v>
          </cell>
          <cell r="H1179">
            <v>240</v>
          </cell>
          <cell r="I1179">
            <v>3</v>
          </cell>
          <cell r="J1179">
            <v>944</v>
          </cell>
        </row>
        <row r="1180">
          <cell r="A1180" t="str">
            <v>TDRS</v>
          </cell>
          <cell r="B1180" t="str">
            <v>Residential Service</v>
          </cell>
          <cell r="C1180">
            <v>30</v>
          </cell>
          <cell r="D1180">
            <v>20</v>
          </cell>
          <cell r="E1180" t="str">
            <v>R=MS</v>
          </cell>
          <cell r="F1180">
            <v>1</v>
          </cell>
          <cell r="H1180">
            <v>240</v>
          </cell>
          <cell r="I1180">
            <v>3</v>
          </cell>
          <cell r="J1180">
            <v>17072</v>
          </cell>
        </row>
        <row r="1181">
          <cell r="A1181" t="str">
            <v>TDRS</v>
          </cell>
          <cell r="B1181" t="str">
            <v>Residential Service</v>
          </cell>
          <cell r="C1181">
            <v>30</v>
          </cell>
          <cell r="D1181">
            <v>20</v>
          </cell>
          <cell r="E1181" t="str">
            <v>R=J5S</v>
          </cell>
          <cell r="F1181">
            <v>1</v>
          </cell>
          <cell r="H1181">
            <v>240</v>
          </cell>
          <cell r="I1181">
            <v>3</v>
          </cell>
          <cell r="J1181">
            <v>1</v>
          </cell>
        </row>
        <row r="1182">
          <cell r="A1182" t="str">
            <v>TDRS</v>
          </cell>
          <cell r="B1182" t="str">
            <v>Residential Service</v>
          </cell>
          <cell r="C1182">
            <v>30</v>
          </cell>
          <cell r="D1182">
            <v>20</v>
          </cell>
          <cell r="E1182" t="str">
            <v>R=AB1</v>
          </cell>
          <cell r="F1182">
            <v>1</v>
          </cell>
          <cell r="H1182">
            <v>240</v>
          </cell>
          <cell r="I1182">
            <v>4</v>
          </cell>
          <cell r="J1182">
            <v>8</v>
          </cell>
        </row>
        <row r="1183">
          <cell r="A1183" t="str">
            <v>TDRS</v>
          </cell>
          <cell r="B1183" t="str">
            <v>Residential Service</v>
          </cell>
          <cell r="C1183">
            <v>30</v>
          </cell>
          <cell r="D1183">
            <v>20</v>
          </cell>
          <cell r="E1183" t="str">
            <v>R=I70S</v>
          </cell>
          <cell r="F1183">
            <v>1</v>
          </cell>
          <cell r="H1183">
            <v>240</v>
          </cell>
          <cell r="I1183">
            <v>3</v>
          </cell>
          <cell r="J1183">
            <v>5</v>
          </cell>
        </row>
        <row r="1184">
          <cell r="A1184" t="str">
            <v>TDRS</v>
          </cell>
          <cell r="B1184" t="str">
            <v>Residential Service</v>
          </cell>
          <cell r="C1184">
            <v>30</v>
          </cell>
          <cell r="D1184">
            <v>20</v>
          </cell>
          <cell r="E1184" t="str">
            <v>R=MS</v>
          </cell>
          <cell r="F1184">
            <v>1</v>
          </cell>
          <cell r="H1184">
            <v>240</v>
          </cell>
          <cell r="I1184">
            <v>3</v>
          </cell>
          <cell r="J1184">
            <v>2</v>
          </cell>
        </row>
        <row r="1185">
          <cell r="A1185" t="str">
            <v>TDRS</v>
          </cell>
          <cell r="B1185" t="str">
            <v>Residential Service</v>
          </cell>
          <cell r="C1185">
            <v>30</v>
          </cell>
          <cell r="D1185">
            <v>20</v>
          </cell>
          <cell r="E1185" t="str">
            <v>R=J4S</v>
          </cell>
          <cell r="F1185">
            <v>1</v>
          </cell>
          <cell r="H1185">
            <v>240</v>
          </cell>
          <cell r="I1185">
            <v>3</v>
          </cell>
          <cell r="J1185">
            <v>9</v>
          </cell>
        </row>
        <row r="1186">
          <cell r="A1186" t="str">
            <v>TDRS</v>
          </cell>
          <cell r="B1186" t="str">
            <v>Residential Service</v>
          </cell>
          <cell r="C1186">
            <v>30</v>
          </cell>
          <cell r="D1186">
            <v>20</v>
          </cell>
          <cell r="E1186" t="str">
            <v>R=MS</v>
          </cell>
          <cell r="F1186">
            <v>1</v>
          </cell>
          <cell r="H1186">
            <v>240</v>
          </cell>
          <cell r="I1186">
            <v>3</v>
          </cell>
          <cell r="J1186">
            <v>31</v>
          </cell>
        </row>
        <row r="1187">
          <cell r="A1187" t="str">
            <v>TDRS</v>
          </cell>
          <cell r="B1187" t="str">
            <v>Residential Service</v>
          </cell>
          <cell r="C1187">
            <v>30</v>
          </cell>
          <cell r="D1187">
            <v>20</v>
          </cell>
          <cell r="E1187" t="str">
            <v>R=J3S</v>
          </cell>
          <cell r="F1187">
            <v>1</v>
          </cell>
          <cell r="H1187">
            <v>240</v>
          </cell>
          <cell r="I1187">
            <v>3</v>
          </cell>
          <cell r="J1187">
            <v>125</v>
          </cell>
        </row>
        <row r="1188">
          <cell r="A1188" t="str">
            <v>TDRS</v>
          </cell>
          <cell r="B1188" t="str">
            <v>Residential Service</v>
          </cell>
          <cell r="C1188">
            <v>30</v>
          </cell>
          <cell r="D1188">
            <v>20</v>
          </cell>
          <cell r="E1188" t="str">
            <v>R=D4S</v>
          </cell>
          <cell r="F1188">
            <v>1</v>
          </cell>
          <cell r="H1188">
            <v>240</v>
          </cell>
          <cell r="I1188">
            <v>3</v>
          </cell>
          <cell r="J1188">
            <v>4</v>
          </cell>
        </row>
        <row r="1189">
          <cell r="A1189" t="str">
            <v>TDRS</v>
          </cell>
          <cell r="B1189" t="str">
            <v>Residential Service</v>
          </cell>
          <cell r="C1189">
            <v>30</v>
          </cell>
          <cell r="D1189">
            <v>20</v>
          </cell>
          <cell r="E1189" t="str">
            <v>R=J4S</v>
          </cell>
          <cell r="F1189">
            <v>1</v>
          </cell>
          <cell r="H1189">
            <v>240</v>
          </cell>
          <cell r="I1189">
            <v>3</v>
          </cell>
          <cell r="J1189">
            <v>2</v>
          </cell>
        </row>
        <row r="1190">
          <cell r="A1190" t="str">
            <v>TDRS</v>
          </cell>
          <cell r="B1190" t="str">
            <v>Residential Service</v>
          </cell>
          <cell r="C1190">
            <v>30</v>
          </cell>
          <cell r="D1190">
            <v>20</v>
          </cell>
          <cell r="E1190" t="str">
            <v>R=J5S</v>
          </cell>
          <cell r="F1190">
            <v>1</v>
          </cell>
          <cell r="I1190">
            <v>3</v>
          </cell>
          <cell r="J1190">
            <v>1</v>
          </cell>
        </row>
        <row r="1191">
          <cell r="A1191" t="str">
            <v>TDRS</v>
          </cell>
          <cell r="B1191" t="str">
            <v>Residential Service</v>
          </cell>
          <cell r="C1191">
            <v>30</v>
          </cell>
          <cell r="D1191">
            <v>20</v>
          </cell>
          <cell r="E1191" t="str">
            <v>R=AB1</v>
          </cell>
          <cell r="F1191">
            <v>1</v>
          </cell>
          <cell r="G1191">
            <v>38114</v>
          </cell>
          <cell r="H1191">
            <v>240</v>
          </cell>
          <cell r="I1191">
            <v>3</v>
          </cell>
          <cell r="J1191">
            <v>56</v>
          </cell>
        </row>
        <row r="1192">
          <cell r="A1192" t="str">
            <v>TDRS</v>
          </cell>
          <cell r="B1192" t="str">
            <v>Residential Service</v>
          </cell>
          <cell r="C1192">
            <v>30</v>
          </cell>
          <cell r="D1192">
            <v>20</v>
          </cell>
          <cell r="E1192" t="str">
            <v>A=C1SR</v>
          </cell>
          <cell r="F1192">
            <v>1</v>
          </cell>
          <cell r="G1192">
            <v>38566</v>
          </cell>
          <cell r="H1192">
            <v>240</v>
          </cell>
          <cell r="I1192">
            <v>3</v>
          </cell>
          <cell r="J1192">
            <v>374</v>
          </cell>
        </row>
        <row r="1193">
          <cell r="A1193" t="str">
            <v>TDRS</v>
          </cell>
          <cell r="B1193" t="str">
            <v>Residential Service</v>
          </cell>
          <cell r="C1193">
            <v>30</v>
          </cell>
          <cell r="D1193">
            <v>20</v>
          </cell>
          <cell r="E1193" t="str">
            <v>R=AB1</v>
          </cell>
          <cell r="F1193">
            <v>1</v>
          </cell>
          <cell r="G1193">
            <v>38023</v>
          </cell>
          <cell r="H1193">
            <v>240</v>
          </cell>
          <cell r="I1193">
            <v>3</v>
          </cell>
          <cell r="J1193">
            <v>65</v>
          </cell>
        </row>
        <row r="1194">
          <cell r="A1194" t="str">
            <v>TDRS</v>
          </cell>
          <cell r="B1194" t="str">
            <v>Residential Service</v>
          </cell>
          <cell r="C1194">
            <v>30</v>
          </cell>
          <cell r="D1194">
            <v>20</v>
          </cell>
          <cell r="E1194" t="str">
            <v>R=AB1</v>
          </cell>
          <cell r="F1194">
            <v>1</v>
          </cell>
          <cell r="G1194">
            <v>38119</v>
          </cell>
          <cell r="H1194">
            <v>240</v>
          </cell>
          <cell r="I1194">
            <v>3</v>
          </cell>
          <cell r="J1194">
            <v>1</v>
          </cell>
        </row>
        <row r="1195">
          <cell r="A1195" t="str">
            <v>TDRS</v>
          </cell>
          <cell r="B1195" t="str">
            <v>Residential Service</v>
          </cell>
          <cell r="C1195">
            <v>30</v>
          </cell>
          <cell r="D1195">
            <v>20</v>
          </cell>
          <cell r="E1195" t="str">
            <v>R=J3S</v>
          </cell>
          <cell r="F1195">
            <v>1</v>
          </cell>
          <cell r="H1195">
            <v>240</v>
          </cell>
          <cell r="I1195">
            <v>3</v>
          </cell>
          <cell r="J1195">
            <v>1</v>
          </cell>
        </row>
        <row r="1196">
          <cell r="A1196" t="str">
            <v>TDRS</v>
          </cell>
          <cell r="B1196" t="str">
            <v>Residential Service</v>
          </cell>
          <cell r="C1196">
            <v>30</v>
          </cell>
          <cell r="D1196">
            <v>20</v>
          </cell>
          <cell r="E1196" t="str">
            <v>R=AB1</v>
          </cell>
          <cell r="F1196">
            <v>1</v>
          </cell>
          <cell r="G1196">
            <v>37659</v>
          </cell>
          <cell r="H1196">
            <v>240</v>
          </cell>
          <cell r="I1196">
            <v>3</v>
          </cell>
          <cell r="J1196">
            <v>73</v>
          </cell>
        </row>
        <row r="1197">
          <cell r="A1197" t="str">
            <v>TDRS</v>
          </cell>
          <cell r="B1197" t="str">
            <v>Residential Service</v>
          </cell>
          <cell r="C1197">
            <v>30</v>
          </cell>
          <cell r="D1197">
            <v>20</v>
          </cell>
          <cell r="E1197" t="str">
            <v>R=J4ES</v>
          </cell>
          <cell r="F1197">
            <v>1</v>
          </cell>
          <cell r="H1197">
            <v>240</v>
          </cell>
          <cell r="I1197">
            <v>3</v>
          </cell>
          <cell r="J1197">
            <v>1</v>
          </cell>
        </row>
        <row r="1198">
          <cell r="A1198" t="str">
            <v>TDRS</v>
          </cell>
          <cell r="B1198" t="str">
            <v>Residential Service</v>
          </cell>
          <cell r="C1198">
            <v>30</v>
          </cell>
          <cell r="D1198">
            <v>20</v>
          </cell>
          <cell r="E1198" t="str">
            <v>R=D5S</v>
          </cell>
          <cell r="F1198">
            <v>1</v>
          </cell>
          <cell r="G1198">
            <v>37210</v>
          </cell>
          <cell r="H1198">
            <v>240</v>
          </cell>
          <cell r="I1198">
            <v>3</v>
          </cell>
          <cell r="J1198">
            <v>1</v>
          </cell>
        </row>
        <row r="1199">
          <cell r="A1199" t="str">
            <v>TDRS</v>
          </cell>
          <cell r="B1199" t="str">
            <v>Residential Service</v>
          </cell>
          <cell r="C1199">
            <v>30</v>
          </cell>
          <cell r="D1199">
            <v>20</v>
          </cell>
          <cell r="E1199" t="str">
            <v>R=MX</v>
          </cell>
          <cell r="F1199">
            <v>1</v>
          </cell>
          <cell r="G1199">
            <v>36161</v>
          </cell>
          <cell r="H1199">
            <v>240</v>
          </cell>
          <cell r="I1199">
            <v>3</v>
          </cell>
          <cell r="J1199">
            <v>1</v>
          </cell>
        </row>
        <row r="1200">
          <cell r="A1200" t="str">
            <v>TDRS</v>
          </cell>
          <cell r="B1200" t="str">
            <v>Residential Service</v>
          </cell>
          <cell r="C1200">
            <v>30</v>
          </cell>
          <cell r="D1200">
            <v>20</v>
          </cell>
          <cell r="E1200" t="str">
            <v>R=D5S</v>
          </cell>
          <cell r="F1200">
            <v>1</v>
          </cell>
          <cell r="G1200">
            <v>36135</v>
          </cell>
          <cell r="H1200">
            <v>240</v>
          </cell>
          <cell r="I1200">
            <v>3</v>
          </cell>
          <cell r="J1200">
            <v>1</v>
          </cell>
        </row>
        <row r="1201">
          <cell r="A1201" t="str">
            <v>TDRS</v>
          </cell>
          <cell r="B1201" t="str">
            <v>Residential Service</v>
          </cell>
          <cell r="C1201">
            <v>30</v>
          </cell>
          <cell r="D1201">
            <v>20</v>
          </cell>
          <cell r="E1201" t="str">
            <v>R=AB1</v>
          </cell>
          <cell r="F1201">
            <v>1</v>
          </cell>
          <cell r="G1201">
            <v>34700</v>
          </cell>
          <cell r="H1201">
            <v>240</v>
          </cell>
          <cell r="I1201">
            <v>3</v>
          </cell>
          <cell r="J1201">
            <v>2</v>
          </cell>
        </row>
        <row r="1202">
          <cell r="A1202" t="str">
            <v>TDRS</v>
          </cell>
          <cell r="B1202" t="str">
            <v>Residential Service</v>
          </cell>
          <cell r="C1202">
            <v>30</v>
          </cell>
          <cell r="D1202">
            <v>20</v>
          </cell>
          <cell r="E1202" t="str">
            <v>R=J5S</v>
          </cell>
          <cell r="F1202">
            <v>1</v>
          </cell>
          <cell r="G1202">
            <v>36161</v>
          </cell>
          <cell r="H1202">
            <v>240</v>
          </cell>
          <cell r="I1202">
            <v>3</v>
          </cell>
          <cell r="J1202">
            <v>2</v>
          </cell>
        </row>
        <row r="1203">
          <cell r="A1203" t="str">
            <v>TDRS</v>
          </cell>
          <cell r="B1203" t="str">
            <v>Residential Service</v>
          </cell>
          <cell r="C1203">
            <v>30</v>
          </cell>
          <cell r="D1203">
            <v>20</v>
          </cell>
          <cell r="E1203" t="str">
            <v>R=AB1</v>
          </cell>
          <cell r="F1203">
            <v>1</v>
          </cell>
          <cell r="G1203">
            <v>35431</v>
          </cell>
          <cell r="H1203">
            <v>240</v>
          </cell>
          <cell r="I1203">
            <v>3</v>
          </cell>
          <cell r="J1203">
            <v>2</v>
          </cell>
        </row>
        <row r="1204">
          <cell r="A1204" t="str">
            <v>TDRS</v>
          </cell>
          <cell r="B1204" t="str">
            <v>Residential Service</v>
          </cell>
          <cell r="C1204">
            <v>30</v>
          </cell>
          <cell r="D1204">
            <v>20</v>
          </cell>
          <cell r="E1204" t="str">
            <v>R=MS</v>
          </cell>
          <cell r="F1204">
            <v>1</v>
          </cell>
          <cell r="G1204">
            <v>35796</v>
          </cell>
          <cell r="H1204">
            <v>240</v>
          </cell>
          <cell r="I1204">
            <v>3</v>
          </cell>
          <cell r="J1204">
            <v>2</v>
          </cell>
        </row>
        <row r="1205">
          <cell r="A1205" t="str">
            <v>TDRS</v>
          </cell>
          <cell r="B1205" t="str">
            <v>Residential Service</v>
          </cell>
          <cell r="C1205">
            <v>30</v>
          </cell>
          <cell r="D1205">
            <v>20</v>
          </cell>
          <cell r="E1205" t="str">
            <v>R=J4S</v>
          </cell>
          <cell r="F1205">
            <v>1</v>
          </cell>
          <cell r="G1205">
            <v>34335</v>
          </cell>
          <cell r="H1205">
            <v>240</v>
          </cell>
          <cell r="I1205">
            <v>3</v>
          </cell>
          <cell r="J1205">
            <v>1</v>
          </cell>
        </row>
        <row r="1206">
          <cell r="A1206" t="str">
            <v>TDRS</v>
          </cell>
          <cell r="B1206" t="str">
            <v>Residential Service</v>
          </cell>
          <cell r="C1206">
            <v>30</v>
          </cell>
          <cell r="D1206">
            <v>20</v>
          </cell>
          <cell r="E1206" t="str">
            <v>R=MX</v>
          </cell>
          <cell r="F1206">
            <v>1</v>
          </cell>
          <cell r="G1206">
            <v>35949</v>
          </cell>
          <cell r="H1206">
            <v>240</v>
          </cell>
          <cell r="I1206">
            <v>3</v>
          </cell>
          <cell r="J1206">
            <v>1</v>
          </cell>
        </row>
        <row r="1207">
          <cell r="A1207" t="str">
            <v>TDRS</v>
          </cell>
          <cell r="B1207" t="str">
            <v>Residential Service</v>
          </cell>
          <cell r="C1207">
            <v>30</v>
          </cell>
          <cell r="D1207">
            <v>20</v>
          </cell>
          <cell r="E1207" t="str">
            <v>R=J3S</v>
          </cell>
          <cell r="F1207">
            <v>1</v>
          </cell>
          <cell r="G1207">
            <v>35462</v>
          </cell>
          <cell r="H1207">
            <v>240</v>
          </cell>
          <cell r="I1207">
            <v>3</v>
          </cell>
          <cell r="J1207">
            <v>1</v>
          </cell>
        </row>
        <row r="1208">
          <cell r="A1208" t="str">
            <v>TDRS</v>
          </cell>
          <cell r="B1208" t="str">
            <v>Residential Service</v>
          </cell>
          <cell r="C1208">
            <v>30</v>
          </cell>
          <cell r="D1208">
            <v>20</v>
          </cell>
          <cell r="E1208" t="str">
            <v>R=MS</v>
          </cell>
          <cell r="F1208">
            <v>1</v>
          </cell>
          <cell r="G1208">
            <v>34335</v>
          </cell>
          <cell r="H1208">
            <v>240</v>
          </cell>
          <cell r="I1208">
            <v>3</v>
          </cell>
          <cell r="J1208">
            <v>1</v>
          </cell>
        </row>
        <row r="1209">
          <cell r="A1209" t="str">
            <v>TDRS</v>
          </cell>
          <cell r="B1209" t="str">
            <v>Residential Service</v>
          </cell>
          <cell r="C1209">
            <v>30</v>
          </cell>
          <cell r="D1209">
            <v>20</v>
          </cell>
          <cell r="E1209" t="str">
            <v>R=J5S</v>
          </cell>
          <cell r="F1209">
            <v>1</v>
          </cell>
          <cell r="G1209">
            <v>35522</v>
          </cell>
          <cell r="H1209">
            <v>240</v>
          </cell>
          <cell r="I1209">
            <v>3</v>
          </cell>
          <cell r="J1209">
            <v>1</v>
          </cell>
        </row>
        <row r="1210">
          <cell r="A1210" t="str">
            <v>TDRS</v>
          </cell>
          <cell r="B1210" t="str">
            <v>Residential Service</v>
          </cell>
          <cell r="C1210">
            <v>30</v>
          </cell>
          <cell r="D1210">
            <v>20</v>
          </cell>
          <cell r="E1210" t="str">
            <v>R=AB1</v>
          </cell>
          <cell r="F1210">
            <v>1</v>
          </cell>
          <cell r="G1210">
            <v>36160</v>
          </cell>
          <cell r="H1210">
            <v>240</v>
          </cell>
          <cell r="I1210">
            <v>3</v>
          </cell>
          <cell r="J1210">
            <v>2</v>
          </cell>
        </row>
        <row r="1211">
          <cell r="A1211" t="str">
            <v>TDRS</v>
          </cell>
          <cell r="B1211" t="str">
            <v>Residential Service</v>
          </cell>
          <cell r="C1211">
            <v>30</v>
          </cell>
          <cell r="D1211">
            <v>20</v>
          </cell>
          <cell r="E1211" t="str">
            <v>R=I70S</v>
          </cell>
          <cell r="F1211">
            <v>1</v>
          </cell>
          <cell r="G1211">
            <v>36374</v>
          </cell>
          <cell r="H1211">
            <v>240</v>
          </cell>
          <cell r="I1211">
            <v>3</v>
          </cell>
          <cell r="J1211">
            <v>1</v>
          </cell>
        </row>
        <row r="1212">
          <cell r="A1212" t="str">
            <v>TDRS</v>
          </cell>
          <cell r="B1212" t="str">
            <v>Residential Service</v>
          </cell>
          <cell r="C1212">
            <v>30</v>
          </cell>
          <cell r="D1212">
            <v>20</v>
          </cell>
          <cell r="E1212" t="str">
            <v>R=AB1</v>
          </cell>
          <cell r="F1212">
            <v>1</v>
          </cell>
          <cell r="G1212">
            <v>36419</v>
          </cell>
          <cell r="H1212">
            <v>240</v>
          </cell>
          <cell r="I1212">
            <v>3</v>
          </cell>
          <cell r="J1212">
            <v>1</v>
          </cell>
        </row>
        <row r="1213">
          <cell r="A1213" t="str">
            <v>TDRS</v>
          </cell>
          <cell r="B1213" t="str">
            <v>Residential Service</v>
          </cell>
          <cell r="C1213">
            <v>30</v>
          </cell>
          <cell r="D1213">
            <v>20</v>
          </cell>
          <cell r="E1213" t="str">
            <v>R=D4S</v>
          </cell>
          <cell r="F1213">
            <v>1</v>
          </cell>
          <cell r="G1213">
            <v>36161</v>
          </cell>
          <cell r="H1213">
            <v>240</v>
          </cell>
          <cell r="I1213">
            <v>3</v>
          </cell>
          <cell r="J1213">
            <v>1</v>
          </cell>
        </row>
        <row r="1214">
          <cell r="A1214" t="str">
            <v>TDRS</v>
          </cell>
          <cell r="B1214" t="str">
            <v>Residential Service</v>
          </cell>
          <cell r="C1214">
            <v>30</v>
          </cell>
          <cell r="D1214">
            <v>20</v>
          </cell>
          <cell r="E1214" t="str">
            <v>R=AB1</v>
          </cell>
          <cell r="F1214">
            <v>1</v>
          </cell>
          <cell r="G1214">
            <v>36440</v>
          </cell>
          <cell r="H1214">
            <v>240</v>
          </cell>
          <cell r="I1214">
            <v>3</v>
          </cell>
          <cell r="J1214">
            <v>347</v>
          </cell>
        </row>
        <row r="1215">
          <cell r="A1215" t="str">
            <v>TDRS</v>
          </cell>
          <cell r="B1215" t="str">
            <v>Residential Service</v>
          </cell>
          <cell r="C1215">
            <v>30</v>
          </cell>
          <cell r="D1215">
            <v>20</v>
          </cell>
          <cell r="E1215" t="str">
            <v>R=AB1</v>
          </cell>
          <cell r="F1215">
            <v>1</v>
          </cell>
          <cell r="G1215">
            <v>36447</v>
          </cell>
          <cell r="H1215">
            <v>240</v>
          </cell>
          <cell r="I1215">
            <v>3</v>
          </cell>
          <cell r="J1215">
            <v>1</v>
          </cell>
        </row>
        <row r="1216">
          <cell r="A1216" t="str">
            <v>TDRS</v>
          </cell>
          <cell r="B1216" t="str">
            <v>Residential Service</v>
          </cell>
          <cell r="C1216">
            <v>30</v>
          </cell>
          <cell r="D1216">
            <v>20</v>
          </cell>
          <cell r="E1216" t="str">
            <v>R=AB1</v>
          </cell>
          <cell r="F1216">
            <v>1</v>
          </cell>
          <cell r="G1216">
            <v>36161</v>
          </cell>
          <cell r="H1216">
            <v>240</v>
          </cell>
          <cell r="I1216">
            <v>3</v>
          </cell>
          <cell r="J1216">
            <v>1</v>
          </cell>
        </row>
        <row r="1217">
          <cell r="A1217" t="str">
            <v>TDRS</v>
          </cell>
          <cell r="B1217" t="str">
            <v>Residential Service</v>
          </cell>
          <cell r="C1217">
            <v>30</v>
          </cell>
          <cell r="D1217">
            <v>20</v>
          </cell>
          <cell r="E1217" t="str">
            <v>R=AB1</v>
          </cell>
          <cell r="F1217">
            <v>1</v>
          </cell>
          <cell r="G1217">
            <v>36162</v>
          </cell>
          <cell r="H1217">
            <v>240</v>
          </cell>
          <cell r="I1217">
            <v>3</v>
          </cell>
          <cell r="J1217">
            <v>5</v>
          </cell>
        </row>
        <row r="1218">
          <cell r="A1218" t="str">
            <v>TDRS</v>
          </cell>
          <cell r="B1218" t="str">
            <v>Residential Service</v>
          </cell>
          <cell r="C1218">
            <v>30</v>
          </cell>
          <cell r="D1218">
            <v>20</v>
          </cell>
          <cell r="E1218" t="str">
            <v>R=MS</v>
          </cell>
          <cell r="F1218">
            <v>1</v>
          </cell>
          <cell r="G1218">
            <v>36162</v>
          </cell>
          <cell r="H1218">
            <v>240</v>
          </cell>
          <cell r="I1218">
            <v>3</v>
          </cell>
          <cell r="J1218">
            <v>2</v>
          </cell>
        </row>
        <row r="1219">
          <cell r="A1219" t="str">
            <v>TDRS</v>
          </cell>
          <cell r="B1219" t="str">
            <v>Residential Service</v>
          </cell>
          <cell r="C1219">
            <v>30</v>
          </cell>
          <cell r="D1219">
            <v>20</v>
          </cell>
          <cell r="E1219" t="str">
            <v>R=J4S</v>
          </cell>
          <cell r="F1219">
            <v>1</v>
          </cell>
          <cell r="G1219">
            <v>36404</v>
          </cell>
          <cell r="H1219">
            <v>240</v>
          </cell>
          <cell r="I1219">
            <v>3</v>
          </cell>
          <cell r="J1219">
            <v>2</v>
          </cell>
        </row>
        <row r="1220">
          <cell r="A1220" t="str">
            <v>TDRS</v>
          </cell>
          <cell r="B1220" t="str">
            <v>Residential Service</v>
          </cell>
          <cell r="C1220">
            <v>30</v>
          </cell>
          <cell r="D1220">
            <v>20</v>
          </cell>
          <cell r="E1220" t="str">
            <v>R=AB1</v>
          </cell>
          <cell r="F1220">
            <v>1</v>
          </cell>
          <cell r="G1220">
            <v>35432</v>
          </cell>
          <cell r="H1220">
            <v>240</v>
          </cell>
          <cell r="I1220">
            <v>3</v>
          </cell>
          <cell r="J1220">
            <v>1</v>
          </cell>
        </row>
        <row r="1221">
          <cell r="A1221" t="str">
            <v>TDRS</v>
          </cell>
          <cell r="B1221" t="str">
            <v>Residential Service</v>
          </cell>
          <cell r="C1221">
            <v>30</v>
          </cell>
          <cell r="D1221">
            <v>20</v>
          </cell>
          <cell r="E1221" t="str">
            <v>R=D5S</v>
          </cell>
          <cell r="F1221">
            <v>1</v>
          </cell>
          <cell r="G1221">
            <v>36525</v>
          </cell>
          <cell r="H1221">
            <v>240</v>
          </cell>
          <cell r="I1221">
            <v>3</v>
          </cell>
          <cell r="J1221">
            <v>1</v>
          </cell>
        </row>
        <row r="1222">
          <cell r="A1222" t="str">
            <v>TDRS</v>
          </cell>
          <cell r="B1222" t="str">
            <v>Residential Service</v>
          </cell>
          <cell r="C1222">
            <v>30</v>
          </cell>
          <cell r="D1222">
            <v>20</v>
          </cell>
          <cell r="E1222" t="str">
            <v>R=AB1</v>
          </cell>
          <cell r="F1222">
            <v>1</v>
          </cell>
          <cell r="G1222">
            <v>36524</v>
          </cell>
          <cell r="H1222">
            <v>240</v>
          </cell>
          <cell r="I1222">
            <v>3</v>
          </cell>
          <cell r="J1222">
            <v>1</v>
          </cell>
        </row>
        <row r="1223">
          <cell r="A1223" t="str">
            <v>TDRS</v>
          </cell>
          <cell r="B1223" t="str">
            <v>Residential Service</v>
          </cell>
          <cell r="C1223">
            <v>30</v>
          </cell>
          <cell r="D1223">
            <v>20</v>
          </cell>
          <cell r="E1223" t="str">
            <v>R=A1TL</v>
          </cell>
          <cell r="F1223">
            <v>1</v>
          </cell>
          <cell r="G1223">
            <v>36558</v>
          </cell>
          <cell r="H1223">
            <v>999</v>
          </cell>
          <cell r="I1223">
            <v>3</v>
          </cell>
          <cell r="J1223">
            <v>70</v>
          </cell>
        </row>
        <row r="1224">
          <cell r="A1224" t="str">
            <v>TDRS</v>
          </cell>
          <cell r="B1224" t="str">
            <v>Residential Service</v>
          </cell>
          <cell r="C1224">
            <v>30</v>
          </cell>
          <cell r="D1224">
            <v>20</v>
          </cell>
          <cell r="E1224" t="str">
            <v>R=AB1</v>
          </cell>
          <cell r="F1224">
            <v>1</v>
          </cell>
          <cell r="G1224">
            <v>36434</v>
          </cell>
          <cell r="H1224">
            <v>240</v>
          </cell>
          <cell r="I1224">
            <v>3</v>
          </cell>
          <cell r="J1224">
            <v>3</v>
          </cell>
        </row>
        <row r="1225">
          <cell r="A1225" t="str">
            <v>TDRS</v>
          </cell>
          <cell r="B1225" t="str">
            <v>Residential Service</v>
          </cell>
          <cell r="C1225">
            <v>30</v>
          </cell>
          <cell r="D1225">
            <v>20</v>
          </cell>
          <cell r="E1225" t="str">
            <v>R=AB1</v>
          </cell>
          <cell r="F1225">
            <v>1</v>
          </cell>
          <cell r="G1225">
            <v>36621</v>
          </cell>
          <cell r="H1225">
            <v>240</v>
          </cell>
          <cell r="I1225">
            <v>3</v>
          </cell>
          <cell r="J1225">
            <v>143</v>
          </cell>
        </row>
        <row r="1226">
          <cell r="A1226" t="str">
            <v>TDRS</v>
          </cell>
          <cell r="B1226" t="str">
            <v>Residential Service</v>
          </cell>
          <cell r="C1226">
            <v>30</v>
          </cell>
          <cell r="D1226">
            <v>20</v>
          </cell>
          <cell r="E1226" t="str">
            <v>R=J4SE</v>
          </cell>
          <cell r="F1226">
            <v>1</v>
          </cell>
          <cell r="G1226">
            <v>36495</v>
          </cell>
          <cell r="H1226">
            <v>240</v>
          </cell>
          <cell r="I1226">
            <v>3</v>
          </cell>
          <cell r="J1226">
            <v>1</v>
          </cell>
        </row>
        <row r="1227">
          <cell r="A1227" t="str">
            <v>TDRS</v>
          </cell>
          <cell r="B1227" t="str">
            <v>Residential Service</v>
          </cell>
          <cell r="C1227">
            <v>30</v>
          </cell>
          <cell r="D1227">
            <v>20</v>
          </cell>
          <cell r="E1227" t="str">
            <v>R=AB1</v>
          </cell>
          <cell r="F1227">
            <v>1</v>
          </cell>
          <cell r="G1227">
            <v>36672</v>
          </cell>
          <cell r="H1227">
            <v>240</v>
          </cell>
          <cell r="I1227">
            <v>3</v>
          </cell>
          <cell r="J1227">
            <v>1</v>
          </cell>
        </row>
        <row r="1228">
          <cell r="A1228" t="str">
            <v>TDRS</v>
          </cell>
          <cell r="B1228" t="str">
            <v>Residential Service</v>
          </cell>
          <cell r="C1228">
            <v>30</v>
          </cell>
          <cell r="D1228">
            <v>20</v>
          </cell>
          <cell r="E1228" t="str">
            <v>R=J4S</v>
          </cell>
          <cell r="F1228">
            <v>1</v>
          </cell>
          <cell r="G1228">
            <v>36526</v>
          </cell>
          <cell r="H1228">
            <v>240</v>
          </cell>
          <cell r="I1228">
            <v>3</v>
          </cell>
          <cell r="J1228">
            <v>1</v>
          </cell>
        </row>
        <row r="1229">
          <cell r="A1229" t="str">
            <v>TDRS</v>
          </cell>
          <cell r="B1229" t="str">
            <v>Residential Service</v>
          </cell>
          <cell r="C1229">
            <v>30</v>
          </cell>
          <cell r="D1229">
            <v>20</v>
          </cell>
          <cell r="E1229" t="str">
            <v>R=AB1</v>
          </cell>
          <cell r="F1229">
            <v>1</v>
          </cell>
          <cell r="G1229">
            <v>36689</v>
          </cell>
          <cell r="H1229">
            <v>240</v>
          </cell>
          <cell r="I1229">
            <v>3</v>
          </cell>
          <cell r="J1229">
            <v>165</v>
          </cell>
        </row>
        <row r="1230">
          <cell r="A1230" t="str">
            <v>TDRS</v>
          </cell>
          <cell r="B1230" t="str">
            <v>Residential Service</v>
          </cell>
          <cell r="C1230">
            <v>30</v>
          </cell>
          <cell r="D1230">
            <v>20</v>
          </cell>
          <cell r="E1230" t="str">
            <v>R=MX</v>
          </cell>
          <cell r="F1230">
            <v>1</v>
          </cell>
          <cell r="G1230">
            <v>36586</v>
          </cell>
          <cell r="H1230">
            <v>240</v>
          </cell>
          <cell r="I1230">
            <v>3</v>
          </cell>
          <cell r="J1230">
            <v>1</v>
          </cell>
        </row>
        <row r="1231">
          <cell r="A1231" t="str">
            <v>TDRS</v>
          </cell>
          <cell r="B1231" t="str">
            <v>Residential Service</v>
          </cell>
          <cell r="C1231">
            <v>30</v>
          </cell>
          <cell r="D1231">
            <v>20</v>
          </cell>
          <cell r="E1231" t="str">
            <v>R=MS</v>
          </cell>
          <cell r="F1231">
            <v>1</v>
          </cell>
          <cell r="G1231">
            <v>36586</v>
          </cell>
          <cell r="H1231">
            <v>240</v>
          </cell>
          <cell r="I1231">
            <v>3</v>
          </cell>
          <cell r="J1231">
            <v>1</v>
          </cell>
        </row>
        <row r="1232">
          <cell r="A1232" t="str">
            <v>TDRS</v>
          </cell>
          <cell r="B1232" t="str">
            <v>Residential Service</v>
          </cell>
          <cell r="C1232">
            <v>30</v>
          </cell>
          <cell r="D1232">
            <v>20</v>
          </cell>
          <cell r="E1232" t="str">
            <v>R=AB1</v>
          </cell>
          <cell r="F1232">
            <v>1</v>
          </cell>
          <cell r="G1232">
            <v>36746</v>
          </cell>
          <cell r="H1232">
            <v>240</v>
          </cell>
          <cell r="I1232">
            <v>3</v>
          </cell>
          <cell r="J1232">
            <v>319</v>
          </cell>
        </row>
        <row r="1233">
          <cell r="A1233" t="str">
            <v>TDRS</v>
          </cell>
          <cell r="B1233" t="str">
            <v>Residential Service</v>
          </cell>
          <cell r="C1233">
            <v>30</v>
          </cell>
          <cell r="D1233">
            <v>20</v>
          </cell>
          <cell r="E1233" t="str">
            <v>R=AB1</v>
          </cell>
          <cell r="F1233">
            <v>1</v>
          </cell>
          <cell r="G1233">
            <v>36537</v>
          </cell>
          <cell r="H1233">
            <v>240</v>
          </cell>
          <cell r="I1233">
            <v>3</v>
          </cell>
          <cell r="J1233">
            <v>1</v>
          </cell>
        </row>
        <row r="1234">
          <cell r="A1234" t="str">
            <v>TDRS</v>
          </cell>
          <cell r="B1234" t="str">
            <v>Residential Service</v>
          </cell>
          <cell r="C1234">
            <v>30</v>
          </cell>
          <cell r="D1234">
            <v>20</v>
          </cell>
          <cell r="E1234" t="str">
            <v>R=AB1</v>
          </cell>
          <cell r="F1234">
            <v>1</v>
          </cell>
          <cell r="G1234">
            <v>36865</v>
          </cell>
          <cell r="H1234">
            <v>240</v>
          </cell>
          <cell r="I1234">
            <v>3</v>
          </cell>
          <cell r="J1234">
            <v>207</v>
          </cell>
        </row>
        <row r="1235">
          <cell r="A1235" t="str">
            <v>TDRS</v>
          </cell>
          <cell r="B1235" t="str">
            <v>Residential Service</v>
          </cell>
          <cell r="C1235">
            <v>30</v>
          </cell>
          <cell r="D1235">
            <v>20</v>
          </cell>
          <cell r="E1235" t="str">
            <v>R=AB1</v>
          </cell>
          <cell r="F1235">
            <v>1</v>
          </cell>
          <cell r="G1235">
            <v>36998</v>
          </cell>
          <cell r="H1235">
            <v>240</v>
          </cell>
          <cell r="I1235">
            <v>3</v>
          </cell>
          <cell r="J1235">
            <v>1</v>
          </cell>
        </row>
        <row r="1236">
          <cell r="A1236" t="str">
            <v>TDRS</v>
          </cell>
          <cell r="B1236" t="str">
            <v>Residential Service</v>
          </cell>
          <cell r="C1236">
            <v>30</v>
          </cell>
          <cell r="D1236">
            <v>20</v>
          </cell>
          <cell r="E1236" t="str">
            <v>R=AB1</v>
          </cell>
          <cell r="F1236">
            <v>1</v>
          </cell>
          <cell r="G1236">
            <v>38750</v>
          </cell>
          <cell r="H1236">
            <v>240</v>
          </cell>
          <cell r="I1236">
            <v>3</v>
          </cell>
          <cell r="J1236">
            <v>171</v>
          </cell>
        </row>
        <row r="1237">
          <cell r="A1237" t="str">
            <v>TDRS</v>
          </cell>
          <cell r="B1237" t="str">
            <v>Residential Service</v>
          </cell>
          <cell r="C1237">
            <v>30</v>
          </cell>
          <cell r="D1237">
            <v>20</v>
          </cell>
          <cell r="E1237" t="str">
            <v>R=AB1</v>
          </cell>
          <cell r="F1237">
            <v>1</v>
          </cell>
          <cell r="G1237">
            <v>38867</v>
          </cell>
          <cell r="H1237">
            <v>240</v>
          </cell>
          <cell r="I1237">
            <v>3</v>
          </cell>
          <cell r="J1237">
            <v>372</v>
          </cell>
        </row>
        <row r="1238">
          <cell r="A1238" t="str">
            <v>TDRS</v>
          </cell>
          <cell r="B1238" t="str">
            <v>Residential Service</v>
          </cell>
          <cell r="C1238">
            <v>30</v>
          </cell>
          <cell r="D1238">
            <v>20</v>
          </cell>
          <cell r="E1238" t="str">
            <v>R=AB1</v>
          </cell>
          <cell r="F1238">
            <v>1</v>
          </cell>
          <cell r="G1238">
            <v>39112</v>
          </cell>
          <cell r="H1238">
            <v>240</v>
          </cell>
          <cell r="I1238">
            <v>3</v>
          </cell>
          <cell r="J1238">
            <v>1</v>
          </cell>
        </row>
        <row r="1239">
          <cell r="A1239" t="str">
            <v>TDRS</v>
          </cell>
          <cell r="B1239" t="str">
            <v>Residential Service</v>
          </cell>
          <cell r="C1239">
            <v>30</v>
          </cell>
          <cell r="D1239">
            <v>20</v>
          </cell>
          <cell r="E1239" t="str">
            <v>R=MX</v>
          </cell>
          <cell r="F1239">
            <v>1</v>
          </cell>
          <cell r="G1239">
            <v>39669</v>
          </cell>
          <cell r="H1239">
            <v>240</v>
          </cell>
          <cell r="I1239">
            <v>3</v>
          </cell>
          <cell r="J1239">
            <v>82</v>
          </cell>
        </row>
        <row r="1240">
          <cell r="A1240" t="str">
            <v>TDRS</v>
          </cell>
          <cell r="B1240" t="str">
            <v>Residential Service</v>
          </cell>
          <cell r="C1240">
            <v>30</v>
          </cell>
          <cell r="D1240">
            <v>20</v>
          </cell>
          <cell r="E1240" t="str">
            <v>R=MX</v>
          </cell>
          <cell r="F1240">
            <v>1</v>
          </cell>
          <cell r="G1240">
            <v>39748</v>
          </cell>
          <cell r="H1240">
            <v>240</v>
          </cell>
          <cell r="I1240">
            <v>3</v>
          </cell>
          <cell r="J1240">
            <v>160</v>
          </cell>
        </row>
        <row r="1241">
          <cell r="A1241" t="str">
            <v>TDRS</v>
          </cell>
          <cell r="B1241" t="str">
            <v>Residential Service</v>
          </cell>
          <cell r="C1241">
            <v>30</v>
          </cell>
          <cell r="D1241">
            <v>20</v>
          </cell>
          <cell r="E1241" t="str">
            <v>R=MX</v>
          </cell>
          <cell r="F1241">
            <v>1</v>
          </cell>
          <cell r="G1241">
            <v>39917</v>
          </cell>
          <cell r="H1241">
            <v>240</v>
          </cell>
          <cell r="I1241">
            <v>3</v>
          </cell>
          <cell r="J1241">
            <v>74</v>
          </cell>
        </row>
        <row r="1242">
          <cell r="A1242" t="str">
            <v>TDRS</v>
          </cell>
          <cell r="B1242" t="str">
            <v>Residential Service</v>
          </cell>
          <cell r="C1242">
            <v>30</v>
          </cell>
          <cell r="D1242">
            <v>20</v>
          </cell>
          <cell r="E1242" t="str">
            <v>S=I210+CE</v>
          </cell>
          <cell r="F1242">
            <v>1</v>
          </cell>
          <cell r="G1242">
            <v>40007</v>
          </cell>
          <cell r="H1242">
            <v>240</v>
          </cell>
          <cell r="I1242">
            <v>3</v>
          </cell>
          <cell r="J1242">
            <v>911</v>
          </cell>
        </row>
        <row r="1243">
          <cell r="A1243" t="str">
            <v>TDRS</v>
          </cell>
          <cell r="B1243" t="str">
            <v>Residential Service</v>
          </cell>
          <cell r="C1243">
            <v>30</v>
          </cell>
          <cell r="D1243">
            <v>20</v>
          </cell>
          <cell r="E1243" t="str">
            <v>S=I210+CE</v>
          </cell>
          <cell r="F1243">
            <v>1</v>
          </cell>
          <cell r="G1243">
            <v>40141</v>
          </cell>
          <cell r="H1243">
            <v>240</v>
          </cell>
          <cell r="I1243">
            <v>3</v>
          </cell>
          <cell r="J1243">
            <v>118</v>
          </cell>
        </row>
        <row r="1244">
          <cell r="A1244" t="str">
            <v>TDRS</v>
          </cell>
          <cell r="B1244" t="str">
            <v>Residential Service</v>
          </cell>
          <cell r="C1244">
            <v>30</v>
          </cell>
          <cell r="D1244">
            <v>20</v>
          </cell>
          <cell r="E1244" t="str">
            <v>R=D4S</v>
          </cell>
          <cell r="F1244">
            <v>1</v>
          </cell>
          <cell r="H1244">
            <v>240</v>
          </cell>
          <cell r="I1244">
            <v>3</v>
          </cell>
          <cell r="J1244">
            <v>574</v>
          </cell>
        </row>
        <row r="1245">
          <cell r="A1245" t="str">
            <v>TDRS</v>
          </cell>
          <cell r="B1245" t="str">
            <v>Residential Service</v>
          </cell>
          <cell r="C1245">
            <v>30</v>
          </cell>
          <cell r="D1245">
            <v>20</v>
          </cell>
          <cell r="E1245" t="str">
            <v>R=D4S</v>
          </cell>
          <cell r="F1245">
            <v>1</v>
          </cell>
          <cell r="H1245">
            <v>240</v>
          </cell>
          <cell r="I1245">
            <v>3</v>
          </cell>
          <cell r="J1245">
            <v>17</v>
          </cell>
        </row>
        <row r="1246">
          <cell r="A1246" t="str">
            <v>TDRS</v>
          </cell>
          <cell r="B1246" t="str">
            <v>Residential Service</v>
          </cell>
          <cell r="C1246">
            <v>30</v>
          </cell>
          <cell r="D1246">
            <v>20</v>
          </cell>
          <cell r="E1246" t="str">
            <v>R=D5S</v>
          </cell>
          <cell r="F1246">
            <v>1</v>
          </cell>
          <cell r="H1246">
            <v>240</v>
          </cell>
          <cell r="I1246">
            <v>3</v>
          </cell>
          <cell r="J1246">
            <v>3</v>
          </cell>
        </row>
        <row r="1247">
          <cell r="A1247" t="str">
            <v>TDRS</v>
          </cell>
          <cell r="B1247" t="str">
            <v>Residential Service</v>
          </cell>
          <cell r="C1247">
            <v>30</v>
          </cell>
          <cell r="D1247">
            <v>20</v>
          </cell>
          <cell r="E1247" t="str">
            <v>R=MS</v>
          </cell>
          <cell r="F1247">
            <v>1</v>
          </cell>
          <cell r="H1247">
            <v>240</v>
          </cell>
          <cell r="I1247">
            <v>3</v>
          </cell>
          <cell r="J1247">
            <v>15</v>
          </cell>
        </row>
        <row r="1248">
          <cell r="A1248" t="str">
            <v>TDRS</v>
          </cell>
          <cell r="B1248" t="str">
            <v>Residential Service</v>
          </cell>
          <cell r="C1248">
            <v>30</v>
          </cell>
          <cell r="D1248">
            <v>20</v>
          </cell>
          <cell r="E1248" t="str">
            <v>R=AB1</v>
          </cell>
          <cell r="F1248">
            <v>1</v>
          </cell>
          <cell r="H1248">
            <v>120</v>
          </cell>
          <cell r="I1248">
            <v>3</v>
          </cell>
          <cell r="J1248">
            <v>9</v>
          </cell>
        </row>
        <row r="1249">
          <cell r="A1249" t="str">
            <v>TDRS</v>
          </cell>
          <cell r="B1249" t="str">
            <v>Residential Service</v>
          </cell>
          <cell r="C1249">
            <v>30</v>
          </cell>
          <cell r="D1249">
            <v>20</v>
          </cell>
          <cell r="E1249" t="str">
            <v>R=D5S</v>
          </cell>
          <cell r="F1249">
            <v>1</v>
          </cell>
          <cell r="H1249">
            <v>240</v>
          </cell>
          <cell r="I1249">
            <v>3</v>
          </cell>
          <cell r="J1249">
            <v>1</v>
          </cell>
        </row>
        <row r="1250">
          <cell r="A1250" t="str">
            <v>TDRS</v>
          </cell>
          <cell r="B1250" t="str">
            <v>Residential Service</v>
          </cell>
          <cell r="C1250">
            <v>30</v>
          </cell>
          <cell r="D1250">
            <v>20</v>
          </cell>
          <cell r="E1250" t="str">
            <v>R=J5SR</v>
          </cell>
          <cell r="F1250">
            <v>1</v>
          </cell>
          <cell r="H1250">
            <v>240</v>
          </cell>
          <cell r="I1250">
            <v>3</v>
          </cell>
          <cell r="J1250">
            <v>1</v>
          </cell>
        </row>
        <row r="1251">
          <cell r="A1251" t="str">
            <v>TDRS</v>
          </cell>
          <cell r="B1251" t="str">
            <v>Residential Service</v>
          </cell>
          <cell r="C1251">
            <v>30</v>
          </cell>
          <cell r="D1251">
            <v>20</v>
          </cell>
          <cell r="E1251" t="str">
            <v>R=J3S</v>
          </cell>
          <cell r="F1251">
            <v>1</v>
          </cell>
          <cell r="H1251">
            <v>240</v>
          </cell>
          <cell r="I1251">
            <v>3</v>
          </cell>
          <cell r="J1251">
            <v>1</v>
          </cell>
        </row>
        <row r="1252">
          <cell r="A1252" t="str">
            <v>TDRS</v>
          </cell>
          <cell r="B1252" t="str">
            <v>Residential Service</v>
          </cell>
          <cell r="C1252">
            <v>30</v>
          </cell>
          <cell r="D1252">
            <v>20</v>
          </cell>
          <cell r="E1252" t="str">
            <v>R=TMS2S</v>
          </cell>
          <cell r="F1252">
            <v>1</v>
          </cell>
          <cell r="H1252">
            <v>0</v>
          </cell>
          <cell r="I1252">
            <v>0</v>
          </cell>
          <cell r="J1252">
            <v>4</v>
          </cell>
        </row>
        <row r="1253">
          <cell r="A1253" t="str">
            <v>TDRS</v>
          </cell>
          <cell r="B1253" t="str">
            <v>Residential Service</v>
          </cell>
          <cell r="C1253">
            <v>30</v>
          </cell>
          <cell r="D1253">
            <v>20</v>
          </cell>
          <cell r="E1253" t="str">
            <v>R=D4S</v>
          </cell>
          <cell r="F1253">
            <v>1</v>
          </cell>
          <cell r="H1253">
            <v>120</v>
          </cell>
          <cell r="I1253">
            <v>3</v>
          </cell>
          <cell r="J1253">
            <v>1</v>
          </cell>
        </row>
        <row r="1254">
          <cell r="A1254" t="str">
            <v>TDRS</v>
          </cell>
          <cell r="B1254" t="str">
            <v>Residential Service</v>
          </cell>
          <cell r="C1254">
            <v>30</v>
          </cell>
          <cell r="D1254">
            <v>20</v>
          </cell>
          <cell r="E1254" t="str">
            <v>R=D4S</v>
          </cell>
          <cell r="F1254">
            <v>1</v>
          </cell>
          <cell r="H1254">
            <v>240</v>
          </cell>
          <cell r="I1254">
            <v>3</v>
          </cell>
          <cell r="J1254">
            <v>4</v>
          </cell>
        </row>
        <row r="1255">
          <cell r="A1255" t="str">
            <v>TDRS</v>
          </cell>
          <cell r="B1255" t="str">
            <v>Residential Service</v>
          </cell>
          <cell r="C1255">
            <v>30</v>
          </cell>
          <cell r="D1255">
            <v>20</v>
          </cell>
          <cell r="E1255" t="str">
            <v>R=AB1</v>
          </cell>
          <cell r="F1255">
            <v>1</v>
          </cell>
          <cell r="G1255">
            <v>38383</v>
          </cell>
          <cell r="H1255">
            <v>240</v>
          </cell>
          <cell r="I1255">
            <v>3</v>
          </cell>
          <cell r="J1255">
            <v>343</v>
          </cell>
        </row>
        <row r="1256">
          <cell r="A1256" t="str">
            <v>TDRS</v>
          </cell>
          <cell r="B1256" t="str">
            <v>Residential Service</v>
          </cell>
          <cell r="C1256">
            <v>30</v>
          </cell>
          <cell r="D1256">
            <v>20</v>
          </cell>
          <cell r="E1256" t="str">
            <v>R=AB1</v>
          </cell>
          <cell r="F1256">
            <v>1</v>
          </cell>
          <cell r="G1256">
            <v>38292</v>
          </cell>
          <cell r="H1256">
            <v>240</v>
          </cell>
          <cell r="I1256">
            <v>3</v>
          </cell>
          <cell r="J1256">
            <v>4</v>
          </cell>
        </row>
        <row r="1257">
          <cell r="A1257" t="str">
            <v>TDRS</v>
          </cell>
          <cell r="B1257" t="str">
            <v>Residential Service</v>
          </cell>
          <cell r="C1257">
            <v>30</v>
          </cell>
          <cell r="D1257">
            <v>20</v>
          </cell>
          <cell r="E1257" t="str">
            <v>R=A1TL1</v>
          </cell>
          <cell r="F1257">
            <v>1</v>
          </cell>
          <cell r="G1257">
            <v>38113</v>
          </cell>
          <cell r="H1257">
            <v>999</v>
          </cell>
          <cell r="I1257">
            <v>3</v>
          </cell>
          <cell r="J1257">
            <v>1</v>
          </cell>
        </row>
        <row r="1258">
          <cell r="A1258" t="str">
            <v>TDRS</v>
          </cell>
          <cell r="B1258" t="str">
            <v>Residential Service</v>
          </cell>
          <cell r="C1258">
            <v>30</v>
          </cell>
          <cell r="D1258">
            <v>20</v>
          </cell>
          <cell r="E1258" t="str">
            <v>R=AB1</v>
          </cell>
          <cell r="F1258">
            <v>1</v>
          </cell>
          <cell r="G1258">
            <v>38068</v>
          </cell>
          <cell r="H1258">
            <v>240</v>
          </cell>
          <cell r="I1258">
            <v>3</v>
          </cell>
          <cell r="J1258">
            <v>62</v>
          </cell>
        </row>
        <row r="1259">
          <cell r="A1259" t="str">
            <v>TDRS</v>
          </cell>
          <cell r="B1259" t="str">
            <v>Residential Service</v>
          </cell>
          <cell r="C1259">
            <v>30</v>
          </cell>
          <cell r="D1259">
            <v>20</v>
          </cell>
          <cell r="E1259" t="str">
            <v>R=AB1</v>
          </cell>
          <cell r="F1259">
            <v>1</v>
          </cell>
          <cell r="G1259">
            <v>38327</v>
          </cell>
          <cell r="H1259">
            <v>240</v>
          </cell>
          <cell r="I1259">
            <v>3</v>
          </cell>
          <cell r="J1259">
            <v>1</v>
          </cell>
        </row>
        <row r="1260">
          <cell r="A1260" t="str">
            <v>TDRS</v>
          </cell>
          <cell r="B1260" t="str">
            <v>Residential Service</v>
          </cell>
          <cell r="C1260">
            <v>30</v>
          </cell>
          <cell r="D1260">
            <v>20</v>
          </cell>
          <cell r="E1260" t="str">
            <v>R=DXMS</v>
          </cell>
          <cell r="F1260">
            <v>1</v>
          </cell>
          <cell r="H1260">
            <v>240</v>
          </cell>
          <cell r="I1260">
            <v>3</v>
          </cell>
          <cell r="J1260">
            <v>1</v>
          </cell>
        </row>
        <row r="1261">
          <cell r="A1261" t="str">
            <v>TDRS</v>
          </cell>
          <cell r="B1261" t="str">
            <v>Residential Service</v>
          </cell>
          <cell r="C1261">
            <v>30</v>
          </cell>
          <cell r="D1261">
            <v>20</v>
          </cell>
          <cell r="E1261" t="str">
            <v>R=J5S</v>
          </cell>
          <cell r="F1261">
            <v>1</v>
          </cell>
          <cell r="H1261">
            <v>120</v>
          </cell>
          <cell r="I1261">
            <v>3</v>
          </cell>
          <cell r="J1261">
            <v>11</v>
          </cell>
        </row>
        <row r="1262">
          <cell r="A1262" t="str">
            <v>TDRS</v>
          </cell>
          <cell r="B1262" t="str">
            <v>Residential Service</v>
          </cell>
          <cell r="C1262">
            <v>30</v>
          </cell>
          <cell r="D1262">
            <v>20</v>
          </cell>
          <cell r="E1262" t="str">
            <v>R=J4S</v>
          </cell>
          <cell r="F1262">
            <v>1</v>
          </cell>
          <cell r="H1262">
            <v>240</v>
          </cell>
          <cell r="I1262">
            <v>3</v>
          </cell>
          <cell r="J1262">
            <v>1</v>
          </cell>
        </row>
        <row r="1263">
          <cell r="A1263" t="str">
            <v>TDRS</v>
          </cell>
          <cell r="B1263" t="str">
            <v>Residential Service</v>
          </cell>
          <cell r="C1263">
            <v>30</v>
          </cell>
          <cell r="D1263">
            <v>20</v>
          </cell>
          <cell r="E1263" t="str">
            <v>R=MX</v>
          </cell>
          <cell r="F1263">
            <v>1</v>
          </cell>
          <cell r="H1263">
            <v>240</v>
          </cell>
          <cell r="I1263">
            <v>3</v>
          </cell>
          <cell r="J1263">
            <v>2</v>
          </cell>
        </row>
        <row r="1264">
          <cell r="A1264" t="str">
            <v>TDRS</v>
          </cell>
          <cell r="B1264" t="str">
            <v>Residential Service</v>
          </cell>
          <cell r="C1264">
            <v>30</v>
          </cell>
          <cell r="D1264">
            <v>20</v>
          </cell>
          <cell r="E1264" t="str">
            <v>R=AB1</v>
          </cell>
          <cell r="F1264">
            <v>1</v>
          </cell>
          <cell r="G1264">
            <v>37810</v>
          </cell>
          <cell r="H1264">
            <v>240</v>
          </cell>
          <cell r="I1264">
            <v>3</v>
          </cell>
          <cell r="J1264">
            <v>346</v>
          </cell>
        </row>
        <row r="1265">
          <cell r="A1265" t="str">
            <v>TDRS</v>
          </cell>
          <cell r="B1265" t="str">
            <v>Residential Service</v>
          </cell>
          <cell r="C1265">
            <v>30</v>
          </cell>
          <cell r="D1265">
            <v>20</v>
          </cell>
          <cell r="E1265" t="str">
            <v>R=AB1</v>
          </cell>
          <cell r="F1265">
            <v>1</v>
          </cell>
          <cell r="G1265">
            <v>37778</v>
          </cell>
          <cell r="H1265">
            <v>240</v>
          </cell>
          <cell r="I1265">
            <v>3</v>
          </cell>
          <cell r="J1265">
            <v>54</v>
          </cell>
        </row>
        <row r="1266">
          <cell r="A1266" t="str">
            <v>TDRS</v>
          </cell>
          <cell r="B1266" t="str">
            <v>Residential Service</v>
          </cell>
          <cell r="C1266">
            <v>30</v>
          </cell>
          <cell r="D1266">
            <v>20</v>
          </cell>
          <cell r="E1266" t="str">
            <v>R=AB1</v>
          </cell>
          <cell r="F1266">
            <v>1</v>
          </cell>
          <cell r="G1266">
            <v>37210</v>
          </cell>
          <cell r="H1266">
            <v>240</v>
          </cell>
          <cell r="I1266">
            <v>3</v>
          </cell>
          <cell r="J1266">
            <v>1</v>
          </cell>
        </row>
        <row r="1267">
          <cell r="A1267" t="str">
            <v>TDRS</v>
          </cell>
          <cell r="B1267" t="str">
            <v>Residential Service</v>
          </cell>
          <cell r="C1267">
            <v>30</v>
          </cell>
          <cell r="D1267">
            <v>20</v>
          </cell>
          <cell r="E1267" t="str">
            <v>R=MS</v>
          </cell>
          <cell r="F1267">
            <v>1</v>
          </cell>
          <cell r="H1267">
            <v>240</v>
          </cell>
          <cell r="I1267">
            <v>2</v>
          </cell>
          <cell r="J1267">
            <v>1</v>
          </cell>
        </row>
        <row r="1268">
          <cell r="A1268" t="str">
            <v>TDRS</v>
          </cell>
          <cell r="B1268" t="str">
            <v>Residential Service</v>
          </cell>
          <cell r="C1268">
            <v>30</v>
          </cell>
          <cell r="D1268">
            <v>20</v>
          </cell>
          <cell r="E1268" t="str">
            <v>R=J4S</v>
          </cell>
          <cell r="F1268">
            <v>1</v>
          </cell>
          <cell r="G1268">
            <v>33482</v>
          </cell>
          <cell r="H1268">
            <v>240</v>
          </cell>
          <cell r="I1268">
            <v>3</v>
          </cell>
          <cell r="J1268">
            <v>1</v>
          </cell>
        </row>
        <row r="1269">
          <cell r="A1269" t="str">
            <v>TDRS</v>
          </cell>
          <cell r="B1269" t="str">
            <v>Residential Service</v>
          </cell>
          <cell r="C1269">
            <v>30</v>
          </cell>
          <cell r="D1269">
            <v>20</v>
          </cell>
          <cell r="E1269" t="str">
            <v>R=I70S</v>
          </cell>
          <cell r="F1269">
            <v>1</v>
          </cell>
          <cell r="G1269">
            <v>36404</v>
          </cell>
          <cell r="H1269">
            <v>240</v>
          </cell>
          <cell r="I1269">
            <v>3</v>
          </cell>
          <cell r="J1269">
            <v>13</v>
          </cell>
        </row>
        <row r="1270">
          <cell r="A1270" t="str">
            <v>TDRS</v>
          </cell>
          <cell r="B1270" t="str">
            <v>Residential Service</v>
          </cell>
          <cell r="C1270">
            <v>30</v>
          </cell>
          <cell r="D1270">
            <v>20</v>
          </cell>
          <cell r="E1270" t="str">
            <v>R=MS</v>
          </cell>
          <cell r="F1270">
            <v>1</v>
          </cell>
          <cell r="G1270">
            <v>35922</v>
          </cell>
          <cell r="H1270">
            <v>240</v>
          </cell>
          <cell r="I1270">
            <v>3</v>
          </cell>
          <cell r="J1270">
            <v>1</v>
          </cell>
        </row>
        <row r="1271">
          <cell r="A1271" t="str">
            <v>TDRS</v>
          </cell>
          <cell r="B1271" t="str">
            <v>Residential Service</v>
          </cell>
          <cell r="C1271">
            <v>30</v>
          </cell>
          <cell r="D1271">
            <v>20</v>
          </cell>
          <cell r="E1271" t="str">
            <v>R=AB1</v>
          </cell>
          <cell r="F1271">
            <v>1</v>
          </cell>
          <cell r="G1271">
            <v>35948</v>
          </cell>
          <cell r="H1271">
            <v>240</v>
          </cell>
          <cell r="I1271">
            <v>3</v>
          </cell>
          <cell r="J1271">
            <v>1</v>
          </cell>
        </row>
        <row r="1272">
          <cell r="A1272" t="str">
            <v>TDRS</v>
          </cell>
          <cell r="B1272" t="str">
            <v>Residential Service</v>
          </cell>
          <cell r="C1272">
            <v>30</v>
          </cell>
          <cell r="D1272">
            <v>20</v>
          </cell>
          <cell r="E1272" t="str">
            <v>R=MS</v>
          </cell>
          <cell r="F1272">
            <v>1</v>
          </cell>
          <cell r="G1272">
            <v>35065</v>
          </cell>
          <cell r="H1272">
            <v>240</v>
          </cell>
          <cell r="I1272">
            <v>3</v>
          </cell>
          <cell r="J1272">
            <v>1</v>
          </cell>
        </row>
        <row r="1273">
          <cell r="A1273" t="str">
            <v>TDRS</v>
          </cell>
          <cell r="B1273" t="str">
            <v>Residential Service</v>
          </cell>
          <cell r="C1273">
            <v>30</v>
          </cell>
          <cell r="D1273">
            <v>20</v>
          </cell>
          <cell r="E1273" t="str">
            <v>R=AB1</v>
          </cell>
          <cell r="F1273">
            <v>1</v>
          </cell>
          <cell r="G1273">
            <v>35431</v>
          </cell>
          <cell r="H1273">
            <v>240</v>
          </cell>
          <cell r="I1273">
            <v>3</v>
          </cell>
          <cell r="J1273">
            <v>1</v>
          </cell>
        </row>
        <row r="1274">
          <cell r="A1274" t="str">
            <v>TDRS</v>
          </cell>
          <cell r="B1274" t="str">
            <v>Residential Service</v>
          </cell>
          <cell r="C1274">
            <v>30</v>
          </cell>
          <cell r="D1274">
            <v>20</v>
          </cell>
          <cell r="E1274" t="str">
            <v>R=AB1</v>
          </cell>
          <cell r="F1274">
            <v>1</v>
          </cell>
          <cell r="G1274">
            <v>36405</v>
          </cell>
          <cell r="H1274">
            <v>240</v>
          </cell>
          <cell r="I1274">
            <v>3</v>
          </cell>
          <cell r="J1274">
            <v>198</v>
          </cell>
        </row>
        <row r="1275">
          <cell r="A1275" t="str">
            <v>TDRS</v>
          </cell>
          <cell r="B1275" t="str">
            <v>Residential Service</v>
          </cell>
          <cell r="C1275">
            <v>30</v>
          </cell>
          <cell r="D1275">
            <v>20</v>
          </cell>
          <cell r="E1275" t="str">
            <v>R=AB1</v>
          </cell>
          <cell r="F1275">
            <v>1</v>
          </cell>
          <cell r="G1275">
            <v>36405</v>
          </cell>
          <cell r="H1275">
            <v>240</v>
          </cell>
          <cell r="I1275">
            <v>3</v>
          </cell>
          <cell r="J1275">
            <v>5</v>
          </cell>
        </row>
        <row r="1276">
          <cell r="A1276" t="str">
            <v>TDRS</v>
          </cell>
          <cell r="B1276" t="str">
            <v>Residential Service</v>
          </cell>
          <cell r="C1276">
            <v>30</v>
          </cell>
          <cell r="D1276">
            <v>20</v>
          </cell>
          <cell r="E1276" t="str">
            <v>R=MS</v>
          </cell>
          <cell r="F1276">
            <v>1</v>
          </cell>
          <cell r="G1276">
            <v>36130</v>
          </cell>
          <cell r="H1276">
            <v>240</v>
          </cell>
          <cell r="I1276">
            <v>3</v>
          </cell>
          <cell r="J1276">
            <v>1</v>
          </cell>
        </row>
        <row r="1277">
          <cell r="A1277" t="str">
            <v>TDRS</v>
          </cell>
          <cell r="B1277" t="str">
            <v>Residential Service</v>
          </cell>
          <cell r="C1277">
            <v>30</v>
          </cell>
          <cell r="D1277">
            <v>20</v>
          </cell>
          <cell r="E1277" t="str">
            <v>R=D4S</v>
          </cell>
          <cell r="F1277">
            <v>1</v>
          </cell>
          <cell r="G1277">
            <v>27760</v>
          </cell>
          <cell r="H1277">
            <v>240</v>
          </cell>
          <cell r="I1277">
            <v>3</v>
          </cell>
          <cell r="J1277">
            <v>1</v>
          </cell>
        </row>
        <row r="1278">
          <cell r="A1278" t="str">
            <v>TDRS</v>
          </cell>
          <cell r="B1278" t="str">
            <v>Residential Service</v>
          </cell>
          <cell r="C1278">
            <v>30</v>
          </cell>
          <cell r="D1278">
            <v>20</v>
          </cell>
          <cell r="E1278" t="str">
            <v>R=MX</v>
          </cell>
          <cell r="F1278">
            <v>1</v>
          </cell>
          <cell r="G1278">
            <v>36444</v>
          </cell>
          <cell r="H1278">
            <v>240</v>
          </cell>
          <cell r="I1278">
            <v>3</v>
          </cell>
          <cell r="J1278">
            <v>4</v>
          </cell>
        </row>
        <row r="1279">
          <cell r="A1279" t="str">
            <v>TDRS</v>
          </cell>
          <cell r="B1279" t="str">
            <v>Residential Service</v>
          </cell>
          <cell r="C1279">
            <v>30</v>
          </cell>
          <cell r="D1279">
            <v>20</v>
          </cell>
          <cell r="E1279" t="str">
            <v>R=D4S</v>
          </cell>
          <cell r="F1279">
            <v>1</v>
          </cell>
          <cell r="G1279">
            <v>36443</v>
          </cell>
          <cell r="H1279">
            <v>240</v>
          </cell>
          <cell r="I1279">
            <v>3</v>
          </cell>
          <cell r="J1279">
            <v>1</v>
          </cell>
        </row>
        <row r="1280">
          <cell r="A1280" t="str">
            <v>TDRS</v>
          </cell>
          <cell r="B1280" t="str">
            <v>Residential Service</v>
          </cell>
          <cell r="C1280">
            <v>30</v>
          </cell>
          <cell r="D1280">
            <v>20</v>
          </cell>
          <cell r="E1280" t="str">
            <v>R=MX</v>
          </cell>
          <cell r="F1280">
            <v>1</v>
          </cell>
          <cell r="G1280">
            <v>36525</v>
          </cell>
          <cell r="H1280">
            <v>240</v>
          </cell>
          <cell r="I1280">
            <v>3</v>
          </cell>
          <cell r="J1280">
            <v>6</v>
          </cell>
        </row>
        <row r="1281">
          <cell r="A1281" t="str">
            <v>TDRS</v>
          </cell>
          <cell r="B1281" t="str">
            <v>Residential Service</v>
          </cell>
          <cell r="C1281">
            <v>30</v>
          </cell>
          <cell r="D1281">
            <v>20</v>
          </cell>
          <cell r="E1281" t="str">
            <v>R=AB1</v>
          </cell>
          <cell r="F1281">
            <v>1</v>
          </cell>
          <cell r="G1281">
            <v>36567</v>
          </cell>
          <cell r="H1281">
            <v>240</v>
          </cell>
          <cell r="I1281">
            <v>3</v>
          </cell>
          <cell r="J1281">
            <v>285</v>
          </cell>
        </row>
        <row r="1282">
          <cell r="A1282" t="str">
            <v>TDRS</v>
          </cell>
          <cell r="B1282" t="str">
            <v>Residential Service</v>
          </cell>
          <cell r="C1282">
            <v>30</v>
          </cell>
          <cell r="D1282">
            <v>20</v>
          </cell>
          <cell r="E1282" t="str">
            <v>R=AB1</v>
          </cell>
          <cell r="F1282">
            <v>1</v>
          </cell>
          <cell r="G1282">
            <v>36720</v>
          </cell>
          <cell r="H1282">
            <v>240</v>
          </cell>
          <cell r="I1282">
            <v>3</v>
          </cell>
          <cell r="J1282">
            <v>262</v>
          </cell>
        </row>
        <row r="1283">
          <cell r="A1283" t="str">
            <v>TDRS</v>
          </cell>
          <cell r="B1283" t="str">
            <v>Residential Service</v>
          </cell>
          <cell r="C1283">
            <v>30</v>
          </cell>
          <cell r="D1283">
            <v>20</v>
          </cell>
          <cell r="E1283" t="str">
            <v>R=J5S</v>
          </cell>
          <cell r="F1283">
            <v>1</v>
          </cell>
          <cell r="G1283">
            <v>36571</v>
          </cell>
          <cell r="H1283">
            <v>240</v>
          </cell>
          <cell r="I1283">
            <v>3</v>
          </cell>
          <cell r="J1283">
            <v>1</v>
          </cell>
        </row>
        <row r="1284">
          <cell r="A1284" t="str">
            <v>TDRS</v>
          </cell>
          <cell r="B1284" t="str">
            <v>Residential Service</v>
          </cell>
          <cell r="C1284">
            <v>30</v>
          </cell>
          <cell r="D1284">
            <v>20</v>
          </cell>
          <cell r="E1284" t="str">
            <v>R=J5S</v>
          </cell>
          <cell r="F1284">
            <v>1</v>
          </cell>
          <cell r="G1284">
            <v>36161</v>
          </cell>
          <cell r="H1284">
            <v>240</v>
          </cell>
          <cell r="I1284">
            <v>3</v>
          </cell>
          <cell r="J1284">
            <v>1</v>
          </cell>
        </row>
        <row r="1285">
          <cell r="A1285" t="str">
            <v>TDRS</v>
          </cell>
          <cell r="B1285" t="str">
            <v>Residential Service</v>
          </cell>
          <cell r="C1285">
            <v>30</v>
          </cell>
          <cell r="D1285">
            <v>20</v>
          </cell>
          <cell r="E1285" t="str">
            <v>R=AB1</v>
          </cell>
          <cell r="F1285">
            <v>1</v>
          </cell>
          <cell r="G1285">
            <v>36592</v>
          </cell>
          <cell r="H1285">
            <v>240</v>
          </cell>
          <cell r="I1285">
            <v>3</v>
          </cell>
          <cell r="J1285">
            <v>166</v>
          </cell>
        </row>
        <row r="1286">
          <cell r="A1286" t="str">
            <v>TDRS</v>
          </cell>
          <cell r="B1286" t="str">
            <v>Residential Service</v>
          </cell>
          <cell r="C1286">
            <v>30</v>
          </cell>
          <cell r="D1286">
            <v>20</v>
          </cell>
          <cell r="E1286" t="str">
            <v>R=AB1</v>
          </cell>
          <cell r="F1286">
            <v>1</v>
          </cell>
          <cell r="G1286">
            <v>36373</v>
          </cell>
          <cell r="H1286">
            <v>240</v>
          </cell>
          <cell r="I1286">
            <v>3</v>
          </cell>
          <cell r="J1286">
            <v>2</v>
          </cell>
        </row>
        <row r="1287">
          <cell r="A1287" t="str">
            <v>TDRS</v>
          </cell>
          <cell r="B1287" t="str">
            <v>Residential Service</v>
          </cell>
          <cell r="C1287">
            <v>30</v>
          </cell>
          <cell r="D1287">
            <v>20</v>
          </cell>
          <cell r="E1287" t="str">
            <v>R=D4S</v>
          </cell>
          <cell r="F1287">
            <v>1</v>
          </cell>
          <cell r="G1287">
            <v>36832</v>
          </cell>
          <cell r="H1287">
            <v>240</v>
          </cell>
          <cell r="I1287">
            <v>3</v>
          </cell>
          <cell r="J1287">
            <v>6</v>
          </cell>
        </row>
        <row r="1288">
          <cell r="A1288" t="str">
            <v>TDRS</v>
          </cell>
          <cell r="B1288" t="str">
            <v>Residential Service</v>
          </cell>
          <cell r="C1288">
            <v>30</v>
          </cell>
          <cell r="D1288">
            <v>20</v>
          </cell>
          <cell r="E1288" t="str">
            <v>R=D4S</v>
          </cell>
          <cell r="F1288">
            <v>1</v>
          </cell>
          <cell r="G1288">
            <v>36741</v>
          </cell>
          <cell r="H1288">
            <v>240</v>
          </cell>
          <cell r="I1288">
            <v>3</v>
          </cell>
          <cell r="J1288">
            <v>1</v>
          </cell>
        </row>
        <row r="1289">
          <cell r="A1289" t="str">
            <v>TDRS</v>
          </cell>
          <cell r="B1289" t="str">
            <v>Residential Service</v>
          </cell>
          <cell r="C1289">
            <v>30</v>
          </cell>
          <cell r="D1289">
            <v>20</v>
          </cell>
          <cell r="E1289" t="str">
            <v>R=AB1</v>
          </cell>
          <cell r="F1289">
            <v>1</v>
          </cell>
          <cell r="G1289">
            <v>36927</v>
          </cell>
          <cell r="H1289">
            <v>240</v>
          </cell>
          <cell r="I1289">
            <v>3</v>
          </cell>
          <cell r="J1289">
            <v>97</v>
          </cell>
        </row>
        <row r="1290">
          <cell r="A1290" t="str">
            <v>TDRS</v>
          </cell>
          <cell r="B1290" t="str">
            <v>Residential Service</v>
          </cell>
          <cell r="C1290">
            <v>30</v>
          </cell>
          <cell r="D1290">
            <v>20</v>
          </cell>
          <cell r="E1290" t="str">
            <v>R=AB1</v>
          </cell>
          <cell r="F1290">
            <v>1</v>
          </cell>
          <cell r="G1290">
            <v>37097</v>
          </cell>
          <cell r="H1290">
            <v>240</v>
          </cell>
          <cell r="I1290">
            <v>3</v>
          </cell>
          <cell r="J1290">
            <v>325</v>
          </cell>
        </row>
        <row r="1291">
          <cell r="A1291" t="str">
            <v>TDRS</v>
          </cell>
          <cell r="B1291" t="str">
            <v>Residential Service</v>
          </cell>
          <cell r="C1291">
            <v>30</v>
          </cell>
          <cell r="D1291">
            <v>20</v>
          </cell>
          <cell r="E1291" t="str">
            <v>R=AB1</v>
          </cell>
          <cell r="F1291">
            <v>1</v>
          </cell>
          <cell r="G1291">
            <v>37270</v>
          </cell>
          <cell r="H1291">
            <v>240</v>
          </cell>
          <cell r="I1291">
            <v>3</v>
          </cell>
          <cell r="J1291">
            <v>169</v>
          </cell>
        </row>
        <row r="1292">
          <cell r="A1292" t="str">
            <v>TDRS</v>
          </cell>
          <cell r="B1292" t="str">
            <v>Residential Service</v>
          </cell>
          <cell r="C1292">
            <v>30</v>
          </cell>
          <cell r="D1292">
            <v>20</v>
          </cell>
          <cell r="E1292" t="str">
            <v>R=AB1</v>
          </cell>
          <cell r="F1292">
            <v>1</v>
          </cell>
          <cell r="G1292">
            <v>38621</v>
          </cell>
          <cell r="H1292">
            <v>240</v>
          </cell>
          <cell r="I1292">
            <v>3</v>
          </cell>
          <cell r="J1292">
            <v>77</v>
          </cell>
        </row>
        <row r="1293">
          <cell r="A1293" t="str">
            <v>TDRS</v>
          </cell>
          <cell r="B1293" t="str">
            <v>Residential Service</v>
          </cell>
          <cell r="C1293">
            <v>30</v>
          </cell>
          <cell r="D1293">
            <v>20</v>
          </cell>
          <cell r="E1293" t="str">
            <v>R=AB1</v>
          </cell>
          <cell r="F1293">
            <v>1</v>
          </cell>
          <cell r="G1293">
            <v>38908</v>
          </cell>
          <cell r="H1293">
            <v>240</v>
          </cell>
          <cell r="I1293">
            <v>3</v>
          </cell>
          <cell r="J1293">
            <v>392</v>
          </cell>
        </row>
        <row r="1294">
          <cell r="A1294" t="str">
            <v>TDRS</v>
          </cell>
          <cell r="B1294" t="str">
            <v>Residential Service</v>
          </cell>
          <cell r="C1294">
            <v>30</v>
          </cell>
          <cell r="D1294">
            <v>20</v>
          </cell>
          <cell r="E1294" t="str">
            <v>R=AB1</v>
          </cell>
          <cell r="F1294">
            <v>1</v>
          </cell>
          <cell r="G1294">
            <v>38992</v>
          </cell>
          <cell r="H1294">
            <v>240</v>
          </cell>
          <cell r="I1294">
            <v>3</v>
          </cell>
          <cell r="J1294">
            <v>393</v>
          </cell>
        </row>
        <row r="1295">
          <cell r="A1295" t="str">
            <v>TDRS</v>
          </cell>
          <cell r="B1295" t="str">
            <v>Residential Service</v>
          </cell>
          <cell r="C1295">
            <v>30</v>
          </cell>
          <cell r="D1295">
            <v>20</v>
          </cell>
          <cell r="E1295" t="str">
            <v>R=AB1</v>
          </cell>
          <cell r="F1295">
            <v>1</v>
          </cell>
          <cell r="G1295">
            <v>39055</v>
          </cell>
          <cell r="H1295">
            <v>240</v>
          </cell>
          <cell r="I1295">
            <v>3</v>
          </cell>
          <cell r="J1295">
            <v>555</v>
          </cell>
        </row>
        <row r="1296">
          <cell r="A1296" t="str">
            <v>TDRS</v>
          </cell>
          <cell r="B1296" t="str">
            <v>Residential Service</v>
          </cell>
          <cell r="C1296">
            <v>30</v>
          </cell>
          <cell r="D1296">
            <v>20</v>
          </cell>
          <cell r="E1296" t="str">
            <v>R=AB1</v>
          </cell>
          <cell r="F1296">
            <v>1</v>
          </cell>
          <cell r="G1296">
            <v>39247</v>
          </cell>
          <cell r="H1296">
            <v>240</v>
          </cell>
          <cell r="I1296">
            <v>3</v>
          </cell>
          <cell r="J1296">
            <v>1</v>
          </cell>
        </row>
        <row r="1297">
          <cell r="A1297" t="str">
            <v>TDRS</v>
          </cell>
          <cell r="B1297" t="str">
            <v>Residential Service</v>
          </cell>
          <cell r="C1297">
            <v>30</v>
          </cell>
          <cell r="D1297">
            <v>20</v>
          </cell>
          <cell r="E1297" t="str">
            <v>A=ALF</v>
          </cell>
          <cell r="F1297">
            <v>1</v>
          </cell>
          <cell r="G1297">
            <v>39479</v>
          </cell>
          <cell r="H1297">
            <v>240</v>
          </cell>
          <cell r="I1297">
            <v>3</v>
          </cell>
          <cell r="J1297">
            <v>659</v>
          </cell>
        </row>
        <row r="1298">
          <cell r="A1298" t="str">
            <v>TDRS</v>
          </cell>
          <cell r="B1298" t="str">
            <v>Residential Service</v>
          </cell>
          <cell r="C1298">
            <v>30</v>
          </cell>
          <cell r="D1298">
            <v>20</v>
          </cell>
          <cell r="E1298" t="str">
            <v>A=ALF</v>
          </cell>
          <cell r="F1298">
            <v>1</v>
          </cell>
          <cell r="G1298">
            <v>39487</v>
          </cell>
          <cell r="H1298">
            <v>240</v>
          </cell>
          <cell r="I1298">
            <v>3</v>
          </cell>
          <cell r="J1298">
            <v>671</v>
          </cell>
        </row>
        <row r="1299">
          <cell r="A1299" t="str">
            <v>TDRS</v>
          </cell>
          <cell r="B1299" t="str">
            <v>Residential Service</v>
          </cell>
          <cell r="C1299">
            <v>30</v>
          </cell>
          <cell r="D1299">
            <v>20</v>
          </cell>
          <cell r="E1299" t="str">
            <v>R=MX</v>
          </cell>
          <cell r="F1299">
            <v>1</v>
          </cell>
          <cell r="G1299">
            <v>39601</v>
          </cell>
          <cell r="H1299">
            <v>240</v>
          </cell>
          <cell r="I1299">
            <v>3</v>
          </cell>
          <cell r="J1299">
            <v>70</v>
          </cell>
        </row>
        <row r="1300">
          <cell r="A1300" t="str">
            <v>TDRS</v>
          </cell>
          <cell r="B1300" t="str">
            <v>Residential Service</v>
          </cell>
          <cell r="C1300">
            <v>30</v>
          </cell>
          <cell r="D1300">
            <v>20</v>
          </cell>
          <cell r="E1300" t="str">
            <v>R=MX</v>
          </cell>
          <cell r="F1300">
            <v>1</v>
          </cell>
          <cell r="G1300">
            <v>39604</v>
          </cell>
          <cell r="H1300">
            <v>240</v>
          </cell>
          <cell r="I1300">
            <v>3</v>
          </cell>
          <cell r="J1300">
            <v>76</v>
          </cell>
        </row>
        <row r="1301">
          <cell r="A1301" t="str">
            <v>TDRS</v>
          </cell>
          <cell r="B1301" t="str">
            <v>Residential Service</v>
          </cell>
          <cell r="C1301">
            <v>30</v>
          </cell>
          <cell r="D1301">
            <v>20</v>
          </cell>
          <cell r="E1301" t="str">
            <v>R=MX</v>
          </cell>
          <cell r="F1301">
            <v>1</v>
          </cell>
          <cell r="G1301">
            <v>39952</v>
          </cell>
          <cell r="H1301">
            <v>240</v>
          </cell>
          <cell r="I1301">
            <v>3</v>
          </cell>
          <cell r="J1301">
            <v>284</v>
          </cell>
        </row>
        <row r="1302">
          <cell r="A1302" t="str">
            <v>TDRS</v>
          </cell>
          <cell r="B1302" t="str">
            <v>Residential Service</v>
          </cell>
          <cell r="C1302">
            <v>30</v>
          </cell>
          <cell r="D1302">
            <v>20</v>
          </cell>
          <cell r="E1302" t="str">
            <v>S=I210+CE</v>
          </cell>
          <cell r="F1302">
            <v>1</v>
          </cell>
          <cell r="G1302">
            <v>40018</v>
          </cell>
          <cell r="H1302">
            <v>240</v>
          </cell>
          <cell r="I1302">
            <v>3</v>
          </cell>
          <cell r="J1302">
            <v>960</v>
          </cell>
        </row>
        <row r="1303">
          <cell r="A1303" t="str">
            <v>TDRS</v>
          </cell>
          <cell r="B1303" t="str">
            <v>Residential Service</v>
          </cell>
          <cell r="C1303">
            <v>30</v>
          </cell>
          <cell r="D1303">
            <v>20</v>
          </cell>
          <cell r="E1303" t="str">
            <v>R=D4S</v>
          </cell>
          <cell r="F1303">
            <v>1</v>
          </cell>
          <cell r="H1303">
            <v>240</v>
          </cell>
          <cell r="I1303">
            <v>3</v>
          </cell>
          <cell r="J1303">
            <v>9673</v>
          </cell>
        </row>
        <row r="1304">
          <cell r="A1304" t="str">
            <v>TDRS</v>
          </cell>
          <cell r="B1304" t="str">
            <v>Residential Service</v>
          </cell>
          <cell r="C1304">
            <v>30</v>
          </cell>
          <cell r="D1304">
            <v>20</v>
          </cell>
          <cell r="E1304" t="str">
            <v>R=J5S</v>
          </cell>
          <cell r="F1304">
            <v>1</v>
          </cell>
          <cell r="H1304">
            <v>240</v>
          </cell>
          <cell r="I1304">
            <v>3</v>
          </cell>
          <cell r="J1304">
            <v>459</v>
          </cell>
        </row>
        <row r="1305">
          <cell r="A1305" t="str">
            <v>TDRS</v>
          </cell>
          <cell r="B1305" t="str">
            <v>Residential Service</v>
          </cell>
          <cell r="C1305">
            <v>30</v>
          </cell>
          <cell r="D1305">
            <v>20</v>
          </cell>
          <cell r="E1305" t="str">
            <v>R=MS</v>
          </cell>
          <cell r="F1305">
            <v>1</v>
          </cell>
          <cell r="H1305">
            <v>240</v>
          </cell>
          <cell r="I1305">
            <v>3</v>
          </cell>
          <cell r="J1305">
            <v>8</v>
          </cell>
        </row>
        <row r="1306">
          <cell r="A1306" t="str">
            <v>TDRS</v>
          </cell>
          <cell r="B1306" t="str">
            <v>Residential Service</v>
          </cell>
          <cell r="C1306">
            <v>30</v>
          </cell>
          <cell r="D1306">
            <v>20</v>
          </cell>
          <cell r="E1306" t="str">
            <v>R=MS</v>
          </cell>
          <cell r="F1306">
            <v>1</v>
          </cell>
          <cell r="H1306">
            <v>120</v>
          </cell>
          <cell r="I1306">
            <v>3</v>
          </cell>
          <cell r="J1306">
            <v>5</v>
          </cell>
        </row>
        <row r="1307">
          <cell r="A1307" t="str">
            <v>TDRS</v>
          </cell>
          <cell r="B1307" t="str">
            <v>Residential Service</v>
          </cell>
          <cell r="C1307">
            <v>30</v>
          </cell>
          <cell r="D1307">
            <v>20</v>
          </cell>
          <cell r="E1307" t="str">
            <v>R=J5S</v>
          </cell>
          <cell r="F1307">
            <v>1</v>
          </cell>
          <cell r="H1307">
            <v>240</v>
          </cell>
          <cell r="I1307">
            <v>3</v>
          </cell>
          <cell r="J1307">
            <v>14</v>
          </cell>
        </row>
        <row r="1308">
          <cell r="A1308" t="str">
            <v>TDRS</v>
          </cell>
          <cell r="B1308" t="str">
            <v>Residential Service</v>
          </cell>
          <cell r="C1308">
            <v>30</v>
          </cell>
          <cell r="D1308">
            <v>20</v>
          </cell>
          <cell r="E1308" t="str">
            <v>R=D2SH</v>
          </cell>
          <cell r="F1308">
            <v>1</v>
          </cell>
          <cell r="H1308">
            <v>240</v>
          </cell>
          <cell r="I1308">
            <v>3</v>
          </cell>
          <cell r="J1308">
            <v>1</v>
          </cell>
        </row>
        <row r="1309">
          <cell r="A1309" t="str">
            <v>TDRS</v>
          </cell>
          <cell r="B1309" t="str">
            <v>Residential Service</v>
          </cell>
          <cell r="C1309">
            <v>30</v>
          </cell>
          <cell r="D1309">
            <v>20</v>
          </cell>
          <cell r="E1309" t="str">
            <v>R=D2SH</v>
          </cell>
          <cell r="F1309">
            <v>1</v>
          </cell>
          <cell r="H1309">
            <v>240</v>
          </cell>
          <cell r="I1309">
            <v>3</v>
          </cell>
          <cell r="J1309">
            <v>2</v>
          </cell>
        </row>
        <row r="1310">
          <cell r="A1310" t="str">
            <v>TDRS</v>
          </cell>
          <cell r="B1310" t="str">
            <v>Residential Service</v>
          </cell>
          <cell r="C1310">
            <v>30</v>
          </cell>
          <cell r="D1310">
            <v>20</v>
          </cell>
          <cell r="E1310" t="str">
            <v>R=D4S</v>
          </cell>
          <cell r="F1310">
            <v>1</v>
          </cell>
          <cell r="H1310">
            <v>240</v>
          </cell>
          <cell r="I1310">
            <v>3</v>
          </cell>
          <cell r="J1310">
            <v>8</v>
          </cell>
        </row>
        <row r="1311">
          <cell r="A1311" t="str">
            <v>TDRS</v>
          </cell>
          <cell r="B1311" t="str">
            <v>Residential Service</v>
          </cell>
          <cell r="C1311">
            <v>30</v>
          </cell>
          <cell r="D1311">
            <v>20</v>
          </cell>
          <cell r="E1311" t="str">
            <v>R=AB1</v>
          </cell>
          <cell r="F1311">
            <v>1</v>
          </cell>
          <cell r="G1311">
            <v>38082</v>
          </cell>
          <cell r="H1311">
            <v>240</v>
          </cell>
          <cell r="I1311">
            <v>3</v>
          </cell>
          <cell r="J1311">
            <v>353</v>
          </cell>
        </row>
        <row r="1312">
          <cell r="A1312" t="str">
            <v>TDRS</v>
          </cell>
          <cell r="B1312" t="str">
            <v>Residential Service</v>
          </cell>
          <cell r="C1312">
            <v>30</v>
          </cell>
          <cell r="D1312">
            <v>20</v>
          </cell>
          <cell r="E1312" t="str">
            <v>R=AB1</v>
          </cell>
          <cell r="F1312">
            <v>1</v>
          </cell>
          <cell r="G1312">
            <v>38601</v>
          </cell>
          <cell r="H1312">
            <v>240</v>
          </cell>
          <cell r="I1312">
            <v>3</v>
          </cell>
          <cell r="J1312">
            <v>1</v>
          </cell>
        </row>
        <row r="1313">
          <cell r="A1313" t="str">
            <v>TDRS</v>
          </cell>
          <cell r="B1313" t="str">
            <v>Residential Service</v>
          </cell>
          <cell r="C1313">
            <v>30</v>
          </cell>
          <cell r="D1313">
            <v>20</v>
          </cell>
          <cell r="E1313" t="str">
            <v>R=AB1</v>
          </cell>
          <cell r="F1313">
            <v>1</v>
          </cell>
          <cell r="G1313">
            <v>38568</v>
          </cell>
          <cell r="H1313">
            <v>240</v>
          </cell>
          <cell r="I1313">
            <v>3</v>
          </cell>
          <cell r="J1313">
            <v>170</v>
          </cell>
        </row>
        <row r="1314">
          <cell r="A1314" t="str">
            <v>TDRS</v>
          </cell>
          <cell r="B1314" t="str">
            <v>Residential Service</v>
          </cell>
          <cell r="C1314">
            <v>30</v>
          </cell>
          <cell r="D1314">
            <v>20</v>
          </cell>
          <cell r="E1314" t="str">
            <v>R=J5S</v>
          </cell>
          <cell r="F1314">
            <v>1</v>
          </cell>
          <cell r="H1314">
            <v>120</v>
          </cell>
          <cell r="I1314">
            <v>3</v>
          </cell>
          <cell r="J1314">
            <v>2</v>
          </cell>
        </row>
        <row r="1315">
          <cell r="A1315" t="str">
            <v>TDRS</v>
          </cell>
          <cell r="B1315" t="str">
            <v>Residential Service</v>
          </cell>
          <cell r="C1315">
            <v>30</v>
          </cell>
          <cell r="D1315">
            <v>20</v>
          </cell>
          <cell r="E1315" t="str">
            <v>R=MS</v>
          </cell>
          <cell r="F1315">
            <v>1</v>
          </cell>
          <cell r="I1315">
            <v>3</v>
          </cell>
          <cell r="J1315">
            <v>1</v>
          </cell>
        </row>
        <row r="1316">
          <cell r="A1316" t="str">
            <v>TDRS</v>
          </cell>
          <cell r="B1316" t="str">
            <v>Residential Service</v>
          </cell>
          <cell r="C1316">
            <v>30</v>
          </cell>
          <cell r="D1316">
            <v>20</v>
          </cell>
          <cell r="E1316" t="str">
            <v>R=AB1</v>
          </cell>
          <cell r="F1316">
            <v>1</v>
          </cell>
          <cell r="G1316">
            <v>37740</v>
          </cell>
          <cell r="H1316">
            <v>240</v>
          </cell>
          <cell r="I1316">
            <v>3</v>
          </cell>
          <cell r="J1316">
            <v>356</v>
          </cell>
        </row>
        <row r="1317">
          <cell r="A1317" t="str">
            <v>TDRS</v>
          </cell>
          <cell r="B1317" t="str">
            <v>Residential Service</v>
          </cell>
          <cell r="C1317">
            <v>30</v>
          </cell>
          <cell r="D1317">
            <v>20</v>
          </cell>
          <cell r="E1317" t="str">
            <v>R=MS</v>
          </cell>
          <cell r="F1317">
            <v>1</v>
          </cell>
          <cell r="G1317">
            <v>35674</v>
          </cell>
          <cell r="H1317">
            <v>240</v>
          </cell>
          <cell r="I1317">
            <v>3</v>
          </cell>
          <cell r="J1317">
            <v>1</v>
          </cell>
        </row>
        <row r="1318">
          <cell r="A1318" t="str">
            <v>TDRS</v>
          </cell>
          <cell r="B1318" t="str">
            <v>Residential Service</v>
          </cell>
          <cell r="C1318">
            <v>30</v>
          </cell>
          <cell r="D1318">
            <v>20</v>
          </cell>
          <cell r="E1318" t="str">
            <v>R=AB1</v>
          </cell>
          <cell r="F1318">
            <v>1</v>
          </cell>
          <cell r="G1318">
            <v>36404</v>
          </cell>
          <cell r="H1318">
            <v>240</v>
          </cell>
          <cell r="I1318">
            <v>3</v>
          </cell>
          <cell r="J1318">
            <v>12</v>
          </cell>
        </row>
        <row r="1319">
          <cell r="A1319" t="str">
            <v>TDRS</v>
          </cell>
          <cell r="B1319" t="str">
            <v>Residential Service</v>
          </cell>
          <cell r="C1319">
            <v>30</v>
          </cell>
          <cell r="D1319">
            <v>20</v>
          </cell>
          <cell r="E1319" t="str">
            <v>R=J4S</v>
          </cell>
          <cell r="F1319">
            <v>1</v>
          </cell>
          <cell r="G1319">
            <v>35431</v>
          </cell>
          <cell r="H1319">
            <v>240</v>
          </cell>
          <cell r="I1319">
            <v>3</v>
          </cell>
          <cell r="J1319">
            <v>1</v>
          </cell>
        </row>
        <row r="1320">
          <cell r="A1320" t="str">
            <v>TDRS</v>
          </cell>
          <cell r="B1320" t="str">
            <v>Residential Service</v>
          </cell>
          <cell r="C1320">
            <v>30</v>
          </cell>
          <cell r="D1320">
            <v>20</v>
          </cell>
          <cell r="E1320" t="str">
            <v>R=MS</v>
          </cell>
          <cell r="F1320">
            <v>1</v>
          </cell>
          <cell r="G1320">
            <v>32509</v>
          </cell>
          <cell r="H1320">
            <v>240</v>
          </cell>
          <cell r="I1320">
            <v>3</v>
          </cell>
          <cell r="J1320">
            <v>1</v>
          </cell>
        </row>
        <row r="1321">
          <cell r="A1321" t="str">
            <v>TDRS</v>
          </cell>
          <cell r="B1321" t="str">
            <v>Residential Service</v>
          </cell>
          <cell r="C1321">
            <v>30</v>
          </cell>
          <cell r="D1321">
            <v>20</v>
          </cell>
          <cell r="E1321" t="str">
            <v>R=MS</v>
          </cell>
          <cell r="F1321">
            <v>1</v>
          </cell>
          <cell r="G1321">
            <v>32874</v>
          </cell>
          <cell r="H1321">
            <v>240</v>
          </cell>
          <cell r="I1321">
            <v>3</v>
          </cell>
          <cell r="J1321">
            <v>1</v>
          </cell>
        </row>
        <row r="1322">
          <cell r="A1322" t="str">
            <v>TDRS</v>
          </cell>
          <cell r="B1322" t="str">
            <v>Residential Service</v>
          </cell>
          <cell r="C1322">
            <v>30</v>
          </cell>
          <cell r="D1322">
            <v>20</v>
          </cell>
          <cell r="E1322" t="str">
            <v>R=J5S</v>
          </cell>
          <cell r="F1322">
            <v>1</v>
          </cell>
          <cell r="G1322">
            <v>35949</v>
          </cell>
          <cell r="H1322">
            <v>240</v>
          </cell>
          <cell r="I1322">
            <v>3</v>
          </cell>
          <cell r="J1322">
            <v>1</v>
          </cell>
        </row>
        <row r="1323">
          <cell r="A1323" t="str">
            <v>TDRS</v>
          </cell>
          <cell r="B1323" t="str">
            <v>Residential Service</v>
          </cell>
          <cell r="C1323">
            <v>30</v>
          </cell>
          <cell r="D1323">
            <v>20</v>
          </cell>
          <cell r="E1323" t="str">
            <v>R=AB1</v>
          </cell>
          <cell r="F1323">
            <v>1</v>
          </cell>
          <cell r="G1323">
            <v>35891</v>
          </cell>
          <cell r="H1323">
            <v>240</v>
          </cell>
          <cell r="I1323">
            <v>3</v>
          </cell>
          <cell r="J1323">
            <v>1</v>
          </cell>
        </row>
        <row r="1324">
          <cell r="A1324" t="str">
            <v>TDRS</v>
          </cell>
          <cell r="B1324" t="str">
            <v>Residential Service</v>
          </cell>
          <cell r="C1324">
            <v>30</v>
          </cell>
          <cell r="D1324">
            <v>20</v>
          </cell>
          <cell r="E1324" t="str">
            <v>R=AB1</v>
          </cell>
          <cell r="F1324">
            <v>1</v>
          </cell>
          <cell r="G1324">
            <v>36166</v>
          </cell>
          <cell r="H1324">
            <v>240</v>
          </cell>
          <cell r="I1324">
            <v>3</v>
          </cell>
          <cell r="J1324">
            <v>1</v>
          </cell>
        </row>
        <row r="1325">
          <cell r="A1325" t="str">
            <v>TDRS</v>
          </cell>
          <cell r="B1325" t="str">
            <v>Residential Service</v>
          </cell>
          <cell r="C1325">
            <v>30</v>
          </cell>
          <cell r="D1325">
            <v>20</v>
          </cell>
          <cell r="E1325" t="str">
            <v>R=AB1</v>
          </cell>
          <cell r="F1325">
            <v>1</v>
          </cell>
          <cell r="G1325">
            <v>36084</v>
          </cell>
          <cell r="H1325">
            <v>240</v>
          </cell>
          <cell r="I1325">
            <v>3</v>
          </cell>
          <cell r="J1325">
            <v>1</v>
          </cell>
        </row>
        <row r="1326">
          <cell r="A1326" t="str">
            <v>TDRS</v>
          </cell>
          <cell r="B1326" t="str">
            <v>Residential Service</v>
          </cell>
          <cell r="C1326">
            <v>30</v>
          </cell>
          <cell r="D1326">
            <v>20</v>
          </cell>
          <cell r="E1326" t="str">
            <v>R=D5S</v>
          </cell>
          <cell r="F1326">
            <v>1</v>
          </cell>
          <cell r="G1326">
            <v>33971</v>
          </cell>
          <cell r="H1326">
            <v>240</v>
          </cell>
          <cell r="I1326">
            <v>3</v>
          </cell>
          <cell r="J1326">
            <v>1</v>
          </cell>
        </row>
        <row r="1327">
          <cell r="A1327" t="str">
            <v>TDRS</v>
          </cell>
          <cell r="B1327" t="str">
            <v>Residential Service</v>
          </cell>
          <cell r="C1327">
            <v>30</v>
          </cell>
          <cell r="D1327">
            <v>20</v>
          </cell>
          <cell r="E1327" t="str">
            <v>R=I70S</v>
          </cell>
          <cell r="F1327">
            <v>1</v>
          </cell>
          <cell r="G1327">
            <v>36432</v>
          </cell>
          <cell r="H1327">
            <v>240</v>
          </cell>
          <cell r="I1327">
            <v>3</v>
          </cell>
          <cell r="J1327">
            <v>1</v>
          </cell>
        </row>
        <row r="1328">
          <cell r="A1328" t="str">
            <v>TDRS</v>
          </cell>
          <cell r="B1328" t="str">
            <v>Residential Service</v>
          </cell>
          <cell r="C1328">
            <v>30</v>
          </cell>
          <cell r="D1328">
            <v>20</v>
          </cell>
          <cell r="E1328" t="str">
            <v>R=AB1</v>
          </cell>
          <cell r="F1328">
            <v>1</v>
          </cell>
          <cell r="G1328">
            <v>36444</v>
          </cell>
          <cell r="H1328">
            <v>240</v>
          </cell>
          <cell r="I1328">
            <v>3</v>
          </cell>
          <cell r="J1328">
            <v>12</v>
          </cell>
        </row>
        <row r="1329">
          <cell r="A1329" t="str">
            <v>TDRS</v>
          </cell>
          <cell r="B1329" t="str">
            <v>Residential Service</v>
          </cell>
          <cell r="C1329">
            <v>30</v>
          </cell>
          <cell r="D1329">
            <v>20</v>
          </cell>
          <cell r="E1329" t="str">
            <v>R=J4SG</v>
          </cell>
          <cell r="F1329">
            <v>1</v>
          </cell>
          <cell r="G1329">
            <v>36462</v>
          </cell>
          <cell r="H1329">
            <v>240</v>
          </cell>
          <cell r="I1329">
            <v>3</v>
          </cell>
          <cell r="J1329">
            <v>1</v>
          </cell>
        </row>
        <row r="1330">
          <cell r="A1330" t="str">
            <v>TDRS</v>
          </cell>
          <cell r="B1330" t="str">
            <v>Residential Service</v>
          </cell>
          <cell r="C1330">
            <v>30</v>
          </cell>
          <cell r="D1330">
            <v>20</v>
          </cell>
          <cell r="E1330" t="str">
            <v>R=J5S</v>
          </cell>
          <cell r="F1330">
            <v>1</v>
          </cell>
          <cell r="G1330">
            <v>36445</v>
          </cell>
          <cell r="H1330">
            <v>240</v>
          </cell>
          <cell r="I1330">
            <v>3</v>
          </cell>
          <cell r="J1330">
            <v>13</v>
          </cell>
        </row>
        <row r="1331">
          <cell r="A1331" t="str">
            <v>TDRS</v>
          </cell>
          <cell r="B1331" t="str">
            <v>Residential Service</v>
          </cell>
          <cell r="C1331">
            <v>30</v>
          </cell>
          <cell r="D1331">
            <v>20</v>
          </cell>
          <cell r="E1331" t="str">
            <v>R=J4S</v>
          </cell>
          <cell r="F1331">
            <v>1</v>
          </cell>
          <cell r="G1331">
            <v>36525</v>
          </cell>
          <cell r="H1331">
            <v>240</v>
          </cell>
          <cell r="I1331">
            <v>3</v>
          </cell>
          <cell r="J1331">
            <v>22</v>
          </cell>
        </row>
        <row r="1332">
          <cell r="A1332" t="str">
            <v>TDRS</v>
          </cell>
          <cell r="B1332" t="str">
            <v>Residential Service</v>
          </cell>
          <cell r="C1332">
            <v>30</v>
          </cell>
          <cell r="D1332">
            <v>20</v>
          </cell>
          <cell r="E1332" t="str">
            <v>R=AB1</v>
          </cell>
          <cell r="F1332">
            <v>1</v>
          </cell>
          <cell r="G1332">
            <v>36525</v>
          </cell>
          <cell r="H1332">
            <v>240</v>
          </cell>
          <cell r="I1332">
            <v>3</v>
          </cell>
          <cell r="J1332">
            <v>120</v>
          </cell>
        </row>
        <row r="1333">
          <cell r="A1333" t="str">
            <v>TDRS</v>
          </cell>
          <cell r="B1333" t="str">
            <v>Residential Service</v>
          </cell>
          <cell r="C1333">
            <v>30</v>
          </cell>
          <cell r="D1333">
            <v>20</v>
          </cell>
          <cell r="E1333" t="str">
            <v>R=AB1</v>
          </cell>
          <cell r="F1333">
            <v>1</v>
          </cell>
          <cell r="G1333">
            <v>36514</v>
          </cell>
          <cell r="H1333">
            <v>240</v>
          </cell>
          <cell r="I1333">
            <v>3</v>
          </cell>
          <cell r="J1333">
            <v>1</v>
          </cell>
        </row>
        <row r="1334">
          <cell r="A1334" t="str">
            <v>TDRS</v>
          </cell>
          <cell r="B1334" t="str">
            <v>Residential Service</v>
          </cell>
          <cell r="C1334">
            <v>30</v>
          </cell>
          <cell r="D1334">
            <v>20</v>
          </cell>
          <cell r="E1334" t="str">
            <v>R=AB1</v>
          </cell>
          <cell r="F1334">
            <v>1</v>
          </cell>
          <cell r="G1334">
            <v>36670</v>
          </cell>
          <cell r="H1334">
            <v>240</v>
          </cell>
          <cell r="I1334">
            <v>3</v>
          </cell>
          <cell r="J1334">
            <v>1</v>
          </cell>
        </row>
        <row r="1335">
          <cell r="A1335" t="str">
            <v>TDRS</v>
          </cell>
          <cell r="B1335" t="str">
            <v>Residential Service</v>
          </cell>
          <cell r="C1335">
            <v>30</v>
          </cell>
          <cell r="D1335">
            <v>20</v>
          </cell>
          <cell r="E1335" t="str">
            <v>R=J4S</v>
          </cell>
          <cell r="F1335">
            <v>1</v>
          </cell>
          <cell r="G1335">
            <v>36585</v>
          </cell>
          <cell r="H1335">
            <v>240</v>
          </cell>
          <cell r="I1335">
            <v>3</v>
          </cell>
          <cell r="J1335">
            <v>2</v>
          </cell>
        </row>
        <row r="1336">
          <cell r="A1336" t="str">
            <v>TDRS</v>
          </cell>
          <cell r="B1336" t="str">
            <v>Residential Service</v>
          </cell>
          <cell r="C1336">
            <v>30</v>
          </cell>
          <cell r="D1336">
            <v>20</v>
          </cell>
          <cell r="E1336" t="str">
            <v>R=AB1</v>
          </cell>
          <cell r="F1336">
            <v>1</v>
          </cell>
          <cell r="G1336">
            <v>35926</v>
          </cell>
          <cell r="H1336">
            <v>240</v>
          </cell>
          <cell r="I1336">
            <v>3</v>
          </cell>
          <cell r="J1336">
            <v>53</v>
          </cell>
        </row>
        <row r="1337">
          <cell r="A1337" t="str">
            <v>TDRS</v>
          </cell>
          <cell r="B1337" t="str">
            <v>Residential Service</v>
          </cell>
          <cell r="C1337">
            <v>30</v>
          </cell>
          <cell r="D1337">
            <v>20</v>
          </cell>
          <cell r="E1337" t="str">
            <v>R=AB1</v>
          </cell>
          <cell r="F1337">
            <v>1</v>
          </cell>
          <cell r="G1337">
            <v>36689</v>
          </cell>
          <cell r="H1337">
            <v>240</v>
          </cell>
          <cell r="I1337">
            <v>3</v>
          </cell>
          <cell r="J1337">
            <v>1</v>
          </cell>
        </row>
        <row r="1338">
          <cell r="A1338" t="str">
            <v>TDRS</v>
          </cell>
          <cell r="B1338" t="str">
            <v>Residential Service</v>
          </cell>
          <cell r="C1338">
            <v>30</v>
          </cell>
          <cell r="D1338">
            <v>20</v>
          </cell>
          <cell r="E1338" t="str">
            <v>R=AB1</v>
          </cell>
          <cell r="F1338">
            <v>1</v>
          </cell>
          <cell r="G1338">
            <v>36984</v>
          </cell>
          <cell r="H1338">
            <v>240</v>
          </cell>
          <cell r="I1338">
            <v>3</v>
          </cell>
          <cell r="J1338">
            <v>1</v>
          </cell>
        </row>
        <row r="1339">
          <cell r="A1339" t="str">
            <v>TDRS</v>
          </cell>
          <cell r="B1339" t="str">
            <v>Residential Service</v>
          </cell>
          <cell r="C1339">
            <v>30</v>
          </cell>
          <cell r="D1339">
            <v>20</v>
          </cell>
          <cell r="E1339" t="str">
            <v>R=AB1</v>
          </cell>
          <cell r="F1339">
            <v>1</v>
          </cell>
          <cell r="G1339">
            <v>37189</v>
          </cell>
          <cell r="H1339">
            <v>240</v>
          </cell>
          <cell r="I1339">
            <v>3</v>
          </cell>
          <cell r="J1339">
            <v>1</v>
          </cell>
        </row>
        <row r="1340">
          <cell r="A1340" t="str">
            <v>TDRS</v>
          </cell>
          <cell r="B1340" t="str">
            <v>Residential Service</v>
          </cell>
          <cell r="C1340">
            <v>30</v>
          </cell>
          <cell r="D1340">
            <v>20</v>
          </cell>
          <cell r="E1340" t="str">
            <v>R=AB1</v>
          </cell>
          <cell r="F1340">
            <v>1</v>
          </cell>
          <cell r="G1340">
            <v>37132</v>
          </cell>
          <cell r="H1340">
            <v>240</v>
          </cell>
          <cell r="I1340">
            <v>3</v>
          </cell>
          <cell r="J1340">
            <v>74</v>
          </cell>
        </row>
        <row r="1341">
          <cell r="A1341" t="str">
            <v>TDRS</v>
          </cell>
          <cell r="B1341" t="str">
            <v>Residential Service</v>
          </cell>
          <cell r="C1341">
            <v>30</v>
          </cell>
          <cell r="D1341">
            <v>20</v>
          </cell>
          <cell r="E1341" t="str">
            <v>R=AB1</v>
          </cell>
          <cell r="F1341">
            <v>1</v>
          </cell>
          <cell r="G1341">
            <v>36892</v>
          </cell>
          <cell r="H1341">
            <v>240</v>
          </cell>
          <cell r="I1341">
            <v>3</v>
          </cell>
          <cell r="J1341">
            <v>1</v>
          </cell>
        </row>
        <row r="1342">
          <cell r="A1342" t="str">
            <v>TDRS</v>
          </cell>
          <cell r="B1342" t="str">
            <v>Residential Service</v>
          </cell>
          <cell r="C1342">
            <v>30</v>
          </cell>
          <cell r="D1342">
            <v>20</v>
          </cell>
          <cell r="E1342" t="str">
            <v>R=J4S</v>
          </cell>
          <cell r="F1342">
            <v>1</v>
          </cell>
          <cell r="H1342">
            <v>240</v>
          </cell>
          <cell r="I1342">
            <v>3</v>
          </cell>
          <cell r="J1342">
            <v>1</v>
          </cell>
        </row>
        <row r="1343">
          <cell r="A1343" t="str">
            <v>TDRS</v>
          </cell>
          <cell r="B1343" t="str">
            <v>Residential Service</v>
          </cell>
          <cell r="C1343">
            <v>30</v>
          </cell>
          <cell r="D1343">
            <v>20</v>
          </cell>
          <cell r="E1343" t="str">
            <v>S=AB1</v>
          </cell>
          <cell r="F1343">
            <v>1</v>
          </cell>
          <cell r="G1343">
            <v>39017</v>
          </cell>
          <cell r="H1343">
            <v>240</v>
          </cell>
          <cell r="I1343">
            <v>3</v>
          </cell>
          <cell r="J1343">
            <v>1</v>
          </cell>
        </row>
        <row r="1344">
          <cell r="A1344" t="str">
            <v>TDRS</v>
          </cell>
          <cell r="B1344" t="str">
            <v>Residential Service</v>
          </cell>
          <cell r="C1344">
            <v>30</v>
          </cell>
          <cell r="D1344">
            <v>20</v>
          </cell>
          <cell r="E1344" t="str">
            <v>A=ALF</v>
          </cell>
          <cell r="F1344">
            <v>1</v>
          </cell>
          <cell r="G1344">
            <v>39239</v>
          </cell>
          <cell r="H1344">
            <v>240</v>
          </cell>
          <cell r="I1344">
            <v>3</v>
          </cell>
          <cell r="J1344">
            <v>483</v>
          </cell>
        </row>
        <row r="1345">
          <cell r="A1345" t="str">
            <v>TDRS</v>
          </cell>
          <cell r="B1345" t="str">
            <v>Residential Service</v>
          </cell>
          <cell r="C1345">
            <v>30</v>
          </cell>
          <cell r="D1345">
            <v>20</v>
          </cell>
          <cell r="E1345" t="str">
            <v>R=MX</v>
          </cell>
          <cell r="F1345">
            <v>1</v>
          </cell>
          <cell r="G1345">
            <v>39773</v>
          </cell>
          <cell r="H1345">
            <v>240</v>
          </cell>
          <cell r="I1345">
            <v>3</v>
          </cell>
          <cell r="J1345">
            <v>220</v>
          </cell>
        </row>
        <row r="1346">
          <cell r="A1346" t="str">
            <v>TDRS</v>
          </cell>
          <cell r="B1346" t="str">
            <v>Residential Service</v>
          </cell>
          <cell r="C1346">
            <v>30</v>
          </cell>
          <cell r="D1346">
            <v>20</v>
          </cell>
          <cell r="E1346" t="str">
            <v>R=MX</v>
          </cell>
          <cell r="F1346">
            <v>1</v>
          </cell>
          <cell r="G1346">
            <v>39777</v>
          </cell>
          <cell r="H1346">
            <v>240</v>
          </cell>
          <cell r="I1346">
            <v>3</v>
          </cell>
          <cell r="J1346">
            <v>156</v>
          </cell>
        </row>
        <row r="1347">
          <cell r="A1347" t="str">
            <v>TDRS</v>
          </cell>
          <cell r="B1347" t="str">
            <v>Residential Service</v>
          </cell>
          <cell r="C1347">
            <v>30</v>
          </cell>
          <cell r="D1347">
            <v>20</v>
          </cell>
          <cell r="E1347" t="str">
            <v>R=MX</v>
          </cell>
          <cell r="F1347">
            <v>1</v>
          </cell>
          <cell r="G1347">
            <v>39731</v>
          </cell>
          <cell r="H1347">
            <v>240</v>
          </cell>
          <cell r="I1347">
            <v>3</v>
          </cell>
          <cell r="J1347">
            <v>77</v>
          </cell>
        </row>
        <row r="1348">
          <cell r="A1348" t="str">
            <v>TDRS</v>
          </cell>
          <cell r="B1348" t="str">
            <v>Residential Service</v>
          </cell>
          <cell r="C1348">
            <v>30</v>
          </cell>
          <cell r="D1348">
            <v>20</v>
          </cell>
          <cell r="E1348" t="str">
            <v>R=D5S</v>
          </cell>
          <cell r="F1348">
            <v>1</v>
          </cell>
          <cell r="H1348">
            <v>240</v>
          </cell>
          <cell r="I1348">
            <v>3</v>
          </cell>
          <cell r="J1348">
            <v>835</v>
          </cell>
        </row>
        <row r="1349">
          <cell r="A1349" t="str">
            <v>TDRS</v>
          </cell>
          <cell r="B1349" t="str">
            <v>Residential Service</v>
          </cell>
          <cell r="C1349">
            <v>30</v>
          </cell>
          <cell r="D1349">
            <v>20</v>
          </cell>
          <cell r="E1349" t="str">
            <v>R=I70S</v>
          </cell>
          <cell r="F1349">
            <v>1</v>
          </cell>
          <cell r="H1349">
            <v>240</v>
          </cell>
          <cell r="I1349">
            <v>3</v>
          </cell>
          <cell r="J1349">
            <v>9081</v>
          </cell>
        </row>
        <row r="1350">
          <cell r="A1350" t="str">
            <v>TDRS</v>
          </cell>
          <cell r="B1350" t="str">
            <v>Residential Service</v>
          </cell>
          <cell r="C1350">
            <v>30</v>
          </cell>
          <cell r="D1350">
            <v>20</v>
          </cell>
          <cell r="E1350" t="str">
            <v>R=MX</v>
          </cell>
          <cell r="F1350">
            <v>1</v>
          </cell>
          <cell r="H1350">
            <v>240</v>
          </cell>
          <cell r="I1350">
            <v>3</v>
          </cell>
          <cell r="J1350">
            <v>102</v>
          </cell>
        </row>
        <row r="1351">
          <cell r="A1351" t="str">
            <v>TDRS</v>
          </cell>
          <cell r="B1351" t="str">
            <v>Residential Service</v>
          </cell>
          <cell r="C1351">
            <v>30</v>
          </cell>
          <cell r="D1351">
            <v>20</v>
          </cell>
          <cell r="E1351" t="str">
            <v>R=MSE</v>
          </cell>
          <cell r="F1351">
            <v>1</v>
          </cell>
          <cell r="H1351">
            <v>240</v>
          </cell>
          <cell r="I1351">
            <v>3</v>
          </cell>
          <cell r="J1351">
            <v>3</v>
          </cell>
        </row>
        <row r="1352">
          <cell r="A1352" t="str">
            <v>TDRS</v>
          </cell>
          <cell r="B1352" t="str">
            <v>Residential Service</v>
          </cell>
          <cell r="C1352">
            <v>30</v>
          </cell>
          <cell r="D1352">
            <v>20</v>
          </cell>
          <cell r="E1352" t="str">
            <v>R=MS</v>
          </cell>
          <cell r="F1352">
            <v>1</v>
          </cell>
          <cell r="H1352">
            <v>240</v>
          </cell>
          <cell r="I1352">
            <v>3</v>
          </cell>
          <cell r="J1352">
            <v>5</v>
          </cell>
        </row>
        <row r="1353">
          <cell r="A1353" t="str">
            <v>TDRS</v>
          </cell>
          <cell r="B1353" t="str">
            <v>Residential Service</v>
          </cell>
          <cell r="C1353">
            <v>30</v>
          </cell>
          <cell r="D1353">
            <v>20</v>
          </cell>
          <cell r="E1353" t="str">
            <v>R=A1D1</v>
          </cell>
          <cell r="F1353">
            <v>1</v>
          </cell>
          <cell r="H1353">
            <v>240</v>
          </cell>
          <cell r="I1353">
            <v>3</v>
          </cell>
          <cell r="J1353">
            <v>5</v>
          </cell>
        </row>
        <row r="1354">
          <cell r="A1354" t="str">
            <v>TDRS</v>
          </cell>
          <cell r="B1354" t="str">
            <v>Residential Service</v>
          </cell>
          <cell r="C1354">
            <v>30</v>
          </cell>
          <cell r="D1354">
            <v>20</v>
          </cell>
          <cell r="E1354" t="str">
            <v>R=I70S</v>
          </cell>
          <cell r="F1354">
            <v>1</v>
          </cell>
          <cell r="H1354">
            <v>240</v>
          </cell>
          <cell r="I1354">
            <v>3</v>
          </cell>
          <cell r="J1354">
            <v>1</v>
          </cell>
        </row>
        <row r="1355">
          <cell r="A1355" t="str">
            <v>TDRS</v>
          </cell>
          <cell r="B1355" t="str">
            <v>Residential Service</v>
          </cell>
          <cell r="C1355">
            <v>30</v>
          </cell>
          <cell r="D1355">
            <v>20</v>
          </cell>
          <cell r="E1355" t="str">
            <v>R=MQS</v>
          </cell>
          <cell r="F1355">
            <v>1</v>
          </cell>
          <cell r="H1355">
            <v>240</v>
          </cell>
          <cell r="I1355">
            <v>3</v>
          </cell>
          <cell r="J1355">
            <v>1</v>
          </cell>
        </row>
        <row r="1356">
          <cell r="A1356" t="str">
            <v>TDRS</v>
          </cell>
          <cell r="B1356" t="str">
            <v>Residential Service</v>
          </cell>
          <cell r="C1356">
            <v>30</v>
          </cell>
          <cell r="D1356">
            <v>20</v>
          </cell>
          <cell r="E1356" t="str">
            <v>R=MQS</v>
          </cell>
          <cell r="F1356">
            <v>1</v>
          </cell>
          <cell r="H1356">
            <v>240</v>
          </cell>
          <cell r="I1356">
            <v>3</v>
          </cell>
          <cell r="J1356">
            <v>12</v>
          </cell>
        </row>
        <row r="1357">
          <cell r="A1357" t="str">
            <v>TDRS</v>
          </cell>
          <cell r="B1357" t="str">
            <v>Residential Service</v>
          </cell>
          <cell r="C1357">
            <v>30</v>
          </cell>
          <cell r="D1357">
            <v>20</v>
          </cell>
          <cell r="E1357" t="str">
            <v>R=AB1</v>
          </cell>
          <cell r="F1357">
            <v>1</v>
          </cell>
          <cell r="G1357">
            <v>38356</v>
          </cell>
          <cell r="H1357">
            <v>240</v>
          </cell>
          <cell r="I1357">
            <v>3</v>
          </cell>
          <cell r="J1357">
            <v>49</v>
          </cell>
        </row>
        <row r="1358">
          <cell r="A1358" t="str">
            <v>TDRS</v>
          </cell>
          <cell r="B1358" t="str">
            <v>Residential Service</v>
          </cell>
          <cell r="C1358">
            <v>30</v>
          </cell>
          <cell r="D1358">
            <v>20</v>
          </cell>
          <cell r="E1358" t="str">
            <v>R=J5S</v>
          </cell>
          <cell r="F1358">
            <v>1</v>
          </cell>
          <cell r="H1358">
            <v>120</v>
          </cell>
          <cell r="I1358">
            <v>2</v>
          </cell>
          <cell r="J1358">
            <v>2</v>
          </cell>
        </row>
        <row r="1359">
          <cell r="A1359" t="str">
            <v>TDRS</v>
          </cell>
          <cell r="B1359" t="str">
            <v>Residential Service</v>
          </cell>
          <cell r="C1359">
            <v>30</v>
          </cell>
          <cell r="D1359">
            <v>20</v>
          </cell>
          <cell r="E1359" t="str">
            <v>R=MS</v>
          </cell>
          <cell r="F1359">
            <v>1</v>
          </cell>
          <cell r="H1359">
            <v>120</v>
          </cell>
          <cell r="I1359">
            <v>4</v>
          </cell>
          <cell r="J1359">
            <v>1</v>
          </cell>
        </row>
        <row r="1360">
          <cell r="A1360" t="str">
            <v>TDRS</v>
          </cell>
          <cell r="B1360" t="str">
            <v>Residential Service</v>
          </cell>
          <cell r="C1360">
            <v>30</v>
          </cell>
          <cell r="D1360">
            <v>20</v>
          </cell>
          <cell r="E1360" t="str">
            <v>R=AB1</v>
          </cell>
          <cell r="F1360">
            <v>1</v>
          </cell>
          <cell r="G1360">
            <v>37740</v>
          </cell>
          <cell r="H1360">
            <v>240</v>
          </cell>
          <cell r="I1360">
            <v>3</v>
          </cell>
          <cell r="J1360">
            <v>1</v>
          </cell>
        </row>
        <row r="1361">
          <cell r="A1361" t="str">
            <v>TDRS</v>
          </cell>
          <cell r="B1361" t="str">
            <v>Residential Service</v>
          </cell>
          <cell r="C1361">
            <v>30</v>
          </cell>
          <cell r="D1361">
            <v>20</v>
          </cell>
          <cell r="E1361" t="str">
            <v>R=AB1</v>
          </cell>
          <cell r="F1361">
            <v>1</v>
          </cell>
          <cell r="G1361">
            <v>36404</v>
          </cell>
          <cell r="H1361">
            <v>240</v>
          </cell>
          <cell r="I1361">
            <v>3</v>
          </cell>
          <cell r="J1361">
            <v>470</v>
          </cell>
        </row>
        <row r="1362">
          <cell r="A1362" t="str">
            <v>TDRS</v>
          </cell>
          <cell r="B1362" t="str">
            <v>Residential Service</v>
          </cell>
          <cell r="C1362">
            <v>30</v>
          </cell>
          <cell r="D1362">
            <v>20</v>
          </cell>
          <cell r="E1362" t="str">
            <v>R=MS</v>
          </cell>
          <cell r="F1362">
            <v>1</v>
          </cell>
          <cell r="G1362">
            <v>33239</v>
          </cell>
          <cell r="H1362">
            <v>240</v>
          </cell>
          <cell r="I1362">
            <v>3</v>
          </cell>
          <cell r="J1362">
            <v>1</v>
          </cell>
        </row>
        <row r="1363">
          <cell r="A1363" t="str">
            <v>TDRS</v>
          </cell>
          <cell r="B1363" t="str">
            <v>Residential Service</v>
          </cell>
          <cell r="C1363">
            <v>30</v>
          </cell>
          <cell r="D1363">
            <v>20</v>
          </cell>
          <cell r="E1363" t="str">
            <v>R=J5S</v>
          </cell>
          <cell r="F1363">
            <v>1</v>
          </cell>
          <cell r="G1363">
            <v>35400</v>
          </cell>
          <cell r="H1363">
            <v>240</v>
          </cell>
          <cell r="I1363">
            <v>3</v>
          </cell>
          <cell r="J1363">
            <v>1</v>
          </cell>
        </row>
        <row r="1364">
          <cell r="A1364" t="str">
            <v>TDRS</v>
          </cell>
          <cell r="B1364" t="str">
            <v>Residential Service</v>
          </cell>
          <cell r="C1364">
            <v>30</v>
          </cell>
          <cell r="D1364">
            <v>20</v>
          </cell>
          <cell r="E1364" t="str">
            <v>R=MS</v>
          </cell>
          <cell r="F1364">
            <v>1</v>
          </cell>
          <cell r="G1364">
            <v>34943</v>
          </cell>
          <cell r="H1364">
            <v>240</v>
          </cell>
          <cell r="I1364">
            <v>3</v>
          </cell>
          <cell r="J1364">
            <v>1</v>
          </cell>
        </row>
        <row r="1365">
          <cell r="A1365" t="str">
            <v>TDRS</v>
          </cell>
          <cell r="B1365" t="str">
            <v>Residential Service</v>
          </cell>
          <cell r="C1365">
            <v>30</v>
          </cell>
          <cell r="D1365">
            <v>20</v>
          </cell>
          <cell r="E1365" t="str">
            <v>R=D5S</v>
          </cell>
          <cell r="F1365">
            <v>1</v>
          </cell>
          <cell r="G1365">
            <v>36404</v>
          </cell>
          <cell r="H1365">
            <v>240</v>
          </cell>
          <cell r="I1365">
            <v>3</v>
          </cell>
          <cell r="J1365">
            <v>14</v>
          </cell>
        </row>
        <row r="1366">
          <cell r="A1366" t="str">
            <v>TDRS</v>
          </cell>
          <cell r="B1366" t="str">
            <v>Residential Service</v>
          </cell>
          <cell r="C1366">
            <v>30</v>
          </cell>
          <cell r="D1366">
            <v>20</v>
          </cell>
          <cell r="E1366" t="str">
            <v>R=AB1</v>
          </cell>
          <cell r="F1366">
            <v>1</v>
          </cell>
          <cell r="G1366">
            <v>35918</v>
          </cell>
          <cell r="H1366">
            <v>240</v>
          </cell>
          <cell r="I1366">
            <v>3</v>
          </cell>
          <cell r="J1366">
            <v>1</v>
          </cell>
        </row>
        <row r="1367">
          <cell r="A1367" t="str">
            <v>TDRS</v>
          </cell>
          <cell r="B1367" t="str">
            <v>Residential Service</v>
          </cell>
          <cell r="C1367">
            <v>30</v>
          </cell>
          <cell r="D1367">
            <v>20</v>
          </cell>
          <cell r="E1367" t="str">
            <v>R=I70S</v>
          </cell>
          <cell r="F1367">
            <v>1</v>
          </cell>
          <cell r="G1367">
            <v>35918</v>
          </cell>
          <cell r="H1367">
            <v>240</v>
          </cell>
          <cell r="I1367">
            <v>3</v>
          </cell>
          <cell r="J1367">
            <v>1</v>
          </cell>
        </row>
        <row r="1368">
          <cell r="A1368" t="str">
            <v>TDRS</v>
          </cell>
          <cell r="B1368" t="str">
            <v>Residential Service</v>
          </cell>
          <cell r="C1368">
            <v>30</v>
          </cell>
          <cell r="D1368">
            <v>20</v>
          </cell>
          <cell r="E1368" t="str">
            <v>R=J4S</v>
          </cell>
          <cell r="F1368">
            <v>1</v>
          </cell>
          <cell r="G1368">
            <v>33970</v>
          </cell>
          <cell r="H1368">
            <v>240</v>
          </cell>
          <cell r="I1368">
            <v>3</v>
          </cell>
          <cell r="J1368">
            <v>1</v>
          </cell>
        </row>
        <row r="1369">
          <cell r="A1369" t="str">
            <v>TDRS</v>
          </cell>
          <cell r="B1369" t="str">
            <v>Residential Service</v>
          </cell>
          <cell r="C1369">
            <v>30</v>
          </cell>
          <cell r="D1369">
            <v>20</v>
          </cell>
          <cell r="E1369" t="str">
            <v>R=AB1</v>
          </cell>
          <cell r="F1369">
            <v>1</v>
          </cell>
          <cell r="G1369">
            <v>35796</v>
          </cell>
          <cell r="H1369">
            <v>240</v>
          </cell>
          <cell r="I1369">
            <v>3</v>
          </cell>
          <cell r="J1369">
            <v>4</v>
          </cell>
        </row>
        <row r="1370">
          <cell r="A1370" t="str">
            <v>TDRS</v>
          </cell>
          <cell r="B1370" t="str">
            <v>Residential Service</v>
          </cell>
          <cell r="C1370">
            <v>30</v>
          </cell>
          <cell r="D1370">
            <v>20</v>
          </cell>
          <cell r="E1370" t="str">
            <v>R=D4S</v>
          </cell>
          <cell r="F1370">
            <v>1</v>
          </cell>
          <cell r="G1370">
            <v>29952</v>
          </cell>
          <cell r="H1370">
            <v>240</v>
          </cell>
          <cell r="I1370">
            <v>3</v>
          </cell>
          <cell r="J1370">
            <v>2</v>
          </cell>
        </row>
        <row r="1371">
          <cell r="A1371" t="str">
            <v>TDRS</v>
          </cell>
          <cell r="B1371" t="str">
            <v>Residential Service</v>
          </cell>
          <cell r="C1371">
            <v>30</v>
          </cell>
          <cell r="D1371">
            <v>20</v>
          </cell>
          <cell r="E1371" t="str">
            <v>R=AB1</v>
          </cell>
          <cell r="F1371">
            <v>1</v>
          </cell>
          <cell r="G1371">
            <v>36161</v>
          </cell>
          <cell r="H1371">
            <v>240</v>
          </cell>
          <cell r="I1371">
            <v>3</v>
          </cell>
          <cell r="J1371">
            <v>1</v>
          </cell>
        </row>
        <row r="1372">
          <cell r="A1372" t="str">
            <v>TDRS</v>
          </cell>
          <cell r="B1372" t="str">
            <v>Residential Service</v>
          </cell>
          <cell r="C1372">
            <v>30</v>
          </cell>
          <cell r="D1372">
            <v>20</v>
          </cell>
          <cell r="E1372" t="str">
            <v>R=AB1</v>
          </cell>
          <cell r="F1372">
            <v>1</v>
          </cell>
          <cell r="G1372">
            <v>35949</v>
          </cell>
          <cell r="H1372">
            <v>240</v>
          </cell>
          <cell r="I1372">
            <v>3</v>
          </cell>
          <cell r="J1372">
            <v>1</v>
          </cell>
        </row>
        <row r="1373">
          <cell r="A1373" t="str">
            <v>TDRS</v>
          </cell>
          <cell r="B1373" t="str">
            <v>Residential Service</v>
          </cell>
          <cell r="C1373">
            <v>30</v>
          </cell>
          <cell r="D1373">
            <v>20</v>
          </cell>
          <cell r="E1373" t="str">
            <v>R=AB1</v>
          </cell>
          <cell r="F1373">
            <v>1</v>
          </cell>
          <cell r="G1373">
            <v>36100</v>
          </cell>
          <cell r="H1373">
            <v>240</v>
          </cell>
          <cell r="I1373">
            <v>3</v>
          </cell>
          <cell r="J1373">
            <v>1</v>
          </cell>
        </row>
        <row r="1374">
          <cell r="A1374" t="str">
            <v>TDRS</v>
          </cell>
          <cell r="B1374" t="str">
            <v>Residential Service</v>
          </cell>
          <cell r="C1374">
            <v>30</v>
          </cell>
          <cell r="D1374">
            <v>20</v>
          </cell>
          <cell r="E1374" t="str">
            <v>R=AB1</v>
          </cell>
          <cell r="F1374">
            <v>1</v>
          </cell>
          <cell r="G1374">
            <v>35431</v>
          </cell>
          <cell r="H1374">
            <v>240</v>
          </cell>
          <cell r="I1374">
            <v>3</v>
          </cell>
          <cell r="J1374">
            <v>1</v>
          </cell>
        </row>
        <row r="1375">
          <cell r="A1375" t="str">
            <v>TDRS</v>
          </cell>
          <cell r="B1375" t="str">
            <v>Residential Service</v>
          </cell>
          <cell r="C1375">
            <v>30</v>
          </cell>
          <cell r="D1375">
            <v>20</v>
          </cell>
          <cell r="E1375" t="str">
            <v>R=AB1</v>
          </cell>
          <cell r="F1375">
            <v>1</v>
          </cell>
          <cell r="G1375">
            <v>35990</v>
          </cell>
          <cell r="H1375">
            <v>240</v>
          </cell>
          <cell r="I1375">
            <v>3</v>
          </cell>
          <cell r="J1375">
            <v>1</v>
          </cell>
        </row>
        <row r="1376">
          <cell r="A1376" t="str">
            <v>TDRS</v>
          </cell>
          <cell r="B1376" t="str">
            <v>Residential Service</v>
          </cell>
          <cell r="C1376">
            <v>30</v>
          </cell>
          <cell r="D1376">
            <v>20</v>
          </cell>
          <cell r="E1376" t="str">
            <v>R=I70S</v>
          </cell>
          <cell r="F1376">
            <v>1</v>
          </cell>
          <cell r="G1376">
            <v>36445</v>
          </cell>
          <cell r="H1376">
            <v>240</v>
          </cell>
          <cell r="I1376">
            <v>3</v>
          </cell>
          <cell r="J1376">
            <v>7</v>
          </cell>
        </row>
        <row r="1377">
          <cell r="A1377" t="str">
            <v>TDRS</v>
          </cell>
          <cell r="B1377" t="str">
            <v>Residential Service</v>
          </cell>
          <cell r="C1377">
            <v>30</v>
          </cell>
          <cell r="D1377">
            <v>20</v>
          </cell>
          <cell r="E1377" t="str">
            <v>R=AB1</v>
          </cell>
          <cell r="F1377">
            <v>1</v>
          </cell>
          <cell r="G1377">
            <v>36383</v>
          </cell>
          <cell r="H1377">
            <v>240</v>
          </cell>
          <cell r="I1377">
            <v>3</v>
          </cell>
          <cell r="J1377">
            <v>1</v>
          </cell>
        </row>
        <row r="1378">
          <cell r="A1378" t="str">
            <v>TDRS</v>
          </cell>
          <cell r="B1378" t="str">
            <v>Residential Service</v>
          </cell>
          <cell r="C1378">
            <v>30</v>
          </cell>
          <cell r="D1378">
            <v>20</v>
          </cell>
          <cell r="E1378" t="str">
            <v>R=AB1</v>
          </cell>
          <cell r="F1378">
            <v>1</v>
          </cell>
          <cell r="G1378">
            <v>34701</v>
          </cell>
          <cell r="H1378">
            <v>240</v>
          </cell>
          <cell r="I1378">
            <v>3</v>
          </cell>
          <cell r="J1378">
            <v>3</v>
          </cell>
        </row>
        <row r="1379">
          <cell r="A1379" t="str">
            <v>TDRS</v>
          </cell>
          <cell r="B1379" t="str">
            <v>Residential Service</v>
          </cell>
          <cell r="C1379">
            <v>30</v>
          </cell>
          <cell r="D1379">
            <v>20</v>
          </cell>
          <cell r="E1379" t="str">
            <v>R=AB1</v>
          </cell>
          <cell r="F1379">
            <v>1</v>
          </cell>
          <cell r="G1379">
            <v>36503</v>
          </cell>
          <cell r="H1379">
            <v>240</v>
          </cell>
          <cell r="I1379">
            <v>3</v>
          </cell>
          <cell r="J1379">
            <v>435</v>
          </cell>
        </row>
        <row r="1380">
          <cell r="A1380" t="str">
            <v>TDRS</v>
          </cell>
          <cell r="B1380" t="str">
            <v>Residential Service</v>
          </cell>
          <cell r="C1380">
            <v>30</v>
          </cell>
          <cell r="D1380">
            <v>20</v>
          </cell>
          <cell r="E1380" t="str">
            <v>R=AB1</v>
          </cell>
          <cell r="F1380">
            <v>1</v>
          </cell>
          <cell r="G1380">
            <v>36526</v>
          </cell>
          <cell r="H1380">
            <v>240</v>
          </cell>
          <cell r="I1380">
            <v>3</v>
          </cell>
          <cell r="J1380">
            <v>4</v>
          </cell>
        </row>
        <row r="1381">
          <cell r="A1381" t="str">
            <v>TDRS</v>
          </cell>
          <cell r="B1381" t="str">
            <v>Residential Service</v>
          </cell>
          <cell r="C1381">
            <v>30</v>
          </cell>
          <cell r="D1381">
            <v>20</v>
          </cell>
          <cell r="E1381" t="str">
            <v>R=AB1</v>
          </cell>
          <cell r="F1381">
            <v>1</v>
          </cell>
          <cell r="G1381">
            <v>36648</v>
          </cell>
          <cell r="H1381">
            <v>240</v>
          </cell>
          <cell r="I1381">
            <v>3</v>
          </cell>
          <cell r="J1381">
            <v>79</v>
          </cell>
        </row>
        <row r="1382">
          <cell r="A1382" t="str">
            <v>TDRS</v>
          </cell>
          <cell r="B1382" t="str">
            <v>Residential Service</v>
          </cell>
          <cell r="C1382">
            <v>30</v>
          </cell>
          <cell r="D1382">
            <v>20</v>
          </cell>
          <cell r="E1382" t="str">
            <v>R=AB1</v>
          </cell>
          <cell r="F1382">
            <v>1</v>
          </cell>
          <cell r="G1382">
            <v>36605</v>
          </cell>
          <cell r="H1382">
            <v>240</v>
          </cell>
          <cell r="I1382">
            <v>3</v>
          </cell>
          <cell r="J1382">
            <v>1</v>
          </cell>
        </row>
        <row r="1383">
          <cell r="A1383" t="str">
            <v>TDRS</v>
          </cell>
          <cell r="B1383" t="str">
            <v>Residential Service</v>
          </cell>
          <cell r="C1383">
            <v>30</v>
          </cell>
          <cell r="D1383">
            <v>20</v>
          </cell>
          <cell r="E1383" t="str">
            <v>R=J4S</v>
          </cell>
          <cell r="F1383">
            <v>1</v>
          </cell>
          <cell r="G1383">
            <v>36832</v>
          </cell>
          <cell r="H1383">
            <v>240</v>
          </cell>
          <cell r="I1383">
            <v>3</v>
          </cell>
          <cell r="J1383">
            <v>2</v>
          </cell>
        </row>
        <row r="1384">
          <cell r="A1384" t="str">
            <v>TDRS</v>
          </cell>
          <cell r="B1384" t="str">
            <v>Residential Service</v>
          </cell>
          <cell r="C1384">
            <v>30</v>
          </cell>
          <cell r="D1384">
            <v>20</v>
          </cell>
          <cell r="E1384" t="str">
            <v>R=AB1</v>
          </cell>
          <cell r="F1384">
            <v>1</v>
          </cell>
          <cell r="G1384">
            <v>36955</v>
          </cell>
          <cell r="H1384">
            <v>240</v>
          </cell>
          <cell r="I1384">
            <v>3</v>
          </cell>
          <cell r="J1384">
            <v>168</v>
          </cell>
        </row>
        <row r="1385">
          <cell r="A1385" t="str">
            <v>TDRS</v>
          </cell>
          <cell r="B1385" t="str">
            <v>Residential Service</v>
          </cell>
          <cell r="C1385">
            <v>30</v>
          </cell>
          <cell r="D1385">
            <v>20</v>
          </cell>
          <cell r="E1385" t="str">
            <v>R=AB1</v>
          </cell>
          <cell r="F1385">
            <v>1</v>
          </cell>
          <cell r="G1385">
            <v>37168</v>
          </cell>
          <cell r="H1385">
            <v>240</v>
          </cell>
          <cell r="I1385">
            <v>3</v>
          </cell>
          <cell r="J1385">
            <v>12</v>
          </cell>
        </row>
        <row r="1386">
          <cell r="A1386" t="str">
            <v>TDRS</v>
          </cell>
          <cell r="B1386" t="str">
            <v>Residential Service</v>
          </cell>
          <cell r="C1386">
            <v>30</v>
          </cell>
          <cell r="D1386">
            <v>20</v>
          </cell>
          <cell r="E1386" t="str">
            <v>R=AB1</v>
          </cell>
          <cell r="F1386">
            <v>1</v>
          </cell>
          <cell r="G1386">
            <v>37168</v>
          </cell>
          <cell r="H1386">
            <v>240</v>
          </cell>
          <cell r="I1386">
            <v>3</v>
          </cell>
          <cell r="J1386">
            <v>127</v>
          </cell>
        </row>
        <row r="1387">
          <cell r="A1387" t="str">
            <v>TDRS</v>
          </cell>
          <cell r="B1387" t="str">
            <v>Residential Service</v>
          </cell>
          <cell r="C1387">
            <v>30</v>
          </cell>
          <cell r="D1387">
            <v>20</v>
          </cell>
          <cell r="E1387" t="str">
            <v>R=AB1</v>
          </cell>
          <cell r="F1387">
            <v>1</v>
          </cell>
          <cell r="G1387">
            <v>37475</v>
          </cell>
          <cell r="H1387">
            <v>240</v>
          </cell>
          <cell r="I1387">
            <v>3</v>
          </cell>
          <cell r="J1387">
            <v>162</v>
          </cell>
        </row>
        <row r="1388">
          <cell r="A1388" t="str">
            <v>TDRS</v>
          </cell>
          <cell r="B1388" t="str">
            <v>Residential Service</v>
          </cell>
          <cell r="C1388">
            <v>30</v>
          </cell>
          <cell r="D1388">
            <v>20</v>
          </cell>
          <cell r="E1388" t="str">
            <v>R=AB1</v>
          </cell>
          <cell r="F1388">
            <v>1</v>
          </cell>
          <cell r="G1388">
            <v>37593</v>
          </cell>
          <cell r="H1388">
            <v>240</v>
          </cell>
          <cell r="I1388">
            <v>3</v>
          </cell>
          <cell r="J1388">
            <v>56</v>
          </cell>
        </row>
        <row r="1389">
          <cell r="A1389" t="str">
            <v>TDRS</v>
          </cell>
          <cell r="B1389" t="str">
            <v>Residential Service</v>
          </cell>
          <cell r="C1389">
            <v>30</v>
          </cell>
          <cell r="D1389">
            <v>20</v>
          </cell>
          <cell r="E1389" t="str">
            <v>R=AB1</v>
          </cell>
          <cell r="F1389">
            <v>1</v>
          </cell>
          <cell r="G1389">
            <v>39086</v>
          </cell>
          <cell r="H1389">
            <v>240</v>
          </cell>
          <cell r="I1389">
            <v>3</v>
          </cell>
          <cell r="J1389">
            <v>378</v>
          </cell>
        </row>
        <row r="1390">
          <cell r="A1390" t="str">
            <v>TDRS</v>
          </cell>
          <cell r="B1390" t="str">
            <v>Residential Service</v>
          </cell>
          <cell r="C1390">
            <v>30</v>
          </cell>
          <cell r="D1390">
            <v>20</v>
          </cell>
          <cell r="E1390" t="str">
            <v>R=AB1</v>
          </cell>
          <cell r="F1390">
            <v>1</v>
          </cell>
          <cell r="G1390">
            <v>39098</v>
          </cell>
          <cell r="H1390">
            <v>240</v>
          </cell>
          <cell r="I1390">
            <v>3</v>
          </cell>
          <cell r="J1390">
            <v>68</v>
          </cell>
        </row>
        <row r="1391">
          <cell r="A1391" t="str">
            <v>TDRS</v>
          </cell>
          <cell r="B1391" t="str">
            <v>Residential Service</v>
          </cell>
          <cell r="C1391">
            <v>30</v>
          </cell>
          <cell r="D1391">
            <v>20</v>
          </cell>
          <cell r="E1391" t="str">
            <v>R=AB1</v>
          </cell>
          <cell r="F1391">
            <v>1</v>
          </cell>
          <cell r="G1391">
            <v>39184</v>
          </cell>
          <cell r="H1391">
            <v>240</v>
          </cell>
          <cell r="I1391">
            <v>3</v>
          </cell>
          <cell r="J1391">
            <v>147</v>
          </cell>
        </row>
        <row r="1392">
          <cell r="A1392" t="str">
            <v>TDRS</v>
          </cell>
          <cell r="B1392" t="str">
            <v>Residential Service</v>
          </cell>
          <cell r="C1392">
            <v>30</v>
          </cell>
          <cell r="D1392">
            <v>20</v>
          </cell>
          <cell r="E1392" t="str">
            <v>R=AB1</v>
          </cell>
          <cell r="F1392">
            <v>1</v>
          </cell>
          <cell r="G1392">
            <v>39203</v>
          </cell>
          <cell r="H1392">
            <v>240</v>
          </cell>
          <cell r="I1392">
            <v>3</v>
          </cell>
          <cell r="J1392">
            <v>533</v>
          </cell>
        </row>
        <row r="1393">
          <cell r="A1393" t="str">
            <v>TDRS</v>
          </cell>
          <cell r="B1393" t="str">
            <v>Residential Service</v>
          </cell>
          <cell r="C1393">
            <v>30</v>
          </cell>
          <cell r="D1393">
            <v>20</v>
          </cell>
          <cell r="E1393" t="str">
            <v>R=MX</v>
          </cell>
          <cell r="F1393">
            <v>1</v>
          </cell>
          <cell r="G1393">
            <v>39819</v>
          </cell>
          <cell r="H1393">
            <v>240</v>
          </cell>
          <cell r="I1393">
            <v>3</v>
          </cell>
          <cell r="J1393">
            <v>315</v>
          </cell>
        </row>
        <row r="1394">
          <cell r="A1394" t="str">
            <v>TDRS</v>
          </cell>
          <cell r="B1394" t="str">
            <v>Residential Service</v>
          </cell>
          <cell r="C1394">
            <v>30</v>
          </cell>
          <cell r="D1394">
            <v>20</v>
          </cell>
          <cell r="E1394" t="str">
            <v>S=I210+CE</v>
          </cell>
          <cell r="F1394">
            <v>1</v>
          </cell>
          <cell r="G1394">
            <v>39933</v>
          </cell>
          <cell r="H1394">
            <v>240</v>
          </cell>
          <cell r="I1394">
            <v>3</v>
          </cell>
          <cell r="J1394">
            <v>6</v>
          </cell>
        </row>
        <row r="1395">
          <cell r="A1395" t="str">
            <v>TDRS</v>
          </cell>
          <cell r="B1395" t="str">
            <v>Residential Service</v>
          </cell>
          <cell r="C1395">
            <v>30</v>
          </cell>
          <cell r="D1395">
            <v>20</v>
          </cell>
          <cell r="E1395" t="str">
            <v>R=MX</v>
          </cell>
          <cell r="F1395">
            <v>1</v>
          </cell>
          <cell r="G1395">
            <v>40296</v>
          </cell>
          <cell r="H1395">
            <v>240</v>
          </cell>
          <cell r="I1395">
            <v>3</v>
          </cell>
          <cell r="J1395">
            <v>147</v>
          </cell>
        </row>
        <row r="1396">
          <cell r="A1396" t="str">
            <v>TDRS</v>
          </cell>
          <cell r="B1396" t="str">
            <v>Residential Service</v>
          </cell>
          <cell r="C1396">
            <v>31</v>
          </cell>
          <cell r="D1396">
            <v>20</v>
          </cell>
          <cell r="E1396" t="str">
            <v>R=MS</v>
          </cell>
          <cell r="F1396">
            <v>1</v>
          </cell>
          <cell r="H1396">
            <v>240</v>
          </cell>
          <cell r="I1396">
            <v>3</v>
          </cell>
          <cell r="J1396">
            <v>1</v>
          </cell>
        </row>
        <row r="1397">
          <cell r="A1397" t="str">
            <v>TDRS</v>
          </cell>
          <cell r="B1397" t="str">
            <v>Residential Service</v>
          </cell>
          <cell r="C1397">
            <v>39</v>
          </cell>
          <cell r="D1397">
            <v>20</v>
          </cell>
          <cell r="E1397" t="str">
            <v>R=D4S</v>
          </cell>
          <cell r="F1397">
            <v>1</v>
          </cell>
          <cell r="H1397">
            <v>240</v>
          </cell>
          <cell r="I1397">
            <v>3</v>
          </cell>
          <cell r="J1397">
            <v>1</v>
          </cell>
        </row>
        <row r="1398">
          <cell r="A1398" t="str">
            <v>TDRS</v>
          </cell>
          <cell r="B1398" t="str">
            <v>Residential Service</v>
          </cell>
          <cell r="C1398">
            <v>39</v>
          </cell>
          <cell r="D1398">
            <v>20</v>
          </cell>
          <cell r="E1398" t="str">
            <v>R=I70S</v>
          </cell>
          <cell r="F1398">
            <v>1</v>
          </cell>
          <cell r="H1398">
            <v>240</v>
          </cell>
          <cell r="I1398">
            <v>3</v>
          </cell>
          <cell r="J1398">
            <v>1</v>
          </cell>
        </row>
        <row r="1399">
          <cell r="A1399" t="str">
            <v>TDRS</v>
          </cell>
          <cell r="B1399" t="str">
            <v>Residential Service</v>
          </cell>
          <cell r="C1399">
            <v>39</v>
          </cell>
          <cell r="D1399">
            <v>20</v>
          </cell>
          <cell r="E1399" t="str">
            <v>R=J5S</v>
          </cell>
          <cell r="F1399">
            <v>1</v>
          </cell>
          <cell r="H1399">
            <v>240</v>
          </cell>
          <cell r="I1399">
            <v>3</v>
          </cell>
          <cell r="J1399">
            <v>1</v>
          </cell>
        </row>
        <row r="1400">
          <cell r="A1400" t="str">
            <v>TDRS</v>
          </cell>
          <cell r="B1400" t="str">
            <v>Residential Service</v>
          </cell>
          <cell r="C1400">
            <v>50</v>
          </cell>
          <cell r="D1400">
            <v>20</v>
          </cell>
          <cell r="E1400" t="str">
            <v>R=AL-ALT</v>
          </cell>
          <cell r="F1400">
            <v>1</v>
          </cell>
          <cell r="G1400">
            <v>37860</v>
          </cell>
          <cell r="H1400">
            <v>240</v>
          </cell>
          <cell r="I1400">
            <v>3</v>
          </cell>
          <cell r="J1400">
            <v>33</v>
          </cell>
        </row>
        <row r="1401">
          <cell r="A1401" t="str">
            <v>TDRS</v>
          </cell>
          <cell r="B1401" t="str">
            <v>Residential Service</v>
          </cell>
          <cell r="C1401">
            <v>50</v>
          </cell>
          <cell r="D1401">
            <v>20</v>
          </cell>
          <cell r="E1401" t="str">
            <v>R=ALF</v>
          </cell>
          <cell r="F1401">
            <v>1</v>
          </cell>
          <cell r="G1401">
            <v>39790</v>
          </cell>
          <cell r="H1401">
            <v>240</v>
          </cell>
          <cell r="I1401">
            <v>3</v>
          </cell>
          <cell r="J1401">
            <v>27</v>
          </cell>
        </row>
        <row r="1402">
          <cell r="A1402" t="str">
            <v>TDRS</v>
          </cell>
          <cell r="B1402" t="str">
            <v>Residential Service</v>
          </cell>
          <cell r="C1402">
            <v>50</v>
          </cell>
          <cell r="D1402">
            <v>20</v>
          </cell>
          <cell r="E1402" t="str">
            <v>R=AB1</v>
          </cell>
          <cell r="F1402">
            <v>1</v>
          </cell>
          <cell r="H1402">
            <v>240</v>
          </cell>
          <cell r="I1402">
            <v>3</v>
          </cell>
          <cell r="J1402">
            <v>1</v>
          </cell>
        </row>
        <row r="1403">
          <cell r="A1403" t="str">
            <v>TDRS</v>
          </cell>
          <cell r="B1403" t="str">
            <v>Residential Service</v>
          </cell>
          <cell r="C1403">
            <v>50</v>
          </cell>
          <cell r="D1403">
            <v>20</v>
          </cell>
          <cell r="E1403" t="str">
            <v>R=MSE</v>
          </cell>
          <cell r="F1403">
            <v>1</v>
          </cell>
          <cell r="H1403">
            <v>240</v>
          </cell>
          <cell r="I1403">
            <v>3</v>
          </cell>
          <cell r="J1403">
            <v>8</v>
          </cell>
        </row>
        <row r="1404">
          <cell r="A1404" t="str">
            <v>TDRS</v>
          </cell>
          <cell r="B1404" t="str">
            <v>Residential Service</v>
          </cell>
          <cell r="C1404">
            <v>50</v>
          </cell>
          <cell r="D1404">
            <v>20</v>
          </cell>
          <cell r="E1404" t="str">
            <v>R=MSE</v>
          </cell>
          <cell r="F1404">
            <v>1</v>
          </cell>
          <cell r="G1404">
            <v>36374</v>
          </cell>
          <cell r="H1404">
            <v>240</v>
          </cell>
          <cell r="I1404">
            <v>3</v>
          </cell>
          <cell r="J1404">
            <v>4</v>
          </cell>
        </row>
        <row r="1405">
          <cell r="A1405" t="str">
            <v>TDRS</v>
          </cell>
          <cell r="B1405" t="str">
            <v>Residential Service</v>
          </cell>
          <cell r="C1405">
            <v>50</v>
          </cell>
          <cell r="D1405">
            <v>20</v>
          </cell>
          <cell r="E1405" t="str">
            <v>R=MSE</v>
          </cell>
          <cell r="F1405">
            <v>1</v>
          </cell>
          <cell r="G1405">
            <v>32509</v>
          </cell>
          <cell r="H1405">
            <v>240</v>
          </cell>
          <cell r="I1405">
            <v>3</v>
          </cell>
          <cell r="J1405">
            <v>1</v>
          </cell>
        </row>
        <row r="1406">
          <cell r="A1406" t="str">
            <v>TDRS</v>
          </cell>
          <cell r="B1406" t="str">
            <v>Residential Service</v>
          </cell>
          <cell r="C1406">
            <v>50</v>
          </cell>
          <cell r="D1406">
            <v>20</v>
          </cell>
          <cell r="E1406" t="str">
            <v>R=A1D1ND</v>
          </cell>
          <cell r="F1406">
            <v>1</v>
          </cell>
          <cell r="G1406">
            <v>37524</v>
          </cell>
          <cell r="H1406">
            <v>240</v>
          </cell>
          <cell r="I1406">
            <v>3</v>
          </cell>
          <cell r="J1406">
            <v>1</v>
          </cell>
        </row>
        <row r="1407">
          <cell r="A1407" t="str">
            <v>TDRS</v>
          </cell>
          <cell r="B1407" t="str">
            <v>Residential Service</v>
          </cell>
          <cell r="C1407">
            <v>50</v>
          </cell>
          <cell r="D1407">
            <v>20</v>
          </cell>
          <cell r="E1407" t="str">
            <v>A=ALF</v>
          </cell>
          <cell r="F1407">
            <v>1</v>
          </cell>
          <cell r="G1407">
            <v>39358</v>
          </cell>
          <cell r="H1407">
            <v>240</v>
          </cell>
          <cell r="I1407">
            <v>3</v>
          </cell>
          <cell r="J1407">
            <v>17</v>
          </cell>
        </row>
        <row r="1408">
          <cell r="A1408" t="str">
            <v>TDRS</v>
          </cell>
          <cell r="B1408" t="str">
            <v>Residential Service</v>
          </cell>
          <cell r="C1408">
            <v>50</v>
          </cell>
          <cell r="D1408">
            <v>20</v>
          </cell>
          <cell r="E1408" t="str">
            <v>A=ALF</v>
          </cell>
          <cell r="F1408">
            <v>1</v>
          </cell>
          <cell r="G1408">
            <v>39458</v>
          </cell>
          <cell r="H1408">
            <v>240</v>
          </cell>
          <cell r="I1408">
            <v>3</v>
          </cell>
          <cell r="J1408">
            <v>33</v>
          </cell>
        </row>
        <row r="1409">
          <cell r="A1409" t="str">
            <v>TDRS</v>
          </cell>
          <cell r="B1409" t="str">
            <v>Residential Service</v>
          </cell>
          <cell r="C1409">
            <v>50</v>
          </cell>
          <cell r="D1409">
            <v>20</v>
          </cell>
          <cell r="E1409" t="str">
            <v>R=D4S</v>
          </cell>
          <cell r="F1409">
            <v>1</v>
          </cell>
          <cell r="H1409">
            <v>240</v>
          </cell>
          <cell r="I1409">
            <v>3</v>
          </cell>
          <cell r="J1409">
            <v>1</v>
          </cell>
        </row>
        <row r="1410">
          <cell r="A1410" t="str">
            <v>TDRS</v>
          </cell>
          <cell r="B1410" t="str">
            <v>Residential Service</v>
          </cell>
          <cell r="C1410">
            <v>50</v>
          </cell>
          <cell r="D1410">
            <v>20</v>
          </cell>
          <cell r="E1410" t="str">
            <v>R=AL-ALT</v>
          </cell>
          <cell r="F1410">
            <v>1</v>
          </cell>
          <cell r="G1410">
            <v>37762</v>
          </cell>
          <cell r="H1410">
            <v>240</v>
          </cell>
          <cell r="I1410">
            <v>3</v>
          </cell>
          <cell r="J1410">
            <v>15</v>
          </cell>
        </row>
        <row r="1411">
          <cell r="A1411" t="str">
            <v>TDRS</v>
          </cell>
          <cell r="B1411" t="str">
            <v>Residential Service</v>
          </cell>
          <cell r="C1411">
            <v>50</v>
          </cell>
          <cell r="D1411">
            <v>20</v>
          </cell>
          <cell r="E1411" t="str">
            <v>R=A1D1ND</v>
          </cell>
          <cell r="F1411">
            <v>1</v>
          </cell>
          <cell r="G1411">
            <v>37678</v>
          </cell>
          <cell r="H1411">
            <v>240</v>
          </cell>
          <cell r="I1411">
            <v>3</v>
          </cell>
          <cell r="J1411">
            <v>3</v>
          </cell>
        </row>
        <row r="1412">
          <cell r="A1412" t="str">
            <v>TDRS</v>
          </cell>
          <cell r="B1412" t="str">
            <v>Residential Service</v>
          </cell>
          <cell r="C1412">
            <v>50</v>
          </cell>
          <cell r="D1412">
            <v>20</v>
          </cell>
          <cell r="E1412" t="str">
            <v>R=MSE</v>
          </cell>
          <cell r="F1412">
            <v>1</v>
          </cell>
          <cell r="G1412">
            <v>36651</v>
          </cell>
          <cell r="H1412">
            <v>240</v>
          </cell>
          <cell r="I1412">
            <v>3</v>
          </cell>
          <cell r="J1412">
            <v>12</v>
          </cell>
        </row>
        <row r="1413">
          <cell r="A1413" t="str">
            <v>TDRS</v>
          </cell>
          <cell r="B1413" t="str">
            <v>Residential Service</v>
          </cell>
          <cell r="C1413">
            <v>50</v>
          </cell>
          <cell r="D1413">
            <v>20</v>
          </cell>
          <cell r="E1413" t="str">
            <v>R=MS</v>
          </cell>
          <cell r="F1413">
            <v>1</v>
          </cell>
          <cell r="H1413">
            <v>240</v>
          </cell>
          <cell r="I1413">
            <v>3</v>
          </cell>
          <cell r="J1413">
            <v>2</v>
          </cell>
        </row>
        <row r="1414">
          <cell r="A1414" t="str">
            <v>TDRS</v>
          </cell>
          <cell r="B1414" t="str">
            <v>Residential Service</v>
          </cell>
          <cell r="C1414">
            <v>50</v>
          </cell>
          <cell r="D1414">
            <v>20</v>
          </cell>
          <cell r="E1414" t="str">
            <v>R=MSE</v>
          </cell>
          <cell r="F1414">
            <v>1</v>
          </cell>
          <cell r="G1414">
            <v>32874</v>
          </cell>
          <cell r="H1414">
            <v>240</v>
          </cell>
          <cell r="I1414">
            <v>3</v>
          </cell>
          <cell r="J1414">
            <v>1</v>
          </cell>
        </row>
        <row r="1415">
          <cell r="A1415" t="str">
            <v>TDRS</v>
          </cell>
          <cell r="B1415" t="str">
            <v>Residential Service</v>
          </cell>
          <cell r="C1415">
            <v>50</v>
          </cell>
          <cell r="D1415">
            <v>20</v>
          </cell>
          <cell r="E1415" t="str">
            <v>R=A1D1ND</v>
          </cell>
          <cell r="F1415">
            <v>1</v>
          </cell>
          <cell r="G1415">
            <v>37279</v>
          </cell>
          <cell r="H1415">
            <v>240</v>
          </cell>
          <cell r="I1415">
            <v>3</v>
          </cell>
          <cell r="J1415">
            <v>5</v>
          </cell>
        </row>
        <row r="1416">
          <cell r="A1416" t="str">
            <v>TDRS</v>
          </cell>
          <cell r="B1416" t="str">
            <v>Residential Service</v>
          </cell>
          <cell r="C1416">
            <v>50</v>
          </cell>
          <cell r="D1416">
            <v>20</v>
          </cell>
          <cell r="E1416" t="str">
            <v>R=J4ES</v>
          </cell>
          <cell r="F1416">
            <v>1</v>
          </cell>
          <cell r="G1416">
            <v>35431</v>
          </cell>
          <cell r="H1416">
            <v>240</v>
          </cell>
          <cell r="I1416">
            <v>3</v>
          </cell>
          <cell r="J1416">
            <v>1</v>
          </cell>
        </row>
        <row r="1417">
          <cell r="A1417" t="str">
            <v>TDRS</v>
          </cell>
          <cell r="B1417" t="str">
            <v>Residential Service</v>
          </cell>
          <cell r="C1417">
            <v>50</v>
          </cell>
          <cell r="D1417">
            <v>20</v>
          </cell>
          <cell r="E1417" t="str">
            <v>R=MSE</v>
          </cell>
          <cell r="F1417">
            <v>1</v>
          </cell>
          <cell r="G1417">
            <v>33970</v>
          </cell>
          <cell r="H1417">
            <v>240</v>
          </cell>
          <cell r="I1417">
            <v>3</v>
          </cell>
          <cell r="J1417">
            <v>1</v>
          </cell>
        </row>
        <row r="1418">
          <cell r="A1418" t="str">
            <v>TDRS</v>
          </cell>
          <cell r="B1418" t="str">
            <v>Residential Service</v>
          </cell>
          <cell r="C1418">
            <v>50</v>
          </cell>
          <cell r="D1418">
            <v>20</v>
          </cell>
          <cell r="E1418" t="str">
            <v>R=MSE</v>
          </cell>
          <cell r="F1418">
            <v>1</v>
          </cell>
          <cell r="G1418">
            <v>36560</v>
          </cell>
          <cell r="H1418">
            <v>240</v>
          </cell>
          <cell r="I1418">
            <v>3</v>
          </cell>
          <cell r="J1418">
            <v>7</v>
          </cell>
        </row>
        <row r="1419">
          <cell r="A1419" t="str">
            <v>TDRS</v>
          </cell>
          <cell r="B1419" t="str">
            <v>Residential Service</v>
          </cell>
          <cell r="C1419">
            <v>50</v>
          </cell>
          <cell r="D1419">
            <v>20</v>
          </cell>
          <cell r="E1419" t="str">
            <v>R=A1D1ND</v>
          </cell>
          <cell r="F1419">
            <v>1</v>
          </cell>
          <cell r="G1419">
            <v>37343</v>
          </cell>
          <cell r="H1419">
            <v>240</v>
          </cell>
          <cell r="I1419">
            <v>3</v>
          </cell>
          <cell r="J1419">
            <v>3</v>
          </cell>
        </row>
        <row r="1420">
          <cell r="A1420" t="str">
            <v>TDRS</v>
          </cell>
          <cell r="B1420" t="str">
            <v>Residential Service</v>
          </cell>
          <cell r="C1420">
            <v>50</v>
          </cell>
          <cell r="D1420">
            <v>20</v>
          </cell>
          <cell r="E1420" t="str">
            <v>R=ALF</v>
          </cell>
          <cell r="F1420">
            <v>1</v>
          </cell>
          <cell r="G1420">
            <v>40002</v>
          </cell>
          <cell r="H1420">
            <v>240</v>
          </cell>
          <cell r="I1420">
            <v>3</v>
          </cell>
          <cell r="J1420">
            <v>13</v>
          </cell>
        </row>
        <row r="1421">
          <cell r="A1421" t="str">
            <v>TDRS</v>
          </cell>
          <cell r="B1421" t="str">
            <v>Residential Service</v>
          </cell>
          <cell r="C1421">
            <v>50</v>
          </cell>
          <cell r="D1421">
            <v>20</v>
          </cell>
          <cell r="E1421" t="str">
            <v>R=J4S</v>
          </cell>
          <cell r="F1421">
            <v>1</v>
          </cell>
          <cell r="H1421">
            <v>240</v>
          </cell>
          <cell r="I1421">
            <v>3</v>
          </cell>
          <cell r="J1421">
            <v>1</v>
          </cell>
        </row>
        <row r="1422">
          <cell r="A1422" t="str">
            <v>TDRS</v>
          </cell>
          <cell r="B1422" t="str">
            <v>Residential Service</v>
          </cell>
          <cell r="C1422">
            <v>50</v>
          </cell>
          <cell r="D1422">
            <v>20</v>
          </cell>
          <cell r="E1422" t="str">
            <v>R=MSE</v>
          </cell>
          <cell r="F1422">
            <v>1</v>
          </cell>
          <cell r="G1422">
            <v>36161</v>
          </cell>
          <cell r="H1422">
            <v>240</v>
          </cell>
          <cell r="I1422">
            <v>3</v>
          </cell>
          <cell r="J1422">
            <v>2</v>
          </cell>
        </row>
        <row r="1423">
          <cell r="A1423" t="str">
            <v>TDRS</v>
          </cell>
          <cell r="B1423" t="str">
            <v>Residential Service</v>
          </cell>
          <cell r="C1423">
            <v>50</v>
          </cell>
          <cell r="D1423">
            <v>20</v>
          </cell>
          <cell r="E1423" t="str">
            <v>R=A1D1ND</v>
          </cell>
          <cell r="F1423">
            <v>1</v>
          </cell>
          <cell r="G1423">
            <v>37559</v>
          </cell>
          <cell r="H1423">
            <v>240</v>
          </cell>
          <cell r="I1423">
            <v>3</v>
          </cell>
          <cell r="J1423">
            <v>11</v>
          </cell>
        </row>
        <row r="1424">
          <cell r="A1424" t="str">
            <v>TDRS</v>
          </cell>
          <cell r="B1424" t="str">
            <v>Residential Service</v>
          </cell>
          <cell r="C1424">
            <v>50</v>
          </cell>
          <cell r="D1424">
            <v>20</v>
          </cell>
          <cell r="E1424" t="str">
            <v>R=MSE</v>
          </cell>
          <cell r="F1424">
            <v>1</v>
          </cell>
          <cell r="G1424">
            <v>36655</v>
          </cell>
          <cell r="H1424">
            <v>240</v>
          </cell>
          <cell r="I1424">
            <v>3</v>
          </cell>
          <cell r="J1424">
            <v>13</v>
          </cell>
        </row>
        <row r="1425">
          <cell r="A1425" t="str">
            <v>TDRS</v>
          </cell>
          <cell r="B1425" t="str">
            <v>Residential Service</v>
          </cell>
          <cell r="C1425">
            <v>50</v>
          </cell>
          <cell r="D1425">
            <v>20</v>
          </cell>
          <cell r="E1425" t="str">
            <v>R=A1D1ND</v>
          </cell>
          <cell r="F1425">
            <v>1</v>
          </cell>
          <cell r="G1425">
            <v>37279</v>
          </cell>
          <cell r="H1425">
            <v>240</v>
          </cell>
          <cell r="I1425">
            <v>3</v>
          </cell>
          <cell r="J1425">
            <v>1</v>
          </cell>
        </row>
        <row r="1426">
          <cell r="A1426" t="str">
            <v>TDRS</v>
          </cell>
          <cell r="B1426" t="str">
            <v>Residential Service</v>
          </cell>
          <cell r="C1426">
            <v>50</v>
          </cell>
          <cell r="D1426">
            <v>20</v>
          </cell>
          <cell r="E1426" t="str">
            <v>R=AL-ALT</v>
          </cell>
          <cell r="F1426">
            <v>1</v>
          </cell>
          <cell r="G1426">
            <v>37694</v>
          </cell>
          <cell r="H1426">
            <v>240</v>
          </cell>
          <cell r="I1426">
            <v>3</v>
          </cell>
          <cell r="J1426">
            <v>21</v>
          </cell>
        </row>
        <row r="1427">
          <cell r="A1427" t="str">
            <v>TDRS</v>
          </cell>
          <cell r="B1427" t="str">
            <v>Residential Service</v>
          </cell>
          <cell r="C1427">
            <v>50</v>
          </cell>
          <cell r="D1427">
            <v>20</v>
          </cell>
          <cell r="E1427" t="str">
            <v>R=MSE</v>
          </cell>
          <cell r="F1427">
            <v>1</v>
          </cell>
          <cell r="G1427">
            <v>36404</v>
          </cell>
          <cell r="H1427">
            <v>240</v>
          </cell>
          <cell r="I1427">
            <v>3</v>
          </cell>
          <cell r="J1427">
            <v>1</v>
          </cell>
        </row>
        <row r="1428">
          <cell r="A1428" t="str">
            <v>TDRS</v>
          </cell>
          <cell r="B1428" t="str">
            <v>Residential Service</v>
          </cell>
          <cell r="C1428">
            <v>50</v>
          </cell>
          <cell r="D1428">
            <v>20</v>
          </cell>
          <cell r="E1428" t="str">
            <v>R=A1D1ND</v>
          </cell>
          <cell r="F1428">
            <v>1</v>
          </cell>
          <cell r="G1428">
            <v>37174</v>
          </cell>
          <cell r="H1428">
            <v>240</v>
          </cell>
          <cell r="I1428">
            <v>3</v>
          </cell>
          <cell r="J1428">
            <v>1</v>
          </cell>
        </row>
        <row r="1429">
          <cell r="A1429" t="str">
            <v>TDRS</v>
          </cell>
          <cell r="B1429" t="str">
            <v>Residential Service</v>
          </cell>
          <cell r="C1429">
            <v>50</v>
          </cell>
          <cell r="D1429">
            <v>20</v>
          </cell>
          <cell r="E1429" t="str">
            <v>R=A1D1ND</v>
          </cell>
          <cell r="F1429">
            <v>1</v>
          </cell>
          <cell r="G1429">
            <v>37658</v>
          </cell>
          <cell r="H1429">
            <v>240</v>
          </cell>
          <cell r="I1429">
            <v>3</v>
          </cell>
          <cell r="J1429">
            <v>17</v>
          </cell>
        </row>
        <row r="1430">
          <cell r="A1430" t="str">
            <v>TDRS</v>
          </cell>
          <cell r="B1430" t="str">
            <v>Residential Service</v>
          </cell>
          <cell r="C1430">
            <v>50</v>
          </cell>
          <cell r="D1430">
            <v>20</v>
          </cell>
          <cell r="E1430" t="str">
            <v>R=C1S</v>
          </cell>
          <cell r="F1430">
            <v>1</v>
          </cell>
          <cell r="H1430">
            <v>240</v>
          </cell>
          <cell r="I1430">
            <v>3</v>
          </cell>
          <cell r="J1430">
            <v>3</v>
          </cell>
        </row>
        <row r="1431">
          <cell r="A1431" t="str">
            <v>TDRS</v>
          </cell>
          <cell r="B1431" t="str">
            <v>Residential Service</v>
          </cell>
          <cell r="C1431">
            <v>50</v>
          </cell>
          <cell r="D1431">
            <v>20</v>
          </cell>
          <cell r="E1431" t="str">
            <v>R=C1S</v>
          </cell>
          <cell r="F1431">
            <v>1</v>
          </cell>
          <cell r="G1431">
            <v>37951</v>
          </cell>
          <cell r="H1431">
            <v>240</v>
          </cell>
          <cell r="I1431">
            <v>3</v>
          </cell>
          <cell r="J1431">
            <v>47</v>
          </cell>
        </row>
        <row r="1432">
          <cell r="A1432" t="str">
            <v>TDRS</v>
          </cell>
          <cell r="B1432" t="str">
            <v>Residential Service</v>
          </cell>
          <cell r="C1432">
            <v>50</v>
          </cell>
          <cell r="D1432">
            <v>20</v>
          </cell>
          <cell r="E1432" t="str">
            <v>R=A1D1ND</v>
          </cell>
          <cell r="F1432">
            <v>1</v>
          </cell>
          <cell r="G1432">
            <v>37139</v>
          </cell>
          <cell r="H1432">
            <v>240</v>
          </cell>
          <cell r="I1432">
            <v>3</v>
          </cell>
          <cell r="J1432">
            <v>4</v>
          </cell>
        </row>
        <row r="1433">
          <cell r="A1433" t="str">
            <v>TDRS</v>
          </cell>
          <cell r="B1433" t="str">
            <v>Residential Service</v>
          </cell>
          <cell r="C1433">
            <v>50</v>
          </cell>
          <cell r="D1433">
            <v>20</v>
          </cell>
          <cell r="E1433" t="str">
            <v>R=ALF</v>
          </cell>
          <cell r="F1433">
            <v>1</v>
          </cell>
          <cell r="G1433">
            <v>39113</v>
          </cell>
          <cell r="H1433">
            <v>240</v>
          </cell>
          <cell r="I1433">
            <v>3</v>
          </cell>
          <cell r="J1433">
            <v>39</v>
          </cell>
        </row>
        <row r="1434">
          <cell r="A1434" t="str">
            <v>TDRS</v>
          </cell>
          <cell r="B1434" t="str">
            <v>Residential Service</v>
          </cell>
          <cell r="C1434">
            <v>50</v>
          </cell>
          <cell r="D1434">
            <v>20</v>
          </cell>
          <cell r="E1434" t="str">
            <v>R=ALF</v>
          </cell>
          <cell r="F1434">
            <v>1</v>
          </cell>
          <cell r="G1434">
            <v>39608</v>
          </cell>
          <cell r="H1434">
            <v>240</v>
          </cell>
          <cell r="I1434">
            <v>3</v>
          </cell>
          <cell r="J1434">
            <v>19</v>
          </cell>
        </row>
        <row r="1435">
          <cell r="A1435" t="str">
            <v>TDRS</v>
          </cell>
          <cell r="B1435" t="str">
            <v>Residential Service</v>
          </cell>
          <cell r="C1435">
            <v>50</v>
          </cell>
          <cell r="D1435">
            <v>20</v>
          </cell>
          <cell r="E1435" t="str">
            <v>R=A1D1ND</v>
          </cell>
          <cell r="F1435">
            <v>1</v>
          </cell>
          <cell r="G1435">
            <v>39282</v>
          </cell>
          <cell r="H1435">
            <v>240</v>
          </cell>
          <cell r="I1435">
            <v>3</v>
          </cell>
          <cell r="J1435">
            <v>2</v>
          </cell>
        </row>
        <row r="1436">
          <cell r="A1436" t="str">
            <v>TDRS</v>
          </cell>
          <cell r="B1436" t="str">
            <v>Residential Service</v>
          </cell>
          <cell r="C1436">
            <v>50</v>
          </cell>
          <cell r="D1436">
            <v>20</v>
          </cell>
          <cell r="E1436" t="str">
            <v>R=J3S</v>
          </cell>
          <cell r="F1436">
            <v>1</v>
          </cell>
          <cell r="H1436">
            <v>240</v>
          </cell>
          <cell r="I1436">
            <v>3</v>
          </cell>
          <cell r="J1436">
            <v>1</v>
          </cell>
        </row>
        <row r="1437">
          <cell r="A1437" t="str">
            <v>TDRS</v>
          </cell>
          <cell r="B1437" t="str">
            <v>Residential Service</v>
          </cell>
          <cell r="C1437">
            <v>50</v>
          </cell>
          <cell r="D1437">
            <v>20</v>
          </cell>
          <cell r="E1437" t="str">
            <v>R=MS</v>
          </cell>
          <cell r="F1437">
            <v>1</v>
          </cell>
          <cell r="H1437">
            <v>240</v>
          </cell>
          <cell r="I1437">
            <v>3</v>
          </cell>
          <cell r="J1437">
            <v>4</v>
          </cell>
        </row>
        <row r="1438">
          <cell r="A1438" t="str">
            <v>TDRS</v>
          </cell>
          <cell r="B1438" t="str">
            <v>Residential Service</v>
          </cell>
          <cell r="C1438">
            <v>50</v>
          </cell>
          <cell r="D1438">
            <v>20</v>
          </cell>
          <cell r="E1438" t="str">
            <v>R=IM70S</v>
          </cell>
          <cell r="F1438">
            <v>1</v>
          </cell>
          <cell r="H1438">
            <v>240</v>
          </cell>
          <cell r="I1438">
            <v>3</v>
          </cell>
          <cell r="J1438">
            <v>3</v>
          </cell>
        </row>
        <row r="1439">
          <cell r="A1439" t="str">
            <v>TDRS</v>
          </cell>
          <cell r="B1439" t="str">
            <v>Residential Service</v>
          </cell>
          <cell r="C1439">
            <v>50</v>
          </cell>
          <cell r="D1439">
            <v>20</v>
          </cell>
          <cell r="E1439" t="str">
            <v>R=J4ES</v>
          </cell>
          <cell r="F1439">
            <v>1</v>
          </cell>
          <cell r="G1439">
            <v>36161</v>
          </cell>
          <cell r="H1439">
            <v>240</v>
          </cell>
          <cell r="I1439">
            <v>3</v>
          </cell>
          <cell r="J1439">
            <v>2</v>
          </cell>
        </row>
        <row r="1440">
          <cell r="A1440" t="str">
            <v>TDRS</v>
          </cell>
          <cell r="B1440" t="str">
            <v>Residential Service</v>
          </cell>
          <cell r="C1440">
            <v>50</v>
          </cell>
          <cell r="D1440">
            <v>20</v>
          </cell>
          <cell r="E1440" t="str">
            <v>R=A1D1ND</v>
          </cell>
          <cell r="F1440">
            <v>1</v>
          </cell>
          <cell r="G1440">
            <v>37343</v>
          </cell>
          <cell r="H1440">
            <v>240</v>
          </cell>
          <cell r="I1440">
            <v>3</v>
          </cell>
          <cell r="J1440">
            <v>7</v>
          </cell>
        </row>
        <row r="1441">
          <cell r="A1441" t="str">
            <v>TDRS</v>
          </cell>
          <cell r="B1441" t="str">
            <v>Residential Service</v>
          </cell>
          <cell r="C1441">
            <v>50</v>
          </cell>
          <cell r="D1441">
            <v>20</v>
          </cell>
          <cell r="E1441" t="str">
            <v>R=C1S</v>
          </cell>
          <cell r="F1441">
            <v>1</v>
          </cell>
          <cell r="G1441">
            <v>38840</v>
          </cell>
          <cell r="H1441">
            <v>240</v>
          </cell>
          <cell r="I1441">
            <v>3</v>
          </cell>
          <cell r="J1441">
            <v>48</v>
          </cell>
        </row>
        <row r="1442">
          <cell r="A1442" t="str">
            <v>TDRS</v>
          </cell>
          <cell r="B1442" t="str">
            <v>Residential Service</v>
          </cell>
          <cell r="C1442">
            <v>50</v>
          </cell>
          <cell r="D1442">
            <v>20</v>
          </cell>
          <cell r="E1442" t="str">
            <v>R=J4ES</v>
          </cell>
          <cell r="F1442">
            <v>1</v>
          </cell>
          <cell r="H1442">
            <v>240</v>
          </cell>
          <cell r="I1442">
            <v>3</v>
          </cell>
          <cell r="J1442">
            <v>1</v>
          </cell>
        </row>
        <row r="1443">
          <cell r="A1443" t="str">
            <v>TDRS</v>
          </cell>
          <cell r="B1443" t="str">
            <v>Residential Service</v>
          </cell>
          <cell r="C1443">
            <v>50</v>
          </cell>
          <cell r="D1443">
            <v>20</v>
          </cell>
          <cell r="E1443" t="str">
            <v>R=MSE</v>
          </cell>
          <cell r="F1443">
            <v>1</v>
          </cell>
          <cell r="G1443">
            <v>36411</v>
          </cell>
          <cell r="H1443">
            <v>240</v>
          </cell>
          <cell r="I1443">
            <v>3</v>
          </cell>
          <cell r="J1443">
            <v>3</v>
          </cell>
        </row>
        <row r="1444">
          <cell r="A1444" t="str">
            <v>TDRS</v>
          </cell>
          <cell r="B1444" t="str">
            <v>Residential Service</v>
          </cell>
          <cell r="C1444">
            <v>50</v>
          </cell>
          <cell r="D1444">
            <v>20</v>
          </cell>
          <cell r="E1444" t="str">
            <v>R=MSE</v>
          </cell>
          <cell r="F1444">
            <v>1</v>
          </cell>
          <cell r="G1444">
            <v>36466</v>
          </cell>
          <cell r="H1444">
            <v>240</v>
          </cell>
          <cell r="I1444">
            <v>3</v>
          </cell>
          <cell r="J1444">
            <v>2</v>
          </cell>
        </row>
        <row r="1445">
          <cell r="A1445" t="str">
            <v>TDRS</v>
          </cell>
          <cell r="B1445" t="str">
            <v>Residential Service</v>
          </cell>
          <cell r="C1445">
            <v>50</v>
          </cell>
          <cell r="D1445">
            <v>20</v>
          </cell>
          <cell r="E1445" t="str">
            <v>R=ALF</v>
          </cell>
          <cell r="F1445">
            <v>1</v>
          </cell>
          <cell r="G1445">
            <v>38995</v>
          </cell>
          <cell r="H1445">
            <v>240</v>
          </cell>
          <cell r="I1445">
            <v>3</v>
          </cell>
          <cell r="J1445">
            <v>41</v>
          </cell>
        </row>
        <row r="1446">
          <cell r="A1446" t="str">
            <v>TDRS</v>
          </cell>
          <cell r="B1446" t="str">
            <v>Residential Service</v>
          </cell>
          <cell r="C1446">
            <v>50</v>
          </cell>
          <cell r="D1446">
            <v>20</v>
          </cell>
          <cell r="E1446" t="str">
            <v>R=C1S</v>
          </cell>
          <cell r="F1446">
            <v>1</v>
          </cell>
          <cell r="G1446">
            <v>38532</v>
          </cell>
          <cell r="H1446">
            <v>240</v>
          </cell>
          <cell r="I1446">
            <v>3</v>
          </cell>
          <cell r="J1446">
            <v>44</v>
          </cell>
        </row>
        <row r="1447">
          <cell r="A1447" t="str">
            <v>TDRS</v>
          </cell>
          <cell r="B1447" t="str">
            <v>Residential Service</v>
          </cell>
          <cell r="C1447">
            <v>50</v>
          </cell>
          <cell r="D1447">
            <v>20</v>
          </cell>
          <cell r="E1447" t="str">
            <v>R=J4ES</v>
          </cell>
          <cell r="F1447">
            <v>1</v>
          </cell>
          <cell r="H1447">
            <v>240</v>
          </cell>
          <cell r="I1447">
            <v>3</v>
          </cell>
          <cell r="J1447">
            <v>2</v>
          </cell>
        </row>
        <row r="1448">
          <cell r="A1448" t="str">
            <v>TDRS</v>
          </cell>
          <cell r="B1448" t="str">
            <v>Residential Service</v>
          </cell>
          <cell r="C1448">
            <v>50</v>
          </cell>
          <cell r="D1448">
            <v>20</v>
          </cell>
          <cell r="E1448" t="str">
            <v>R=AL-ALT</v>
          </cell>
          <cell r="F1448">
            <v>1</v>
          </cell>
          <cell r="G1448">
            <v>37812</v>
          </cell>
          <cell r="H1448">
            <v>240</v>
          </cell>
          <cell r="I1448">
            <v>3</v>
          </cell>
          <cell r="J1448">
            <v>16</v>
          </cell>
        </row>
        <row r="1449">
          <cell r="A1449" t="str">
            <v>TDRS</v>
          </cell>
          <cell r="B1449" t="str">
            <v>Residential Service</v>
          </cell>
          <cell r="C1449">
            <v>50</v>
          </cell>
          <cell r="D1449">
            <v>20</v>
          </cell>
          <cell r="E1449" t="str">
            <v>R=A1D1</v>
          </cell>
          <cell r="F1449">
            <v>1</v>
          </cell>
          <cell r="G1449">
            <v>37139</v>
          </cell>
          <cell r="H1449">
            <v>240</v>
          </cell>
          <cell r="I1449">
            <v>3</v>
          </cell>
          <cell r="J1449">
            <v>1</v>
          </cell>
        </row>
        <row r="1450">
          <cell r="A1450" t="str">
            <v>TDRS</v>
          </cell>
          <cell r="B1450" t="str">
            <v>Residential Service</v>
          </cell>
          <cell r="C1450">
            <v>50</v>
          </cell>
          <cell r="D1450">
            <v>20</v>
          </cell>
          <cell r="E1450" t="str">
            <v>R=MSE</v>
          </cell>
          <cell r="F1450">
            <v>1</v>
          </cell>
          <cell r="H1450">
            <v>240</v>
          </cell>
          <cell r="I1450">
            <v>3</v>
          </cell>
          <cell r="J1450">
            <v>3</v>
          </cell>
        </row>
        <row r="1451">
          <cell r="A1451" t="str">
            <v>TDRS</v>
          </cell>
          <cell r="B1451" t="str">
            <v>Residential Service</v>
          </cell>
          <cell r="C1451">
            <v>50</v>
          </cell>
          <cell r="D1451">
            <v>20</v>
          </cell>
          <cell r="E1451" t="str">
            <v>R=MSE</v>
          </cell>
          <cell r="F1451">
            <v>1</v>
          </cell>
          <cell r="H1451">
            <v>240</v>
          </cell>
          <cell r="I1451">
            <v>3</v>
          </cell>
          <cell r="J1451">
            <v>6</v>
          </cell>
        </row>
        <row r="1452">
          <cell r="A1452" t="str">
            <v>TDRS</v>
          </cell>
          <cell r="B1452" t="str">
            <v>Residential Service</v>
          </cell>
          <cell r="C1452">
            <v>50</v>
          </cell>
          <cell r="D1452">
            <v>20</v>
          </cell>
          <cell r="E1452" t="str">
            <v>R=TMS2S</v>
          </cell>
          <cell r="F1452">
            <v>1</v>
          </cell>
          <cell r="H1452">
            <v>240</v>
          </cell>
          <cell r="I1452">
            <v>3</v>
          </cell>
          <cell r="J1452">
            <v>2</v>
          </cell>
        </row>
        <row r="1453">
          <cell r="A1453" t="str">
            <v>TDRS</v>
          </cell>
          <cell r="B1453" t="str">
            <v>Residential Service</v>
          </cell>
          <cell r="C1453">
            <v>50</v>
          </cell>
          <cell r="D1453">
            <v>20</v>
          </cell>
          <cell r="E1453" t="str">
            <v>R=A1D1ND</v>
          </cell>
          <cell r="F1453">
            <v>1</v>
          </cell>
          <cell r="G1453">
            <v>37384</v>
          </cell>
          <cell r="H1453">
            <v>999</v>
          </cell>
          <cell r="I1453">
            <v>3</v>
          </cell>
          <cell r="J1453">
            <v>3</v>
          </cell>
        </row>
        <row r="1454">
          <cell r="A1454" t="str">
            <v>TDRS</v>
          </cell>
          <cell r="B1454" t="str">
            <v>Residential Service</v>
          </cell>
          <cell r="C1454">
            <v>50</v>
          </cell>
          <cell r="D1454">
            <v>20</v>
          </cell>
          <cell r="E1454" t="str">
            <v>R=A1D1ND</v>
          </cell>
          <cell r="F1454">
            <v>1</v>
          </cell>
          <cell r="G1454">
            <v>37482</v>
          </cell>
          <cell r="H1454">
            <v>240</v>
          </cell>
          <cell r="I1454">
            <v>3</v>
          </cell>
          <cell r="J1454">
            <v>6</v>
          </cell>
        </row>
        <row r="1455">
          <cell r="A1455" t="str">
            <v>TDRS</v>
          </cell>
          <cell r="B1455" t="str">
            <v>Residential Service</v>
          </cell>
          <cell r="D1455">
            <v>20</v>
          </cell>
          <cell r="E1455" t="str">
            <v>R=AB1</v>
          </cell>
          <cell r="F1455">
            <v>1</v>
          </cell>
          <cell r="G1455">
            <v>36161</v>
          </cell>
          <cell r="H1455">
            <v>240</v>
          </cell>
          <cell r="I1455">
            <v>3</v>
          </cell>
          <cell r="J1455">
            <v>1</v>
          </cell>
        </row>
        <row r="1456">
          <cell r="J1456">
            <v>187891</v>
          </cell>
        </row>
        <row r="1458">
          <cell r="A1458" t="str">
            <v>TDRS</v>
          </cell>
          <cell r="B1458" t="str">
            <v>Residential Service</v>
          </cell>
          <cell r="C1458">
            <v>2.5</v>
          </cell>
          <cell r="D1458">
            <v>20</v>
          </cell>
          <cell r="E1458" t="str">
            <v>R=A1D</v>
          </cell>
          <cell r="F1458">
            <v>3</v>
          </cell>
          <cell r="G1458">
            <v>38446</v>
          </cell>
          <cell r="H1458">
            <v>999</v>
          </cell>
          <cell r="I1458">
            <v>4</v>
          </cell>
          <cell r="J1458">
            <v>1</v>
          </cell>
        </row>
        <row r="1459">
          <cell r="A1459" t="str">
            <v>TDRS</v>
          </cell>
          <cell r="B1459" t="str">
            <v>Residential Service</v>
          </cell>
          <cell r="C1459">
            <v>2.5</v>
          </cell>
          <cell r="D1459">
            <v>20</v>
          </cell>
          <cell r="E1459" t="str">
            <v>R=K6WA</v>
          </cell>
          <cell r="F1459">
            <v>3</v>
          </cell>
          <cell r="H1459">
            <v>240</v>
          </cell>
          <cell r="I1459">
            <v>4</v>
          </cell>
          <cell r="J1459">
            <v>1</v>
          </cell>
        </row>
        <row r="1460">
          <cell r="A1460" t="str">
            <v>TDRS</v>
          </cell>
          <cell r="B1460" t="str">
            <v>Residential Service</v>
          </cell>
          <cell r="C1460">
            <v>2.5</v>
          </cell>
          <cell r="D1460">
            <v>20</v>
          </cell>
          <cell r="E1460" t="str">
            <v>R=A1D</v>
          </cell>
          <cell r="F1460">
            <v>3</v>
          </cell>
          <cell r="H1460">
            <v>240</v>
          </cell>
          <cell r="I1460">
            <v>4</v>
          </cell>
          <cell r="J1460">
            <v>1</v>
          </cell>
        </row>
        <row r="1461">
          <cell r="A1461" t="str">
            <v>TDRS</v>
          </cell>
          <cell r="B1461" t="str">
            <v>Residential Service</v>
          </cell>
          <cell r="C1461">
            <v>2.5</v>
          </cell>
          <cell r="D1461">
            <v>20</v>
          </cell>
          <cell r="E1461" t="str">
            <v>R=A1D</v>
          </cell>
          <cell r="F1461">
            <v>3</v>
          </cell>
          <cell r="H1461">
            <v>999</v>
          </cell>
          <cell r="I1461">
            <v>4</v>
          </cell>
          <cell r="J1461">
            <v>1</v>
          </cell>
        </row>
        <row r="1462">
          <cell r="A1462" t="str">
            <v>TDRS</v>
          </cell>
          <cell r="B1462" t="str">
            <v>Residential Service</v>
          </cell>
          <cell r="C1462">
            <v>2.5</v>
          </cell>
          <cell r="D1462">
            <v>20</v>
          </cell>
          <cell r="E1462" t="str">
            <v>R=A1D</v>
          </cell>
          <cell r="F1462">
            <v>3</v>
          </cell>
          <cell r="G1462">
            <v>39650</v>
          </cell>
          <cell r="H1462">
            <v>999</v>
          </cell>
          <cell r="I1462">
            <v>3</v>
          </cell>
          <cell r="J1462">
            <v>1</v>
          </cell>
        </row>
        <row r="1463">
          <cell r="A1463" t="str">
            <v>TDRS</v>
          </cell>
          <cell r="B1463" t="str">
            <v>Residential Service</v>
          </cell>
          <cell r="C1463">
            <v>2.5</v>
          </cell>
          <cell r="D1463">
            <v>20</v>
          </cell>
          <cell r="E1463" t="str">
            <v>R=A1TL</v>
          </cell>
          <cell r="F1463">
            <v>3</v>
          </cell>
          <cell r="G1463">
            <v>36558</v>
          </cell>
          <cell r="H1463">
            <v>999</v>
          </cell>
          <cell r="I1463">
            <v>4</v>
          </cell>
          <cell r="J1463">
            <v>1</v>
          </cell>
        </row>
        <row r="1464">
          <cell r="A1464" t="str">
            <v>TDRS</v>
          </cell>
          <cell r="B1464" t="str">
            <v>Residential Service</v>
          </cell>
          <cell r="C1464">
            <v>2.5</v>
          </cell>
          <cell r="D1464">
            <v>20</v>
          </cell>
          <cell r="E1464" t="str">
            <v>R=A1DND</v>
          </cell>
          <cell r="F1464">
            <v>3</v>
          </cell>
          <cell r="H1464">
            <v>999</v>
          </cell>
          <cell r="I1464">
            <v>4</v>
          </cell>
          <cell r="J1464">
            <v>1</v>
          </cell>
        </row>
        <row r="1465">
          <cell r="A1465" t="str">
            <v>TDRS</v>
          </cell>
          <cell r="B1465" t="str">
            <v>Residential Service</v>
          </cell>
          <cell r="C1465">
            <v>2.5</v>
          </cell>
          <cell r="D1465">
            <v>20</v>
          </cell>
          <cell r="E1465" t="str">
            <v>R=A1DND</v>
          </cell>
          <cell r="F1465">
            <v>3</v>
          </cell>
          <cell r="G1465">
            <v>37512</v>
          </cell>
          <cell r="H1465">
            <v>999</v>
          </cell>
          <cell r="I1465">
            <v>4</v>
          </cell>
          <cell r="J1465">
            <v>1</v>
          </cell>
        </row>
        <row r="1466">
          <cell r="A1466" t="str">
            <v>TDRS</v>
          </cell>
          <cell r="B1466" t="str">
            <v>Residential Service</v>
          </cell>
          <cell r="C1466">
            <v>2.5</v>
          </cell>
          <cell r="D1466">
            <v>20</v>
          </cell>
          <cell r="E1466" t="str">
            <v>R=A1TL</v>
          </cell>
          <cell r="F1466">
            <v>3</v>
          </cell>
          <cell r="G1466">
            <v>36579</v>
          </cell>
          <cell r="H1466">
            <v>999</v>
          </cell>
          <cell r="I1466">
            <v>3</v>
          </cell>
          <cell r="J1466">
            <v>1</v>
          </cell>
        </row>
        <row r="1467">
          <cell r="A1467" t="str">
            <v>TDRS</v>
          </cell>
          <cell r="B1467" t="str">
            <v>Residential Service</v>
          </cell>
          <cell r="C1467">
            <v>2.5</v>
          </cell>
          <cell r="D1467">
            <v>20</v>
          </cell>
          <cell r="E1467" t="str">
            <v>R=A1D</v>
          </cell>
          <cell r="F1467">
            <v>3</v>
          </cell>
          <cell r="G1467">
            <v>36454</v>
          </cell>
          <cell r="H1467">
            <v>999</v>
          </cell>
          <cell r="I1467">
            <v>4</v>
          </cell>
          <cell r="J1467">
            <v>1</v>
          </cell>
        </row>
        <row r="1468">
          <cell r="A1468" t="str">
            <v>TDRS</v>
          </cell>
          <cell r="B1468" t="str">
            <v>Residential Service</v>
          </cell>
          <cell r="C1468">
            <v>2.5</v>
          </cell>
          <cell r="D1468">
            <v>20</v>
          </cell>
          <cell r="E1468" t="str">
            <v>R=A1DND</v>
          </cell>
          <cell r="F1468">
            <v>3</v>
          </cell>
          <cell r="G1468">
            <v>39707</v>
          </cell>
          <cell r="H1468">
            <v>999</v>
          </cell>
          <cell r="I1468">
            <v>4</v>
          </cell>
          <cell r="J1468">
            <v>3</v>
          </cell>
        </row>
        <row r="1469">
          <cell r="A1469" t="str">
            <v>TDRS</v>
          </cell>
          <cell r="B1469" t="str">
            <v>Residential Service</v>
          </cell>
          <cell r="C1469">
            <v>2.5</v>
          </cell>
          <cell r="D1469">
            <v>20</v>
          </cell>
          <cell r="E1469" t="str">
            <v>R=DXS2</v>
          </cell>
          <cell r="F1469">
            <v>3</v>
          </cell>
          <cell r="H1469">
            <v>277</v>
          </cell>
          <cell r="I1469">
            <v>4</v>
          </cell>
          <cell r="J1469">
            <v>1</v>
          </cell>
        </row>
        <row r="1470">
          <cell r="A1470" t="str">
            <v>TDRS</v>
          </cell>
          <cell r="B1470" t="str">
            <v>Residential Service</v>
          </cell>
          <cell r="C1470">
            <v>2.5</v>
          </cell>
          <cell r="D1470">
            <v>20</v>
          </cell>
          <cell r="E1470" t="str">
            <v>R=A1D</v>
          </cell>
          <cell r="F1470">
            <v>3</v>
          </cell>
          <cell r="G1470">
            <v>37811</v>
          </cell>
          <cell r="H1470">
            <v>999</v>
          </cell>
          <cell r="I1470">
            <v>4</v>
          </cell>
          <cell r="J1470">
            <v>1</v>
          </cell>
        </row>
        <row r="1471">
          <cell r="A1471" t="str">
            <v>TDRS</v>
          </cell>
          <cell r="B1471" t="str">
            <v>Residential Service</v>
          </cell>
          <cell r="C1471">
            <v>2.5</v>
          </cell>
          <cell r="D1471">
            <v>20</v>
          </cell>
          <cell r="E1471" t="str">
            <v>R=A1D</v>
          </cell>
          <cell r="F1471">
            <v>3</v>
          </cell>
          <cell r="H1471">
            <v>999</v>
          </cell>
          <cell r="I1471">
            <v>4</v>
          </cell>
          <cell r="J1471">
            <v>2</v>
          </cell>
        </row>
        <row r="1472">
          <cell r="A1472" t="str">
            <v>TDRS</v>
          </cell>
          <cell r="B1472" t="str">
            <v>Residential Service</v>
          </cell>
          <cell r="C1472">
            <v>2.5</v>
          </cell>
          <cell r="D1472">
            <v>20</v>
          </cell>
          <cell r="E1472" t="str">
            <v>R=A1D</v>
          </cell>
          <cell r="F1472">
            <v>3</v>
          </cell>
          <cell r="G1472">
            <v>39666</v>
          </cell>
          <cell r="H1472">
            <v>999</v>
          </cell>
          <cell r="I1472">
            <v>4</v>
          </cell>
          <cell r="J1472">
            <v>1</v>
          </cell>
        </row>
        <row r="1473">
          <cell r="A1473" t="str">
            <v>TDRS</v>
          </cell>
          <cell r="B1473" t="str">
            <v>Residential Service</v>
          </cell>
          <cell r="C1473">
            <v>2.5</v>
          </cell>
          <cell r="D1473">
            <v>20</v>
          </cell>
          <cell r="E1473" t="str">
            <v>R=A1R</v>
          </cell>
          <cell r="F1473">
            <v>3</v>
          </cell>
          <cell r="G1473">
            <v>39246</v>
          </cell>
          <cell r="H1473">
            <v>999</v>
          </cell>
          <cell r="I1473">
            <v>4</v>
          </cell>
          <cell r="J1473">
            <v>1</v>
          </cell>
        </row>
        <row r="1474">
          <cell r="A1474" t="str">
            <v>TDRS</v>
          </cell>
          <cell r="B1474" t="str">
            <v>Residential Service</v>
          </cell>
          <cell r="C1474">
            <v>2.5</v>
          </cell>
          <cell r="D1474">
            <v>20</v>
          </cell>
          <cell r="E1474" t="str">
            <v>R=PWA</v>
          </cell>
          <cell r="F1474">
            <v>3</v>
          </cell>
          <cell r="H1474">
            <v>240</v>
          </cell>
          <cell r="I1474">
            <v>4</v>
          </cell>
          <cell r="J1474">
            <v>5</v>
          </cell>
        </row>
        <row r="1475">
          <cell r="A1475" t="str">
            <v>TDRS</v>
          </cell>
          <cell r="B1475" t="str">
            <v>Residential Service</v>
          </cell>
          <cell r="C1475">
            <v>2.5</v>
          </cell>
          <cell r="D1475">
            <v>20</v>
          </cell>
          <cell r="E1475" t="str">
            <v>R=A1D</v>
          </cell>
          <cell r="F1475">
            <v>3</v>
          </cell>
          <cell r="G1475">
            <v>36525</v>
          </cell>
          <cell r="H1475">
            <v>999</v>
          </cell>
          <cell r="I1475">
            <v>4</v>
          </cell>
          <cell r="J1475">
            <v>1</v>
          </cell>
        </row>
        <row r="1476">
          <cell r="A1476" t="str">
            <v>TDRS</v>
          </cell>
          <cell r="B1476" t="str">
            <v>Residential Service</v>
          </cell>
          <cell r="C1476">
            <v>15</v>
          </cell>
          <cell r="D1476">
            <v>20</v>
          </cell>
          <cell r="E1476" t="str">
            <v>R=LC2P</v>
          </cell>
          <cell r="F1476">
            <v>3</v>
          </cell>
          <cell r="H1476">
            <v>240</v>
          </cell>
          <cell r="I1476">
            <v>4</v>
          </cell>
          <cell r="J1476">
            <v>1</v>
          </cell>
        </row>
        <row r="1477">
          <cell r="A1477" t="str">
            <v>TDRS</v>
          </cell>
          <cell r="B1477" t="str">
            <v>Residential Service</v>
          </cell>
          <cell r="C1477">
            <v>15</v>
          </cell>
          <cell r="D1477">
            <v>20</v>
          </cell>
          <cell r="E1477" t="str">
            <v>R=P20S</v>
          </cell>
          <cell r="F1477">
            <v>3</v>
          </cell>
          <cell r="H1477">
            <v>0</v>
          </cell>
          <cell r="I1477">
            <v>0</v>
          </cell>
          <cell r="J1477">
            <v>1</v>
          </cell>
        </row>
        <row r="1478">
          <cell r="A1478" t="str">
            <v>TDRS</v>
          </cell>
          <cell r="B1478" t="str">
            <v>Residential Service</v>
          </cell>
          <cell r="C1478">
            <v>15</v>
          </cell>
          <cell r="D1478">
            <v>20</v>
          </cell>
          <cell r="E1478" t="str">
            <v>R=MG2P</v>
          </cell>
          <cell r="F1478">
            <v>3</v>
          </cell>
          <cell r="H1478">
            <v>240</v>
          </cell>
          <cell r="I1478">
            <v>4</v>
          </cell>
          <cell r="J1478">
            <v>1</v>
          </cell>
        </row>
        <row r="1479">
          <cell r="A1479" t="str">
            <v>TDRS</v>
          </cell>
          <cell r="B1479" t="str">
            <v>Residential Service</v>
          </cell>
          <cell r="C1479">
            <v>15</v>
          </cell>
          <cell r="D1479">
            <v>20</v>
          </cell>
          <cell r="E1479" t="str">
            <v>R=P20S</v>
          </cell>
          <cell r="F1479">
            <v>3</v>
          </cell>
          <cell r="H1479">
            <v>240</v>
          </cell>
          <cell r="I1479">
            <v>4</v>
          </cell>
          <cell r="J1479">
            <v>14</v>
          </cell>
        </row>
        <row r="1480">
          <cell r="A1480" t="str">
            <v>TDRS</v>
          </cell>
          <cell r="B1480" t="str">
            <v>Residential Service</v>
          </cell>
          <cell r="C1480">
            <v>15</v>
          </cell>
          <cell r="D1480">
            <v>20</v>
          </cell>
          <cell r="E1480" t="str">
            <v>R=S6S</v>
          </cell>
          <cell r="F1480">
            <v>3</v>
          </cell>
          <cell r="H1480">
            <v>240</v>
          </cell>
          <cell r="I1480">
            <v>4</v>
          </cell>
          <cell r="J1480">
            <v>20</v>
          </cell>
        </row>
        <row r="1481">
          <cell r="A1481" t="str">
            <v>TDRS</v>
          </cell>
          <cell r="B1481" t="str">
            <v>Residential Service</v>
          </cell>
          <cell r="C1481">
            <v>15</v>
          </cell>
          <cell r="D1481">
            <v>20</v>
          </cell>
          <cell r="E1481" t="str">
            <v>R=MG2P</v>
          </cell>
          <cell r="F1481">
            <v>3</v>
          </cell>
          <cell r="H1481">
            <v>240</v>
          </cell>
          <cell r="I1481">
            <v>3</v>
          </cell>
          <cell r="J1481">
            <v>1</v>
          </cell>
        </row>
        <row r="1482">
          <cell r="A1482" t="str">
            <v>TDRS</v>
          </cell>
          <cell r="B1482" t="str">
            <v>Residential Service</v>
          </cell>
          <cell r="C1482">
            <v>15</v>
          </cell>
          <cell r="D1482">
            <v>20</v>
          </cell>
          <cell r="E1482" t="str">
            <v>R=SL6S</v>
          </cell>
          <cell r="F1482">
            <v>3</v>
          </cell>
          <cell r="H1482">
            <v>240</v>
          </cell>
          <cell r="I1482">
            <v>3</v>
          </cell>
          <cell r="J1482">
            <v>1</v>
          </cell>
        </row>
        <row r="1483">
          <cell r="A1483" t="str">
            <v>TDRS</v>
          </cell>
          <cell r="B1483" t="str">
            <v>Residential Service</v>
          </cell>
          <cell r="C1483">
            <v>15</v>
          </cell>
          <cell r="D1483">
            <v>20</v>
          </cell>
          <cell r="E1483" t="str">
            <v>R=S6S</v>
          </cell>
          <cell r="F1483">
            <v>3</v>
          </cell>
          <cell r="H1483">
            <v>240</v>
          </cell>
          <cell r="I1483">
            <v>4</v>
          </cell>
          <cell r="J1483">
            <v>1</v>
          </cell>
        </row>
        <row r="1484">
          <cell r="A1484" t="str">
            <v>TDRS</v>
          </cell>
          <cell r="B1484" t="str">
            <v>Residential Service</v>
          </cell>
          <cell r="C1484">
            <v>15</v>
          </cell>
          <cell r="D1484">
            <v>20</v>
          </cell>
          <cell r="E1484" t="str">
            <v>R=MR2S</v>
          </cell>
          <cell r="F1484">
            <v>3</v>
          </cell>
          <cell r="H1484">
            <v>240</v>
          </cell>
          <cell r="I1484">
            <v>4</v>
          </cell>
          <cell r="J1484">
            <v>1</v>
          </cell>
        </row>
        <row r="1485">
          <cell r="A1485" t="str">
            <v>TDRS</v>
          </cell>
          <cell r="B1485" t="str">
            <v>Residential Service</v>
          </cell>
          <cell r="C1485">
            <v>15</v>
          </cell>
          <cell r="D1485">
            <v>20</v>
          </cell>
          <cell r="E1485" t="str">
            <v>R=PWS</v>
          </cell>
          <cell r="F1485">
            <v>3</v>
          </cell>
          <cell r="H1485">
            <v>0</v>
          </cell>
          <cell r="I1485">
            <v>0</v>
          </cell>
          <cell r="J1485">
            <v>1</v>
          </cell>
        </row>
        <row r="1486">
          <cell r="A1486" t="str">
            <v>TDRS</v>
          </cell>
          <cell r="B1486" t="str">
            <v>Residential Service</v>
          </cell>
          <cell r="C1486">
            <v>15</v>
          </cell>
          <cell r="D1486">
            <v>20</v>
          </cell>
          <cell r="E1486" t="str">
            <v>R=S6S</v>
          </cell>
          <cell r="F1486">
            <v>3</v>
          </cell>
          <cell r="H1486">
            <v>240</v>
          </cell>
          <cell r="I1486">
            <v>3</v>
          </cell>
          <cell r="J1486">
            <v>1</v>
          </cell>
        </row>
        <row r="1487">
          <cell r="A1487" t="str">
            <v>TDRS</v>
          </cell>
          <cell r="B1487" t="str">
            <v>Residential Service</v>
          </cell>
          <cell r="C1487">
            <v>15</v>
          </cell>
          <cell r="D1487">
            <v>20</v>
          </cell>
          <cell r="E1487" t="str">
            <v>R=PWS</v>
          </cell>
          <cell r="F1487">
            <v>3</v>
          </cell>
          <cell r="H1487">
            <v>240</v>
          </cell>
          <cell r="I1487">
            <v>4</v>
          </cell>
          <cell r="J1487">
            <v>1</v>
          </cell>
        </row>
        <row r="1488">
          <cell r="A1488" t="str">
            <v>TDRS</v>
          </cell>
          <cell r="B1488" t="str">
            <v>Residential Service</v>
          </cell>
          <cell r="C1488">
            <v>25</v>
          </cell>
          <cell r="D1488">
            <v>20</v>
          </cell>
          <cell r="E1488" t="str">
            <v>R=SSM8A</v>
          </cell>
          <cell r="F1488">
            <v>3</v>
          </cell>
          <cell r="H1488">
            <v>240</v>
          </cell>
          <cell r="I1488">
            <v>4</v>
          </cell>
          <cell r="J1488">
            <v>1</v>
          </cell>
        </row>
        <row r="1489">
          <cell r="A1489" t="str">
            <v>TDRS</v>
          </cell>
          <cell r="B1489" t="str">
            <v>Residential Service</v>
          </cell>
          <cell r="C1489">
            <v>30</v>
          </cell>
          <cell r="D1489">
            <v>20</v>
          </cell>
          <cell r="E1489" t="str">
            <v>R=ABS7</v>
          </cell>
          <cell r="F1489">
            <v>3</v>
          </cell>
          <cell r="H1489">
            <v>240</v>
          </cell>
          <cell r="I1489">
            <v>4</v>
          </cell>
          <cell r="J1489">
            <v>1</v>
          </cell>
        </row>
        <row r="1490">
          <cell r="A1490" t="str">
            <v>TDRS</v>
          </cell>
          <cell r="B1490" t="str">
            <v>Residential Service</v>
          </cell>
          <cell r="C1490">
            <v>30</v>
          </cell>
          <cell r="D1490">
            <v>20</v>
          </cell>
          <cell r="E1490" t="str">
            <v>R=S6S</v>
          </cell>
          <cell r="F1490">
            <v>3</v>
          </cell>
          <cell r="G1490">
            <v>36404</v>
          </cell>
          <cell r="H1490">
            <v>240</v>
          </cell>
          <cell r="I1490">
            <v>4</v>
          </cell>
          <cell r="J1490">
            <v>1</v>
          </cell>
        </row>
        <row r="1491">
          <cell r="A1491" t="str">
            <v>TDRS</v>
          </cell>
          <cell r="B1491" t="str">
            <v>Residential Service</v>
          </cell>
          <cell r="C1491">
            <v>30</v>
          </cell>
          <cell r="D1491">
            <v>20</v>
          </cell>
          <cell r="E1491" t="str">
            <v>R=SL6S</v>
          </cell>
          <cell r="F1491">
            <v>3</v>
          </cell>
          <cell r="G1491">
            <v>36432</v>
          </cell>
          <cell r="H1491">
            <v>240</v>
          </cell>
          <cell r="I1491">
            <v>4</v>
          </cell>
          <cell r="J1491">
            <v>1</v>
          </cell>
        </row>
        <row r="1492">
          <cell r="A1492" t="str">
            <v>TDRS</v>
          </cell>
          <cell r="B1492" t="str">
            <v>Residential Service</v>
          </cell>
          <cell r="C1492">
            <v>30</v>
          </cell>
          <cell r="D1492">
            <v>20</v>
          </cell>
          <cell r="E1492" t="str">
            <v>R=S6S</v>
          </cell>
          <cell r="F1492">
            <v>3</v>
          </cell>
          <cell r="G1492">
            <v>36524</v>
          </cell>
          <cell r="H1492">
            <v>240</v>
          </cell>
          <cell r="I1492">
            <v>4</v>
          </cell>
          <cell r="J1492">
            <v>2</v>
          </cell>
        </row>
        <row r="1493">
          <cell r="A1493" t="str">
            <v>TDRS</v>
          </cell>
          <cell r="B1493" t="str">
            <v>Residential Service</v>
          </cell>
          <cell r="C1493">
            <v>30</v>
          </cell>
          <cell r="D1493">
            <v>20</v>
          </cell>
          <cell r="E1493" t="str">
            <v>R=ABS7</v>
          </cell>
          <cell r="F1493">
            <v>3</v>
          </cell>
          <cell r="G1493">
            <v>39246</v>
          </cell>
          <cell r="H1493">
            <v>240</v>
          </cell>
          <cell r="I1493">
            <v>4</v>
          </cell>
          <cell r="J1493">
            <v>42</v>
          </cell>
        </row>
        <row r="1494">
          <cell r="A1494" t="str">
            <v>TDRS</v>
          </cell>
          <cell r="B1494" t="str">
            <v>Residential Service</v>
          </cell>
          <cell r="C1494">
            <v>30</v>
          </cell>
          <cell r="D1494">
            <v>20</v>
          </cell>
          <cell r="E1494" t="str">
            <v>R=ABS7</v>
          </cell>
          <cell r="F1494">
            <v>3</v>
          </cell>
          <cell r="G1494">
            <v>39295</v>
          </cell>
          <cell r="H1494">
            <v>240</v>
          </cell>
          <cell r="I1494">
            <v>4</v>
          </cell>
          <cell r="J1494">
            <v>6</v>
          </cell>
        </row>
        <row r="1495">
          <cell r="A1495" t="str">
            <v>TDRS</v>
          </cell>
          <cell r="B1495" t="str">
            <v>Residential Service</v>
          </cell>
          <cell r="C1495">
            <v>30</v>
          </cell>
          <cell r="D1495">
            <v>20</v>
          </cell>
          <cell r="E1495" t="str">
            <v>R=ABS7</v>
          </cell>
          <cell r="F1495">
            <v>3</v>
          </cell>
          <cell r="H1495">
            <v>240</v>
          </cell>
          <cell r="I1495">
            <v>4</v>
          </cell>
          <cell r="J1495">
            <v>124</v>
          </cell>
        </row>
        <row r="1496">
          <cell r="A1496" t="str">
            <v>TDRS</v>
          </cell>
          <cell r="B1496" t="str">
            <v>Residential Service</v>
          </cell>
          <cell r="C1496">
            <v>30</v>
          </cell>
          <cell r="D1496">
            <v>20</v>
          </cell>
          <cell r="E1496" t="str">
            <v>R=SL6S</v>
          </cell>
          <cell r="F1496">
            <v>3</v>
          </cell>
          <cell r="G1496">
            <v>36404</v>
          </cell>
          <cell r="H1496">
            <v>240</v>
          </cell>
          <cell r="I1496">
            <v>4</v>
          </cell>
          <cell r="J1496">
            <v>1</v>
          </cell>
        </row>
        <row r="1497">
          <cell r="A1497" t="str">
            <v>TDRS</v>
          </cell>
          <cell r="B1497" t="str">
            <v>Residential Service</v>
          </cell>
          <cell r="C1497">
            <v>30</v>
          </cell>
          <cell r="D1497">
            <v>20</v>
          </cell>
          <cell r="E1497" t="str">
            <v>R=SL6S</v>
          </cell>
          <cell r="F1497">
            <v>3</v>
          </cell>
          <cell r="G1497">
            <v>35066</v>
          </cell>
          <cell r="H1497">
            <v>240</v>
          </cell>
          <cell r="I1497">
            <v>4</v>
          </cell>
          <cell r="J1497">
            <v>2</v>
          </cell>
        </row>
        <row r="1498">
          <cell r="A1498" t="str">
            <v>TDRS</v>
          </cell>
          <cell r="B1498" t="str">
            <v>Residential Service</v>
          </cell>
          <cell r="C1498">
            <v>30</v>
          </cell>
          <cell r="D1498">
            <v>20</v>
          </cell>
          <cell r="E1498" t="str">
            <v>R=SL6S</v>
          </cell>
          <cell r="F1498">
            <v>3</v>
          </cell>
          <cell r="G1498">
            <v>35797</v>
          </cell>
          <cell r="H1498">
            <v>240</v>
          </cell>
          <cell r="I1498">
            <v>4</v>
          </cell>
          <cell r="J1498">
            <v>6</v>
          </cell>
        </row>
        <row r="1499">
          <cell r="A1499" t="str">
            <v>TDRS</v>
          </cell>
          <cell r="B1499" t="str">
            <v>Residential Service</v>
          </cell>
          <cell r="C1499">
            <v>30</v>
          </cell>
          <cell r="D1499">
            <v>20</v>
          </cell>
          <cell r="E1499" t="str">
            <v>R=SL6S</v>
          </cell>
          <cell r="F1499">
            <v>3</v>
          </cell>
          <cell r="G1499">
            <v>35797</v>
          </cell>
          <cell r="H1499">
            <v>240</v>
          </cell>
          <cell r="I1499">
            <v>4</v>
          </cell>
          <cell r="J1499">
            <v>3</v>
          </cell>
        </row>
        <row r="1500">
          <cell r="A1500" t="str">
            <v>TDRS</v>
          </cell>
          <cell r="B1500" t="str">
            <v>Residential Service</v>
          </cell>
          <cell r="C1500">
            <v>30</v>
          </cell>
          <cell r="D1500">
            <v>20</v>
          </cell>
          <cell r="E1500" t="str">
            <v>R=A1D</v>
          </cell>
          <cell r="F1500">
            <v>3</v>
          </cell>
          <cell r="H1500">
            <v>240</v>
          </cell>
          <cell r="I1500">
            <v>4</v>
          </cell>
          <cell r="J1500">
            <v>1</v>
          </cell>
        </row>
        <row r="1501">
          <cell r="A1501" t="str">
            <v>TDRS</v>
          </cell>
          <cell r="B1501" t="str">
            <v>Residential Service</v>
          </cell>
          <cell r="C1501">
            <v>30</v>
          </cell>
          <cell r="D1501">
            <v>20</v>
          </cell>
          <cell r="E1501" t="str">
            <v>R=S6A</v>
          </cell>
          <cell r="F1501">
            <v>3</v>
          </cell>
          <cell r="H1501">
            <v>240</v>
          </cell>
          <cell r="I1501">
            <v>4</v>
          </cell>
          <cell r="J1501">
            <v>1</v>
          </cell>
        </row>
        <row r="1502">
          <cell r="A1502" t="str">
            <v>TDRS</v>
          </cell>
          <cell r="B1502" t="str">
            <v>Residential Service</v>
          </cell>
          <cell r="C1502">
            <v>30</v>
          </cell>
          <cell r="D1502">
            <v>20</v>
          </cell>
          <cell r="E1502" t="str">
            <v>R=A1R</v>
          </cell>
          <cell r="F1502">
            <v>3</v>
          </cell>
          <cell r="G1502">
            <v>39356</v>
          </cell>
          <cell r="H1502">
            <v>999</v>
          </cell>
          <cell r="I1502">
            <v>4</v>
          </cell>
          <cell r="J1502">
            <v>1</v>
          </cell>
        </row>
        <row r="1503">
          <cell r="A1503" t="str">
            <v>TDRS</v>
          </cell>
          <cell r="B1503" t="str">
            <v>Residential Service</v>
          </cell>
          <cell r="C1503">
            <v>30</v>
          </cell>
          <cell r="D1503">
            <v>20</v>
          </cell>
          <cell r="E1503" t="str">
            <v>R=P20S</v>
          </cell>
          <cell r="F1503">
            <v>3</v>
          </cell>
          <cell r="H1503">
            <v>240</v>
          </cell>
          <cell r="I1503">
            <v>4</v>
          </cell>
          <cell r="J1503">
            <v>5</v>
          </cell>
        </row>
        <row r="1504">
          <cell r="A1504" t="str">
            <v>TDRS</v>
          </cell>
          <cell r="B1504" t="str">
            <v>Residential Service</v>
          </cell>
          <cell r="C1504">
            <v>30</v>
          </cell>
          <cell r="D1504">
            <v>20</v>
          </cell>
          <cell r="E1504" t="str">
            <v>R=SL6S</v>
          </cell>
          <cell r="F1504">
            <v>3</v>
          </cell>
          <cell r="H1504">
            <v>240</v>
          </cell>
          <cell r="I1504">
            <v>3</v>
          </cell>
          <cell r="J1504">
            <v>3</v>
          </cell>
        </row>
        <row r="1505">
          <cell r="A1505" t="str">
            <v>TDRS</v>
          </cell>
          <cell r="B1505" t="str">
            <v>Residential Service</v>
          </cell>
          <cell r="C1505">
            <v>30</v>
          </cell>
          <cell r="D1505">
            <v>20</v>
          </cell>
          <cell r="E1505" t="str">
            <v>R=A1D</v>
          </cell>
          <cell r="F1505">
            <v>3</v>
          </cell>
          <cell r="G1505">
            <v>38602</v>
          </cell>
          <cell r="H1505">
            <v>999</v>
          </cell>
          <cell r="I1505">
            <v>4</v>
          </cell>
          <cell r="J1505">
            <v>1</v>
          </cell>
        </row>
        <row r="1506">
          <cell r="A1506" t="str">
            <v>TDRS</v>
          </cell>
          <cell r="B1506" t="str">
            <v>Residential Service</v>
          </cell>
          <cell r="C1506">
            <v>30</v>
          </cell>
          <cell r="D1506">
            <v>20</v>
          </cell>
          <cell r="E1506" t="str">
            <v>R=D5S5U</v>
          </cell>
          <cell r="F1506">
            <v>3</v>
          </cell>
          <cell r="G1506">
            <v>36525</v>
          </cell>
          <cell r="H1506">
            <v>120</v>
          </cell>
          <cell r="I1506">
            <v>3</v>
          </cell>
          <cell r="J1506">
            <v>3</v>
          </cell>
        </row>
        <row r="1507">
          <cell r="A1507" t="str">
            <v>TDRS</v>
          </cell>
          <cell r="B1507" t="str">
            <v>Residential Service</v>
          </cell>
          <cell r="C1507">
            <v>30</v>
          </cell>
          <cell r="D1507">
            <v>20</v>
          </cell>
          <cell r="E1507" t="str">
            <v>R=SL6S</v>
          </cell>
          <cell r="F1507">
            <v>3</v>
          </cell>
          <cell r="G1507">
            <v>36546</v>
          </cell>
          <cell r="H1507">
            <v>240</v>
          </cell>
          <cell r="I1507">
            <v>4</v>
          </cell>
          <cell r="J1507">
            <v>1</v>
          </cell>
        </row>
        <row r="1508">
          <cell r="A1508" t="str">
            <v>TDRS</v>
          </cell>
          <cell r="B1508" t="str">
            <v>Residential Service</v>
          </cell>
          <cell r="C1508">
            <v>30</v>
          </cell>
          <cell r="D1508">
            <v>20</v>
          </cell>
          <cell r="E1508" t="str">
            <v>R=ABS7</v>
          </cell>
          <cell r="F1508">
            <v>3</v>
          </cell>
          <cell r="G1508">
            <v>39338</v>
          </cell>
          <cell r="H1508">
            <v>240</v>
          </cell>
          <cell r="I1508">
            <v>4</v>
          </cell>
          <cell r="J1508">
            <v>1</v>
          </cell>
        </row>
        <row r="1509">
          <cell r="A1509" t="str">
            <v>TDRS</v>
          </cell>
          <cell r="B1509" t="str">
            <v>Residential Service</v>
          </cell>
          <cell r="C1509">
            <v>30</v>
          </cell>
          <cell r="D1509">
            <v>20</v>
          </cell>
          <cell r="E1509" t="str">
            <v>R=SL6S</v>
          </cell>
          <cell r="F1509">
            <v>3</v>
          </cell>
          <cell r="H1509">
            <v>240</v>
          </cell>
          <cell r="I1509">
            <v>4</v>
          </cell>
          <cell r="J1509">
            <v>154</v>
          </cell>
        </row>
        <row r="1510">
          <cell r="A1510" t="str">
            <v>TDRS</v>
          </cell>
          <cell r="B1510" t="str">
            <v>Residential Service</v>
          </cell>
          <cell r="C1510">
            <v>30</v>
          </cell>
          <cell r="D1510">
            <v>20</v>
          </cell>
          <cell r="E1510" t="str">
            <v>R=MT15S</v>
          </cell>
          <cell r="F1510">
            <v>3</v>
          </cell>
          <cell r="H1510">
            <v>240</v>
          </cell>
          <cell r="I1510">
            <v>4</v>
          </cell>
          <cell r="J1510">
            <v>1</v>
          </cell>
        </row>
        <row r="1511">
          <cell r="A1511" t="str">
            <v>TDRS</v>
          </cell>
          <cell r="B1511" t="str">
            <v>Residential Service</v>
          </cell>
          <cell r="C1511">
            <v>30</v>
          </cell>
          <cell r="D1511">
            <v>20</v>
          </cell>
          <cell r="E1511" t="str">
            <v>R=MR2S</v>
          </cell>
          <cell r="F1511">
            <v>3</v>
          </cell>
          <cell r="H1511">
            <v>240</v>
          </cell>
          <cell r="I1511">
            <v>4</v>
          </cell>
          <cell r="J1511">
            <v>1</v>
          </cell>
        </row>
        <row r="1512">
          <cell r="A1512" t="str">
            <v>TDRS</v>
          </cell>
          <cell r="B1512" t="str">
            <v>Residential Service</v>
          </cell>
          <cell r="C1512">
            <v>30</v>
          </cell>
          <cell r="D1512">
            <v>20</v>
          </cell>
          <cell r="E1512" t="str">
            <v>R=ABS7</v>
          </cell>
          <cell r="F1512">
            <v>3</v>
          </cell>
          <cell r="H1512">
            <v>240</v>
          </cell>
          <cell r="I1512">
            <v>4</v>
          </cell>
          <cell r="J1512">
            <v>1</v>
          </cell>
        </row>
        <row r="1513">
          <cell r="A1513" t="str">
            <v>TDRS</v>
          </cell>
          <cell r="B1513" t="str">
            <v>Residential Service</v>
          </cell>
          <cell r="C1513">
            <v>30</v>
          </cell>
          <cell r="D1513">
            <v>20</v>
          </cell>
          <cell r="E1513" t="str">
            <v>R=ABS7</v>
          </cell>
          <cell r="F1513">
            <v>3</v>
          </cell>
          <cell r="G1513">
            <v>36118</v>
          </cell>
          <cell r="H1513">
            <v>240</v>
          </cell>
          <cell r="I1513">
            <v>4</v>
          </cell>
          <cell r="J1513">
            <v>5</v>
          </cell>
        </row>
        <row r="1514">
          <cell r="A1514" t="str">
            <v>TDRS</v>
          </cell>
          <cell r="B1514" t="str">
            <v>Residential Service</v>
          </cell>
          <cell r="C1514">
            <v>30</v>
          </cell>
          <cell r="D1514">
            <v>20</v>
          </cell>
          <cell r="E1514" t="str">
            <v>R=A1D</v>
          </cell>
          <cell r="F1514">
            <v>3</v>
          </cell>
          <cell r="G1514">
            <v>37641</v>
          </cell>
          <cell r="H1514">
            <v>999</v>
          </cell>
          <cell r="I1514">
            <v>4</v>
          </cell>
          <cell r="J1514">
            <v>1</v>
          </cell>
        </row>
        <row r="1515">
          <cell r="A1515" t="str">
            <v>TDRS</v>
          </cell>
          <cell r="B1515" t="str">
            <v>Residential Service</v>
          </cell>
          <cell r="C1515">
            <v>30</v>
          </cell>
          <cell r="D1515">
            <v>20</v>
          </cell>
          <cell r="E1515" t="str">
            <v>R=D4S7H</v>
          </cell>
          <cell r="F1515">
            <v>3</v>
          </cell>
          <cell r="H1515">
            <v>240</v>
          </cell>
          <cell r="I1515">
            <v>4</v>
          </cell>
          <cell r="J1515">
            <v>1</v>
          </cell>
        </row>
        <row r="1516">
          <cell r="A1516" t="str">
            <v>TDRS</v>
          </cell>
          <cell r="B1516" t="str">
            <v>Residential Service</v>
          </cell>
          <cell r="C1516">
            <v>30</v>
          </cell>
          <cell r="D1516">
            <v>20</v>
          </cell>
          <cell r="E1516" t="str">
            <v>R=SL6S</v>
          </cell>
          <cell r="F1516">
            <v>3</v>
          </cell>
          <cell r="G1516">
            <v>35065</v>
          </cell>
          <cell r="H1516">
            <v>240</v>
          </cell>
          <cell r="I1516">
            <v>4</v>
          </cell>
          <cell r="J1516">
            <v>3</v>
          </cell>
        </row>
        <row r="1517">
          <cell r="A1517" t="str">
            <v>TDRS</v>
          </cell>
          <cell r="B1517" t="str">
            <v>Residential Service</v>
          </cell>
          <cell r="C1517">
            <v>30</v>
          </cell>
          <cell r="D1517">
            <v>20</v>
          </cell>
          <cell r="E1517" t="str">
            <v>R=SL6S</v>
          </cell>
          <cell r="F1517">
            <v>3</v>
          </cell>
          <cell r="G1517">
            <v>35796</v>
          </cell>
          <cell r="H1517">
            <v>240</v>
          </cell>
          <cell r="I1517">
            <v>4</v>
          </cell>
          <cell r="J1517">
            <v>3</v>
          </cell>
        </row>
        <row r="1518">
          <cell r="A1518" t="str">
            <v>TDRS</v>
          </cell>
          <cell r="B1518" t="str">
            <v>Residential Service</v>
          </cell>
          <cell r="C1518">
            <v>30</v>
          </cell>
          <cell r="D1518">
            <v>20</v>
          </cell>
          <cell r="E1518" t="str">
            <v>R=ABS7</v>
          </cell>
          <cell r="F1518">
            <v>3</v>
          </cell>
          <cell r="G1518">
            <v>39357</v>
          </cell>
          <cell r="H1518">
            <v>240</v>
          </cell>
          <cell r="I1518">
            <v>4</v>
          </cell>
          <cell r="J1518">
            <v>8</v>
          </cell>
        </row>
        <row r="1519">
          <cell r="A1519" t="str">
            <v>TDRS</v>
          </cell>
          <cell r="B1519" t="str">
            <v>Residential Service</v>
          </cell>
          <cell r="C1519">
            <v>30</v>
          </cell>
          <cell r="D1519">
            <v>20</v>
          </cell>
          <cell r="E1519" t="str">
            <v>R=ABS7</v>
          </cell>
          <cell r="F1519">
            <v>3</v>
          </cell>
          <cell r="G1519">
            <v>39483</v>
          </cell>
          <cell r="H1519">
            <v>240</v>
          </cell>
          <cell r="I1519">
            <v>4</v>
          </cell>
          <cell r="J1519">
            <v>6</v>
          </cell>
        </row>
        <row r="1520">
          <cell r="A1520" t="str">
            <v>TDRS</v>
          </cell>
          <cell r="B1520" t="str">
            <v>Residential Service</v>
          </cell>
          <cell r="C1520">
            <v>30</v>
          </cell>
          <cell r="D1520">
            <v>20</v>
          </cell>
          <cell r="E1520" t="str">
            <v>R=ABS7</v>
          </cell>
          <cell r="F1520">
            <v>3</v>
          </cell>
          <cell r="G1520">
            <v>39646</v>
          </cell>
          <cell r="H1520">
            <v>240</v>
          </cell>
          <cell r="I1520">
            <v>4</v>
          </cell>
          <cell r="J1520">
            <v>4</v>
          </cell>
        </row>
        <row r="1521">
          <cell r="A1521" t="str">
            <v>TDRS</v>
          </cell>
          <cell r="B1521" t="str">
            <v>Residential Service</v>
          </cell>
          <cell r="C1521">
            <v>30</v>
          </cell>
          <cell r="D1521">
            <v>20</v>
          </cell>
          <cell r="E1521" t="str">
            <v>R=D4S5U</v>
          </cell>
          <cell r="F1521">
            <v>3</v>
          </cell>
          <cell r="H1521">
            <v>120</v>
          </cell>
          <cell r="I1521">
            <v>3</v>
          </cell>
          <cell r="J1521">
            <v>6</v>
          </cell>
        </row>
        <row r="1522">
          <cell r="A1522" t="str">
            <v>TDRS</v>
          </cell>
          <cell r="B1522" t="str">
            <v>Residential Service</v>
          </cell>
          <cell r="C1522">
            <v>30</v>
          </cell>
          <cell r="D1522">
            <v>20</v>
          </cell>
          <cell r="E1522" t="str">
            <v>R=MT15S</v>
          </cell>
          <cell r="F1522">
            <v>3</v>
          </cell>
          <cell r="H1522">
            <v>240</v>
          </cell>
          <cell r="I1522">
            <v>4</v>
          </cell>
          <cell r="J1522">
            <v>1</v>
          </cell>
        </row>
        <row r="1523">
          <cell r="A1523" t="str">
            <v>TDRS</v>
          </cell>
          <cell r="B1523" t="str">
            <v>Residential Service</v>
          </cell>
          <cell r="C1523">
            <v>30</v>
          </cell>
          <cell r="D1523">
            <v>20</v>
          </cell>
          <cell r="E1523" t="str">
            <v>R=A1D</v>
          </cell>
          <cell r="F1523">
            <v>3</v>
          </cell>
          <cell r="H1523">
            <v>999</v>
          </cell>
          <cell r="I1523">
            <v>3</v>
          </cell>
          <cell r="J1523">
            <v>1</v>
          </cell>
        </row>
        <row r="1524">
          <cell r="A1524" t="str">
            <v>TDRS</v>
          </cell>
          <cell r="B1524" t="str">
            <v>Residential Service</v>
          </cell>
          <cell r="C1524">
            <v>30</v>
          </cell>
          <cell r="D1524">
            <v>20</v>
          </cell>
          <cell r="E1524" t="str">
            <v>R=S6S</v>
          </cell>
          <cell r="F1524">
            <v>3</v>
          </cell>
          <cell r="H1524">
            <v>240</v>
          </cell>
          <cell r="I1524">
            <v>4</v>
          </cell>
          <cell r="J1524">
            <v>1</v>
          </cell>
        </row>
        <row r="1525">
          <cell r="A1525" t="str">
            <v>TDRS</v>
          </cell>
          <cell r="B1525" t="str">
            <v>Residential Service</v>
          </cell>
          <cell r="C1525">
            <v>30</v>
          </cell>
          <cell r="D1525">
            <v>20</v>
          </cell>
          <cell r="E1525" t="str">
            <v>R=SL6S</v>
          </cell>
          <cell r="F1525">
            <v>3</v>
          </cell>
          <cell r="G1525">
            <v>35065</v>
          </cell>
          <cell r="H1525">
            <v>240</v>
          </cell>
          <cell r="I1525">
            <v>4</v>
          </cell>
          <cell r="J1525">
            <v>4</v>
          </cell>
        </row>
        <row r="1526">
          <cell r="A1526" t="str">
            <v>TDRS</v>
          </cell>
          <cell r="B1526" t="str">
            <v>Residential Service</v>
          </cell>
          <cell r="C1526">
            <v>30</v>
          </cell>
          <cell r="D1526">
            <v>20</v>
          </cell>
          <cell r="E1526" t="str">
            <v>R=S6S</v>
          </cell>
          <cell r="F1526">
            <v>3</v>
          </cell>
          <cell r="G1526">
            <v>35065</v>
          </cell>
          <cell r="H1526">
            <v>240</v>
          </cell>
          <cell r="I1526">
            <v>4</v>
          </cell>
          <cell r="J1526">
            <v>2</v>
          </cell>
        </row>
        <row r="1527">
          <cell r="A1527" t="str">
            <v>TDRS</v>
          </cell>
          <cell r="B1527" t="str">
            <v>Residential Service</v>
          </cell>
          <cell r="C1527">
            <v>30</v>
          </cell>
          <cell r="D1527">
            <v>20</v>
          </cell>
          <cell r="E1527" t="str">
            <v>R=SL6S</v>
          </cell>
          <cell r="F1527">
            <v>3</v>
          </cell>
          <cell r="G1527">
            <v>32510</v>
          </cell>
          <cell r="H1527">
            <v>240</v>
          </cell>
          <cell r="I1527">
            <v>4</v>
          </cell>
          <cell r="J1527">
            <v>1</v>
          </cell>
        </row>
        <row r="1528">
          <cell r="A1528" t="str">
            <v>TDRS</v>
          </cell>
          <cell r="B1528" t="str">
            <v>Residential Service</v>
          </cell>
          <cell r="C1528">
            <v>30</v>
          </cell>
          <cell r="D1528">
            <v>20</v>
          </cell>
          <cell r="E1528" t="str">
            <v>R=A1TL</v>
          </cell>
          <cell r="F1528">
            <v>3</v>
          </cell>
          <cell r="G1528">
            <v>36558</v>
          </cell>
          <cell r="H1528">
            <v>999</v>
          </cell>
          <cell r="I1528">
            <v>4</v>
          </cell>
          <cell r="J1528">
            <v>1</v>
          </cell>
        </row>
        <row r="1529">
          <cell r="A1529" t="str">
            <v>TDRS</v>
          </cell>
          <cell r="B1529" t="str">
            <v>Residential Service</v>
          </cell>
          <cell r="C1529">
            <v>30</v>
          </cell>
          <cell r="D1529">
            <v>20</v>
          </cell>
          <cell r="E1529" t="str">
            <v>R=ABS7</v>
          </cell>
          <cell r="F1529">
            <v>3</v>
          </cell>
          <cell r="G1529">
            <v>39645</v>
          </cell>
          <cell r="H1529">
            <v>240</v>
          </cell>
          <cell r="I1529">
            <v>4</v>
          </cell>
          <cell r="J1529">
            <v>50</v>
          </cell>
        </row>
        <row r="1530">
          <cell r="A1530" t="str">
            <v>TDRS</v>
          </cell>
          <cell r="B1530" t="str">
            <v>Residential Service</v>
          </cell>
          <cell r="C1530">
            <v>30</v>
          </cell>
          <cell r="D1530">
            <v>20</v>
          </cell>
          <cell r="E1530" t="str">
            <v>R=A1D</v>
          </cell>
          <cell r="F1530">
            <v>3</v>
          </cell>
          <cell r="H1530">
            <v>999</v>
          </cell>
          <cell r="I1530">
            <v>3</v>
          </cell>
          <cell r="J1530">
            <v>1</v>
          </cell>
        </row>
        <row r="1531">
          <cell r="A1531" t="str">
            <v>TDRS</v>
          </cell>
          <cell r="B1531" t="str">
            <v>Residential Service</v>
          </cell>
          <cell r="C1531">
            <v>30</v>
          </cell>
          <cell r="D1531">
            <v>20</v>
          </cell>
          <cell r="E1531" t="str">
            <v>R=D5S7</v>
          </cell>
          <cell r="F1531">
            <v>3</v>
          </cell>
          <cell r="G1531">
            <v>36404</v>
          </cell>
          <cell r="H1531">
            <v>240</v>
          </cell>
          <cell r="I1531">
            <v>4</v>
          </cell>
          <cell r="J1531">
            <v>1</v>
          </cell>
        </row>
        <row r="1532">
          <cell r="A1532" t="str">
            <v>TDRS</v>
          </cell>
          <cell r="B1532" t="str">
            <v>Residential Service</v>
          </cell>
          <cell r="C1532">
            <v>30</v>
          </cell>
          <cell r="D1532">
            <v>20</v>
          </cell>
          <cell r="E1532" t="str">
            <v>R=SL6S</v>
          </cell>
          <cell r="F1532">
            <v>3</v>
          </cell>
          <cell r="G1532">
            <v>36525</v>
          </cell>
          <cell r="H1532">
            <v>240</v>
          </cell>
          <cell r="I1532">
            <v>4</v>
          </cell>
          <cell r="J1532">
            <v>31</v>
          </cell>
        </row>
        <row r="1533">
          <cell r="A1533" t="str">
            <v>TDRS</v>
          </cell>
          <cell r="B1533" t="str">
            <v>Residential Service</v>
          </cell>
          <cell r="C1533">
            <v>30</v>
          </cell>
          <cell r="D1533">
            <v>20</v>
          </cell>
          <cell r="E1533" t="str">
            <v>R=D5S7</v>
          </cell>
          <cell r="F1533">
            <v>3</v>
          </cell>
          <cell r="G1533">
            <v>36525</v>
          </cell>
          <cell r="H1533">
            <v>240</v>
          </cell>
          <cell r="I1533">
            <v>4</v>
          </cell>
          <cell r="J1533">
            <v>3</v>
          </cell>
        </row>
        <row r="1534">
          <cell r="A1534" t="str">
            <v>TDRS</v>
          </cell>
          <cell r="B1534" t="str">
            <v>Residential Service</v>
          </cell>
          <cell r="C1534">
            <v>30</v>
          </cell>
          <cell r="D1534">
            <v>20</v>
          </cell>
          <cell r="E1534" t="str">
            <v>R=SL6S</v>
          </cell>
          <cell r="F1534">
            <v>3</v>
          </cell>
          <cell r="G1534">
            <v>36529</v>
          </cell>
          <cell r="H1534">
            <v>240</v>
          </cell>
          <cell r="I1534">
            <v>4</v>
          </cell>
          <cell r="J1534">
            <v>2</v>
          </cell>
        </row>
        <row r="1535">
          <cell r="A1535" t="str">
            <v>TDRS</v>
          </cell>
          <cell r="B1535" t="str">
            <v>Residential Service</v>
          </cell>
          <cell r="C1535">
            <v>30</v>
          </cell>
          <cell r="D1535">
            <v>20</v>
          </cell>
          <cell r="E1535" t="str">
            <v>R=ABS7</v>
          </cell>
          <cell r="F1535">
            <v>3</v>
          </cell>
          <cell r="G1535">
            <v>39373</v>
          </cell>
          <cell r="H1535">
            <v>240</v>
          </cell>
          <cell r="I1535">
            <v>4</v>
          </cell>
          <cell r="J1535">
            <v>26</v>
          </cell>
        </row>
        <row r="1536">
          <cell r="A1536" t="str">
            <v>TDRS</v>
          </cell>
          <cell r="B1536" t="str">
            <v>Residential Service</v>
          </cell>
          <cell r="C1536">
            <v>30</v>
          </cell>
          <cell r="D1536">
            <v>20</v>
          </cell>
          <cell r="E1536" t="str">
            <v>R=A1D</v>
          </cell>
          <cell r="F1536">
            <v>3</v>
          </cell>
          <cell r="G1536">
            <v>37676</v>
          </cell>
          <cell r="H1536">
            <v>999</v>
          </cell>
          <cell r="I1536">
            <v>4</v>
          </cell>
          <cell r="J1536">
            <v>1</v>
          </cell>
        </row>
        <row r="1537">
          <cell r="A1537" t="str">
            <v>TDRS</v>
          </cell>
          <cell r="B1537" t="str">
            <v>Residential Service</v>
          </cell>
          <cell r="C1537">
            <v>30</v>
          </cell>
          <cell r="D1537">
            <v>20</v>
          </cell>
          <cell r="E1537" t="str">
            <v>R=SL6S</v>
          </cell>
          <cell r="F1537">
            <v>3</v>
          </cell>
          <cell r="G1537">
            <v>36525</v>
          </cell>
          <cell r="H1537">
            <v>240</v>
          </cell>
          <cell r="I1537">
            <v>4</v>
          </cell>
          <cell r="J1537">
            <v>1</v>
          </cell>
        </row>
        <row r="1538">
          <cell r="A1538" t="str">
            <v>TDRS</v>
          </cell>
          <cell r="B1538" t="str">
            <v>Residential Service</v>
          </cell>
          <cell r="C1538">
            <v>30</v>
          </cell>
          <cell r="D1538">
            <v>20</v>
          </cell>
          <cell r="E1538" t="str">
            <v>R=A1RND</v>
          </cell>
          <cell r="F1538">
            <v>3</v>
          </cell>
          <cell r="G1538">
            <v>39245</v>
          </cell>
          <cell r="H1538">
            <v>999</v>
          </cell>
          <cell r="I1538">
            <v>4</v>
          </cell>
          <cell r="J1538">
            <v>1</v>
          </cell>
        </row>
        <row r="1539">
          <cell r="A1539" t="str">
            <v>TDRS</v>
          </cell>
          <cell r="B1539" t="str">
            <v>Residential Service</v>
          </cell>
          <cell r="C1539">
            <v>30</v>
          </cell>
          <cell r="D1539">
            <v>20</v>
          </cell>
          <cell r="E1539" t="str">
            <v>R=ABS7</v>
          </cell>
          <cell r="F1539">
            <v>3</v>
          </cell>
          <cell r="G1539">
            <v>39280</v>
          </cell>
          <cell r="H1539">
            <v>240</v>
          </cell>
          <cell r="I1539">
            <v>4</v>
          </cell>
          <cell r="J1539">
            <v>13</v>
          </cell>
        </row>
        <row r="1540">
          <cell r="A1540" t="str">
            <v>TDRS</v>
          </cell>
          <cell r="B1540" t="str">
            <v>Residential Service</v>
          </cell>
          <cell r="C1540">
            <v>30</v>
          </cell>
          <cell r="D1540">
            <v>20</v>
          </cell>
          <cell r="E1540" t="str">
            <v>R=AXLS4E</v>
          </cell>
          <cell r="F1540">
            <v>3</v>
          </cell>
          <cell r="G1540">
            <v>39835</v>
          </cell>
          <cell r="H1540">
            <v>999</v>
          </cell>
          <cell r="I1540">
            <v>4</v>
          </cell>
          <cell r="J1540">
            <v>11</v>
          </cell>
        </row>
        <row r="1541">
          <cell r="A1541" t="str">
            <v>TDRS</v>
          </cell>
          <cell r="B1541" t="str">
            <v>Residential Service</v>
          </cell>
          <cell r="C1541">
            <v>30</v>
          </cell>
          <cell r="D1541">
            <v>20</v>
          </cell>
          <cell r="E1541" t="str">
            <v>R=AXLS4E</v>
          </cell>
          <cell r="F1541">
            <v>3</v>
          </cell>
          <cell r="G1541">
            <v>39948</v>
          </cell>
          <cell r="H1541">
            <v>999</v>
          </cell>
          <cell r="I1541">
            <v>4</v>
          </cell>
          <cell r="J1541">
            <v>44</v>
          </cell>
        </row>
        <row r="1542">
          <cell r="A1542" t="str">
            <v>TDRS</v>
          </cell>
          <cell r="B1542" t="str">
            <v>Residential Service</v>
          </cell>
          <cell r="C1542">
            <v>30</v>
          </cell>
          <cell r="D1542">
            <v>20</v>
          </cell>
          <cell r="E1542" t="str">
            <v>R=S6S</v>
          </cell>
          <cell r="F1542">
            <v>3</v>
          </cell>
          <cell r="H1542">
            <v>240</v>
          </cell>
          <cell r="I1542">
            <v>4</v>
          </cell>
          <cell r="J1542">
            <v>16</v>
          </cell>
        </row>
        <row r="1543">
          <cell r="A1543" t="str">
            <v>TDRS</v>
          </cell>
          <cell r="B1543" t="str">
            <v>Residential Service</v>
          </cell>
          <cell r="C1543">
            <v>30</v>
          </cell>
          <cell r="D1543">
            <v>20</v>
          </cell>
          <cell r="E1543" t="str">
            <v>R=D5S7</v>
          </cell>
          <cell r="F1543">
            <v>3</v>
          </cell>
          <cell r="H1543">
            <v>240</v>
          </cell>
          <cell r="I1543">
            <v>4</v>
          </cell>
          <cell r="J1543">
            <v>1</v>
          </cell>
        </row>
        <row r="1544">
          <cell r="A1544" t="str">
            <v>TDRS</v>
          </cell>
          <cell r="B1544" t="str">
            <v>Residential Service</v>
          </cell>
          <cell r="C1544">
            <v>30</v>
          </cell>
          <cell r="D1544">
            <v>20</v>
          </cell>
          <cell r="E1544" t="str">
            <v>R=S6S</v>
          </cell>
          <cell r="F1544">
            <v>3</v>
          </cell>
          <cell r="H1544">
            <v>240</v>
          </cell>
          <cell r="I1544">
            <v>4</v>
          </cell>
          <cell r="J1544">
            <v>1</v>
          </cell>
        </row>
        <row r="1545">
          <cell r="A1545" t="str">
            <v>TDRS</v>
          </cell>
          <cell r="B1545" t="str">
            <v>Residential Service</v>
          </cell>
          <cell r="C1545">
            <v>30</v>
          </cell>
          <cell r="D1545">
            <v>20</v>
          </cell>
          <cell r="E1545" t="str">
            <v>R=SL6S</v>
          </cell>
          <cell r="F1545">
            <v>3</v>
          </cell>
          <cell r="G1545">
            <v>33604</v>
          </cell>
          <cell r="H1545">
            <v>240</v>
          </cell>
          <cell r="I1545">
            <v>3</v>
          </cell>
          <cell r="J1545">
            <v>1</v>
          </cell>
        </row>
        <row r="1546">
          <cell r="A1546" t="str">
            <v>TDRS</v>
          </cell>
          <cell r="B1546" t="str">
            <v>Residential Service</v>
          </cell>
          <cell r="C1546">
            <v>30</v>
          </cell>
          <cell r="D1546">
            <v>20</v>
          </cell>
          <cell r="E1546" t="str">
            <v>R=A1DND</v>
          </cell>
          <cell r="F1546">
            <v>3</v>
          </cell>
          <cell r="G1546">
            <v>38873</v>
          </cell>
          <cell r="H1546">
            <v>999</v>
          </cell>
          <cell r="I1546">
            <v>4</v>
          </cell>
          <cell r="J1546">
            <v>1</v>
          </cell>
        </row>
        <row r="1547">
          <cell r="A1547" t="str">
            <v>TDRS</v>
          </cell>
          <cell r="B1547" t="str">
            <v>Residential Service</v>
          </cell>
          <cell r="C1547">
            <v>30</v>
          </cell>
          <cell r="D1547">
            <v>20</v>
          </cell>
          <cell r="E1547" t="str">
            <v>R=SL6S</v>
          </cell>
          <cell r="F1547">
            <v>3</v>
          </cell>
          <cell r="G1547">
            <v>36524</v>
          </cell>
          <cell r="H1547">
            <v>240</v>
          </cell>
          <cell r="I1547">
            <v>4</v>
          </cell>
          <cell r="J1547">
            <v>2</v>
          </cell>
        </row>
        <row r="1548">
          <cell r="A1548" t="str">
            <v>TDRS</v>
          </cell>
          <cell r="B1548" t="str">
            <v>Residential Service</v>
          </cell>
          <cell r="C1548">
            <v>30</v>
          </cell>
          <cell r="D1548">
            <v>20</v>
          </cell>
          <cell r="E1548" t="str">
            <v>R=ABS7</v>
          </cell>
          <cell r="F1548">
            <v>3</v>
          </cell>
          <cell r="G1548">
            <v>39314</v>
          </cell>
          <cell r="H1548">
            <v>240</v>
          </cell>
          <cell r="I1548">
            <v>4</v>
          </cell>
          <cell r="J1548">
            <v>49</v>
          </cell>
        </row>
        <row r="1549">
          <cell r="A1549" t="str">
            <v>TDRS</v>
          </cell>
          <cell r="B1549" t="str">
            <v>Residential Service</v>
          </cell>
          <cell r="C1549">
            <v>30</v>
          </cell>
          <cell r="D1549">
            <v>20</v>
          </cell>
          <cell r="E1549" t="str">
            <v>R=ABS5</v>
          </cell>
          <cell r="F1549">
            <v>3</v>
          </cell>
          <cell r="G1549">
            <v>39526</v>
          </cell>
          <cell r="H1549">
            <v>480</v>
          </cell>
          <cell r="I1549">
            <v>3</v>
          </cell>
          <cell r="J1549">
            <v>1</v>
          </cell>
        </row>
        <row r="1550">
          <cell r="A1550" t="str">
            <v>TDRS</v>
          </cell>
          <cell r="B1550" t="str">
            <v>Residential Service</v>
          </cell>
          <cell r="C1550">
            <v>30</v>
          </cell>
          <cell r="D1550">
            <v>25</v>
          </cell>
          <cell r="E1550" t="str">
            <v>R=A1D</v>
          </cell>
          <cell r="F1550">
            <v>3</v>
          </cell>
          <cell r="G1550">
            <v>39989</v>
          </cell>
          <cell r="H1550">
            <v>999</v>
          </cell>
          <cell r="I1550">
            <v>4</v>
          </cell>
          <cell r="J1550">
            <v>1</v>
          </cell>
        </row>
        <row r="1551">
          <cell r="A1551" t="str">
            <v>TDRS</v>
          </cell>
          <cell r="B1551" t="str">
            <v>Residential Service</v>
          </cell>
          <cell r="C1551">
            <v>30</v>
          </cell>
          <cell r="D1551">
            <v>20</v>
          </cell>
          <cell r="E1551" t="str">
            <v>R=SL6S</v>
          </cell>
          <cell r="F1551">
            <v>3</v>
          </cell>
          <cell r="H1551">
            <v>240</v>
          </cell>
          <cell r="I1551">
            <v>4</v>
          </cell>
          <cell r="J1551">
            <v>24</v>
          </cell>
        </row>
        <row r="1552">
          <cell r="A1552" t="str">
            <v>TDRS</v>
          </cell>
          <cell r="B1552" t="str">
            <v>Residential Service</v>
          </cell>
          <cell r="C1552">
            <v>30</v>
          </cell>
          <cell r="D1552">
            <v>20</v>
          </cell>
          <cell r="E1552" t="str">
            <v>R=D5S7</v>
          </cell>
          <cell r="F1552">
            <v>3</v>
          </cell>
          <cell r="H1552">
            <v>240</v>
          </cell>
          <cell r="I1552">
            <v>4</v>
          </cell>
          <cell r="J1552">
            <v>140</v>
          </cell>
        </row>
        <row r="1553">
          <cell r="A1553" t="str">
            <v>TDRS</v>
          </cell>
          <cell r="B1553" t="str">
            <v>Residential Service</v>
          </cell>
          <cell r="C1553">
            <v>30</v>
          </cell>
          <cell r="D1553">
            <v>20</v>
          </cell>
          <cell r="E1553" t="str">
            <v>R=A1TL</v>
          </cell>
          <cell r="F1553">
            <v>3</v>
          </cell>
          <cell r="G1553">
            <v>37993</v>
          </cell>
          <cell r="H1553">
            <v>999</v>
          </cell>
          <cell r="I1553">
            <v>4</v>
          </cell>
          <cell r="J1553">
            <v>1</v>
          </cell>
        </row>
        <row r="1554">
          <cell r="A1554" t="str">
            <v>TDRS</v>
          </cell>
          <cell r="B1554" t="str">
            <v>Residential Service</v>
          </cell>
          <cell r="C1554">
            <v>30</v>
          </cell>
          <cell r="D1554">
            <v>20</v>
          </cell>
          <cell r="E1554" t="str">
            <v>R=SL6S</v>
          </cell>
          <cell r="F1554">
            <v>3</v>
          </cell>
          <cell r="G1554">
            <v>36404</v>
          </cell>
          <cell r="H1554">
            <v>240</v>
          </cell>
          <cell r="I1554">
            <v>4</v>
          </cell>
          <cell r="J1554">
            <v>3</v>
          </cell>
        </row>
        <row r="1555">
          <cell r="A1555" t="str">
            <v>TDRS</v>
          </cell>
          <cell r="B1555" t="str">
            <v>Residential Service</v>
          </cell>
          <cell r="C1555">
            <v>30</v>
          </cell>
          <cell r="D1555">
            <v>20</v>
          </cell>
          <cell r="E1555" t="str">
            <v>R=SL6S</v>
          </cell>
          <cell r="F1555">
            <v>3</v>
          </cell>
          <cell r="G1555">
            <v>35765</v>
          </cell>
          <cell r="H1555">
            <v>250</v>
          </cell>
          <cell r="I1555">
            <v>4</v>
          </cell>
          <cell r="J1555">
            <v>1</v>
          </cell>
        </row>
        <row r="1556">
          <cell r="A1556" t="str">
            <v>TDRS</v>
          </cell>
          <cell r="B1556" t="str">
            <v>Residential Service</v>
          </cell>
          <cell r="C1556">
            <v>30</v>
          </cell>
          <cell r="D1556">
            <v>20</v>
          </cell>
          <cell r="E1556" t="str">
            <v>R=ABS7</v>
          </cell>
          <cell r="F1556">
            <v>3</v>
          </cell>
          <cell r="G1556">
            <v>34701</v>
          </cell>
          <cell r="H1556">
            <v>240</v>
          </cell>
          <cell r="I1556">
            <v>4</v>
          </cell>
          <cell r="J1556">
            <v>3</v>
          </cell>
        </row>
        <row r="1557">
          <cell r="A1557" t="str">
            <v>TDRS</v>
          </cell>
          <cell r="B1557" t="str">
            <v>Residential Service</v>
          </cell>
          <cell r="C1557">
            <v>30</v>
          </cell>
          <cell r="D1557">
            <v>20</v>
          </cell>
          <cell r="E1557" t="str">
            <v>R=ABS7</v>
          </cell>
          <cell r="F1557">
            <v>3</v>
          </cell>
          <cell r="G1557">
            <v>39251</v>
          </cell>
          <cell r="H1557">
            <v>240</v>
          </cell>
          <cell r="I1557">
            <v>4</v>
          </cell>
          <cell r="J1557">
            <v>10</v>
          </cell>
        </row>
        <row r="1558">
          <cell r="A1558" t="str">
            <v>TDRS</v>
          </cell>
          <cell r="B1558" t="str">
            <v>Residential Service</v>
          </cell>
          <cell r="C1558">
            <v>30</v>
          </cell>
          <cell r="D1558">
            <v>20</v>
          </cell>
          <cell r="E1558" t="str">
            <v>R=ABS7</v>
          </cell>
          <cell r="F1558">
            <v>3</v>
          </cell>
          <cell r="G1558">
            <v>39344</v>
          </cell>
          <cell r="H1558">
            <v>240</v>
          </cell>
          <cell r="I1558">
            <v>4</v>
          </cell>
          <cell r="J1558">
            <v>6</v>
          </cell>
        </row>
        <row r="1559">
          <cell r="A1559" t="str">
            <v>TDRS</v>
          </cell>
          <cell r="B1559" t="str">
            <v>Residential Service</v>
          </cell>
          <cell r="C1559">
            <v>30</v>
          </cell>
          <cell r="D1559">
            <v>20</v>
          </cell>
          <cell r="E1559" t="str">
            <v>R=A1D</v>
          </cell>
          <cell r="F1559">
            <v>3</v>
          </cell>
          <cell r="G1559">
            <v>36130</v>
          </cell>
          <cell r="H1559">
            <v>999</v>
          </cell>
          <cell r="I1559">
            <v>4</v>
          </cell>
          <cell r="J1559">
            <v>1</v>
          </cell>
        </row>
        <row r="1560">
          <cell r="A1560" t="str">
            <v>TDRS</v>
          </cell>
          <cell r="B1560" t="str">
            <v>Residential Service</v>
          </cell>
          <cell r="C1560">
            <v>30</v>
          </cell>
          <cell r="D1560">
            <v>20</v>
          </cell>
          <cell r="E1560" t="str">
            <v>R=SL6S</v>
          </cell>
          <cell r="F1560">
            <v>3</v>
          </cell>
          <cell r="G1560">
            <v>35966</v>
          </cell>
          <cell r="H1560">
            <v>240</v>
          </cell>
          <cell r="I1560">
            <v>4</v>
          </cell>
          <cell r="J1560">
            <v>7</v>
          </cell>
        </row>
        <row r="1561">
          <cell r="A1561" t="str">
            <v>TDRS</v>
          </cell>
          <cell r="B1561" t="str">
            <v>Residential Service</v>
          </cell>
          <cell r="C1561">
            <v>30</v>
          </cell>
          <cell r="D1561">
            <v>20</v>
          </cell>
          <cell r="E1561" t="str">
            <v>R=SL6S</v>
          </cell>
          <cell r="F1561">
            <v>3</v>
          </cell>
          <cell r="G1561">
            <v>36405</v>
          </cell>
          <cell r="H1561">
            <v>240</v>
          </cell>
          <cell r="I1561">
            <v>4</v>
          </cell>
          <cell r="J1561">
            <v>2</v>
          </cell>
        </row>
        <row r="1562">
          <cell r="A1562" t="str">
            <v>TDRS</v>
          </cell>
          <cell r="B1562" t="str">
            <v>Residential Service</v>
          </cell>
          <cell r="C1562">
            <v>30</v>
          </cell>
          <cell r="D1562">
            <v>20</v>
          </cell>
          <cell r="E1562" t="str">
            <v>R=SL6S</v>
          </cell>
          <cell r="F1562">
            <v>3</v>
          </cell>
          <cell r="G1562">
            <v>36405</v>
          </cell>
          <cell r="H1562">
            <v>240</v>
          </cell>
          <cell r="I1562">
            <v>4</v>
          </cell>
          <cell r="J1562">
            <v>1</v>
          </cell>
        </row>
        <row r="1563">
          <cell r="A1563" t="str">
            <v>TDRS</v>
          </cell>
          <cell r="B1563" t="str">
            <v>Residential Service</v>
          </cell>
          <cell r="C1563">
            <v>30</v>
          </cell>
          <cell r="D1563">
            <v>20</v>
          </cell>
          <cell r="E1563" t="str">
            <v>R=A1D</v>
          </cell>
          <cell r="F1563">
            <v>3</v>
          </cell>
          <cell r="G1563">
            <v>37012</v>
          </cell>
          <cell r="H1563">
            <v>999</v>
          </cell>
          <cell r="I1563">
            <v>4</v>
          </cell>
          <cell r="J1563">
            <v>1</v>
          </cell>
        </row>
        <row r="1564">
          <cell r="A1564" t="str">
            <v>TDRS</v>
          </cell>
          <cell r="B1564" t="str">
            <v>Residential Service</v>
          </cell>
          <cell r="C1564">
            <v>30</v>
          </cell>
          <cell r="D1564">
            <v>20</v>
          </cell>
          <cell r="E1564" t="str">
            <v>R=SL6S</v>
          </cell>
          <cell r="F1564">
            <v>3</v>
          </cell>
          <cell r="H1564">
            <v>240</v>
          </cell>
          <cell r="I1564">
            <v>4</v>
          </cell>
          <cell r="J1564">
            <v>2</v>
          </cell>
        </row>
        <row r="1565">
          <cell r="A1565" t="str">
            <v>TDRS</v>
          </cell>
          <cell r="B1565" t="str">
            <v>Residential Service</v>
          </cell>
          <cell r="C1565">
            <v>30</v>
          </cell>
          <cell r="D1565">
            <v>20</v>
          </cell>
          <cell r="E1565" t="str">
            <v>R=S6S</v>
          </cell>
          <cell r="F1565">
            <v>3</v>
          </cell>
          <cell r="H1565">
            <v>240</v>
          </cell>
          <cell r="I1565">
            <v>3</v>
          </cell>
          <cell r="J1565">
            <v>2</v>
          </cell>
        </row>
        <row r="1566">
          <cell r="A1566" t="str">
            <v>TDRS</v>
          </cell>
          <cell r="B1566" t="str">
            <v>Residential Service</v>
          </cell>
          <cell r="C1566">
            <v>30</v>
          </cell>
          <cell r="D1566">
            <v>20</v>
          </cell>
          <cell r="E1566" t="str">
            <v>R=A1DND</v>
          </cell>
          <cell r="F1566">
            <v>3</v>
          </cell>
          <cell r="G1566">
            <v>38419</v>
          </cell>
          <cell r="H1566">
            <v>999</v>
          </cell>
          <cell r="I1566">
            <v>4</v>
          </cell>
          <cell r="J1566">
            <v>1</v>
          </cell>
        </row>
        <row r="1567">
          <cell r="A1567" t="str">
            <v>TDRS</v>
          </cell>
          <cell r="B1567" t="str">
            <v>Residential Service</v>
          </cell>
          <cell r="C1567">
            <v>30</v>
          </cell>
          <cell r="D1567">
            <v>20</v>
          </cell>
          <cell r="E1567" t="str">
            <v>R=A1D</v>
          </cell>
          <cell r="F1567">
            <v>3</v>
          </cell>
          <cell r="G1567">
            <v>36130</v>
          </cell>
          <cell r="H1567">
            <v>240</v>
          </cell>
          <cell r="I1567">
            <v>4</v>
          </cell>
          <cell r="J1567">
            <v>1</v>
          </cell>
        </row>
        <row r="1568">
          <cell r="A1568" t="str">
            <v>TDRS</v>
          </cell>
          <cell r="B1568" t="str">
            <v>Residential Service</v>
          </cell>
          <cell r="C1568">
            <v>30</v>
          </cell>
          <cell r="D1568">
            <v>20</v>
          </cell>
          <cell r="E1568" t="str">
            <v>R=SL6S</v>
          </cell>
          <cell r="F1568">
            <v>3</v>
          </cell>
          <cell r="G1568">
            <v>34701</v>
          </cell>
          <cell r="H1568">
            <v>240</v>
          </cell>
          <cell r="I1568">
            <v>4</v>
          </cell>
          <cell r="J1568">
            <v>1</v>
          </cell>
        </row>
        <row r="1569">
          <cell r="A1569" t="str">
            <v>TDRS</v>
          </cell>
          <cell r="B1569" t="str">
            <v>Residential Service</v>
          </cell>
          <cell r="C1569">
            <v>30</v>
          </cell>
          <cell r="D1569">
            <v>20</v>
          </cell>
          <cell r="E1569" t="str">
            <v>R=S6S</v>
          </cell>
          <cell r="F1569">
            <v>3</v>
          </cell>
          <cell r="G1569">
            <v>36525</v>
          </cell>
          <cell r="H1569">
            <v>240</v>
          </cell>
          <cell r="I1569">
            <v>4</v>
          </cell>
          <cell r="J1569">
            <v>6</v>
          </cell>
        </row>
        <row r="1570">
          <cell r="A1570" t="str">
            <v>TDRS</v>
          </cell>
          <cell r="B1570" t="str">
            <v>Residential Service</v>
          </cell>
          <cell r="C1570">
            <v>30</v>
          </cell>
          <cell r="D1570">
            <v>20</v>
          </cell>
          <cell r="E1570" t="str">
            <v>R=A1D</v>
          </cell>
          <cell r="F1570">
            <v>3</v>
          </cell>
          <cell r="G1570">
            <v>37362</v>
          </cell>
          <cell r="H1570">
            <v>240</v>
          </cell>
          <cell r="I1570">
            <v>4</v>
          </cell>
          <cell r="J1570">
            <v>1</v>
          </cell>
        </row>
        <row r="1571">
          <cell r="A1571" t="str">
            <v>TDRS</v>
          </cell>
          <cell r="B1571" t="str">
            <v>Residential Service</v>
          </cell>
          <cell r="C1571">
            <v>30</v>
          </cell>
          <cell r="D1571">
            <v>20</v>
          </cell>
          <cell r="E1571" t="str">
            <v>R=S6S</v>
          </cell>
          <cell r="F1571">
            <v>3</v>
          </cell>
          <cell r="G1571">
            <v>36529</v>
          </cell>
          <cell r="H1571">
            <v>240</v>
          </cell>
          <cell r="I1571">
            <v>4</v>
          </cell>
          <cell r="J1571">
            <v>2</v>
          </cell>
        </row>
        <row r="1572">
          <cell r="A1572" t="str">
            <v>TDRS</v>
          </cell>
          <cell r="B1572" t="str">
            <v>Residential Service</v>
          </cell>
          <cell r="C1572">
            <v>30</v>
          </cell>
          <cell r="D1572">
            <v>20</v>
          </cell>
          <cell r="E1572" t="str">
            <v>R=ABS7</v>
          </cell>
          <cell r="F1572">
            <v>3</v>
          </cell>
          <cell r="G1572">
            <v>39281</v>
          </cell>
          <cell r="H1572">
            <v>240</v>
          </cell>
          <cell r="I1572">
            <v>4</v>
          </cell>
          <cell r="J1572">
            <v>31</v>
          </cell>
        </row>
        <row r="1573">
          <cell r="A1573" t="str">
            <v>TDRS</v>
          </cell>
          <cell r="B1573" t="str">
            <v>Residential Service</v>
          </cell>
          <cell r="C1573">
            <v>30</v>
          </cell>
          <cell r="D1573">
            <v>20</v>
          </cell>
          <cell r="E1573" t="str">
            <v>R=ABS7</v>
          </cell>
          <cell r="F1573">
            <v>3</v>
          </cell>
          <cell r="G1573">
            <v>39525</v>
          </cell>
          <cell r="H1573">
            <v>240</v>
          </cell>
          <cell r="I1573">
            <v>4</v>
          </cell>
          <cell r="J1573">
            <v>16</v>
          </cell>
        </row>
        <row r="1574">
          <cell r="A1574" t="str">
            <v>TDRS</v>
          </cell>
          <cell r="B1574" t="str">
            <v>Residential Service</v>
          </cell>
          <cell r="C1574">
            <v>30</v>
          </cell>
          <cell r="D1574">
            <v>20</v>
          </cell>
          <cell r="E1574" t="str">
            <v>R=SL6S</v>
          </cell>
          <cell r="F1574">
            <v>3</v>
          </cell>
          <cell r="H1574">
            <v>240</v>
          </cell>
          <cell r="I1574">
            <v>4</v>
          </cell>
          <cell r="J1574">
            <v>39</v>
          </cell>
        </row>
        <row r="1575">
          <cell r="A1575" t="str">
            <v>TDRS</v>
          </cell>
          <cell r="B1575" t="str">
            <v>Residential Service</v>
          </cell>
          <cell r="C1575">
            <v>30</v>
          </cell>
          <cell r="D1575">
            <v>20</v>
          </cell>
          <cell r="E1575" t="str">
            <v>R=D4S5U</v>
          </cell>
          <cell r="F1575">
            <v>3</v>
          </cell>
          <cell r="G1575">
            <v>36525</v>
          </cell>
          <cell r="H1575">
            <v>240</v>
          </cell>
          <cell r="I1575">
            <v>3</v>
          </cell>
          <cell r="J1575">
            <v>1</v>
          </cell>
        </row>
        <row r="1576">
          <cell r="A1576" t="str">
            <v>TDRS</v>
          </cell>
          <cell r="B1576" t="str">
            <v>Residential Service</v>
          </cell>
          <cell r="C1576">
            <v>30</v>
          </cell>
          <cell r="D1576">
            <v>20</v>
          </cell>
          <cell r="E1576" t="str">
            <v>R=D5S7</v>
          </cell>
          <cell r="F1576">
            <v>3</v>
          </cell>
          <cell r="G1576">
            <v>36495</v>
          </cell>
          <cell r="H1576">
            <v>240</v>
          </cell>
          <cell r="I1576">
            <v>4</v>
          </cell>
          <cell r="J1576">
            <v>1</v>
          </cell>
        </row>
        <row r="1577">
          <cell r="A1577" t="str">
            <v>TDRS</v>
          </cell>
          <cell r="B1577" t="str">
            <v>Residential Service</v>
          </cell>
          <cell r="C1577">
            <v>30</v>
          </cell>
          <cell r="D1577">
            <v>20</v>
          </cell>
          <cell r="E1577" t="str">
            <v>R=S6S</v>
          </cell>
          <cell r="F1577">
            <v>3</v>
          </cell>
          <cell r="G1577">
            <v>36161</v>
          </cell>
          <cell r="H1577">
            <v>240</v>
          </cell>
          <cell r="I1577">
            <v>4</v>
          </cell>
          <cell r="J1577">
            <v>1</v>
          </cell>
        </row>
        <row r="1578">
          <cell r="A1578" t="str">
            <v>TDRS</v>
          </cell>
          <cell r="B1578" t="str">
            <v>Residential Service</v>
          </cell>
          <cell r="C1578">
            <v>30</v>
          </cell>
          <cell r="D1578">
            <v>20</v>
          </cell>
          <cell r="E1578" t="str">
            <v>R=ABS7</v>
          </cell>
          <cell r="F1578">
            <v>3</v>
          </cell>
          <cell r="G1578">
            <v>39288</v>
          </cell>
          <cell r="H1578">
            <v>240</v>
          </cell>
          <cell r="I1578">
            <v>4</v>
          </cell>
          <cell r="J1578">
            <v>2</v>
          </cell>
        </row>
        <row r="1579">
          <cell r="A1579" t="str">
            <v>TDRS</v>
          </cell>
          <cell r="B1579" t="str">
            <v>Residential Service</v>
          </cell>
          <cell r="C1579">
            <v>30</v>
          </cell>
          <cell r="D1579">
            <v>20</v>
          </cell>
          <cell r="E1579" t="str">
            <v>R=SV4SD</v>
          </cell>
          <cell r="F1579">
            <v>3</v>
          </cell>
          <cell r="H1579">
            <v>240</v>
          </cell>
          <cell r="I1579">
            <v>4</v>
          </cell>
          <cell r="J1579">
            <v>11</v>
          </cell>
        </row>
        <row r="1580">
          <cell r="A1580" t="str">
            <v>TDRS</v>
          </cell>
          <cell r="B1580" t="str">
            <v>Residential Service</v>
          </cell>
          <cell r="C1580">
            <v>30</v>
          </cell>
          <cell r="D1580">
            <v>20</v>
          </cell>
          <cell r="E1580" t="str">
            <v>R=A1D</v>
          </cell>
          <cell r="F1580">
            <v>3</v>
          </cell>
          <cell r="H1580">
            <v>999</v>
          </cell>
          <cell r="I1580">
            <v>4</v>
          </cell>
          <cell r="J1580">
            <v>7</v>
          </cell>
        </row>
        <row r="1581">
          <cell r="A1581" t="str">
            <v>TDRS</v>
          </cell>
          <cell r="B1581" t="str">
            <v>Residential Service</v>
          </cell>
          <cell r="C1581">
            <v>30</v>
          </cell>
          <cell r="D1581">
            <v>20</v>
          </cell>
          <cell r="E1581" t="str">
            <v>R=S6S</v>
          </cell>
          <cell r="F1581">
            <v>3</v>
          </cell>
          <cell r="H1581">
            <v>240</v>
          </cell>
          <cell r="I1581">
            <v>4</v>
          </cell>
          <cell r="J1581">
            <v>1</v>
          </cell>
        </row>
        <row r="1582">
          <cell r="A1582" t="str">
            <v>TDRS</v>
          </cell>
          <cell r="B1582" t="str">
            <v>Residential Service</v>
          </cell>
          <cell r="C1582">
            <v>30</v>
          </cell>
          <cell r="D1582">
            <v>20</v>
          </cell>
          <cell r="E1582" t="str">
            <v>R=A1D</v>
          </cell>
          <cell r="F1582">
            <v>3</v>
          </cell>
          <cell r="H1582">
            <v>999</v>
          </cell>
          <cell r="I1582">
            <v>4</v>
          </cell>
          <cell r="J1582">
            <v>1</v>
          </cell>
        </row>
        <row r="1583">
          <cell r="A1583" t="str">
            <v>TDRS</v>
          </cell>
          <cell r="B1583" t="str">
            <v>Residential Service</v>
          </cell>
          <cell r="C1583">
            <v>30</v>
          </cell>
          <cell r="D1583">
            <v>20</v>
          </cell>
          <cell r="E1583" t="str">
            <v>R=S6S</v>
          </cell>
          <cell r="F1583">
            <v>3</v>
          </cell>
          <cell r="G1583">
            <v>36544</v>
          </cell>
          <cell r="H1583">
            <v>240</v>
          </cell>
          <cell r="I1583">
            <v>4</v>
          </cell>
          <cell r="J1583">
            <v>1</v>
          </cell>
        </row>
        <row r="1584">
          <cell r="A1584" t="str">
            <v>TDRS</v>
          </cell>
          <cell r="B1584" t="str">
            <v>Residential Service</v>
          </cell>
          <cell r="C1584">
            <v>30</v>
          </cell>
          <cell r="D1584">
            <v>20</v>
          </cell>
          <cell r="E1584" t="str">
            <v>R=SL5S</v>
          </cell>
          <cell r="F1584">
            <v>3</v>
          </cell>
          <cell r="G1584">
            <v>36525</v>
          </cell>
          <cell r="H1584">
            <v>120</v>
          </cell>
          <cell r="I1584">
            <v>4</v>
          </cell>
          <cell r="J1584">
            <v>1</v>
          </cell>
        </row>
        <row r="1585">
          <cell r="A1585" t="str">
            <v>TDRS</v>
          </cell>
          <cell r="B1585" t="str">
            <v>Residential Service</v>
          </cell>
          <cell r="C1585">
            <v>30</v>
          </cell>
          <cell r="D1585">
            <v>20</v>
          </cell>
          <cell r="E1585" t="str">
            <v>R=A1D</v>
          </cell>
          <cell r="F1585">
            <v>3</v>
          </cell>
          <cell r="G1585">
            <v>38832</v>
          </cell>
          <cell r="H1585">
            <v>999</v>
          </cell>
          <cell r="I1585">
            <v>4</v>
          </cell>
          <cell r="J1585">
            <v>1</v>
          </cell>
        </row>
        <row r="1586">
          <cell r="A1586" t="str">
            <v>TDRS</v>
          </cell>
          <cell r="B1586" t="str">
            <v>Residential Service</v>
          </cell>
          <cell r="C1586">
            <v>30</v>
          </cell>
          <cell r="D1586">
            <v>20</v>
          </cell>
          <cell r="E1586" t="str">
            <v>R=ABS5</v>
          </cell>
          <cell r="F1586">
            <v>3</v>
          </cell>
          <cell r="G1586">
            <v>39337</v>
          </cell>
          <cell r="H1586">
            <v>120</v>
          </cell>
          <cell r="I1586">
            <v>3</v>
          </cell>
          <cell r="J1586">
            <v>47</v>
          </cell>
        </row>
        <row r="1587">
          <cell r="A1587" t="str">
            <v>TDRS</v>
          </cell>
          <cell r="B1587" t="str">
            <v>Residential Service</v>
          </cell>
          <cell r="C1587">
            <v>30</v>
          </cell>
          <cell r="D1587">
            <v>20</v>
          </cell>
          <cell r="E1587" t="str">
            <v>R=S6S</v>
          </cell>
          <cell r="F1587">
            <v>3</v>
          </cell>
          <cell r="H1587">
            <v>240</v>
          </cell>
          <cell r="I1587">
            <v>4</v>
          </cell>
          <cell r="J1587">
            <v>103</v>
          </cell>
        </row>
        <row r="1588">
          <cell r="A1588" t="str">
            <v>TDRS</v>
          </cell>
          <cell r="B1588" t="str">
            <v>Residential Service</v>
          </cell>
          <cell r="C1588">
            <v>30</v>
          </cell>
          <cell r="D1588">
            <v>20</v>
          </cell>
          <cell r="E1588" t="str">
            <v>R=SL6S</v>
          </cell>
          <cell r="F1588">
            <v>3</v>
          </cell>
          <cell r="H1588">
            <v>240</v>
          </cell>
          <cell r="I1588">
            <v>4</v>
          </cell>
          <cell r="J1588">
            <v>14</v>
          </cell>
        </row>
        <row r="1589">
          <cell r="A1589" t="str">
            <v>TDRS</v>
          </cell>
          <cell r="B1589" t="str">
            <v>Residential Service</v>
          </cell>
          <cell r="C1589">
            <v>30</v>
          </cell>
          <cell r="D1589">
            <v>20</v>
          </cell>
          <cell r="E1589" t="str">
            <v>R=SL6S</v>
          </cell>
          <cell r="F1589">
            <v>3</v>
          </cell>
          <cell r="G1589">
            <v>34701</v>
          </cell>
          <cell r="H1589">
            <v>240</v>
          </cell>
          <cell r="I1589">
            <v>4</v>
          </cell>
          <cell r="J1589">
            <v>1</v>
          </cell>
        </row>
        <row r="1590">
          <cell r="A1590" t="str">
            <v>TDRS</v>
          </cell>
          <cell r="B1590" t="str">
            <v>Residential Service</v>
          </cell>
          <cell r="C1590">
            <v>30</v>
          </cell>
          <cell r="D1590">
            <v>20</v>
          </cell>
          <cell r="E1590" t="str">
            <v>R=SL12S</v>
          </cell>
          <cell r="F1590">
            <v>3</v>
          </cell>
          <cell r="G1590">
            <v>36525</v>
          </cell>
          <cell r="H1590">
            <v>240</v>
          </cell>
          <cell r="I1590">
            <v>3</v>
          </cell>
          <cell r="J1590">
            <v>2</v>
          </cell>
        </row>
        <row r="1591">
          <cell r="A1591" t="str">
            <v>TDRS</v>
          </cell>
          <cell r="B1591" t="str">
            <v>Residential Service</v>
          </cell>
          <cell r="C1591">
            <v>30</v>
          </cell>
          <cell r="D1591">
            <v>20</v>
          </cell>
          <cell r="E1591" t="str">
            <v>R=A1D</v>
          </cell>
          <cell r="F1591">
            <v>3</v>
          </cell>
          <cell r="G1591">
            <v>38734</v>
          </cell>
          <cell r="H1591">
            <v>999</v>
          </cell>
          <cell r="I1591">
            <v>4</v>
          </cell>
          <cell r="J1591">
            <v>1</v>
          </cell>
        </row>
        <row r="1592">
          <cell r="A1592" t="str">
            <v>TDRS</v>
          </cell>
          <cell r="B1592" t="str">
            <v>Residential Service</v>
          </cell>
          <cell r="C1592">
            <v>30</v>
          </cell>
          <cell r="D1592">
            <v>20</v>
          </cell>
          <cell r="E1592" t="str">
            <v>R=AXLS4E</v>
          </cell>
          <cell r="F1592">
            <v>3</v>
          </cell>
          <cell r="G1592">
            <v>39582</v>
          </cell>
          <cell r="H1592">
            <v>999</v>
          </cell>
          <cell r="I1592">
            <v>4</v>
          </cell>
          <cell r="J1592">
            <v>25</v>
          </cell>
        </row>
        <row r="1593">
          <cell r="A1593" t="str">
            <v>TDRS</v>
          </cell>
          <cell r="B1593" t="str">
            <v>Residential Service</v>
          </cell>
          <cell r="C1593">
            <v>50</v>
          </cell>
          <cell r="D1593">
            <v>20</v>
          </cell>
          <cell r="E1593" t="str">
            <v>R=A1DND</v>
          </cell>
          <cell r="F1593">
            <v>3</v>
          </cell>
          <cell r="G1593">
            <v>37512</v>
          </cell>
          <cell r="H1593">
            <v>999</v>
          </cell>
          <cell r="I1593">
            <v>4</v>
          </cell>
          <cell r="J1593">
            <v>1</v>
          </cell>
        </row>
        <row r="1594">
          <cell r="A1594" t="str">
            <v>TDRS</v>
          </cell>
          <cell r="B1594" t="str">
            <v>Residential Service</v>
          </cell>
          <cell r="C1594">
            <v>50</v>
          </cell>
          <cell r="D1594">
            <v>20</v>
          </cell>
          <cell r="E1594" t="str">
            <v>R=A1DND</v>
          </cell>
          <cell r="F1594">
            <v>3</v>
          </cell>
          <cell r="G1594">
            <v>38734</v>
          </cell>
          <cell r="H1594">
            <v>999</v>
          </cell>
          <cell r="I1594">
            <v>4</v>
          </cell>
          <cell r="J1594">
            <v>1</v>
          </cell>
        </row>
        <row r="1595">
          <cell r="A1595" t="str">
            <v>TDRS</v>
          </cell>
          <cell r="B1595" t="str">
            <v>Residential Service</v>
          </cell>
          <cell r="C1595">
            <v>50</v>
          </cell>
          <cell r="D1595">
            <v>20</v>
          </cell>
          <cell r="E1595" t="str">
            <v>R=A1D</v>
          </cell>
          <cell r="F1595">
            <v>3</v>
          </cell>
          <cell r="G1595">
            <v>36816</v>
          </cell>
          <cell r="H1595">
            <v>999</v>
          </cell>
          <cell r="I1595">
            <v>4</v>
          </cell>
          <cell r="J1595">
            <v>1</v>
          </cell>
        </row>
        <row r="1596">
          <cell r="A1596" t="str">
            <v>TDRS</v>
          </cell>
          <cell r="B1596" t="str">
            <v>Residential Service</v>
          </cell>
          <cell r="C1596">
            <v>50</v>
          </cell>
          <cell r="D1596">
            <v>20</v>
          </cell>
          <cell r="E1596" t="str">
            <v>R=LC2P</v>
          </cell>
          <cell r="F1596">
            <v>3</v>
          </cell>
          <cell r="H1596">
            <v>240</v>
          </cell>
          <cell r="I1596">
            <v>4</v>
          </cell>
          <cell r="J1596">
            <v>1</v>
          </cell>
        </row>
        <row r="1597">
          <cell r="J1597">
            <v>1266</v>
          </cell>
        </row>
        <row r="1599">
          <cell r="A1599" t="str">
            <v>SSIN</v>
          </cell>
          <cell r="B1599" t="str">
            <v>Secondary Service Greater than 5kW w/IDR</v>
          </cell>
          <cell r="C1599">
            <v>30</v>
          </cell>
          <cell r="D1599">
            <v>25</v>
          </cell>
          <cell r="E1599" t="str">
            <v>P=A1TL1</v>
          </cell>
          <cell r="F1599">
            <v>1</v>
          </cell>
          <cell r="G1599">
            <v>38286</v>
          </cell>
          <cell r="H1599">
            <v>999</v>
          </cell>
          <cell r="I1599">
            <v>3</v>
          </cell>
          <cell r="J1599">
            <v>2</v>
          </cell>
        </row>
        <row r="1600">
          <cell r="A1600" t="str">
            <v>SSLI</v>
          </cell>
          <cell r="B1600" t="str">
            <v>Secondary Service Greater than 5kW w/IDR</v>
          </cell>
          <cell r="C1600">
            <v>2.5</v>
          </cell>
          <cell r="D1600">
            <v>29</v>
          </cell>
          <cell r="E1600" t="str">
            <v>P=A1RL</v>
          </cell>
          <cell r="F1600">
            <v>3</v>
          </cell>
          <cell r="G1600">
            <v>38636</v>
          </cell>
          <cell r="H1600">
            <v>999</v>
          </cell>
          <cell r="I1600">
            <v>4</v>
          </cell>
          <cell r="J1600">
            <v>3</v>
          </cell>
        </row>
        <row r="1601">
          <cell r="A1601" t="str">
            <v>SSLI</v>
          </cell>
          <cell r="B1601" t="str">
            <v>Secondary Service Greater than 5kW w/IDR</v>
          </cell>
          <cell r="C1601">
            <v>2.5</v>
          </cell>
          <cell r="D1601">
            <v>29</v>
          </cell>
          <cell r="E1601" t="str">
            <v>T=A3RAL</v>
          </cell>
          <cell r="F1601">
            <v>3</v>
          </cell>
          <cell r="H1601">
            <v>999</v>
          </cell>
          <cell r="I1601">
            <v>3</v>
          </cell>
          <cell r="J1601">
            <v>1</v>
          </cell>
        </row>
        <row r="1602">
          <cell r="A1602" t="str">
            <v>SSLI</v>
          </cell>
          <cell r="B1602" t="str">
            <v>Secondary Service Greater than 5kW w/IDR</v>
          </cell>
          <cell r="C1602">
            <v>2.5</v>
          </cell>
          <cell r="D1602">
            <v>29</v>
          </cell>
          <cell r="E1602" t="str">
            <v>P=A1RL</v>
          </cell>
          <cell r="F1602">
            <v>3</v>
          </cell>
          <cell r="G1602">
            <v>39343</v>
          </cell>
          <cell r="H1602">
            <v>999</v>
          </cell>
          <cell r="I1602">
            <v>4</v>
          </cell>
          <cell r="J1602">
            <v>2</v>
          </cell>
        </row>
        <row r="1603">
          <cell r="A1603" t="str">
            <v>SSEI</v>
          </cell>
          <cell r="B1603" t="str">
            <v>Secondary Service Greater than 5kW w/IDR</v>
          </cell>
          <cell r="C1603">
            <v>2.5</v>
          </cell>
          <cell r="D1603">
            <v>29</v>
          </cell>
          <cell r="E1603" t="str">
            <v>P=A1RL</v>
          </cell>
          <cell r="F1603">
            <v>3</v>
          </cell>
          <cell r="G1603">
            <v>38182</v>
          </cell>
          <cell r="H1603">
            <v>999</v>
          </cell>
          <cell r="I1603">
            <v>4</v>
          </cell>
          <cell r="J1603">
            <v>1</v>
          </cell>
        </row>
        <row r="1604">
          <cell r="A1604" t="str">
            <v>SEAI</v>
          </cell>
          <cell r="B1604" t="str">
            <v>Secondary Service Greater than 5kW w/IDR</v>
          </cell>
          <cell r="C1604">
            <v>2.5</v>
          </cell>
          <cell r="D1604">
            <v>25</v>
          </cell>
          <cell r="E1604" t="str">
            <v>P=A1RL</v>
          </cell>
          <cell r="F1604">
            <v>3</v>
          </cell>
          <cell r="G1604">
            <v>37867</v>
          </cell>
          <cell r="H1604">
            <v>999</v>
          </cell>
          <cell r="I1604">
            <v>3</v>
          </cell>
          <cell r="J1604">
            <v>1</v>
          </cell>
        </row>
        <row r="1605">
          <cell r="A1605" t="str">
            <v>SSLI</v>
          </cell>
          <cell r="B1605" t="str">
            <v>Secondary Service Greater than 5kW w/IDR</v>
          </cell>
          <cell r="C1605">
            <v>2.5</v>
          </cell>
          <cell r="D1605">
            <v>29</v>
          </cell>
          <cell r="E1605" t="str">
            <v>P=A1RL</v>
          </cell>
          <cell r="F1605">
            <v>3</v>
          </cell>
          <cell r="G1605">
            <v>38775</v>
          </cell>
          <cell r="H1605">
            <v>999</v>
          </cell>
          <cell r="I1605">
            <v>4</v>
          </cell>
          <cell r="J1605">
            <v>3</v>
          </cell>
        </row>
        <row r="1606">
          <cell r="A1606" t="str">
            <v>SSEI</v>
          </cell>
          <cell r="B1606" t="str">
            <v>Secondary Service Greater than 5kW w/IDR</v>
          </cell>
          <cell r="C1606">
            <v>2.5</v>
          </cell>
          <cell r="D1606">
            <v>29</v>
          </cell>
          <cell r="E1606" t="str">
            <v>P=A1RL</v>
          </cell>
          <cell r="F1606">
            <v>3</v>
          </cell>
          <cell r="G1606">
            <v>37992</v>
          </cell>
          <cell r="H1606">
            <v>999</v>
          </cell>
          <cell r="I1606">
            <v>4</v>
          </cell>
          <cell r="J1606">
            <v>1</v>
          </cell>
        </row>
        <row r="1607">
          <cell r="A1607" t="str">
            <v>SPLI</v>
          </cell>
          <cell r="B1607" t="str">
            <v>Secondary Service Greater than 5kW w/IDR</v>
          </cell>
          <cell r="C1607">
            <v>2.5</v>
          </cell>
          <cell r="D1607">
            <v>29</v>
          </cell>
          <cell r="E1607" t="str">
            <v>P=A1RL</v>
          </cell>
          <cell r="F1607">
            <v>3</v>
          </cell>
          <cell r="G1607">
            <v>39343</v>
          </cell>
          <cell r="H1607">
            <v>999</v>
          </cell>
          <cell r="I1607">
            <v>4</v>
          </cell>
          <cell r="J1607">
            <v>1</v>
          </cell>
        </row>
        <row r="1608">
          <cell r="A1608" t="str">
            <v>SSLI</v>
          </cell>
          <cell r="B1608" t="str">
            <v>Secondary Service Greater than 5kW w/IDR</v>
          </cell>
          <cell r="C1608">
            <v>2.5</v>
          </cell>
          <cell r="D1608">
            <v>29</v>
          </cell>
          <cell r="E1608" t="str">
            <v>P=A1RL</v>
          </cell>
          <cell r="F1608">
            <v>3</v>
          </cell>
          <cell r="G1608">
            <v>38560</v>
          </cell>
          <cell r="H1608">
            <v>999</v>
          </cell>
          <cell r="I1608">
            <v>4</v>
          </cell>
          <cell r="J1608">
            <v>14</v>
          </cell>
        </row>
        <row r="1609">
          <cell r="A1609" t="str">
            <v>SSLI</v>
          </cell>
          <cell r="B1609" t="str">
            <v>Secondary Service Greater than 5kW w/IDR</v>
          </cell>
          <cell r="C1609">
            <v>2.5</v>
          </cell>
          <cell r="D1609">
            <v>25</v>
          </cell>
          <cell r="E1609" t="str">
            <v>T=A1RL</v>
          </cell>
          <cell r="F1609">
            <v>3</v>
          </cell>
          <cell r="G1609">
            <v>38775</v>
          </cell>
          <cell r="H1609">
            <v>999</v>
          </cell>
          <cell r="I1609">
            <v>4</v>
          </cell>
          <cell r="J1609">
            <v>1</v>
          </cell>
        </row>
        <row r="1610">
          <cell r="A1610" t="str">
            <v>SSEI</v>
          </cell>
          <cell r="B1610" t="str">
            <v>Secondary Service Greater than 5kW w/IDR</v>
          </cell>
          <cell r="C1610">
            <v>2.5</v>
          </cell>
          <cell r="D1610">
            <v>29</v>
          </cell>
          <cell r="E1610" t="str">
            <v>P=A1RL</v>
          </cell>
          <cell r="F1610">
            <v>3</v>
          </cell>
          <cell r="G1610">
            <v>39343</v>
          </cell>
          <cell r="H1610">
            <v>999</v>
          </cell>
          <cell r="I1610">
            <v>3</v>
          </cell>
          <cell r="J1610">
            <v>1</v>
          </cell>
        </row>
        <row r="1611">
          <cell r="A1611" t="str">
            <v>SSLI</v>
          </cell>
          <cell r="B1611" t="str">
            <v>Secondary Service Greater than 5kW w/IDR</v>
          </cell>
          <cell r="C1611">
            <v>2.5</v>
          </cell>
          <cell r="D1611">
            <v>29</v>
          </cell>
          <cell r="E1611" t="str">
            <v>P=A1RL</v>
          </cell>
          <cell r="F1611">
            <v>3</v>
          </cell>
          <cell r="G1611">
            <v>38552</v>
          </cell>
          <cell r="H1611">
            <v>999</v>
          </cell>
          <cell r="I1611">
            <v>4</v>
          </cell>
          <cell r="J1611">
            <v>16</v>
          </cell>
        </row>
        <row r="1612">
          <cell r="A1612" t="str">
            <v>SSLI</v>
          </cell>
          <cell r="B1612" t="str">
            <v>Secondary Service Greater than 5kW w/IDR</v>
          </cell>
          <cell r="C1612">
            <v>2.5</v>
          </cell>
          <cell r="D1612">
            <v>29</v>
          </cell>
          <cell r="E1612" t="str">
            <v>T=A1RL</v>
          </cell>
          <cell r="F1612">
            <v>3</v>
          </cell>
          <cell r="G1612">
            <v>38560</v>
          </cell>
          <cell r="H1612">
            <v>999</v>
          </cell>
          <cell r="I1612">
            <v>4</v>
          </cell>
          <cell r="J1612">
            <v>1</v>
          </cell>
        </row>
        <row r="1613">
          <cell r="A1613" t="str">
            <v>SSLI</v>
          </cell>
          <cell r="B1613" t="str">
            <v>Secondary Service Greater than 5kW w/IDR</v>
          </cell>
          <cell r="C1613">
            <v>2.5</v>
          </cell>
          <cell r="D1613">
            <v>29</v>
          </cell>
          <cell r="E1613" t="str">
            <v>P=A1RL</v>
          </cell>
          <cell r="F1613">
            <v>3</v>
          </cell>
          <cell r="G1613">
            <v>37811</v>
          </cell>
          <cell r="H1613">
            <v>999</v>
          </cell>
          <cell r="I1613">
            <v>4</v>
          </cell>
          <cell r="J1613">
            <v>3</v>
          </cell>
        </row>
        <row r="1614">
          <cell r="A1614" t="str">
            <v>SSEI</v>
          </cell>
          <cell r="B1614" t="str">
            <v>Secondary Service Greater than 5kW w/IDR</v>
          </cell>
          <cell r="C1614">
            <v>2.5</v>
          </cell>
          <cell r="D1614">
            <v>29</v>
          </cell>
          <cell r="E1614" t="str">
            <v>T=MARKV</v>
          </cell>
          <cell r="F1614">
            <v>3</v>
          </cell>
          <cell r="G1614">
            <v>39255</v>
          </cell>
          <cell r="H1614">
            <v>120</v>
          </cell>
          <cell r="I1614">
            <v>4</v>
          </cell>
          <cell r="J1614">
            <v>1</v>
          </cell>
        </row>
        <row r="1615">
          <cell r="A1615" t="str">
            <v>SSLI</v>
          </cell>
          <cell r="B1615" t="str">
            <v>Secondary Service Greater than 5kW w/IDR</v>
          </cell>
          <cell r="C1615">
            <v>2.5</v>
          </cell>
          <cell r="D1615">
            <v>25</v>
          </cell>
          <cell r="E1615" t="str">
            <v>P=A1RL</v>
          </cell>
          <cell r="F1615">
            <v>3</v>
          </cell>
          <cell r="G1615">
            <v>39343</v>
          </cell>
          <cell r="H1615">
            <v>999</v>
          </cell>
          <cell r="I1615">
            <v>4</v>
          </cell>
          <cell r="J1615">
            <v>1</v>
          </cell>
        </row>
        <row r="1616">
          <cell r="A1616" t="str">
            <v>SSLI</v>
          </cell>
          <cell r="B1616" t="str">
            <v>Secondary Service Greater than 5kW w/IDR</v>
          </cell>
          <cell r="C1616">
            <v>2.5</v>
          </cell>
          <cell r="D1616">
            <v>29</v>
          </cell>
          <cell r="E1616" t="str">
            <v>P=A1RL</v>
          </cell>
          <cell r="F1616">
            <v>3</v>
          </cell>
          <cell r="G1616">
            <v>37762</v>
          </cell>
          <cell r="H1616">
            <v>999</v>
          </cell>
          <cell r="I1616">
            <v>4</v>
          </cell>
          <cell r="J1616">
            <v>2</v>
          </cell>
        </row>
        <row r="1617">
          <cell r="A1617" t="str">
            <v>SSLI</v>
          </cell>
          <cell r="B1617" t="str">
            <v>Secondary Service Greater than 5kW w/IDR</v>
          </cell>
          <cell r="C1617">
            <v>2.5</v>
          </cell>
          <cell r="D1617">
            <v>29</v>
          </cell>
          <cell r="E1617" t="str">
            <v>P=A1RL</v>
          </cell>
          <cell r="F1617">
            <v>3</v>
          </cell>
          <cell r="G1617">
            <v>37005</v>
          </cell>
          <cell r="H1617">
            <v>999</v>
          </cell>
          <cell r="I1617">
            <v>4</v>
          </cell>
          <cell r="J1617">
            <v>1</v>
          </cell>
        </row>
        <row r="1618">
          <cell r="A1618" t="str">
            <v>SSAI</v>
          </cell>
          <cell r="B1618" t="str">
            <v>Secondary Service Greater than 5kW w/IDR</v>
          </cell>
          <cell r="C1618">
            <v>2.5</v>
          </cell>
          <cell r="D1618">
            <v>29</v>
          </cell>
          <cell r="E1618" t="str">
            <v>P=A1RL</v>
          </cell>
          <cell r="F1618">
            <v>3</v>
          </cell>
          <cell r="G1618">
            <v>37992</v>
          </cell>
          <cell r="H1618">
            <v>999</v>
          </cell>
          <cell r="I1618">
            <v>4</v>
          </cell>
          <cell r="J1618">
            <v>1</v>
          </cell>
        </row>
        <row r="1619">
          <cell r="A1619" t="str">
            <v>SSLI</v>
          </cell>
          <cell r="B1619" t="str">
            <v>Secondary Service Greater than 5kW w/IDR</v>
          </cell>
          <cell r="C1619">
            <v>2.5</v>
          </cell>
          <cell r="D1619">
            <v>29</v>
          </cell>
          <cell r="E1619" t="str">
            <v>P=A1RL</v>
          </cell>
          <cell r="F1619">
            <v>3</v>
          </cell>
          <cell r="G1619">
            <v>38093</v>
          </cell>
          <cell r="H1619">
            <v>999</v>
          </cell>
          <cell r="I1619">
            <v>4</v>
          </cell>
          <cell r="J1619">
            <v>1</v>
          </cell>
        </row>
        <row r="1620">
          <cell r="A1620" t="str">
            <v>SSLI</v>
          </cell>
          <cell r="B1620" t="str">
            <v>Secondary Service Greater than 5kW w/IDR</v>
          </cell>
          <cell r="C1620">
            <v>2.5</v>
          </cell>
          <cell r="D1620">
            <v>29</v>
          </cell>
          <cell r="E1620" t="str">
            <v>P=A1RL</v>
          </cell>
          <cell r="F1620">
            <v>3</v>
          </cell>
          <cell r="G1620">
            <v>38560</v>
          </cell>
          <cell r="H1620">
            <v>999</v>
          </cell>
          <cell r="I1620">
            <v>4</v>
          </cell>
          <cell r="J1620">
            <v>2</v>
          </cell>
        </row>
        <row r="1621">
          <cell r="A1621" t="str">
            <v>SSLI</v>
          </cell>
          <cell r="B1621" t="str">
            <v>Secondary Service Greater than 5kW w/IDR</v>
          </cell>
          <cell r="C1621">
            <v>2.5</v>
          </cell>
          <cell r="D1621">
            <v>29</v>
          </cell>
          <cell r="E1621" t="str">
            <v>P=A1RL</v>
          </cell>
          <cell r="F1621">
            <v>3</v>
          </cell>
          <cell r="G1621">
            <v>37322</v>
          </cell>
          <cell r="H1621">
            <v>999</v>
          </cell>
          <cell r="I1621">
            <v>4</v>
          </cell>
          <cell r="J1621">
            <v>1</v>
          </cell>
        </row>
        <row r="1622">
          <cell r="A1622" t="str">
            <v>SSEI</v>
          </cell>
          <cell r="B1622" t="str">
            <v>Secondary Service Greater than 5kW w/IDR</v>
          </cell>
          <cell r="C1622">
            <v>2.5</v>
          </cell>
          <cell r="D1622">
            <v>29</v>
          </cell>
          <cell r="E1622" t="str">
            <v>P=A1RL</v>
          </cell>
          <cell r="F1622">
            <v>3</v>
          </cell>
          <cell r="G1622">
            <v>38775</v>
          </cell>
          <cell r="H1622">
            <v>999</v>
          </cell>
          <cell r="I1622">
            <v>4</v>
          </cell>
          <cell r="J1622">
            <v>1</v>
          </cell>
        </row>
        <row r="1623">
          <cell r="A1623" t="str">
            <v>SSMI</v>
          </cell>
          <cell r="B1623" t="str">
            <v>Secondary Service Greater than 5kW w/IDR</v>
          </cell>
          <cell r="C1623">
            <v>2.5</v>
          </cell>
          <cell r="D1623">
            <v>29</v>
          </cell>
          <cell r="E1623" t="str">
            <v>P=A1RL</v>
          </cell>
          <cell r="F1623">
            <v>3</v>
          </cell>
          <cell r="G1623">
            <v>37992</v>
          </cell>
          <cell r="H1623">
            <v>999</v>
          </cell>
          <cell r="I1623">
            <v>4</v>
          </cell>
          <cell r="J1623">
            <v>1</v>
          </cell>
        </row>
        <row r="1624">
          <cell r="A1624" t="str">
            <v>SSLI</v>
          </cell>
          <cell r="B1624" t="str">
            <v>Secondary Service Greater than 5kW w/IDR</v>
          </cell>
          <cell r="C1624">
            <v>2.5</v>
          </cell>
          <cell r="D1624">
            <v>29</v>
          </cell>
          <cell r="E1624" t="str">
            <v>P=A1RL</v>
          </cell>
          <cell r="F1624">
            <v>3</v>
          </cell>
          <cell r="G1624">
            <v>37992</v>
          </cell>
          <cell r="H1624">
            <v>999</v>
          </cell>
          <cell r="I1624">
            <v>4</v>
          </cell>
          <cell r="J1624">
            <v>6</v>
          </cell>
        </row>
        <row r="1625">
          <cell r="A1625" t="str">
            <v>SSLI</v>
          </cell>
          <cell r="B1625" t="str">
            <v>Secondary Service Greater than 5kW w/IDR</v>
          </cell>
          <cell r="C1625">
            <v>2.5</v>
          </cell>
          <cell r="D1625">
            <v>29</v>
          </cell>
          <cell r="E1625" t="str">
            <v>P=A1RL</v>
          </cell>
          <cell r="F1625">
            <v>3</v>
          </cell>
          <cell r="G1625">
            <v>36915</v>
          </cell>
          <cell r="H1625">
            <v>999</v>
          </cell>
          <cell r="I1625">
            <v>4</v>
          </cell>
          <cell r="J1625">
            <v>1</v>
          </cell>
        </row>
        <row r="1626">
          <cell r="A1626" t="str">
            <v>SSLI</v>
          </cell>
          <cell r="B1626" t="str">
            <v>Secondary Service Greater than 5kW w/IDR</v>
          </cell>
          <cell r="C1626">
            <v>2.5</v>
          </cell>
          <cell r="D1626">
            <v>25</v>
          </cell>
          <cell r="E1626" t="str">
            <v>P=A1RL</v>
          </cell>
          <cell r="F1626">
            <v>3</v>
          </cell>
          <cell r="G1626">
            <v>38636</v>
          </cell>
          <cell r="H1626">
            <v>999</v>
          </cell>
          <cell r="I1626">
            <v>4</v>
          </cell>
          <cell r="J1626">
            <v>4</v>
          </cell>
        </row>
        <row r="1627">
          <cell r="A1627" t="str">
            <v>SSLI</v>
          </cell>
          <cell r="B1627" t="str">
            <v>Secondary Service Greater than 5kW w/IDR</v>
          </cell>
          <cell r="C1627">
            <v>2.5</v>
          </cell>
          <cell r="D1627">
            <v>25</v>
          </cell>
          <cell r="E1627" t="str">
            <v>T=A1RL</v>
          </cell>
          <cell r="F1627">
            <v>3</v>
          </cell>
          <cell r="G1627">
            <v>38450</v>
          </cell>
          <cell r="H1627">
            <v>999</v>
          </cell>
          <cell r="I1627">
            <v>3</v>
          </cell>
          <cell r="J1627">
            <v>1</v>
          </cell>
        </row>
        <row r="1628">
          <cell r="A1628" t="str">
            <v>SSLI</v>
          </cell>
          <cell r="B1628" t="str">
            <v>Secondary Service Greater than 5kW w/IDR</v>
          </cell>
          <cell r="C1628">
            <v>2.5</v>
          </cell>
          <cell r="D1628">
            <v>29</v>
          </cell>
          <cell r="E1628" t="str">
            <v>P=A1RL</v>
          </cell>
          <cell r="F1628">
            <v>3</v>
          </cell>
          <cell r="G1628">
            <v>38113</v>
          </cell>
          <cell r="H1628">
            <v>999</v>
          </cell>
          <cell r="I1628">
            <v>3</v>
          </cell>
          <cell r="J1628">
            <v>1</v>
          </cell>
        </row>
        <row r="1629">
          <cell r="A1629" t="str">
            <v>SSLI</v>
          </cell>
          <cell r="B1629" t="str">
            <v>Secondary Service Greater than 5kW w/IDR</v>
          </cell>
          <cell r="C1629">
            <v>2.5</v>
          </cell>
          <cell r="D1629">
            <v>29</v>
          </cell>
          <cell r="E1629" t="str">
            <v>P=A1RL</v>
          </cell>
          <cell r="F1629">
            <v>3</v>
          </cell>
          <cell r="G1629">
            <v>38113</v>
          </cell>
          <cell r="H1629">
            <v>999</v>
          </cell>
          <cell r="I1629">
            <v>3</v>
          </cell>
          <cell r="J1629">
            <v>1</v>
          </cell>
        </row>
        <row r="1630">
          <cell r="A1630" t="str">
            <v>SSLI</v>
          </cell>
          <cell r="B1630" t="str">
            <v>Secondary Service Greater than 5kW w/IDR</v>
          </cell>
          <cell r="C1630">
            <v>2.5</v>
          </cell>
          <cell r="D1630">
            <v>29</v>
          </cell>
          <cell r="E1630" t="str">
            <v>P=A1RL</v>
          </cell>
          <cell r="F1630">
            <v>3</v>
          </cell>
          <cell r="G1630">
            <v>38552</v>
          </cell>
          <cell r="H1630">
            <v>999</v>
          </cell>
          <cell r="I1630">
            <v>4</v>
          </cell>
          <cell r="J1630">
            <v>1</v>
          </cell>
        </row>
        <row r="1631">
          <cell r="A1631" t="str">
            <v>SSEI</v>
          </cell>
          <cell r="B1631" t="str">
            <v>Secondary Service Greater than 5kW w/IDR</v>
          </cell>
          <cell r="C1631">
            <v>2.5</v>
          </cell>
          <cell r="D1631">
            <v>29</v>
          </cell>
          <cell r="E1631" t="str">
            <v>P=A1RL</v>
          </cell>
          <cell r="F1631">
            <v>3</v>
          </cell>
          <cell r="G1631">
            <v>38636</v>
          </cell>
          <cell r="H1631">
            <v>999</v>
          </cell>
          <cell r="I1631">
            <v>4</v>
          </cell>
          <cell r="J1631">
            <v>1</v>
          </cell>
        </row>
        <row r="1632">
          <cell r="A1632" t="str">
            <v>SSLI</v>
          </cell>
          <cell r="B1632" t="str">
            <v>Secondary Service Greater than 5kW w/IDR</v>
          </cell>
          <cell r="C1632">
            <v>2.5</v>
          </cell>
          <cell r="D1632">
            <v>25</v>
          </cell>
          <cell r="E1632" t="str">
            <v>T=A1RL</v>
          </cell>
          <cell r="F1632">
            <v>3</v>
          </cell>
          <cell r="G1632">
            <v>38636</v>
          </cell>
          <cell r="H1632">
            <v>999</v>
          </cell>
          <cell r="I1632">
            <v>4</v>
          </cell>
          <cell r="J1632">
            <v>1</v>
          </cell>
        </row>
        <row r="1633">
          <cell r="A1633" t="str">
            <v>SSLI</v>
          </cell>
          <cell r="B1633" t="str">
            <v>Secondary Service Greater than 5kW w/IDR</v>
          </cell>
          <cell r="C1633">
            <v>2.5</v>
          </cell>
          <cell r="D1633">
            <v>29</v>
          </cell>
          <cell r="E1633" t="str">
            <v>T=A1RL</v>
          </cell>
          <cell r="F1633">
            <v>3</v>
          </cell>
          <cell r="G1633">
            <v>38636</v>
          </cell>
          <cell r="H1633">
            <v>999</v>
          </cell>
          <cell r="I1633">
            <v>4</v>
          </cell>
          <cell r="J1633">
            <v>1</v>
          </cell>
        </row>
        <row r="1634">
          <cell r="A1634" t="str">
            <v>SSLI</v>
          </cell>
          <cell r="B1634" t="str">
            <v>Secondary Service Greater than 5kW w/IDR</v>
          </cell>
          <cell r="C1634">
            <v>2.5</v>
          </cell>
          <cell r="D1634">
            <v>29</v>
          </cell>
          <cell r="E1634" t="str">
            <v>T=MARKV</v>
          </cell>
          <cell r="F1634">
            <v>3</v>
          </cell>
          <cell r="G1634">
            <v>39255</v>
          </cell>
          <cell r="H1634">
            <v>120</v>
          </cell>
          <cell r="I1634">
            <v>4</v>
          </cell>
          <cell r="J1634">
            <v>1</v>
          </cell>
        </row>
        <row r="1635">
          <cell r="A1635" t="str">
            <v>SSLI</v>
          </cell>
          <cell r="B1635" t="str">
            <v>Secondary Service Greater than 5kW w/IDR</v>
          </cell>
          <cell r="C1635">
            <v>2.5</v>
          </cell>
          <cell r="D1635">
            <v>25</v>
          </cell>
          <cell r="E1635" t="str">
            <v>P=A1RL</v>
          </cell>
          <cell r="F1635">
            <v>3</v>
          </cell>
          <cell r="G1635">
            <v>38560</v>
          </cell>
          <cell r="H1635">
            <v>999</v>
          </cell>
          <cell r="I1635">
            <v>4</v>
          </cell>
          <cell r="J1635">
            <v>1</v>
          </cell>
        </row>
        <row r="1636">
          <cell r="A1636" t="str">
            <v>SSPI</v>
          </cell>
          <cell r="B1636" t="str">
            <v>Secondary Service Greater than 5kW w/IDR</v>
          </cell>
          <cell r="C1636">
            <v>2.5</v>
          </cell>
          <cell r="D1636">
            <v>29</v>
          </cell>
          <cell r="E1636" t="str">
            <v>P=A1RL</v>
          </cell>
          <cell r="F1636">
            <v>3</v>
          </cell>
          <cell r="G1636">
            <v>38560</v>
          </cell>
          <cell r="H1636">
            <v>999</v>
          </cell>
          <cell r="I1636">
            <v>4</v>
          </cell>
          <cell r="J1636">
            <v>1</v>
          </cell>
        </row>
        <row r="1637">
          <cell r="A1637" t="str">
            <v>SSLI</v>
          </cell>
          <cell r="B1637" t="str">
            <v>Secondary Service Greater than 5kW w/IDR</v>
          </cell>
          <cell r="C1637">
            <v>2.5</v>
          </cell>
          <cell r="D1637">
            <v>29</v>
          </cell>
          <cell r="E1637" t="str">
            <v>T=A1RL</v>
          </cell>
          <cell r="F1637">
            <v>3</v>
          </cell>
          <cell r="G1637">
            <v>37475</v>
          </cell>
          <cell r="H1637">
            <v>999</v>
          </cell>
          <cell r="I1637">
            <v>4</v>
          </cell>
          <cell r="J1637">
            <v>1</v>
          </cell>
        </row>
        <row r="1638">
          <cell r="A1638" t="str">
            <v>SSLI</v>
          </cell>
          <cell r="B1638" t="str">
            <v>Secondary Service Greater than 5kW w/IDR</v>
          </cell>
          <cell r="C1638">
            <v>2.5</v>
          </cell>
          <cell r="D1638">
            <v>29</v>
          </cell>
          <cell r="E1638" t="str">
            <v>P=A1RL</v>
          </cell>
          <cell r="F1638">
            <v>3</v>
          </cell>
          <cell r="G1638">
            <v>36909</v>
          </cell>
          <cell r="H1638">
            <v>999</v>
          </cell>
          <cell r="I1638">
            <v>4</v>
          </cell>
          <cell r="J1638">
            <v>2</v>
          </cell>
        </row>
        <row r="1639">
          <cell r="A1639" t="str">
            <v>SEAI</v>
          </cell>
          <cell r="B1639" t="str">
            <v>Secondary Service Greater than 5kW w/IDR</v>
          </cell>
          <cell r="C1639">
            <v>2.5</v>
          </cell>
          <cell r="D1639">
            <v>25</v>
          </cell>
          <cell r="E1639" t="str">
            <v>P=A1RL</v>
          </cell>
          <cell r="F1639">
            <v>3</v>
          </cell>
          <cell r="G1639">
            <v>38636</v>
          </cell>
          <cell r="H1639">
            <v>999</v>
          </cell>
          <cell r="I1639">
            <v>3</v>
          </cell>
          <cell r="J1639">
            <v>1</v>
          </cell>
        </row>
        <row r="1640">
          <cell r="A1640" t="str">
            <v>SSLI</v>
          </cell>
          <cell r="B1640" t="str">
            <v>Secondary Service Greater than 5kW w/IDR</v>
          </cell>
          <cell r="C1640">
            <v>2.5</v>
          </cell>
          <cell r="D1640">
            <v>29</v>
          </cell>
          <cell r="E1640" t="str">
            <v>P=A1RL</v>
          </cell>
          <cell r="F1640">
            <v>3</v>
          </cell>
          <cell r="G1640">
            <v>39343</v>
          </cell>
          <cell r="H1640">
            <v>999</v>
          </cell>
          <cell r="I1640">
            <v>4</v>
          </cell>
          <cell r="J1640">
            <v>3</v>
          </cell>
        </row>
        <row r="1641">
          <cell r="A1641" t="str">
            <v>SSLI</v>
          </cell>
          <cell r="B1641" t="str">
            <v>Secondary Service Greater than 5kW w/IDR</v>
          </cell>
          <cell r="C1641">
            <v>2.5</v>
          </cell>
          <cell r="D1641">
            <v>29</v>
          </cell>
          <cell r="E1641" t="str">
            <v>P=A1RL</v>
          </cell>
          <cell r="F1641">
            <v>3</v>
          </cell>
          <cell r="G1641">
            <v>38182</v>
          </cell>
          <cell r="H1641">
            <v>999</v>
          </cell>
          <cell r="I1641">
            <v>4</v>
          </cell>
          <cell r="J1641">
            <v>1</v>
          </cell>
        </row>
        <row r="1642">
          <cell r="A1642" t="str">
            <v>SSLI</v>
          </cell>
          <cell r="B1642" t="str">
            <v>Secondary Service Greater than 5kW w/IDR</v>
          </cell>
          <cell r="C1642">
            <v>2.5</v>
          </cell>
          <cell r="D1642">
            <v>29</v>
          </cell>
          <cell r="E1642" t="str">
            <v>P=A1RL</v>
          </cell>
          <cell r="F1642">
            <v>3</v>
          </cell>
          <cell r="G1642">
            <v>38636</v>
          </cell>
          <cell r="H1642">
            <v>999</v>
          </cell>
          <cell r="I1642">
            <v>4</v>
          </cell>
          <cell r="J1642">
            <v>8</v>
          </cell>
        </row>
        <row r="1643">
          <cell r="A1643" t="str">
            <v>SSEI</v>
          </cell>
          <cell r="B1643" t="str">
            <v>Secondary Service Greater than 5kW w/IDR</v>
          </cell>
          <cell r="C1643">
            <v>2.5</v>
          </cell>
          <cell r="D1643">
            <v>29</v>
          </cell>
          <cell r="E1643" t="str">
            <v>T=MARKV</v>
          </cell>
          <cell r="F1643">
            <v>3</v>
          </cell>
          <cell r="H1643">
            <v>120</v>
          </cell>
          <cell r="I1643">
            <v>4</v>
          </cell>
          <cell r="J1643">
            <v>1</v>
          </cell>
        </row>
        <row r="1644">
          <cell r="A1644" t="str">
            <v>SSLI</v>
          </cell>
          <cell r="B1644" t="str">
            <v>Secondary Service Greater than 5kW w/IDR</v>
          </cell>
          <cell r="C1644">
            <v>2.5</v>
          </cell>
          <cell r="D1644">
            <v>25</v>
          </cell>
          <cell r="E1644" t="str">
            <v>P=A1RL</v>
          </cell>
          <cell r="F1644">
            <v>3</v>
          </cell>
          <cell r="G1644">
            <v>38650</v>
          </cell>
          <cell r="H1644">
            <v>999</v>
          </cell>
          <cell r="I1644">
            <v>4</v>
          </cell>
          <cell r="J1644">
            <v>1</v>
          </cell>
        </row>
        <row r="1645">
          <cell r="A1645" t="str">
            <v>SSLI</v>
          </cell>
          <cell r="B1645" t="str">
            <v>Secondary Service Greater than 5kW w/IDR</v>
          </cell>
          <cell r="C1645">
            <v>2.5</v>
          </cell>
          <cell r="D1645">
            <v>29</v>
          </cell>
          <cell r="E1645" t="str">
            <v>P=A1RL</v>
          </cell>
          <cell r="F1645">
            <v>3</v>
          </cell>
          <cell r="G1645">
            <v>39707</v>
          </cell>
          <cell r="H1645">
            <v>999</v>
          </cell>
          <cell r="I1645">
            <v>4</v>
          </cell>
          <cell r="J1645">
            <v>2</v>
          </cell>
        </row>
        <row r="1646">
          <cell r="A1646" t="str">
            <v>SSLI</v>
          </cell>
          <cell r="B1646" t="str">
            <v>Secondary Service Greater than 5kW w/IDR</v>
          </cell>
          <cell r="C1646">
            <v>2.5</v>
          </cell>
          <cell r="D1646">
            <v>29</v>
          </cell>
          <cell r="E1646" t="str">
            <v>P=A1RL</v>
          </cell>
          <cell r="F1646">
            <v>3</v>
          </cell>
          <cell r="G1646">
            <v>37992</v>
          </cell>
          <cell r="H1646">
            <v>999</v>
          </cell>
          <cell r="I1646">
            <v>4</v>
          </cell>
          <cell r="J1646">
            <v>3</v>
          </cell>
        </row>
        <row r="1647">
          <cell r="A1647" t="str">
            <v>SSLI</v>
          </cell>
          <cell r="B1647" t="str">
            <v>Secondary Service Greater than 5kW w/IDR</v>
          </cell>
          <cell r="C1647">
            <v>2.5</v>
          </cell>
          <cell r="D1647">
            <v>25</v>
          </cell>
          <cell r="E1647" t="str">
            <v>T=A1RL</v>
          </cell>
          <cell r="F1647">
            <v>3</v>
          </cell>
          <cell r="G1647">
            <v>38650</v>
          </cell>
          <cell r="H1647">
            <v>999</v>
          </cell>
          <cell r="I1647">
            <v>4</v>
          </cell>
          <cell r="J1647">
            <v>1</v>
          </cell>
        </row>
        <row r="1648">
          <cell r="A1648" t="str">
            <v>SEAI</v>
          </cell>
          <cell r="B1648" t="str">
            <v>Secondary Service Greater than 5kW w/IDR</v>
          </cell>
          <cell r="C1648">
            <v>30</v>
          </cell>
          <cell r="D1648">
            <v>25</v>
          </cell>
          <cell r="E1648" t="str">
            <v>P=A1RL</v>
          </cell>
          <cell r="F1648">
            <v>3</v>
          </cell>
          <cell r="G1648">
            <v>38286</v>
          </cell>
          <cell r="H1648">
            <v>999</v>
          </cell>
          <cell r="I1648">
            <v>3</v>
          </cell>
          <cell r="J1648">
            <v>1</v>
          </cell>
        </row>
        <row r="1649">
          <cell r="A1649" t="str">
            <v>SEAI</v>
          </cell>
          <cell r="B1649" t="str">
            <v>Secondary Service Greater than 5kW w/IDR</v>
          </cell>
          <cell r="C1649">
            <v>30</v>
          </cell>
          <cell r="D1649">
            <v>25</v>
          </cell>
          <cell r="E1649" t="str">
            <v>P=A1RL</v>
          </cell>
          <cell r="F1649">
            <v>3</v>
          </cell>
          <cell r="G1649">
            <v>38771</v>
          </cell>
          <cell r="H1649">
            <v>999</v>
          </cell>
          <cell r="I1649">
            <v>3</v>
          </cell>
          <cell r="J1649">
            <v>1</v>
          </cell>
        </row>
        <row r="1650">
          <cell r="A1650" t="str">
            <v>SEAI</v>
          </cell>
          <cell r="B1650" t="str">
            <v>Secondary Service Greater than 5kW w/IDR</v>
          </cell>
          <cell r="C1650">
            <v>30</v>
          </cell>
          <cell r="D1650">
            <v>25</v>
          </cell>
          <cell r="E1650" t="str">
            <v>P=A1RL</v>
          </cell>
          <cell r="F1650">
            <v>3</v>
          </cell>
          <cell r="G1650">
            <v>39343</v>
          </cell>
          <cell r="H1650">
            <v>999</v>
          </cell>
          <cell r="I1650">
            <v>3</v>
          </cell>
          <cell r="J1650">
            <v>3</v>
          </cell>
        </row>
        <row r="1651">
          <cell r="A1651" t="str">
            <v>SSAI</v>
          </cell>
          <cell r="B1651" t="str">
            <v>Secondary Service Greater than 5kW w/IDR</v>
          </cell>
          <cell r="C1651">
            <v>30</v>
          </cell>
          <cell r="D1651">
            <v>25</v>
          </cell>
          <cell r="E1651" t="str">
            <v>P=A1TL</v>
          </cell>
          <cell r="F1651">
            <v>3</v>
          </cell>
          <cell r="G1651">
            <v>37993</v>
          </cell>
          <cell r="H1651">
            <v>999</v>
          </cell>
          <cell r="I1651">
            <v>4</v>
          </cell>
          <cell r="J1651">
            <v>3</v>
          </cell>
        </row>
        <row r="1652">
          <cell r="A1652" t="str">
            <v>SSIN</v>
          </cell>
          <cell r="B1652" t="str">
            <v>Secondary Service Greater than 5kW w/IDR</v>
          </cell>
          <cell r="C1652">
            <v>30</v>
          </cell>
          <cell r="D1652">
            <v>25</v>
          </cell>
          <cell r="E1652" t="str">
            <v>P=A1RL</v>
          </cell>
          <cell r="F1652">
            <v>3</v>
          </cell>
          <cell r="G1652">
            <v>37993</v>
          </cell>
          <cell r="H1652">
            <v>999</v>
          </cell>
          <cell r="I1652">
            <v>4</v>
          </cell>
          <cell r="J1652">
            <v>2</v>
          </cell>
        </row>
        <row r="1653">
          <cell r="J1653">
            <v>118</v>
          </cell>
        </row>
        <row r="1655">
          <cell r="A1655" t="str">
            <v>SSGN</v>
          </cell>
          <cell r="B1655" t="str">
            <v>Secondary Service Greater than 5kW w/o IDR</v>
          </cell>
          <cell r="C1655">
            <v>2.5</v>
          </cell>
          <cell r="D1655">
            <v>25</v>
          </cell>
          <cell r="E1655" t="str">
            <v>R=A1D1</v>
          </cell>
          <cell r="F1655">
            <v>1</v>
          </cell>
          <cell r="G1655">
            <v>38048</v>
          </cell>
          <cell r="H1655">
            <v>999</v>
          </cell>
          <cell r="I1655">
            <v>3</v>
          </cell>
          <cell r="J1655">
            <v>4</v>
          </cell>
        </row>
        <row r="1656">
          <cell r="A1656" t="str">
            <v>SSNN</v>
          </cell>
          <cell r="B1656" t="str">
            <v>Secondary Service Greater than 5kW w/o ID</v>
          </cell>
          <cell r="C1656">
            <v>2.5</v>
          </cell>
          <cell r="D1656">
            <v>25</v>
          </cell>
          <cell r="E1656" t="str">
            <v>R=TMS4S</v>
          </cell>
          <cell r="F1656">
            <v>1</v>
          </cell>
          <cell r="H1656">
            <v>0</v>
          </cell>
          <cell r="I1656">
            <v>0</v>
          </cell>
          <cell r="J1656">
            <v>1</v>
          </cell>
        </row>
        <row r="1657">
          <cell r="A1657" t="str">
            <v>SSNN</v>
          </cell>
          <cell r="B1657" t="str">
            <v>Secondary Service Greater than 5kW w/o ID</v>
          </cell>
          <cell r="C1657">
            <v>2.5</v>
          </cell>
          <cell r="D1657">
            <v>25</v>
          </cell>
          <cell r="E1657" t="str">
            <v>R=D5SE</v>
          </cell>
          <cell r="F1657">
            <v>1</v>
          </cell>
          <cell r="H1657">
            <v>240</v>
          </cell>
          <cell r="I1657">
            <v>3</v>
          </cell>
          <cell r="J1657">
            <v>1</v>
          </cell>
        </row>
        <row r="1658">
          <cell r="A1658" t="str">
            <v>SSGN</v>
          </cell>
          <cell r="B1658" t="str">
            <v>Secondary Service Greater than 5kW w/o ID</v>
          </cell>
          <cell r="C1658">
            <v>2.5</v>
          </cell>
          <cell r="D1658">
            <v>25</v>
          </cell>
          <cell r="E1658" t="str">
            <v>R=J5SD</v>
          </cell>
          <cell r="F1658">
            <v>1</v>
          </cell>
          <cell r="G1658">
            <v>36161</v>
          </cell>
          <cell r="H1658">
            <v>240</v>
          </cell>
          <cell r="I1658">
            <v>3</v>
          </cell>
          <cell r="J1658">
            <v>3</v>
          </cell>
        </row>
        <row r="1659">
          <cell r="A1659" t="str">
            <v>SSGN</v>
          </cell>
          <cell r="B1659" t="str">
            <v>Secondary Service Greater than 5kW w/o ID</v>
          </cell>
          <cell r="C1659">
            <v>2.5</v>
          </cell>
          <cell r="D1659">
            <v>25</v>
          </cell>
          <cell r="E1659" t="str">
            <v>R=J5SD</v>
          </cell>
          <cell r="F1659">
            <v>1</v>
          </cell>
          <cell r="G1659">
            <v>37186</v>
          </cell>
          <cell r="H1659">
            <v>240</v>
          </cell>
          <cell r="I1659">
            <v>3</v>
          </cell>
          <cell r="J1659">
            <v>1</v>
          </cell>
        </row>
        <row r="1660">
          <cell r="A1660" t="str">
            <v>SSGN</v>
          </cell>
          <cell r="B1660" t="str">
            <v>Secondary Service Greater than 5kW w/o ID</v>
          </cell>
          <cell r="C1660">
            <v>2.5</v>
          </cell>
          <cell r="D1660">
            <v>25</v>
          </cell>
          <cell r="E1660" t="str">
            <v>R=A1D1</v>
          </cell>
          <cell r="F1660">
            <v>1</v>
          </cell>
          <cell r="G1660">
            <v>37475</v>
          </cell>
          <cell r="H1660">
            <v>999</v>
          </cell>
          <cell r="I1660">
            <v>3</v>
          </cell>
          <cell r="J1660">
            <v>2</v>
          </cell>
        </row>
        <row r="1661">
          <cell r="A1661" t="str">
            <v>SSGN</v>
          </cell>
          <cell r="B1661" t="str">
            <v>Secondary Service Greater than 5kW w/o ID</v>
          </cell>
          <cell r="C1661">
            <v>2.5</v>
          </cell>
          <cell r="D1661">
            <v>25</v>
          </cell>
          <cell r="E1661" t="str">
            <v>R=A1D</v>
          </cell>
          <cell r="F1661">
            <v>1</v>
          </cell>
          <cell r="G1661">
            <v>37341</v>
          </cell>
          <cell r="H1661">
            <v>240</v>
          </cell>
          <cell r="I1661">
            <v>3</v>
          </cell>
          <cell r="J1661">
            <v>1</v>
          </cell>
        </row>
        <row r="1662">
          <cell r="A1662" t="str">
            <v>SSNN</v>
          </cell>
          <cell r="B1662" t="str">
            <v>Secondary Service Greater than 5kW w/o ID</v>
          </cell>
          <cell r="C1662">
            <v>2.5</v>
          </cell>
          <cell r="D1662">
            <v>25</v>
          </cell>
          <cell r="E1662" t="str">
            <v>R=A1D1</v>
          </cell>
          <cell r="F1662">
            <v>1</v>
          </cell>
          <cell r="G1662">
            <v>39308</v>
          </cell>
          <cell r="H1662">
            <v>999</v>
          </cell>
          <cell r="I1662">
            <v>3</v>
          </cell>
          <cell r="J1662">
            <v>1</v>
          </cell>
        </row>
        <row r="1663">
          <cell r="A1663" t="str">
            <v>SSGN</v>
          </cell>
          <cell r="B1663" t="str">
            <v>Secondary Service Greater than 5kW w/o ID</v>
          </cell>
          <cell r="C1663">
            <v>2.5</v>
          </cell>
          <cell r="D1663">
            <v>25</v>
          </cell>
          <cell r="E1663" t="str">
            <v>R=A1R</v>
          </cell>
          <cell r="F1663">
            <v>1</v>
          </cell>
          <cell r="G1663">
            <v>39449</v>
          </cell>
          <cell r="H1663">
            <v>999</v>
          </cell>
          <cell r="I1663">
            <v>3</v>
          </cell>
          <cell r="J1663">
            <v>1</v>
          </cell>
        </row>
        <row r="1664">
          <cell r="A1664" t="str">
            <v>SSNN</v>
          </cell>
          <cell r="B1664" t="str">
            <v>Secondary Service Greater than 5kW w/o ID</v>
          </cell>
          <cell r="C1664">
            <v>2.5</v>
          </cell>
          <cell r="D1664">
            <v>25</v>
          </cell>
          <cell r="E1664" t="str">
            <v>R=A1D1</v>
          </cell>
          <cell r="F1664">
            <v>1</v>
          </cell>
          <cell r="H1664">
            <v>240</v>
          </cell>
          <cell r="I1664">
            <v>3</v>
          </cell>
          <cell r="J1664">
            <v>1</v>
          </cell>
        </row>
        <row r="1665">
          <cell r="A1665" t="str">
            <v>SSGN</v>
          </cell>
          <cell r="B1665" t="str">
            <v>Secondary Service Greater than 5kW w/o ID</v>
          </cell>
          <cell r="C1665">
            <v>2.5</v>
          </cell>
          <cell r="D1665">
            <v>25</v>
          </cell>
          <cell r="E1665" t="str">
            <v>R=A1D1</v>
          </cell>
          <cell r="F1665">
            <v>1</v>
          </cell>
          <cell r="G1665">
            <v>38310</v>
          </cell>
          <cell r="H1665">
            <v>999</v>
          </cell>
          <cell r="I1665">
            <v>3</v>
          </cell>
          <cell r="J1665">
            <v>4</v>
          </cell>
        </row>
        <row r="1666">
          <cell r="A1666" t="str">
            <v>SSGN</v>
          </cell>
          <cell r="B1666" t="str">
            <v>Secondary Service Greater than 5kW w/o ID</v>
          </cell>
          <cell r="C1666">
            <v>2.5</v>
          </cell>
          <cell r="D1666">
            <v>25</v>
          </cell>
          <cell r="E1666" t="str">
            <v>R=A1D1</v>
          </cell>
          <cell r="F1666">
            <v>1</v>
          </cell>
          <cell r="G1666">
            <v>38034</v>
          </cell>
          <cell r="H1666">
            <v>999</v>
          </cell>
          <cell r="I1666">
            <v>2</v>
          </cell>
          <cell r="J1666">
            <v>1</v>
          </cell>
        </row>
        <row r="1667">
          <cell r="A1667" t="str">
            <v>SSNN</v>
          </cell>
          <cell r="B1667" t="str">
            <v>Secondary Service Greater than 5kW w/o ID</v>
          </cell>
          <cell r="C1667">
            <v>2.5</v>
          </cell>
          <cell r="D1667">
            <v>25</v>
          </cell>
          <cell r="E1667" t="str">
            <v>R=D5SE</v>
          </cell>
          <cell r="F1667">
            <v>1</v>
          </cell>
          <cell r="H1667">
            <v>240</v>
          </cell>
          <cell r="I1667">
            <v>3</v>
          </cell>
          <cell r="J1667">
            <v>1</v>
          </cell>
        </row>
        <row r="1668">
          <cell r="A1668" t="str">
            <v>SSGN</v>
          </cell>
          <cell r="B1668" t="str">
            <v>Secondary Service Greater than 5kW w/o ID</v>
          </cell>
          <cell r="C1668">
            <v>2.5</v>
          </cell>
          <cell r="D1668">
            <v>25</v>
          </cell>
          <cell r="E1668" t="str">
            <v>R=A1D1</v>
          </cell>
          <cell r="F1668">
            <v>1</v>
          </cell>
          <cell r="G1668">
            <v>36405</v>
          </cell>
          <cell r="H1668">
            <v>240</v>
          </cell>
          <cell r="I1668">
            <v>3</v>
          </cell>
          <cell r="J1668">
            <v>1</v>
          </cell>
        </row>
        <row r="1669">
          <cell r="A1669" t="str">
            <v>SSGN</v>
          </cell>
          <cell r="B1669" t="str">
            <v>Secondary Service Greater than 5kW w/o ID</v>
          </cell>
          <cell r="C1669">
            <v>2.5</v>
          </cell>
          <cell r="D1669">
            <v>25</v>
          </cell>
          <cell r="E1669" t="str">
            <v>R=J5SD</v>
          </cell>
          <cell r="F1669">
            <v>1</v>
          </cell>
          <cell r="G1669">
            <v>36601</v>
          </cell>
          <cell r="H1669">
            <v>240</v>
          </cell>
          <cell r="I1669">
            <v>3</v>
          </cell>
          <cell r="J1669">
            <v>1</v>
          </cell>
        </row>
        <row r="1670">
          <cell r="A1670" t="str">
            <v>SSGN</v>
          </cell>
          <cell r="B1670" t="str">
            <v>Secondary Service Greater than 5kW w/o ID</v>
          </cell>
          <cell r="C1670">
            <v>2.5</v>
          </cell>
          <cell r="D1670">
            <v>25</v>
          </cell>
          <cell r="E1670" t="str">
            <v>R=A1D</v>
          </cell>
          <cell r="F1670">
            <v>1</v>
          </cell>
          <cell r="G1670">
            <v>36816</v>
          </cell>
          <cell r="H1670">
            <v>999</v>
          </cell>
          <cell r="I1670">
            <v>3</v>
          </cell>
          <cell r="J1670">
            <v>1</v>
          </cell>
        </row>
        <row r="1671">
          <cell r="A1671" t="str">
            <v>SSNN</v>
          </cell>
          <cell r="B1671" t="str">
            <v>Secondary Service Greater than 5kW w/o ID</v>
          </cell>
          <cell r="C1671">
            <v>2.5</v>
          </cell>
          <cell r="D1671">
            <v>25</v>
          </cell>
          <cell r="E1671" t="str">
            <v>R=A1D</v>
          </cell>
          <cell r="F1671">
            <v>1</v>
          </cell>
          <cell r="G1671">
            <v>37341</v>
          </cell>
          <cell r="H1671">
            <v>999</v>
          </cell>
          <cell r="I1671">
            <v>3</v>
          </cell>
          <cell r="J1671">
            <v>1</v>
          </cell>
        </row>
        <row r="1672">
          <cell r="A1672" t="str">
            <v>SSGN</v>
          </cell>
          <cell r="B1672" t="str">
            <v>Secondary Service Greater than 5kW w/o ID</v>
          </cell>
          <cell r="C1672">
            <v>2.5</v>
          </cell>
          <cell r="D1672">
            <v>25</v>
          </cell>
          <cell r="E1672" t="str">
            <v>R=A1D1</v>
          </cell>
          <cell r="F1672">
            <v>1</v>
          </cell>
          <cell r="G1672">
            <v>38805</v>
          </cell>
          <cell r="H1672">
            <v>999</v>
          </cell>
          <cell r="I1672">
            <v>3</v>
          </cell>
          <cell r="J1672">
            <v>3</v>
          </cell>
        </row>
        <row r="1673">
          <cell r="A1673" t="str">
            <v>SSNN</v>
          </cell>
          <cell r="B1673" t="str">
            <v>Secondary Service Greater than 5kW w/o ID</v>
          </cell>
          <cell r="C1673">
            <v>2.5</v>
          </cell>
          <cell r="D1673">
            <v>25</v>
          </cell>
          <cell r="E1673" t="str">
            <v>R=J5DS</v>
          </cell>
          <cell r="F1673">
            <v>1</v>
          </cell>
          <cell r="H1673">
            <v>240</v>
          </cell>
          <cell r="I1673">
            <v>3</v>
          </cell>
          <cell r="J1673">
            <v>1</v>
          </cell>
        </row>
        <row r="1674">
          <cell r="A1674" t="str">
            <v>SSGN</v>
          </cell>
          <cell r="B1674" t="str">
            <v>Secondary Service Greater than 5kW w/o ID</v>
          </cell>
          <cell r="C1674">
            <v>2.5</v>
          </cell>
          <cell r="D1674">
            <v>25</v>
          </cell>
          <cell r="E1674" t="str">
            <v>R=J3TA</v>
          </cell>
          <cell r="F1674">
            <v>1</v>
          </cell>
          <cell r="H1674">
            <v>240</v>
          </cell>
          <cell r="I1674">
            <v>3</v>
          </cell>
          <cell r="J1674">
            <v>3</v>
          </cell>
        </row>
        <row r="1675">
          <cell r="A1675" t="str">
            <v>SSGN</v>
          </cell>
          <cell r="B1675" t="str">
            <v>Secondary Service Greater than 5kW w/o ID</v>
          </cell>
          <cell r="C1675">
            <v>2.5</v>
          </cell>
          <cell r="D1675">
            <v>25</v>
          </cell>
          <cell r="E1675" t="str">
            <v>R=A1D1</v>
          </cell>
          <cell r="F1675">
            <v>1</v>
          </cell>
          <cell r="H1675">
            <v>240</v>
          </cell>
          <cell r="I1675">
            <v>3</v>
          </cell>
          <cell r="J1675">
            <v>1</v>
          </cell>
        </row>
        <row r="1676">
          <cell r="A1676" t="str">
            <v>SSGN</v>
          </cell>
          <cell r="B1676" t="str">
            <v>Secondary Service Greater than 5kW w/o ID</v>
          </cell>
          <cell r="C1676">
            <v>2.5</v>
          </cell>
          <cell r="D1676">
            <v>25</v>
          </cell>
          <cell r="E1676" t="str">
            <v>R=KWS</v>
          </cell>
          <cell r="F1676">
            <v>1</v>
          </cell>
          <cell r="H1676">
            <v>240</v>
          </cell>
          <cell r="I1676">
            <v>3</v>
          </cell>
          <cell r="J1676">
            <v>1</v>
          </cell>
        </row>
        <row r="1677">
          <cell r="A1677" t="str">
            <v>SSGN</v>
          </cell>
          <cell r="B1677" t="str">
            <v>Secondary Service Greater than 5kW w/o ID</v>
          </cell>
          <cell r="C1677">
            <v>2.5</v>
          </cell>
          <cell r="D1677">
            <v>25</v>
          </cell>
          <cell r="E1677" t="str">
            <v>R=J5SD</v>
          </cell>
          <cell r="F1677">
            <v>1</v>
          </cell>
          <cell r="G1677">
            <v>36386</v>
          </cell>
          <cell r="H1677">
            <v>240</v>
          </cell>
          <cell r="I1677">
            <v>3</v>
          </cell>
          <cell r="J1677">
            <v>2</v>
          </cell>
        </row>
        <row r="1678">
          <cell r="A1678" t="str">
            <v>SSGN</v>
          </cell>
          <cell r="B1678" t="str">
            <v>Secondary Service Greater than 5kW w/o ID</v>
          </cell>
          <cell r="C1678">
            <v>2.5</v>
          </cell>
          <cell r="D1678">
            <v>25</v>
          </cell>
          <cell r="E1678" t="str">
            <v>R=A1D</v>
          </cell>
          <cell r="F1678">
            <v>1</v>
          </cell>
          <cell r="G1678">
            <v>35803</v>
          </cell>
          <cell r="H1678">
            <v>999</v>
          </cell>
          <cell r="I1678">
            <v>3</v>
          </cell>
          <cell r="J1678">
            <v>1</v>
          </cell>
        </row>
        <row r="1679">
          <cell r="A1679" t="str">
            <v>SSGN</v>
          </cell>
          <cell r="B1679" t="str">
            <v>Secondary Service Greater than 5kW w/o ID</v>
          </cell>
          <cell r="C1679">
            <v>2.5</v>
          </cell>
          <cell r="D1679">
            <v>25</v>
          </cell>
          <cell r="E1679" t="str">
            <v>R=A1D1</v>
          </cell>
          <cell r="F1679">
            <v>1</v>
          </cell>
          <cell r="G1679">
            <v>37333</v>
          </cell>
          <cell r="H1679">
            <v>240</v>
          </cell>
          <cell r="I1679">
            <v>3</v>
          </cell>
          <cell r="J1679">
            <v>1</v>
          </cell>
        </row>
        <row r="1680">
          <cell r="A1680" t="str">
            <v>SSGN</v>
          </cell>
          <cell r="B1680" t="str">
            <v>Secondary Service Greater than 5kW w/o ID</v>
          </cell>
          <cell r="C1680">
            <v>2.5</v>
          </cell>
          <cell r="D1680">
            <v>25</v>
          </cell>
          <cell r="E1680" t="str">
            <v>R=A1D1</v>
          </cell>
          <cell r="F1680">
            <v>1</v>
          </cell>
          <cell r="G1680">
            <v>37606</v>
          </cell>
          <cell r="H1680">
            <v>999</v>
          </cell>
          <cell r="I1680">
            <v>3</v>
          </cell>
          <cell r="J1680">
            <v>6</v>
          </cell>
        </row>
        <row r="1681">
          <cell r="A1681" t="str">
            <v>SSGN</v>
          </cell>
          <cell r="B1681" t="str">
            <v>Secondary Service Greater than 5kW w/o ID</v>
          </cell>
          <cell r="C1681">
            <v>2.5</v>
          </cell>
          <cell r="D1681">
            <v>25</v>
          </cell>
          <cell r="E1681" t="str">
            <v>R=A1D1</v>
          </cell>
          <cell r="F1681">
            <v>1</v>
          </cell>
          <cell r="G1681">
            <v>39090</v>
          </cell>
          <cell r="H1681">
            <v>999</v>
          </cell>
          <cell r="I1681">
            <v>3</v>
          </cell>
          <cell r="J1681">
            <v>7</v>
          </cell>
        </row>
        <row r="1682">
          <cell r="A1682" t="str">
            <v>SSGN</v>
          </cell>
          <cell r="B1682" t="str">
            <v>Secondary Service Greater than 5kW w/o ID</v>
          </cell>
          <cell r="C1682">
            <v>2.5</v>
          </cell>
          <cell r="D1682">
            <v>25</v>
          </cell>
          <cell r="E1682" t="str">
            <v>R=J3TA</v>
          </cell>
          <cell r="F1682">
            <v>1</v>
          </cell>
          <cell r="H1682">
            <v>240</v>
          </cell>
          <cell r="I1682">
            <v>3</v>
          </cell>
          <cell r="J1682">
            <v>8</v>
          </cell>
        </row>
        <row r="1683">
          <cell r="A1683" t="str">
            <v>SSGN</v>
          </cell>
          <cell r="B1683" t="str">
            <v>Secondary Service Greater than 5kW w/o ID</v>
          </cell>
          <cell r="C1683">
            <v>2.5</v>
          </cell>
          <cell r="D1683">
            <v>25</v>
          </cell>
          <cell r="E1683" t="str">
            <v>R=TMS4S</v>
          </cell>
          <cell r="F1683">
            <v>1</v>
          </cell>
          <cell r="H1683">
            <v>240</v>
          </cell>
          <cell r="I1683">
            <v>3</v>
          </cell>
          <cell r="J1683">
            <v>1</v>
          </cell>
        </row>
        <row r="1684">
          <cell r="A1684" t="str">
            <v>SSGN</v>
          </cell>
          <cell r="B1684" t="str">
            <v>Secondary Service Greater than 5kW w/o ID</v>
          </cell>
          <cell r="C1684">
            <v>2.5</v>
          </cell>
          <cell r="D1684">
            <v>25</v>
          </cell>
          <cell r="E1684" t="str">
            <v>R=PMS4S</v>
          </cell>
          <cell r="F1684">
            <v>1</v>
          </cell>
          <cell r="H1684">
            <v>240</v>
          </cell>
          <cell r="I1684">
            <v>3</v>
          </cell>
          <cell r="J1684">
            <v>2</v>
          </cell>
        </row>
        <row r="1685">
          <cell r="A1685" t="str">
            <v>SSLN</v>
          </cell>
          <cell r="B1685" t="str">
            <v>Secondary Service Greater than 5kW w/o ID</v>
          </cell>
          <cell r="C1685">
            <v>2.5</v>
          </cell>
          <cell r="D1685">
            <v>25</v>
          </cell>
          <cell r="E1685" t="str">
            <v>R=A1D</v>
          </cell>
          <cell r="F1685">
            <v>1</v>
          </cell>
          <cell r="G1685">
            <v>38257</v>
          </cell>
          <cell r="H1685">
            <v>999</v>
          </cell>
          <cell r="I1685">
            <v>3</v>
          </cell>
          <cell r="J1685">
            <v>1</v>
          </cell>
        </row>
        <row r="1686">
          <cell r="A1686" t="str">
            <v>SSGN</v>
          </cell>
          <cell r="B1686" t="str">
            <v>Secondary Service Greater than 5kW w/o ID</v>
          </cell>
          <cell r="C1686">
            <v>2.5</v>
          </cell>
          <cell r="D1686">
            <v>25</v>
          </cell>
          <cell r="E1686" t="str">
            <v>R=A1D</v>
          </cell>
          <cell r="F1686">
            <v>1</v>
          </cell>
          <cell r="G1686">
            <v>38034</v>
          </cell>
          <cell r="H1686">
            <v>999</v>
          </cell>
          <cell r="I1686">
            <v>3</v>
          </cell>
          <cell r="J1686">
            <v>2</v>
          </cell>
        </row>
        <row r="1687">
          <cell r="A1687" t="str">
            <v>SSGN</v>
          </cell>
          <cell r="B1687" t="str">
            <v>Secondary Service Greater than 5kW w/o ID</v>
          </cell>
          <cell r="C1687">
            <v>2.5</v>
          </cell>
          <cell r="D1687">
            <v>25</v>
          </cell>
          <cell r="E1687" t="str">
            <v>R=A1D1</v>
          </cell>
          <cell r="F1687">
            <v>1</v>
          </cell>
          <cell r="H1687">
            <v>240</v>
          </cell>
          <cell r="I1687">
            <v>3</v>
          </cell>
          <cell r="J1687">
            <v>1</v>
          </cell>
        </row>
        <row r="1688">
          <cell r="A1688" t="str">
            <v>SSGN</v>
          </cell>
          <cell r="B1688" t="str">
            <v>Secondary Service Greater than 5kW w/o ID</v>
          </cell>
          <cell r="C1688">
            <v>2.5</v>
          </cell>
          <cell r="D1688">
            <v>25</v>
          </cell>
          <cell r="E1688" t="str">
            <v>R=A1D1</v>
          </cell>
          <cell r="F1688">
            <v>1</v>
          </cell>
          <cell r="G1688">
            <v>36431</v>
          </cell>
          <cell r="H1688">
            <v>999</v>
          </cell>
          <cell r="I1688">
            <v>3</v>
          </cell>
          <cell r="J1688">
            <v>1</v>
          </cell>
        </row>
        <row r="1689">
          <cell r="A1689" t="str">
            <v>SSGN</v>
          </cell>
          <cell r="B1689" t="str">
            <v>Secondary Service Greater than 5kW w/o ID</v>
          </cell>
          <cell r="C1689">
            <v>2.5</v>
          </cell>
          <cell r="D1689">
            <v>25</v>
          </cell>
          <cell r="E1689" t="str">
            <v>R=A1D</v>
          </cell>
          <cell r="F1689">
            <v>1</v>
          </cell>
          <cell r="G1689">
            <v>37095</v>
          </cell>
          <cell r="H1689">
            <v>999</v>
          </cell>
          <cell r="I1689">
            <v>3</v>
          </cell>
          <cell r="J1689">
            <v>1</v>
          </cell>
        </row>
        <row r="1690">
          <cell r="A1690" t="str">
            <v>SSAN</v>
          </cell>
          <cell r="B1690" t="str">
            <v>Secondary Service Greater than 5kW w/o ID</v>
          </cell>
          <cell r="C1690">
            <v>2.5</v>
          </cell>
          <cell r="D1690">
            <v>25</v>
          </cell>
          <cell r="E1690" t="str">
            <v>R=J5SD</v>
          </cell>
          <cell r="F1690">
            <v>1</v>
          </cell>
          <cell r="G1690">
            <v>37186</v>
          </cell>
          <cell r="H1690">
            <v>240</v>
          </cell>
          <cell r="I1690">
            <v>3</v>
          </cell>
          <cell r="J1690">
            <v>1</v>
          </cell>
        </row>
        <row r="1691">
          <cell r="A1691" t="str">
            <v>SSGN</v>
          </cell>
          <cell r="B1691" t="str">
            <v>Secondary Service Greater than 5kW w/o ID</v>
          </cell>
          <cell r="C1691">
            <v>2.5</v>
          </cell>
          <cell r="D1691">
            <v>25</v>
          </cell>
          <cell r="E1691" t="str">
            <v>R=A1D</v>
          </cell>
          <cell r="F1691">
            <v>1</v>
          </cell>
          <cell r="G1691">
            <v>37481</v>
          </cell>
          <cell r="H1691">
            <v>999</v>
          </cell>
          <cell r="I1691">
            <v>3</v>
          </cell>
          <cell r="J1691">
            <v>3</v>
          </cell>
        </row>
        <row r="1692">
          <cell r="A1692" t="str">
            <v>SSGN</v>
          </cell>
          <cell r="B1692" t="str">
            <v>Secondary Service Greater than 5kW w/o ID</v>
          </cell>
          <cell r="C1692">
            <v>2.5</v>
          </cell>
          <cell r="D1692">
            <v>25</v>
          </cell>
          <cell r="E1692" t="str">
            <v>R=A1D1</v>
          </cell>
          <cell r="F1692">
            <v>1</v>
          </cell>
          <cell r="G1692">
            <v>37333</v>
          </cell>
          <cell r="H1692">
            <v>240</v>
          </cell>
          <cell r="I1692">
            <v>3</v>
          </cell>
          <cell r="J1692">
            <v>10</v>
          </cell>
        </row>
        <row r="1693">
          <cell r="A1693" t="str">
            <v>SSGN</v>
          </cell>
          <cell r="B1693" t="str">
            <v>Secondary Service Greater than 5kW w/o ID</v>
          </cell>
          <cell r="C1693">
            <v>2.5</v>
          </cell>
          <cell r="D1693">
            <v>25</v>
          </cell>
          <cell r="E1693" t="str">
            <v>R=J5SR</v>
          </cell>
          <cell r="F1693">
            <v>1</v>
          </cell>
          <cell r="H1693">
            <v>240</v>
          </cell>
          <cell r="I1693">
            <v>3</v>
          </cell>
          <cell r="J1693">
            <v>1</v>
          </cell>
        </row>
        <row r="1694">
          <cell r="A1694" t="str">
            <v>SSNN</v>
          </cell>
          <cell r="B1694" t="str">
            <v>Secondary Service Greater than 5kW w/o ID</v>
          </cell>
          <cell r="C1694">
            <v>2.5</v>
          </cell>
          <cell r="D1694">
            <v>25</v>
          </cell>
          <cell r="E1694" t="str">
            <v>R=J5SD</v>
          </cell>
          <cell r="F1694">
            <v>1</v>
          </cell>
          <cell r="H1694">
            <v>240</v>
          </cell>
          <cell r="I1694">
            <v>3</v>
          </cell>
          <cell r="J1694">
            <v>2</v>
          </cell>
        </row>
        <row r="1695">
          <cell r="A1695" t="str">
            <v>SSNN</v>
          </cell>
          <cell r="B1695" t="str">
            <v>Secondary Service Greater than 5kW w/o ID</v>
          </cell>
          <cell r="C1695">
            <v>2.5</v>
          </cell>
          <cell r="D1695">
            <v>25</v>
          </cell>
          <cell r="E1695" t="str">
            <v>R=A1D1</v>
          </cell>
          <cell r="F1695">
            <v>1</v>
          </cell>
          <cell r="G1695">
            <v>39282</v>
          </cell>
          <cell r="H1695">
            <v>999</v>
          </cell>
          <cell r="I1695">
            <v>3</v>
          </cell>
          <cell r="J1695">
            <v>1</v>
          </cell>
        </row>
        <row r="1696">
          <cell r="A1696" t="str">
            <v>SMNN</v>
          </cell>
          <cell r="B1696" t="str">
            <v>Secondary Service Greater than 5kW w/o ID</v>
          </cell>
          <cell r="C1696">
            <v>2.5</v>
          </cell>
          <cell r="D1696">
            <v>25</v>
          </cell>
          <cell r="E1696" t="str">
            <v>R=A1D1</v>
          </cell>
          <cell r="F1696">
            <v>1</v>
          </cell>
          <cell r="G1696">
            <v>39246</v>
          </cell>
          <cell r="H1696">
            <v>999</v>
          </cell>
          <cell r="I1696">
            <v>2</v>
          </cell>
          <cell r="J1696">
            <v>1</v>
          </cell>
        </row>
        <row r="1697">
          <cell r="A1697" t="str">
            <v>SSGN</v>
          </cell>
          <cell r="B1697" t="str">
            <v>Secondary Service Greater than 5kW w/o ID</v>
          </cell>
          <cell r="C1697">
            <v>2.5</v>
          </cell>
          <cell r="D1697">
            <v>25</v>
          </cell>
          <cell r="E1697" t="str">
            <v>R=A1D1</v>
          </cell>
          <cell r="F1697">
            <v>1</v>
          </cell>
          <cell r="G1697">
            <v>39510</v>
          </cell>
          <cell r="H1697">
            <v>999</v>
          </cell>
          <cell r="I1697">
            <v>2</v>
          </cell>
          <cell r="J1697">
            <v>2</v>
          </cell>
        </row>
        <row r="1698">
          <cell r="A1698" t="str">
            <v>SSNN</v>
          </cell>
          <cell r="B1698" t="str">
            <v>Secondary Service Greater than 5kW w/o ID</v>
          </cell>
          <cell r="C1698">
            <v>2.5</v>
          </cell>
          <cell r="D1698">
            <v>25</v>
          </cell>
          <cell r="E1698" t="str">
            <v>R=A1D1</v>
          </cell>
          <cell r="F1698">
            <v>1</v>
          </cell>
          <cell r="G1698">
            <v>39510</v>
          </cell>
          <cell r="H1698">
            <v>999</v>
          </cell>
          <cell r="I1698">
            <v>2</v>
          </cell>
          <cell r="J1698">
            <v>1</v>
          </cell>
        </row>
        <row r="1699">
          <cell r="A1699" t="str">
            <v>SSNN</v>
          </cell>
          <cell r="B1699" t="str">
            <v>Secondary Service Greater than 5kW w/o ID</v>
          </cell>
          <cell r="C1699">
            <v>2.5</v>
          </cell>
          <cell r="D1699">
            <v>25</v>
          </cell>
          <cell r="E1699" t="str">
            <v>R=A1D1</v>
          </cell>
          <cell r="F1699">
            <v>1</v>
          </cell>
          <cell r="H1699">
            <v>999</v>
          </cell>
          <cell r="I1699">
            <v>3</v>
          </cell>
          <cell r="J1699">
            <v>1</v>
          </cell>
        </row>
        <row r="1700">
          <cell r="A1700" t="str">
            <v>SSNN</v>
          </cell>
          <cell r="B1700" t="str">
            <v>Secondary Service Greater than 5kW w/o ID</v>
          </cell>
          <cell r="C1700">
            <v>2.5</v>
          </cell>
          <cell r="D1700">
            <v>25</v>
          </cell>
          <cell r="E1700" t="str">
            <v>R=A1D</v>
          </cell>
          <cell r="F1700">
            <v>1</v>
          </cell>
          <cell r="G1700">
            <v>38034</v>
          </cell>
          <cell r="H1700">
            <v>999</v>
          </cell>
          <cell r="I1700">
            <v>3</v>
          </cell>
          <cell r="J1700">
            <v>1</v>
          </cell>
        </row>
        <row r="1701">
          <cell r="A1701" t="str">
            <v>SSTD</v>
          </cell>
          <cell r="B1701" t="str">
            <v>Secondary Service Greater than 5kW w/o ID</v>
          </cell>
          <cell r="C1701">
            <v>2.5</v>
          </cell>
          <cell r="D1701">
            <v>23</v>
          </cell>
          <cell r="E1701" t="str">
            <v>R=A1T1</v>
          </cell>
          <cell r="F1701">
            <v>1</v>
          </cell>
          <cell r="G1701">
            <v>36312</v>
          </cell>
          <cell r="H1701">
            <v>999</v>
          </cell>
          <cell r="I1701">
            <v>2</v>
          </cell>
          <cell r="J1701">
            <v>1</v>
          </cell>
        </row>
        <row r="1702">
          <cell r="A1702" t="str">
            <v>SSGN</v>
          </cell>
          <cell r="B1702" t="str">
            <v>Secondary Service Greater than 5kW w/o ID</v>
          </cell>
          <cell r="C1702">
            <v>2.5</v>
          </cell>
          <cell r="D1702">
            <v>25</v>
          </cell>
          <cell r="E1702" t="str">
            <v>R=A1D</v>
          </cell>
          <cell r="F1702">
            <v>1</v>
          </cell>
          <cell r="G1702">
            <v>36595</v>
          </cell>
          <cell r="H1702">
            <v>240</v>
          </cell>
          <cell r="I1702">
            <v>3</v>
          </cell>
          <cell r="J1702">
            <v>2</v>
          </cell>
        </row>
        <row r="1703">
          <cell r="A1703" t="str">
            <v>SSTD</v>
          </cell>
          <cell r="B1703" t="str">
            <v>Secondary Service Greater than 5kW w/o ID</v>
          </cell>
          <cell r="C1703">
            <v>2.5</v>
          </cell>
          <cell r="D1703">
            <v>23</v>
          </cell>
          <cell r="E1703" t="str">
            <v>R=SV3ST</v>
          </cell>
          <cell r="F1703">
            <v>1</v>
          </cell>
          <cell r="G1703">
            <v>36971</v>
          </cell>
          <cell r="H1703">
            <v>999</v>
          </cell>
          <cell r="I1703">
            <v>3</v>
          </cell>
          <cell r="J1703">
            <v>1</v>
          </cell>
        </row>
        <row r="1704">
          <cell r="A1704" t="str">
            <v>SSGN</v>
          </cell>
          <cell r="B1704" t="str">
            <v>Secondary Service Greater than 5kW w/o ID</v>
          </cell>
          <cell r="C1704">
            <v>2.5</v>
          </cell>
          <cell r="D1704">
            <v>25</v>
          </cell>
          <cell r="E1704" t="str">
            <v>R=A1D</v>
          </cell>
          <cell r="F1704">
            <v>1</v>
          </cell>
          <cell r="G1704">
            <v>37341</v>
          </cell>
          <cell r="H1704">
            <v>5</v>
          </cell>
          <cell r="I1704">
            <v>3</v>
          </cell>
          <cell r="J1704">
            <v>1</v>
          </cell>
        </row>
        <row r="1705">
          <cell r="A1705" t="str">
            <v>SSGN</v>
          </cell>
          <cell r="B1705" t="str">
            <v>Secondary Service Greater than 5kW w/o ID</v>
          </cell>
          <cell r="C1705">
            <v>2.5</v>
          </cell>
          <cell r="D1705">
            <v>25</v>
          </cell>
          <cell r="E1705" t="str">
            <v>R=A1D</v>
          </cell>
          <cell r="F1705">
            <v>1</v>
          </cell>
          <cell r="G1705">
            <v>37558</v>
          </cell>
          <cell r="H1705">
            <v>999</v>
          </cell>
          <cell r="I1705">
            <v>3</v>
          </cell>
          <cell r="J1705">
            <v>3</v>
          </cell>
        </row>
        <row r="1706">
          <cell r="A1706" t="str">
            <v>SSGN</v>
          </cell>
          <cell r="B1706" t="str">
            <v>Secondary Service Greater than 5kW w/o ID</v>
          </cell>
          <cell r="C1706">
            <v>2.5</v>
          </cell>
          <cell r="D1706">
            <v>25</v>
          </cell>
          <cell r="E1706" t="str">
            <v>R=A1D1</v>
          </cell>
          <cell r="F1706">
            <v>1</v>
          </cell>
          <cell r="G1706">
            <v>38874</v>
          </cell>
          <cell r="H1706">
            <v>999</v>
          </cell>
          <cell r="I1706">
            <v>3</v>
          </cell>
          <cell r="J1706">
            <v>3</v>
          </cell>
        </row>
        <row r="1707">
          <cell r="A1707" t="str">
            <v>SSNN</v>
          </cell>
          <cell r="B1707" t="str">
            <v>Secondary Service Greater than 5kW w/o ID</v>
          </cell>
          <cell r="C1707">
            <v>2.5</v>
          </cell>
          <cell r="D1707">
            <v>25</v>
          </cell>
          <cell r="E1707" t="str">
            <v>R=A1D1</v>
          </cell>
          <cell r="F1707">
            <v>1</v>
          </cell>
          <cell r="G1707">
            <v>39254</v>
          </cell>
          <cell r="H1707">
            <v>999</v>
          </cell>
          <cell r="I1707">
            <v>3</v>
          </cell>
          <cell r="J1707">
            <v>1</v>
          </cell>
        </row>
        <row r="1708">
          <cell r="A1708" t="str">
            <v>SSGN</v>
          </cell>
          <cell r="B1708" t="str">
            <v>Secondary Service Greater than 5kW w/o ID</v>
          </cell>
          <cell r="C1708">
            <v>2.5</v>
          </cell>
          <cell r="D1708">
            <v>25</v>
          </cell>
          <cell r="E1708" t="str">
            <v>R=A1D1</v>
          </cell>
          <cell r="F1708">
            <v>1</v>
          </cell>
          <cell r="G1708">
            <v>39308</v>
          </cell>
          <cell r="H1708">
            <v>999</v>
          </cell>
          <cell r="I1708">
            <v>3</v>
          </cell>
          <cell r="J1708">
            <v>6</v>
          </cell>
        </row>
        <row r="1709">
          <cell r="A1709" t="str">
            <v>SSGN</v>
          </cell>
          <cell r="B1709" t="str">
            <v>Secondary Service Greater than 5kW w/o ID</v>
          </cell>
          <cell r="C1709">
            <v>2.5</v>
          </cell>
          <cell r="D1709">
            <v>25</v>
          </cell>
          <cell r="E1709" t="str">
            <v>R=A1D1</v>
          </cell>
          <cell r="F1709">
            <v>1</v>
          </cell>
          <cell r="G1709">
            <v>40022</v>
          </cell>
          <cell r="H1709">
            <v>999</v>
          </cell>
          <cell r="I1709">
            <v>3</v>
          </cell>
          <cell r="J1709">
            <v>4</v>
          </cell>
        </row>
        <row r="1710">
          <cell r="A1710" t="str">
            <v>SSNN</v>
          </cell>
          <cell r="B1710" t="str">
            <v>Secondary Service Greater than 5kW w/o ID</v>
          </cell>
          <cell r="C1710">
            <v>2.5</v>
          </cell>
          <cell r="D1710">
            <v>25</v>
          </cell>
          <cell r="E1710" t="str">
            <v>R=J5SD</v>
          </cell>
          <cell r="F1710">
            <v>1</v>
          </cell>
          <cell r="H1710">
            <v>240</v>
          </cell>
          <cell r="I1710">
            <v>3</v>
          </cell>
          <cell r="J1710">
            <v>1</v>
          </cell>
        </row>
        <row r="1711">
          <cell r="A1711" t="str">
            <v>SSGN</v>
          </cell>
          <cell r="B1711" t="str">
            <v>Secondary Service Greater than 5kW w/o ID</v>
          </cell>
          <cell r="C1711">
            <v>2.5</v>
          </cell>
          <cell r="D1711">
            <v>25</v>
          </cell>
          <cell r="E1711" t="str">
            <v>R=A1D</v>
          </cell>
          <cell r="F1711">
            <v>1</v>
          </cell>
          <cell r="G1711">
            <v>38482</v>
          </cell>
          <cell r="H1711">
            <v>999</v>
          </cell>
          <cell r="I1711">
            <v>3</v>
          </cell>
          <cell r="J1711">
            <v>2</v>
          </cell>
        </row>
        <row r="1712">
          <cell r="A1712" t="str">
            <v>SSGN</v>
          </cell>
          <cell r="B1712" t="str">
            <v>Secondary Service Greater than 5kW w/o ID</v>
          </cell>
          <cell r="C1712">
            <v>2.5</v>
          </cell>
          <cell r="D1712">
            <v>25</v>
          </cell>
          <cell r="E1712" t="str">
            <v>R=A1D1</v>
          </cell>
          <cell r="F1712">
            <v>1</v>
          </cell>
          <cell r="G1712">
            <v>37994</v>
          </cell>
          <cell r="H1712">
            <v>999</v>
          </cell>
          <cell r="I1712">
            <v>3</v>
          </cell>
          <cell r="J1712">
            <v>3</v>
          </cell>
        </row>
        <row r="1713">
          <cell r="A1713" t="str">
            <v>SSGN</v>
          </cell>
          <cell r="B1713" t="str">
            <v>Secondary Service Greater than 5kW w/o ID</v>
          </cell>
          <cell r="C1713">
            <v>2.5</v>
          </cell>
          <cell r="D1713">
            <v>25</v>
          </cell>
          <cell r="E1713" t="str">
            <v>R=DDMS</v>
          </cell>
          <cell r="F1713">
            <v>1</v>
          </cell>
          <cell r="H1713">
            <v>240</v>
          </cell>
          <cell r="I1713">
            <v>3</v>
          </cell>
          <cell r="J1713">
            <v>1</v>
          </cell>
        </row>
        <row r="1714">
          <cell r="A1714" t="str">
            <v>SSGN</v>
          </cell>
          <cell r="B1714" t="str">
            <v>Secondary Service Greater than 5kW w/o ID</v>
          </cell>
          <cell r="C1714">
            <v>2.5</v>
          </cell>
          <cell r="D1714">
            <v>25</v>
          </cell>
          <cell r="E1714" t="str">
            <v>R=A1D1</v>
          </cell>
          <cell r="F1714">
            <v>1</v>
          </cell>
          <cell r="G1714">
            <v>36405</v>
          </cell>
          <cell r="H1714">
            <v>999</v>
          </cell>
          <cell r="I1714">
            <v>3</v>
          </cell>
          <cell r="J1714">
            <v>2</v>
          </cell>
        </row>
        <row r="1715">
          <cell r="A1715" t="str">
            <v>SSGN</v>
          </cell>
          <cell r="B1715" t="str">
            <v>Secondary Service Greater than 5kW w/o ID</v>
          </cell>
          <cell r="C1715">
            <v>2.5</v>
          </cell>
          <cell r="D1715">
            <v>25</v>
          </cell>
          <cell r="E1715" t="str">
            <v>R=TMS4S</v>
          </cell>
          <cell r="F1715">
            <v>1</v>
          </cell>
          <cell r="G1715">
            <v>36406</v>
          </cell>
          <cell r="H1715">
            <v>240</v>
          </cell>
          <cell r="I1715">
            <v>3</v>
          </cell>
          <cell r="J1715">
            <v>2</v>
          </cell>
        </row>
        <row r="1716">
          <cell r="A1716" t="str">
            <v>SSGN</v>
          </cell>
          <cell r="B1716" t="str">
            <v>Secondary Service Greater than 5kW w/o ID</v>
          </cell>
          <cell r="C1716">
            <v>2.5</v>
          </cell>
          <cell r="D1716">
            <v>25</v>
          </cell>
          <cell r="E1716" t="str">
            <v>R=A1D1</v>
          </cell>
          <cell r="F1716">
            <v>1</v>
          </cell>
          <cell r="G1716">
            <v>37014</v>
          </cell>
          <cell r="H1716">
            <v>999</v>
          </cell>
          <cell r="I1716">
            <v>3</v>
          </cell>
          <cell r="J1716">
            <v>2</v>
          </cell>
        </row>
        <row r="1717">
          <cell r="A1717" t="str">
            <v>SSNN</v>
          </cell>
          <cell r="B1717" t="str">
            <v>Secondary Service Greater than 5kW w/o ID</v>
          </cell>
          <cell r="C1717">
            <v>2.5</v>
          </cell>
          <cell r="D1717">
            <v>25</v>
          </cell>
          <cell r="E1717" t="str">
            <v>R=A1D1</v>
          </cell>
          <cell r="F1717">
            <v>1</v>
          </cell>
          <cell r="G1717">
            <v>38744</v>
          </cell>
          <cell r="H1717">
            <v>999</v>
          </cell>
          <cell r="I1717">
            <v>3</v>
          </cell>
          <cell r="J1717">
            <v>2</v>
          </cell>
        </row>
        <row r="1718">
          <cell r="A1718" t="str">
            <v>SSGN</v>
          </cell>
          <cell r="B1718" t="str">
            <v>Secondary Service Greater than 5kW w/o ID</v>
          </cell>
          <cell r="C1718">
            <v>2.5</v>
          </cell>
          <cell r="D1718">
            <v>25</v>
          </cell>
          <cell r="E1718" t="str">
            <v>R=A1D1</v>
          </cell>
          <cell r="F1718">
            <v>1</v>
          </cell>
          <cell r="G1718">
            <v>39420</v>
          </cell>
          <cell r="H1718">
            <v>999</v>
          </cell>
          <cell r="I1718">
            <v>3</v>
          </cell>
          <cell r="J1718">
            <v>9</v>
          </cell>
        </row>
        <row r="1719">
          <cell r="A1719" t="str">
            <v>SSGN</v>
          </cell>
          <cell r="B1719" t="str">
            <v>Secondary Service Greater than 5kW w/o ID</v>
          </cell>
          <cell r="C1719">
            <v>2.5</v>
          </cell>
          <cell r="D1719">
            <v>25</v>
          </cell>
          <cell r="E1719" t="str">
            <v>R=IM70S</v>
          </cell>
          <cell r="F1719">
            <v>1</v>
          </cell>
          <cell r="H1719">
            <v>240</v>
          </cell>
          <cell r="I1719">
            <v>3</v>
          </cell>
          <cell r="J1719">
            <v>1</v>
          </cell>
        </row>
        <row r="1720">
          <cell r="A1720" t="str">
            <v>SSGN</v>
          </cell>
          <cell r="B1720" t="str">
            <v>Secondary Service Greater than 5kW w/o ID</v>
          </cell>
          <cell r="C1720">
            <v>2.5</v>
          </cell>
          <cell r="D1720">
            <v>25</v>
          </cell>
          <cell r="E1720" t="str">
            <v>R=A1D1</v>
          </cell>
          <cell r="F1720">
            <v>1</v>
          </cell>
          <cell r="H1720">
            <v>120</v>
          </cell>
          <cell r="I1720">
            <v>3</v>
          </cell>
          <cell r="J1720">
            <v>1</v>
          </cell>
        </row>
        <row r="1721">
          <cell r="A1721" t="str">
            <v>SSGN</v>
          </cell>
          <cell r="B1721" t="str">
            <v>Secondary Service Greater than 5kW w/o ID</v>
          </cell>
          <cell r="C1721">
            <v>2.5</v>
          </cell>
          <cell r="D1721">
            <v>25</v>
          </cell>
          <cell r="E1721" t="str">
            <v>R=J5SD</v>
          </cell>
          <cell r="F1721">
            <v>1</v>
          </cell>
          <cell r="G1721">
            <v>36661</v>
          </cell>
          <cell r="H1721">
            <v>240</v>
          </cell>
          <cell r="I1721">
            <v>3</v>
          </cell>
          <cell r="J1721">
            <v>2</v>
          </cell>
        </row>
        <row r="1722">
          <cell r="A1722" t="str">
            <v>SSGN</v>
          </cell>
          <cell r="B1722" t="str">
            <v>Secondary Service Greater than 5kW w/o ID</v>
          </cell>
          <cell r="C1722">
            <v>2.5</v>
          </cell>
          <cell r="D1722">
            <v>25</v>
          </cell>
          <cell r="E1722" t="str">
            <v>R=A1D</v>
          </cell>
          <cell r="F1722">
            <v>1</v>
          </cell>
          <cell r="G1722">
            <v>36608</v>
          </cell>
          <cell r="H1722">
            <v>999</v>
          </cell>
          <cell r="I1722">
            <v>3</v>
          </cell>
          <cell r="J1722">
            <v>1</v>
          </cell>
        </row>
        <row r="1723">
          <cell r="A1723" t="str">
            <v>SSGN</v>
          </cell>
          <cell r="B1723" t="str">
            <v>Secondary Service Greater than 5kW w/o ID</v>
          </cell>
          <cell r="C1723">
            <v>2.5</v>
          </cell>
          <cell r="D1723">
            <v>25</v>
          </cell>
          <cell r="E1723" t="str">
            <v>R=A1D1</v>
          </cell>
          <cell r="F1723">
            <v>1</v>
          </cell>
          <cell r="G1723">
            <v>37014</v>
          </cell>
          <cell r="H1723">
            <v>999</v>
          </cell>
          <cell r="I1723">
            <v>3</v>
          </cell>
          <cell r="J1723">
            <v>1</v>
          </cell>
        </row>
        <row r="1724">
          <cell r="A1724" t="str">
            <v>SSGN</v>
          </cell>
          <cell r="B1724" t="str">
            <v>Secondary Service Greater than 5kW w/o ID</v>
          </cell>
          <cell r="C1724">
            <v>2.5</v>
          </cell>
          <cell r="D1724">
            <v>25</v>
          </cell>
          <cell r="E1724" t="str">
            <v>R=A1D1</v>
          </cell>
          <cell r="F1724">
            <v>1</v>
          </cell>
          <cell r="G1724">
            <v>37280</v>
          </cell>
          <cell r="H1724">
            <v>240</v>
          </cell>
          <cell r="I1724">
            <v>3</v>
          </cell>
          <cell r="J1724">
            <v>2</v>
          </cell>
        </row>
        <row r="1725">
          <cell r="A1725" t="str">
            <v>SSGN</v>
          </cell>
          <cell r="B1725" t="str">
            <v>Secondary Service Greater than 5kW w/o ID</v>
          </cell>
          <cell r="C1725">
            <v>2.5</v>
          </cell>
          <cell r="D1725">
            <v>25</v>
          </cell>
          <cell r="E1725" t="str">
            <v>R=A1D1</v>
          </cell>
          <cell r="F1725">
            <v>1</v>
          </cell>
          <cell r="G1725">
            <v>37333</v>
          </cell>
          <cell r="H1725">
            <v>999</v>
          </cell>
          <cell r="I1725">
            <v>3</v>
          </cell>
          <cell r="J1725">
            <v>2</v>
          </cell>
        </row>
        <row r="1726">
          <cell r="A1726" t="str">
            <v>SSGN</v>
          </cell>
          <cell r="B1726" t="str">
            <v>Secondary Service Greater than 5kW w/o ID</v>
          </cell>
          <cell r="C1726">
            <v>2.5</v>
          </cell>
          <cell r="D1726">
            <v>25</v>
          </cell>
          <cell r="E1726" t="str">
            <v>R=A1D1</v>
          </cell>
          <cell r="F1726">
            <v>1</v>
          </cell>
          <cell r="G1726">
            <v>38616</v>
          </cell>
          <cell r="H1726">
            <v>999</v>
          </cell>
          <cell r="I1726">
            <v>3</v>
          </cell>
          <cell r="J1726">
            <v>4</v>
          </cell>
        </row>
        <row r="1727">
          <cell r="A1727" t="str">
            <v>SSGN</v>
          </cell>
          <cell r="B1727" t="str">
            <v>Secondary Service Greater than 5kW w/o ID</v>
          </cell>
          <cell r="C1727">
            <v>2.5</v>
          </cell>
          <cell r="D1727">
            <v>25</v>
          </cell>
          <cell r="E1727" t="str">
            <v>R=A1R</v>
          </cell>
          <cell r="F1727">
            <v>1</v>
          </cell>
          <cell r="G1727">
            <v>38785</v>
          </cell>
          <cell r="H1727">
            <v>999</v>
          </cell>
          <cell r="I1727">
            <v>3</v>
          </cell>
          <cell r="J1727">
            <v>3</v>
          </cell>
        </row>
        <row r="1728">
          <cell r="A1728" t="str">
            <v>SSNN</v>
          </cell>
          <cell r="B1728" t="str">
            <v>Secondary Service Greater than 5kW w/o ID</v>
          </cell>
          <cell r="C1728">
            <v>2.5</v>
          </cell>
          <cell r="D1728">
            <v>25</v>
          </cell>
          <cell r="E1728" t="str">
            <v>R=A1D1</v>
          </cell>
          <cell r="F1728">
            <v>1</v>
          </cell>
          <cell r="G1728">
            <v>39090</v>
          </cell>
          <cell r="H1728">
            <v>999</v>
          </cell>
          <cell r="I1728">
            <v>3</v>
          </cell>
          <cell r="J1728">
            <v>1</v>
          </cell>
        </row>
        <row r="1729">
          <cell r="A1729" t="str">
            <v>SSGN</v>
          </cell>
          <cell r="B1729" t="str">
            <v>Secondary Service Greater than 5kW w/o ID</v>
          </cell>
          <cell r="C1729">
            <v>2.5</v>
          </cell>
          <cell r="D1729">
            <v>20</v>
          </cell>
          <cell r="E1729" t="str">
            <v>R=A1D1</v>
          </cell>
          <cell r="F1729">
            <v>1</v>
          </cell>
          <cell r="G1729">
            <v>39301</v>
          </cell>
          <cell r="H1729">
            <v>999</v>
          </cell>
          <cell r="I1729">
            <v>3</v>
          </cell>
          <cell r="J1729">
            <v>1</v>
          </cell>
        </row>
        <row r="1730">
          <cell r="A1730" t="str">
            <v>SSNN</v>
          </cell>
          <cell r="B1730" t="str">
            <v>Secondary Service Greater than 5kW w/o ID</v>
          </cell>
          <cell r="C1730">
            <v>2.5</v>
          </cell>
          <cell r="D1730">
            <v>25</v>
          </cell>
          <cell r="E1730" t="str">
            <v>R=A1D1</v>
          </cell>
          <cell r="F1730">
            <v>1</v>
          </cell>
          <cell r="G1730">
            <v>39506</v>
          </cell>
          <cell r="H1730">
            <v>999</v>
          </cell>
          <cell r="I1730">
            <v>3</v>
          </cell>
          <cell r="J1730">
            <v>1</v>
          </cell>
        </row>
        <row r="1731">
          <cell r="A1731" t="str">
            <v>SSNN</v>
          </cell>
          <cell r="B1731" t="str">
            <v>Secondary Service Greater than 5kW w/o ID</v>
          </cell>
          <cell r="C1731">
            <v>2.5</v>
          </cell>
          <cell r="D1731">
            <v>25</v>
          </cell>
          <cell r="E1731" t="str">
            <v>R=A1D1</v>
          </cell>
          <cell r="F1731">
            <v>1</v>
          </cell>
          <cell r="G1731">
            <v>39638</v>
          </cell>
          <cell r="H1731">
            <v>999</v>
          </cell>
          <cell r="I1731">
            <v>3</v>
          </cell>
          <cell r="J1731">
            <v>1</v>
          </cell>
        </row>
        <row r="1732">
          <cell r="A1732" t="str">
            <v>SSGN</v>
          </cell>
          <cell r="B1732" t="str">
            <v>Secondary Service Greater than 5kW w/o ID</v>
          </cell>
          <cell r="C1732">
            <v>2.5</v>
          </cell>
          <cell r="D1732">
            <v>25</v>
          </cell>
          <cell r="E1732" t="str">
            <v>R=A1D1</v>
          </cell>
          <cell r="F1732">
            <v>1</v>
          </cell>
          <cell r="G1732">
            <v>39646</v>
          </cell>
          <cell r="H1732">
            <v>999</v>
          </cell>
          <cell r="I1732">
            <v>3</v>
          </cell>
          <cell r="J1732">
            <v>1</v>
          </cell>
        </row>
        <row r="1733">
          <cell r="A1733" t="str">
            <v>SSGN</v>
          </cell>
          <cell r="B1733" t="str">
            <v>Secondary Service Greater than 5kW w/o ID</v>
          </cell>
          <cell r="C1733">
            <v>2.5</v>
          </cell>
          <cell r="D1733">
            <v>25</v>
          </cell>
          <cell r="E1733" t="str">
            <v>R=J5SD</v>
          </cell>
          <cell r="F1733">
            <v>1</v>
          </cell>
          <cell r="H1733">
            <v>240</v>
          </cell>
          <cell r="I1733">
            <v>3</v>
          </cell>
          <cell r="J1733">
            <v>25</v>
          </cell>
        </row>
        <row r="1734">
          <cell r="A1734" t="str">
            <v>SSNN</v>
          </cell>
          <cell r="B1734" t="str">
            <v>Secondary Service Greater than 5kW w/o ID</v>
          </cell>
          <cell r="C1734">
            <v>2.5</v>
          </cell>
          <cell r="D1734">
            <v>25</v>
          </cell>
          <cell r="E1734" t="str">
            <v>R=J5SD</v>
          </cell>
          <cell r="F1734">
            <v>1</v>
          </cell>
          <cell r="H1734">
            <v>240</v>
          </cell>
          <cell r="I1734">
            <v>3</v>
          </cell>
          <cell r="J1734">
            <v>1</v>
          </cell>
        </row>
        <row r="1735">
          <cell r="A1735" t="str">
            <v>SSGN</v>
          </cell>
          <cell r="B1735" t="str">
            <v>Secondary Service Greater than 5kW w/o ID</v>
          </cell>
          <cell r="C1735">
            <v>2.5</v>
          </cell>
          <cell r="D1735">
            <v>25</v>
          </cell>
          <cell r="E1735" t="str">
            <v>R=A1D1</v>
          </cell>
          <cell r="F1735">
            <v>1</v>
          </cell>
          <cell r="G1735">
            <v>36161</v>
          </cell>
          <cell r="H1735">
            <v>999</v>
          </cell>
          <cell r="I1735">
            <v>3</v>
          </cell>
          <cell r="J1735">
            <v>1</v>
          </cell>
        </row>
        <row r="1736">
          <cell r="A1736" t="str">
            <v>SSGN</v>
          </cell>
          <cell r="B1736" t="str">
            <v>Secondary Service Greater than 5kW w/o ID</v>
          </cell>
          <cell r="C1736">
            <v>2.5</v>
          </cell>
          <cell r="D1736">
            <v>25</v>
          </cell>
          <cell r="E1736" t="str">
            <v>R=A1D</v>
          </cell>
          <cell r="F1736">
            <v>1</v>
          </cell>
          <cell r="G1736">
            <v>36526</v>
          </cell>
          <cell r="H1736">
            <v>999</v>
          </cell>
          <cell r="I1736">
            <v>3</v>
          </cell>
          <cell r="J1736">
            <v>1</v>
          </cell>
        </row>
        <row r="1737">
          <cell r="A1737" t="str">
            <v>SSNN</v>
          </cell>
          <cell r="B1737" t="str">
            <v>Secondary Service Greater than 5kW w/o ID</v>
          </cell>
          <cell r="C1737">
            <v>2.5</v>
          </cell>
          <cell r="D1737">
            <v>25</v>
          </cell>
          <cell r="E1737" t="str">
            <v>R=A1D1</v>
          </cell>
          <cell r="F1737">
            <v>1</v>
          </cell>
          <cell r="G1737">
            <v>39246</v>
          </cell>
          <cell r="H1737">
            <v>999</v>
          </cell>
          <cell r="I1737">
            <v>3</v>
          </cell>
          <cell r="J1737">
            <v>3</v>
          </cell>
        </row>
        <row r="1738">
          <cell r="A1738" t="str">
            <v>SSGN</v>
          </cell>
          <cell r="B1738" t="str">
            <v>Secondary Service Greater than 5kW w/o ID</v>
          </cell>
          <cell r="C1738">
            <v>2.5</v>
          </cell>
          <cell r="D1738">
            <v>25</v>
          </cell>
          <cell r="E1738" t="str">
            <v>R=A1D1</v>
          </cell>
          <cell r="F1738">
            <v>1</v>
          </cell>
          <cell r="G1738">
            <v>39638</v>
          </cell>
          <cell r="H1738">
            <v>999</v>
          </cell>
          <cell r="I1738">
            <v>3</v>
          </cell>
          <cell r="J1738">
            <v>7</v>
          </cell>
        </row>
        <row r="1739">
          <cell r="A1739" t="str">
            <v>SSGN</v>
          </cell>
          <cell r="B1739" t="str">
            <v>Secondary Service Greater than 5kW w/o ID</v>
          </cell>
          <cell r="C1739">
            <v>2.5</v>
          </cell>
          <cell r="D1739">
            <v>25</v>
          </cell>
          <cell r="E1739" t="str">
            <v>R=TMS4S</v>
          </cell>
          <cell r="F1739">
            <v>1</v>
          </cell>
          <cell r="H1739">
            <v>0</v>
          </cell>
          <cell r="I1739">
            <v>0</v>
          </cell>
          <cell r="J1739">
            <v>4</v>
          </cell>
        </row>
        <row r="1740">
          <cell r="A1740" t="str">
            <v>SSGN</v>
          </cell>
          <cell r="B1740" t="str">
            <v>Secondary Service Greater than 5kW w/o ID</v>
          </cell>
          <cell r="C1740">
            <v>2.5</v>
          </cell>
          <cell r="D1740">
            <v>25</v>
          </cell>
          <cell r="E1740" t="str">
            <v>R=A1D1</v>
          </cell>
          <cell r="F1740">
            <v>1</v>
          </cell>
          <cell r="H1740">
            <v>240</v>
          </cell>
          <cell r="I1740">
            <v>3</v>
          </cell>
          <cell r="J1740">
            <v>14</v>
          </cell>
        </row>
        <row r="1741">
          <cell r="A1741" t="str">
            <v>SSGN</v>
          </cell>
          <cell r="B1741" t="str">
            <v>Secondary Service Greater than 5kW w/o ID</v>
          </cell>
          <cell r="C1741">
            <v>2.5</v>
          </cell>
          <cell r="D1741">
            <v>25</v>
          </cell>
          <cell r="E1741" t="str">
            <v>R=J3TA</v>
          </cell>
          <cell r="F1741">
            <v>1</v>
          </cell>
          <cell r="H1741">
            <v>120</v>
          </cell>
          <cell r="I1741">
            <v>2</v>
          </cell>
          <cell r="J1741">
            <v>3</v>
          </cell>
        </row>
        <row r="1742">
          <cell r="A1742" t="str">
            <v>SSGN</v>
          </cell>
          <cell r="B1742" t="str">
            <v>Secondary Service Greater than 5kW w/o ID</v>
          </cell>
          <cell r="C1742">
            <v>2.5</v>
          </cell>
          <cell r="D1742">
            <v>25</v>
          </cell>
          <cell r="E1742" t="str">
            <v>R=TMS4S</v>
          </cell>
          <cell r="F1742">
            <v>1</v>
          </cell>
          <cell r="H1742">
            <v>240</v>
          </cell>
          <cell r="I1742">
            <v>3</v>
          </cell>
          <cell r="J1742">
            <v>5</v>
          </cell>
        </row>
        <row r="1743">
          <cell r="A1743" t="str">
            <v>SSNN</v>
          </cell>
          <cell r="B1743" t="str">
            <v>Secondary Service Greater than 5kW w/o ID</v>
          </cell>
          <cell r="C1743">
            <v>2.5</v>
          </cell>
          <cell r="D1743">
            <v>25</v>
          </cell>
          <cell r="E1743" t="str">
            <v>R=A1D1</v>
          </cell>
          <cell r="F1743">
            <v>1</v>
          </cell>
          <cell r="G1743">
            <v>36405</v>
          </cell>
          <cell r="H1743">
            <v>999</v>
          </cell>
          <cell r="I1743">
            <v>3</v>
          </cell>
          <cell r="J1743">
            <v>1</v>
          </cell>
        </row>
        <row r="1744">
          <cell r="A1744" t="str">
            <v>SSNN</v>
          </cell>
          <cell r="B1744" t="str">
            <v>Secondary Service Greater than 5kW w/o ID</v>
          </cell>
          <cell r="C1744">
            <v>2.5</v>
          </cell>
          <cell r="D1744">
            <v>25</v>
          </cell>
          <cell r="E1744" t="str">
            <v>R=A1D1</v>
          </cell>
          <cell r="F1744">
            <v>1</v>
          </cell>
          <cell r="G1744">
            <v>37333</v>
          </cell>
          <cell r="H1744">
            <v>240</v>
          </cell>
          <cell r="I1744">
            <v>3</v>
          </cell>
          <cell r="J1744">
            <v>2</v>
          </cell>
        </row>
        <row r="1745">
          <cell r="A1745" t="str">
            <v>SSNN</v>
          </cell>
          <cell r="B1745" t="str">
            <v>Secondary Service Greater than 5kW w/o ID</v>
          </cell>
          <cell r="C1745">
            <v>2.5</v>
          </cell>
          <cell r="D1745">
            <v>25</v>
          </cell>
          <cell r="E1745" t="str">
            <v>R=A1D</v>
          </cell>
          <cell r="F1745">
            <v>1</v>
          </cell>
          <cell r="G1745">
            <v>37341</v>
          </cell>
          <cell r="H1745">
            <v>240</v>
          </cell>
          <cell r="I1745">
            <v>3</v>
          </cell>
          <cell r="J1745">
            <v>1</v>
          </cell>
        </row>
        <row r="1746">
          <cell r="A1746" t="str">
            <v>SSAN</v>
          </cell>
          <cell r="B1746" t="str">
            <v>Secondary Service Greater than 5kW w/o ID</v>
          </cell>
          <cell r="C1746">
            <v>2.5</v>
          </cell>
          <cell r="D1746">
            <v>25</v>
          </cell>
          <cell r="E1746" t="str">
            <v>R=A1D1</v>
          </cell>
          <cell r="F1746">
            <v>1</v>
          </cell>
          <cell r="G1746">
            <v>39254</v>
          </cell>
          <cell r="H1746">
            <v>999</v>
          </cell>
          <cell r="I1746">
            <v>2</v>
          </cell>
          <cell r="J1746">
            <v>1</v>
          </cell>
        </row>
        <row r="1747">
          <cell r="A1747" t="str">
            <v>SSGN</v>
          </cell>
          <cell r="B1747" t="str">
            <v>Secondary Service Greater than 5kW w/o ID</v>
          </cell>
          <cell r="C1747">
            <v>2.5</v>
          </cell>
          <cell r="D1747">
            <v>25</v>
          </cell>
          <cell r="E1747" t="str">
            <v>R=A1D1</v>
          </cell>
          <cell r="F1747">
            <v>1</v>
          </cell>
          <cell r="G1747">
            <v>39301</v>
          </cell>
          <cell r="H1747">
            <v>999</v>
          </cell>
          <cell r="I1747">
            <v>3</v>
          </cell>
          <cell r="J1747">
            <v>8</v>
          </cell>
        </row>
        <row r="1748">
          <cell r="A1748" t="str">
            <v>SSGN</v>
          </cell>
          <cell r="B1748" t="str">
            <v>Secondary Service Greater than 5kW w/o ID</v>
          </cell>
          <cell r="C1748">
            <v>2.5</v>
          </cell>
          <cell r="D1748">
            <v>25</v>
          </cell>
          <cell r="E1748" t="str">
            <v>R=A1D1</v>
          </cell>
          <cell r="F1748">
            <v>1</v>
          </cell>
          <cell r="G1748">
            <v>39506</v>
          </cell>
          <cell r="H1748">
            <v>999</v>
          </cell>
          <cell r="I1748">
            <v>3</v>
          </cell>
          <cell r="J1748">
            <v>5</v>
          </cell>
        </row>
        <row r="1749">
          <cell r="A1749" t="str">
            <v>SSNN</v>
          </cell>
          <cell r="B1749" t="str">
            <v>Secondary Service Greater than 5kW w/o ID</v>
          </cell>
          <cell r="C1749">
            <v>2.5</v>
          </cell>
          <cell r="D1749">
            <v>25</v>
          </cell>
          <cell r="E1749" t="str">
            <v>R=A1D</v>
          </cell>
          <cell r="F1749">
            <v>1</v>
          </cell>
          <cell r="G1749">
            <v>39597</v>
          </cell>
          <cell r="H1749">
            <v>999</v>
          </cell>
          <cell r="I1749">
            <v>3</v>
          </cell>
          <cell r="J1749">
            <v>2</v>
          </cell>
        </row>
        <row r="1750">
          <cell r="A1750" t="str">
            <v>SSGN</v>
          </cell>
          <cell r="B1750" t="str">
            <v>Secondary Service Greater than 5kW w/o ID</v>
          </cell>
          <cell r="C1750">
            <v>2.5</v>
          </cell>
          <cell r="D1750">
            <v>25</v>
          </cell>
          <cell r="E1750" t="str">
            <v>R=J5SD</v>
          </cell>
          <cell r="F1750">
            <v>1</v>
          </cell>
          <cell r="H1750">
            <v>240</v>
          </cell>
          <cell r="I1750">
            <v>3</v>
          </cell>
          <cell r="J1750">
            <v>12</v>
          </cell>
        </row>
        <row r="1751">
          <cell r="A1751" t="str">
            <v>SSGN</v>
          </cell>
          <cell r="B1751" t="str">
            <v>Secondary Service Greater than 5kW w/o ID</v>
          </cell>
          <cell r="C1751">
            <v>2.5</v>
          </cell>
          <cell r="D1751">
            <v>25</v>
          </cell>
          <cell r="E1751" t="str">
            <v>R=DXMS</v>
          </cell>
          <cell r="F1751">
            <v>1</v>
          </cell>
          <cell r="H1751">
            <v>240</v>
          </cell>
          <cell r="I1751">
            <v>3</v>
          </cell>
          <cell r="J1751">
            <v>2</v>
          </cell>
        </row>
        <row r="1752">
          <cell r="A1752" t="str">
            <v>SSGN</v>
          </cell>
          <cell r="B1752" t="str">
            <v>Secondary Service Greater than 5kW w/o ID</v>
          </cell>
          <cell r="C1752">
            <v>2.5</v>
          </cell>
          <cell r="D1752">
            <v>25</v>
          </cell>
          <cell r="E1752" t="str">
            <v>R=A1D1</v>
          </cell>
          <cell r="F1752">
            <v>1</v>
          </cell>
          <cell r="H1752">
            <v>999</v>
          </cell>
          <cell r="I1752">
            <v>3</v>
          </cell>
          <cell r="J1752">
            <v>2</v>
          </cell>
        </row>
        <row r="1753">
          <cell r="A1753" t="str">
            <v>SSNN</v>
          </cell>
          <cell r="B1753" t="str">
            <v>Secondary Service Greater than 5kW w/o ID</v>
          </cell>
          <cell r="C1753">
            <v>2.5</v>
          </cell>
          <cell r="D1753">
            <v>25</v>
          </cell>
          <cell r="E1753" t="str">
            <v>R=J3TA</v>
          </cell>
          <cell r="F1753">
            <v>1</v>
          </cell>
          <cell r="H1753">
            <v>240</v>
          </cell>
          <cell r="I1753">
            <v>3</v>
          </cell>
          <cell r="J1753">
            <v>1</v>
          </cell>
        </row>
        <row r="1754">
          <cell r="A1754" t="str">
            <v>SSGN</v>
          </cell>
          <cell r="B1754" t="str">
            <v>Secondary Service Greater than 5kW w/o ID</v>
          </cell>
          <cell r="C1754">
            <v>2.5</v>
          </cell>
          <cell r="D1754">
            <v>25</v>
          </cell>
          <cell r="E1754" t="str">
            <v>R=A1D</v>
          </cell>
          <cell r="F1754">
            <v>1</v>
          </cell>
          <cell r="G1754">
            <v>36495</v>
          </cell>
          <cell r="H1754">
            <v>999</v>
          </cell>
          <cell r="I1754">
            <v>3</v>
          </cell>
          <cell r="J1754">
            <v>1</v>
          </cell>
        </row>
        <row r="1755">
          <cell r="A1755" t="str">
            <v>SSGN</v>
          </cell>
          <cell r="B1755" t="str">
            <v>Secondary Service Greater than 5kW w/o ID</v>
          </cell>
          <cell r="C1755">
            <v>2.5</v>
          </cell>
          <cell r="D1755">
            <v>25</v>
          </cell>
          <cell r="E1755" t="str">
            <v>R=A1D</v>
          </cell>
          <cell r="F1755">
            <v>1</v>
          </cell>
          <cell r="G1755">
            <v>36608</v>
          </cell>
          <cell r="H1755">
            <v>999</v>
          </cell>
          <cell r="I1755">
            <v>3</v>
          </cell>
          <cell r="J1755">
            <v>1</v>
          </cell>
        </row>
        <row r="1756">
          <cell r="A1756" t="str">
            <v>SSGN</v>
          </cell>
          <cell r="B1756" t="str">
            <v>Secondary Service Greater than 5kW w/o ID</v>
          </cell>
          <cell r="C1756">
            <v>2.5</v>
          </cell>
          <cell r="D1756">
            <v>25</v>
          </cell>
          <cell r="E1756" t="str">
            <v>R=A1D1</v>
          </cell>
          <cell r="F1756">
            <v>1</v>
          </cell>
          <cell r="G1756">
            <v>39282</v>
          </cell>
          <cell r="H1756">
            <v>999</v>
          </cell>
          <cell r="I1756">
            <v>3</v>
          </cell>
          <cell r="J1756">
            <v>1</v>
          </cell>
        </row>
        <row r="1757">
          <cell r="A1757" t="str">
            <v>SSNN</v>
          </cell>
          <cell r="B1757" t="str">
            <v>Secondary Service Greater than 5kW w/o ID</v>
          </cell>
          <cell r="C1757">
            <v>2.5</v>
          </cell>
          <cell r="D1757">
            <v>25</v>
          </cell>
          <cell r="E1757" t="str">
            <v>R=KWS</v>
          </cell>
          <cell r="F1757">
            <v>1</v>
          </cell>
          <cell r="H1757">
            <v>240</v>
          </cell>
          <cell r="I1757">
            <v>3</v>
          </cell>
          <cell r="J1757">
            <v>1</v>
          </cell>
        </row>
        <row r="1758">
          <cell r="A1758" t="str">
            <v>SSGN</v>
          </cell>
          <cell r="B1758" t="str">
            <v>Secondary Service Greater than 5kW w/o ID</v>
          </cell>
          <cell r="C1758">
            <v>2.5</v>
          </cell>
          <cell r="D1758">
            <v>25</v>
          </cell>
          <cell r="E1758" t="str">
            <v>R=J3TA</v>
          </cell>
          <cell r="F1758">
            <v>1</v>
          </cell>
          <cell r="H1758">
            <v>0</v>
          </cell>
          <cell r="I1758">
            <v>0</v>
          </cell>
          <cell r="J1758">
            <v>4</v>
          </cell>
        </row>
        <row r="1759">
          <cell r="A1759" t="str">
            <v>SSGN</v>
          </cell>
          <cell r="B1759" t="str">
            <v>Secondary Service Greater than 5kW w/o ID</v>
          </cell>
          <cell r="C1759">
            <v>2.5</v>
          </cell>
          <cell r="D1759">
            <v>25</v>
          </cell>
          <cell r="E1759" t="str">
            <v>R=A1D1</v>
          </cell>
          <cell r="F1759">
            <v>1</v>
          </cell>
          <cell r="G1759">
            <v>38744</v>
          </cell>
          <cell r="H1759">
            <v>999</v>
          </cell>
          <cell r="I1759">
            <v>3</v>
          </cell>
          <cell r="J1759">
            <v>2</v>
          </cell>
        </row>
        <row r="1760">
          <cell r="A1760" t="str">
            <v>SSGN</v>
          </cell>
          <cell r="B1760" t="str">
            <v>Secondary Service Greater than 5kW w/o ID</v>
          </cell>
          <cell r="C1760">
            <v>2.5</v>
          </cell>
          <cell r="D1760">
            <v>25</v>
          </cell>
          <cell r="E1760" t="str">
            <v>R=A1D1</v>
          </cell>
          <cell r="F1760">
            <v>1</v>
          </cell>
          <cell r="G1760">
            <v>39254</v>
          </cell>
          <cell r="H1760">
            <v>999</v>
          </cell>
          <cell r="I1760">
            <v>3</v>
          </cell>
          <cell r="J1760">
            <v>14</v>
          </cell>
        </row>
        <row r="1761">
          <cell r="A1761" t="str">
            <v>SSGN</v>
          </cell>
          <cell r="B1761" t="str">
            <v>Secondary Service Greater than 5kW w/o ID</v>
          </cell>
          <cell r="C1761">
            <v>2.5</v>
          </cell>
          <cell r="D1761">
            <v>25</v>
          </cell>
          <cell r="E1761" t="str">
            <v>R=A1TL1</v>
          </cell>
          <cell r="F1761">
            <v>1</v>
          </cell>
          <cell r="G1761">
            <v>39343</v>
          </cell>
          <cell r="H1761">
            <v>999</v>
          </cell>
          <cell r="I1761">
            <v>3</v>
          </cell>
          <cell r="J1761">
            <v>2</v>
          </cell>
        </row>
        <row r="1762">
          <cell r="A1762" t="str">
            <v>SSGN</v>
          </cell>
          <cell r="B1762" t="str">
            <v>Secondary Service Greater than 5kW w/o ID</v>
          </cell>
          <cell r="C1762">
            <v>2.5</v>
          </cell>
          <cell r="D1762">
            <v>25</v>
          </cell>
          <cell r="E1762" t="str">
            <v>R=A1D</v>
          </cell>
          <cell r="F1762">
            <v>1</v>
          </cell>
          <cell r="H1762">
            <v>999</v>
          </cell>
          <cell r="I1762">
            <v>3</v>
          </cell>
          <cell r="J1762">
            <v>1</v>
          </cell>
        </row>
        <row r="1763">
          <cell r="A1763" t="str">
            <v>SSGN</v>
          </cell>
          <cell r="B1763" t="str">
            <v>Secondary Service Greater than 5kW w/o ID</v>
          </cell>
          <cell r="C1763">
            <v>2.5</v>
          </cell>
          <cell r="D1763">
            <v>25</v>
          </cell>
          <cell r="E1763" t="str">
            <v>R=A1D1</v>
          </cell>
          <cell r="F1763">
            <v>1</v>
          </cell>
          <cell r="G1763">
            <v>37280</v>
          </cell>
          <cell r="H1763">
            <v>999</v>
          </cell>
          <cell r="I1763">
            <v>3</v>
          </cell>
          <cell r="J1763">
            <v>1</v>
          </cell>
        </row>
        <row r="1764">
          <cell r="A1764" t="str">
            <v>SSAN</v>
          </cell>
          <cell r="B1764" t="str">
            <v>Secondary Service Greater than 5kW w/o ID</v>
          </cell>
          <cell r="C1764">
            <v>2.5</v>
          </cell>
          <cell r="D1764">
            <v>25</v>
          </cell>
          <cell r="E1764" t="str">
            <v>R=J5SD</v>
          </cell>
          <cell r="F1764">
            <v>1</v>
          </cell>
          <cell r="H1764">
            <v>240</v>
          </cell>
          <cell r="I1764">
            <v>3</v>
          </cell>
          <cell r="J1764">
            <v>1</v>
          </cell>
        </row>
        <row r="1765">
          <cell r="A1765" t="str">
            <v>SSNN</v>
          </cell>
          <cell r="B1765" t="str">
            <v>Secondary Service Greater than 5kW w/o ID</v>
          </cell>
          <cell r="C1765">
            <v>2.5</v>
          </cell>
          <cell r="D1765">
            <v>25</v>
          </cell>
          <cell r="E1765" t="str">
            <v>R=A1D1</v>
          </cell>
          <cell r="F1765">
            <v>1</v>
          </cell>
          <cell r="G1765">
            <v>38616</v>
          </cell>
          <cell r="H1765">
            <v>999</v>
          </cell>
          <cell r="I1765">
            <v>3</v>
          </cell>
          <cell r="J1765">
            <v>2</v>
          </cell>
        </row>
        <row r="1766">
          <cell r="A1766" t="str">
            <v>SSGN</v>
          </cell>
          <cell r="B1766" t="str">
            <v>Secondary Service Greater than 5kW w/o ID</v>
          </cell>
          <cell r="C1766">
            <v>2.5</v>
          </cell>
          <cell r="D1766">
            <v>25</v>
          </cell>
          <cell r="E1766" t="str">
            <v>R=A1D1</v>
          </cell>
          <cell r="F1766">
            <v>1</v>
          </cell>
          <cell r="G1766">
            <v>37565</v>
          </cell>
          <cell r="H1766">
            <v>999</v>
          </cell>
          <cell r="I1766">
            <v>3</v>
          </cell>
          <cell r="J1766">
            <v>2</v>
          </cell>
        </row>
        <row r="1767">
          <cell r="A1767" t="str">
            <v>SSNN</v>
          </cell>
          <cell r="B1767" t="str">
            <v>Secondary Service Greater than 5kW w/o ID</v>
          </cell>
          <cell r="C1767">
            <v>2.5</v>
          </cell>
          <cell r="D1767">
            <v>25</v>
          </cell>
          <cell r="E1767" t="str">
            <v>R=A1D1</v>
          </cell>
          <cell r="F1767">
            <v>1</v>
          </cell>
          <cell r="G1767">
            <v>37565</v>
          </cell>
          <cell r="H1767">
            <v>999</v>
          </cell>
          <cell r="I1767">
            <v>3</v>
          </cell>
          <cell r="J1767">
            <v>1</v>
          </cell>
        </row>
        <row r="1768">
          <cell r="A1768" t="str">
            <v>SSGN</v>
          </cell>
          <cell r="B1768" t="str">
            <v>Secondary Service Greater than 5kW w/o ID</v>
          </cell>
          <cell r="C1768">
            <v>2.5</v>
          </cell>
          <cell r="D1768">
            <v>25</v>
          </cell>
          <cell r="E1768" t="str">
            <v>R=A1D1</v>
          </cell>
          <cell r="F1768">
            <v>1</v>
          </cell>
          <cell r="G1768">
            <v>38840</v>
          </cell>
          <cell r="H1768">
            <v>999</v>
          </cell>
          <cell r="I1768">
            <v>3</v>
          </cell>
          <cell r="J1768">
            <v>4</v>
          </cell>
        </row>
        <row r="1769">
          <cell r="A1769" t="str">
            <v>SSGN</v>
          </cell>
          <cell r="B1769" t="str">
            <v>Secondary Service Greater than 5kW w/o ID</v>
          </cell>
          <cell r="C1769">
            <v>2.5</v>
          </cell>
          <cell r="D1769">
            <v>25</v>
          </cell>
          <cell r="E1769" t="str">
            <v>R=KWS</v>
          </cell>
          <cell r="F1769">
            <v>1</v>
          </cell>
          <cell r="H1769">
            <v>0</v>
          </cell>
          <cell r="I1769">
            <v>0</v>
          </cell>
          <cell r="J1769">
            <v>2</v>
          </cell>
        </row>
        <row r="1770">
          <cell r="A1770" t="str">
            <v>SSGN</v>
          </cell>
          <cell r="B1770" t="str">
            <v>Secondary Service Greater than 5kW w/o ID</v>
          </cell>
          <cell r="C1770">
            <v>2.5</v>
          </cell>
          <cell r="D1770">
            <v>25</v>
          </cell>
          <cell r="E1770" t="str">
            <v>R=A1R</v>
          </cell>
          <cell r="F1770">
            <v>1</v>
          </cell>
          <cell r="G1770">
            <v>38343</v>
          </cell>
          <cell r="H1770">
            <v>999</v>
          </cell>
          <cell r="I1770">
            <v>3</v>
          </cell>
          <cell r="J1770">
            <v>1</v>
          </cell>
        </row>
        <row r="1771">
          <cell r="A1771" t="str">
            <v>SSGN</v>
          </cell>
          <cell r="B1771" t="str">
            <v>Secondary Service Greater than 5kW w/o ID</v>
          </cell>
          <cell r="C1771">
            <v>2.5</v>
          </cell>
          <cell r="D1771">
            <v>25</v>
          </cell>
          <cell r="E1771" t="str">
            <v>R=A1D1</v>
          </cell>
          <cell r="F1771">
            <v>1</v>
          </cell>
          <cell r="G1771">
            <v>37994</v>
          </cell>
          <cell r="H1771">
            <v>999</v>
          </cell>
          <cell r="I1771">
            <v>3</v>
          </cell>
          <cell r="J1771">
            <v>1</v>
          </cell>
        </row>
        <row r="1772">
          <cell r="A1772" t="str">
            <v>SSNN</v>
          </cell>
          <cell r="B1772" t="str">
            <v>Secondary Service Greater than 5kW w/o ID</v>
          </cell>
          <cell r="C1772">
            <v>2.5</v>
          </cell>
          <cell r="D1772">
            <v>25</v>
          </cell>
          <cell r="E1772" t="str">
            <v>R=A1D1</v>
          </cell>
          <cell r="F1772">
            <v>1</v>
          </cell>
          <cell r="G1772">
            <v>37887</v>
          </cell>
          <cell r="H1772">
            <v>999</v>
          </cell>
          <cell r="I1772">
            <v>3</v>
          </cell>
          <cell r="J1772">
            <v>2</v>
          </cell>
        </row>
        <row r="1773">
          <cell r="A1773" t="str">
            <v>SSGN</v>
          </cell>
          <cell r="B1773" t="str">
            <v>Secondary Service Greater than 5kW w/o ID</v>
          </cell>
          <cell r="C1773">
            <v>2.5</v>
          </cell>
          <cell r="D1773">
            <v>25</v>
          </cell>
          <cell r="E1773" t="str">
            <v>R=A1D1</v>
          </cell>
          <cell r="F1773">
            <v>1</v>
          </cell>
          <cell r="G1773">
            <v>36434</v>
          </cell>
          <cell r="H1773">
            <v>999</v>
          </cell>
          <cell r="I1773">
            <v>3</v>
          </cell>
          <cell r="J1773">
            <v>1</v>
          </cell>
        </row>
        <row r="1774">
          <cell r="A1774" t="str">
            <v>SSNN</v>
          </cell>
          <cell r="B1774" t="str">
            <v>Secondary Service Greater than 5kW w/o ID</v>
          </cell>
          <cell r="C1774">
            <v>2.5</v>
          </cell>
          <cell r="D1774">
            <v>25</v>
          </cell>
          <cell r="E1774" t="str">
            <v>R=A1D</v>
          </cell>
          <cell r="F1774">
            <v>1</v>
          </cell>
          <cell r="G1774">
            <v>36595</v>
          </cell>
          <cell r="H1774">
            <v>240</v>
          </cell>
          <cell r="I1774">
            <v>3</v>
          </cell>
          <cell r="J1774">
            <v>1</v>
          </cell>
        </row>
        <row r="1775">
          <cell r="A1775" t="str">
            <v>SSGN</v>
          </cell>
          <cell r="B1775" t="str">
            <v>Secondary Service Greater than 5kW w/o ID</v>
          </cell>
          <cell r="C1775">
            <v>2.5</v>
          </cell>
          <cell r="D1775">
            <v>25</v>
          </cell>
          <cell r="E1775" t="str">
            <v>R=J5SD</v>
          </cell>
          <cell r="F1775">
            <v>1</v>
          </cell>
          <cell r="G1775">
            <v>36161</v>
          </cell>
          <cell r="H1775">
            <v>240</v>
          </cell>
          <cell r="I1775">
            <v>3</v>
          </cell>
          <cell r="J1775">
            <v>1</v>
          </cell>
        </row>
        <row r="1776">
          <cell r="A1776" t="str">
            <v>SSGN</v>
          </cell>
          <cell r="B1776" t="str">
            <v>Secondary Service Greater than 5kW w/o ID</v>
          </cell>
          <cell r="C1776">
            <v>2.5</v>
          </cell>
          <cell r="D1776">
            <v>25</v>
          </cell>
          <cell r="E1776" t="str">
            <v>R=J5SD</v>
          </cell>
          <cell r="F1776">
            <v>1</v>
          </cell>
          <cell r="H1776">
            <v>240</v>
          </cell>
          <cell r="I1776">
            <v>3</v>
          </cell>
          <cell r="J1776">
            <v>1</v>
          </cell>
        </row>
        <row r="1777">
          <cell r="A1777" t="str">
            <v>SSGN</v>
          </cell>
          <cell r="B1777" t="str">
            <v>Secondary Service Greater than 5kW w/o ID</v>
          </cell>
          <cell r="C1777">
            <v>2.5</v>
          </cell>
          <cell r="D1777">
            <v>25</v>
          </cell>
          <cell r="E1777" t="str">
            <v>R=A1D1</v>
          </cell>
          <cell r="F1777">
            <v>1</v>
          </cell>
          <cell r="G1777">
            <v>38646</v>
          </cell>
          <cell r="H1777">
            <v>999</v>
          </cell>
          <cell r="I1777">
            <v>3</v>
          </cell>
          <cell r="J1777">
            <v>5</v>
          </cell>
        </row>
        <row r="1778">
          <cell r="A1778" t="str">
            <v>SSGN</v>
          </cell>
          <cell r="B1778" t="str">
            <v>Secondary Service Greater than 5kW w/o ID</v>
          </cell>
          <cell r="C1778">
            <v>2.5</v>
          </cell>
          <cell r="D1778">
            <v>25</v>
          </cell>
          <cell r="E1778" t="str">
            <v>R=A1D1</v>
          </cell>
          <cell r="F1778">
            <v>1</v>
          </cell>
          <cell r="G1778">
            <v>38782</v>
          </cell>
          <cell r="H1778">
            <v>999</v>
          </cell>
          <cell r="I1778">
            <v>3</v>
          </cell>
          <cell r="J1778">
            <v>9</v>
          </cell>
        </row>
        <row r="1779">
          <cell r="A1779" t="str">
            <v>SSNN</v>
          </cell>
          <cell r="B1779" t="str">
            <v>Secondary Service Greater than 5kW w/o ID</v>
          </cell>
          <cell r="C1779">
            <v>2.5</v>
          </cell>
          <cell r="D1779">
            <v>25</v>
          </cell>
          <cell r="E1779" t="str">
            <v>R=A1D1</v>
          </cell>
          <cell r="F1779">
            <v>1</v>
          </cell>
          <cell r="G1779">
            <v>39420</v>
          </cell>
          <cell r="H1779">
            <v>999</v>
          </cell>
          <cell r="I1779">
            <v>3</v>
          </cell>
          <cell r="J1779">
            <v>3</v>
          </cell>
        </row>
        <row r="1780">
          <cell r="A1780" t="str">
            <v>SSMN</v>
          </cell>
          <cell r="B1780" t="str">
            <v>Secondary Service Greater than 5kW w/o ID</v>
          </cell>
          <cell r="C1780">
            <v>2.5</v>
          </cell>
          <cell r="D1780">
            <v>25</v>
          </cell>
          <cell r="E1780" t="str">
            <v>R=A1D1</v>
          </cell>
          <cell r="F1780">
            <v>1</v>
          </cell>
          <cell r="G1780">
            <v>39646</v>
          </cell>
          <cell r="H1780">
            <v>999</v>
          </cell>
          <cell r="I1780">
            <v>3</v>
          </cell>
          <cell r="J1780">
            <v>1</v>
          </cell>
        </row>
        <row r="1781">
          <cell r="A1781" t="str">
            <v>SSNN</v>
          </cell>
          <cell r="B1781" t="str">
            <v>Secondary Service Greater than 5kW w/o ID</v>
          </cell>
          <cell r="C1781">
            <v>2.5</v>
          </cell>
          <cell r="D1781">
            <v>25</v>
          </cell>
          <cell r="E1781" t="str">
            <v>R=J5SD</v>
          </cell>
          <cell r="F1781">
            <v>1</v>
          </cell>
          <cell r="H1781">
            <v>240</v>
          </cell>
          <cell r="I1781">
            <v>3</v>
          </cell>
          <cell r="J1781">
            <v>5</v>
          </cell>
        </row>
        <row r="1782">
          <cell r="A1782" t="str">
            <v>SSNN</v>
          </cell>
          <cell r="B1782" t="str">
            <v>Secondary Service Greater than 5kW w/o ID</v>
          </cell>
          <cell r="C1782">
            <v>2.5</v>
          </cell>
          <cell r="D1782">
            <v>25</v>
          </cell>
          <cell r="E1782" t="str">
            <v>R=J3TA</v>
          </cell>
          <cell r="F1782">
            <v>1</v>
          </cell>
          <cell r="H1782">
            <v>480</v>
          </cell>
          <cell r="I1782">
            <v>3</v>
          </cell>
          <cell r="J1782">
            <v>1</v>
          </cell>
        </row>
        <row r="1783">
          <cell r="A1783" t="str">
            <v>SSGN</v>
          </cell>
          <cell r="B1783" t="str">
            <v>Secondary Service Greater than 5kW w/o ID</v>
          </cell>
          <cell r="C1783">
            <v>2.5</v>
          </cell>
          <cell r="D1783">
            <v>25</v>
          </cell>
          <cell r="E1783" t="str">
            <v>R=A1D1</v>
          </cell>
          <cell r="F1783">
            <v>1</v>
          </cell>
          <cell r="G1783">
            <v>37887</v>
          </cell>
          <cell r="H1783">
            <v>999</v>
          </cell>
          <cell r="I1783">
            <v>3</v>
          </cell>
          <cell r="J1783">
            <v>1</v>
          </cell>
        </row>
        <row r="1784">
          <cell r="A1784" t="str">
            <v>SSGN</v>
          </cell>
          <cell r="B1784" t="str">
            <v>Secondary Service Greater than 5kW w/o ID</v>
          </cell>
          <cell r="C1784">
            <v>2.5</v>
          </cell>
          <cell r="D1784">
            <v>25</v>
          </cell>
          <cell r="E1784" t="str">
            <v>R=A1D1</v>
          </cell>
          <cell r="F1784">
            <v>1</v>
          </cell>
          <cell r="G1784">
            <v>36462</v>
          </cell>
          <cell r="H1784">
            <v>999</v>
          </cell>
          <cell r="I1784">
            <v>3</v>
          </cell>
          <cell r="J1784">
            <v>1</v>
          </cell>
        </row>
        <row r="1785">
          <cell r="A1785" t="str">
            <v>SSGN</v>
          </cell>
          <cell r="B1785" t="str">
            <v>Secondary Service Greater than 5kW w/o ID</v>
          </cell>
          <cell r="C1785">
            <v>2.5</v>
          </cell>
          <cell r="D1785">
            <v>25</v>
          </cell>
          <cell r="E1785" t="str">
            <v>R=J5SD</v>
          </cell>
          <cell r="F1785">
            <v>1</v>
          </cell>
          <cell r="G1785">
            <v>36824</v>
          </cell>
          <cell r="H1785">
            <v>240</v>
          </cell>
          <cell r="I1785">
            <v>3</v>
          </cell>
          <cell r="J1785">
            <v>1</v>
          </cell>
        </row>
        <row r="1786">
          <cell r="A1786" t="str">
            <v>SSGN</v>
          </cell>
          <cell r="B1786" t="str">
            <v>Secondary Service Greater than 5kW w/o ID</v>
          </cell>
          <cell r="C1786">
            <v>2.5</v>
          </cell>
          <cell r="D1786">
            <v>25</v>
          </cell>
          <cell r="E1786" t="str">
            <v>R=A1D</v>
          </cell>
          <cell r="F1786">
            <v>1</v>
          </cell>
          <cell r="G1786">
            <v>39597</v>
          </cell>
          <cell r="H1786">
            <v>999</v>
          </cell>
          <cell r="I1786">
            <v>3</v>
          </cell>
          <cell r="J1786">
            <v>3</v>
          </cell>
        </row>
        <row r="1787">
          <cell r="A1787" t="str">
            <v>SSNN</v>
          </cell>
          <cell r="B1787" t="str">
            <v>Secondary Service Greater than 5kW w/o ID</v>
          </cell>
          <cell r="C1787">
            <v>2.5</v>
          </cell>
          <cell r="D1787">
            <v>25</v>
          </cell>
          <cell r="E1787" t="str">
            <v>R=A1D1</v>
          </cell>
          <cell r="F1787">
            <v>1</v>
          </cell>
          <cell r="G1787">
            <v>39734</v>
          </cell>
          <cell r="H1787">
            <v>999</v>
          </cell>
          <cell r="I1787">
            <v>3</v>
          </cell>
          <cell r="J1787">
            <v>1</v>
          </cell>
        </row>
        <row r="1788">
          <cell r="A1788" t="str">
            <v>SSNN</v>
          </cell>
          <cell r="B1788" t="str">
            <v>Secondary Service Greater than 5kW w/o ID</v>
          </cell>
          <cell r="C1788">
            <v>2.5</v>
          </cell>
          <cell r="D1788">
            <v>25</v>
          </cell>
          <cell r="E1788" t="str">
            <v>R=J3TA</v>
          </cell>
          <cell r="F1788">
            <v>1</v>
          </cell>
          <cell r="H1788">
            <v>240</v>
          </cell>
          <cell r="I1788">
            <v>3</v>
          </cell>
          <cell r="J1788">
            <v>2</v>
          </cell>
        </row>
        <row r="1789">
          <cell r="A1789" t="str">
            <v>SSGN</v>
          </cell>
          <cell r="B1789" t="str">
            <v>Secondary Service Greater than 5kW w/o ID</v>
          </cell>
          <cell r="C1789">
            <v>2.5</v>
          </cell>
          <cell r="D1789">
            <v>25</v>
          </cell>
          <cell r="E1789" t="str">
            <v>R=A1D1</v>
          </cell>
          <cell r="F1789">
            <v>1</v>
          </cell>
          <cell r="G1789">
            <v>38336</v>
          </cell>
          <cell r="H1789">
            <v>999</v>
          </cell>
          <cell r="I1789">
            <v>3</v>
          </cell>
          <cell r="J1789">
            <v>5</v>
          </cell>
        </row>
        <row r="1790">
          <cell r="A1790" t="str">
            <v>SSNN</v>
          </cell>
          <cell r="B1790" t="str">
            <v>Secondary Service Greater than 5kW w/o ID</v>
          </cell>
          <cell r="C1790">
            <v>2.5</v>
          </cell>
          <cell r="D1790">
            <v>25</v>
          </cell>
          <cell r="E1790" t="str">
            <v>R=A1D1</v>
          </cell>
          <cell r="F1790">
            <v>1</v>
          </cell>
          <cell r="G1790">
            <v>37994</v>
          </cell>
          <cell r="H1790">
            <v>999</v>
          </cell>
          <cell r="I1790">
            <v>3</v>
          </cell>
          <cell r="J1790">
            <v>1</v>
          </cell>
        </row>
        <row r="1791">
          <cell r="A1791" t="str">
            <v>SSGN</v>
          </cell>
          <cell r="B1791" t="str">
            <v>Secondary Service Greater than 5kW w/o ID</v>
          </cell>
          <cell r="C1791">
            <v>2.5</v>
          </cell>
          <cell r="D1791">
            <v>25</v>
          </cell>
          <cell r="E1791" t="str">
            <v>R=A1D</v>
          </cell>
          <cell r="F1791">
            <v>1</v>
          </cell>
          <cell r="G1791">
            <v>37188</v>
          </cell>
          <cell r="H1791">
            <v>240</v>
          </cell>
          <cell r="I1791">
            <v>3</v>
          </cell>
          <cell r="J1791">
            <v>2</v>
          </cell>
        </row>
        <row r="1792">
          <cell r="A1792" t="str">
            <v>SSNN</v>
          </cell>
          <cell r="B1792" t="str">
            <v>Secondary Service Greater than 5kW w/o ID</v>
          </cell>
          <cell r="C1792">
            <v>2.5</v>
          </cell>
          <cell r="D1792">
            <v>25</v>
          </cell>
          <cell r="E1792" t="str">
            <v>R=A1D1</v>
          </cell>
          <cell r="F1792">
            <v>1</v>
          </cell>
          <cell r="G1792">
            <v>37280</v>
          </cell>
          <cell r="H1792">
            <v>240</v>
          </cell>
          <cell r="I1792">
            <v>3</v>
          </cell>
          <cell r="J1792">
            <v>1</v>
          </cell>
        </row>
        <row r="1793">
          <cell r="A1793" t="str">
            <v>SSNN</v>
          </cell>
          <cell r="B1793" t="str">
            <v>Secondary Service Greater than 5kW w/o ID</v>
          </cell>
          <cell r="C1793">
            <v>2.5</v>
          </cell>
          <cell r="D1793">
            <v>25</v>
          </cell>
          <cell r="E1793" t="str">
            <v>R=A1D1</v>
          </cell>
          <cell r="F1793">
            <v>1</v>
          </cell>
          <cell r="G1793">
            <v>38874</v>
          </cell>
          <cell r="H1793">
            <v>999</v>
          </cell>
          <cell r="I1793">
            <v>3</v>
          </cell>
          <cell r="J1793">
            <v>1</v>
          </cell>
        </row>
        <row r="1794">
          <cell r="A1794" t="str">
            <v>SSGN</v>
          </cell>
          <cell r="B1794" t="str">
            <v>Secondary Service Greater than 5kW w/o ID</v>
          </cell>
          <cell r="C1794">
            <v>2.5</v>
          </cell>
          <cell r="D1794">
            <v>25</v>
          </cell>
          <cell r="E1794" t="str">
            <v>R=A1D1</v>
          </cell>
          <cell r="F1794">
            <v>1</v>
          </cell>
          <cell r="G1794">
            <v>38973</v>
          </cell>
          <cell r="H1794">
            <v>999</v>
          </cell>
          <cell r="I1794">
            <v>3</v>
          </cell>
          <cell r="J1794">
            <v>3</v>
          </cell>
        </row>
        <row r="1795">
          <cell r="A1795" t="str">
            <v>SSGN</v>
          </cell>
          <cell r="B1795" t="str">
            <v>Secondary Service Greater than 5kW w/o ID</v>
          </cell>
          <cell r="C1795">
            <v>2.5</v>
          </cell>
          <cell r="D1795">
            <v>25</v>
          </cell>
          <cell r="E1795" t="str">
            <v>R=A1D1</v>
          </cell>
          <cell r="F1795">
            <v>1</v>
          </cell>
          <cell r="G1795">
            <v>38994</v>
          </cell>
          <cell r="H1795">
            <v>999</v>
          </cell>
          <cell r="I1795">
            <v>3</v>
          </cell>
          <cell r="J1795">
            <v>4</v>
          </cell>
        </row>
        <row r="1796">
          <cell r="A1796" t="str">
            <v>SSGN</v>
          </cell>
          <cell r="B1796" t="str">
            <v>Secondary Service Greater than 5kW w/o ID</v>
          </cell>
          <cell r="C1796">
            <v>2.5</v>
          </cell>
          <cell r="D1796">
            <v>25</v>
          </cell>
          <cell r="E1796" t="str">
            <v>R=A1D1</v>
          </cell>
          <cell r="F1796">
            <v>1</v>
          </cell>
          <cell r="G1796">
            <v>39240</v>
          </cell>
          <cell r="H1796">
            <v>999</v>
          </cell>
          <cell r="I1796">
            <v>3</v>
          </cell>
          <cell r="J1796">
            <v>2</v>
          </cell>
        </row>
        <row r="1797">
          <cell r="A1797" t="str">
            <v>SSGN</v>
          </cell>
          <cell r="B1797" t="str">
            <v>Secondary Service Greater than 5kW w/o ID</v>
          </cell>
          <cell r="C1797">
            <v>2.5</v>
          </cell>
          <cell r="D1797">
            <v>25</v>
          </cell>
          <cell r="E1797" t="str">
            <v>R=A1D1</v>
          </cell>
          <cell r="F1797">
            <v>1</v>
          </cell>
          <cell r="G1797">
            <v>39707</v>
          </cell>
          <cell r="H1797">
            <v>999</v>
          </cell>
          <cell r="I1797">
            <v>3</v>
          </cell>
          <cell r="J1797">
            <v>9</v>
          </cell>
        </row>
        <row r="1798">
          <cell r="A1798" t="str">
            <v>SSGN</v>
          </cell>
          <cell r="B1798" t="str">
            <v>Secondary Service Greater than 5kW w/o ID</v>
          </cell>
          <cell r="C1798">
            <v>2.5</v>
          </cell>
          <cell r="D1798">
            <v>25</v>
          </cell>
          <cell r="E1798" t="str">
            <v>R=J5SD</v>
          </cell>
          <cell r="F1798">
            <v>1</v>
          </cell>
          <cell r="H1798">
            <v>240</v>
          </cell>
          <cell r="I1798">
            <v>3</v>
          </cell>
          <cell r="J1798">
            <v>11</v>
          </cell>
        </row>
        <row r="1799">
          <cell r="A1799" t="str">
            <v>SSGN</v>
          </cell>
          <cell r="B1799" t="str">
            <v>Secondary Service Greater than 5kW w/o ID</v>
          </cell>
          <cell r="C1799">
            <v>2.5</v>
          </cell>
          <cell r="D1799">
            <v>25</v>
          </cell>
          <cell r="E1799" t="str">
            <v>R=KWS</v>
          </cell>
          <cell r="F1799">
            <v>1</v>
          </cell>
          <cell r="H1799">
            <v>240</v>
          </cell>
          <cell r="I1799">
            <v>3</v>
          </cell>
          <cell r="J1799">
            <v>6</v>
          </cell>
        </row>
        <row r="1800">
          <cell r="A1800" t="str">
            <v>SSGN</v>
          </cell>
          <cell r="B1800" t="str">
            <v>Secondary Service Greater than 5kW w/o ID</v>
          </cell>
          <cell r="C1800">
            <v>2.5</v>
          </cell>
          <cell r="D1800">
            <v>25</v>
          </cell>
          <cell r="E1800" t="str">
            <v>R=A1TL1</v>
          </cell>
          <cell r="F1800">
            <v>1</v>
          </cell>
          <cell r="G1800">
            <v>38140</v>
          </cell>
          <cell r="H1800">
            <v>999</v>
          </cell>
          <cell r="I1800">
            <v>3</v>
          </cell>
          <cell r="J1800">
            <v>1</v>
          </cell>
        </row>
        <row r="1801">
          <cell r="A1801" t="str">
            <v>SSGN</v>
          </cell>
          <cell r="B1801" t="str">
            <v>Secondary Service Greater than 5kW w/o ID</v>
          </cell>
          <cell r="C1801">
            <v>2.5</v>
          </cell>
          <cell r="D1801">
            <v>25</v>
          </cell>
          <cell r="E1801" t="str">
            <v>R=A1D1</v>
          </cell>
          <cell r="F1801">
            <v>1</v>
          </cell>
          <cell r="G1801">
            <v>38020</v>
          </cell>
          <cell r="H1801">
            <v>999</v>
          </cell>
          <cell r="I1801">
            <v>3</v>
          </cell>
          <cell r="J1801">
            <v>3</v>
          </cell>
        </row>
        <row r="1802">
          <cell r="A1802" t="str">
            <v>SSGN</v>
          </cell>
          <cell r="B1802" t="str">
            <v>Secondary Service Greater than 5kW w/o ID</v>
          </cell>
          <cell r="C1802">
            <v>2.5</v>
          </cell>
          <cell r="D1802">
            <v>25</v>
          </cell>
          <cell r="E1802" t="str">
            <v>R=A1D</v>
          </cell>
          <cell r="F1802">
            <v>1</v>
          </cell>
          <cell r="G1802">
            <v>38257</v>
          </cell>
          <cell r="H1802">
            <v>999</v>
          </cell>
          <cell r="I1802">
            <v>3</v>
          </cell>
          <cell r="J1802">
            <v>1</v>
          </cell>
        </row>
        <row r="1803">
          <cell r="A1803" t="str">
            <v>SSGN</v>
          </cell>
          <cell r="B1803" t="str">
            <v>Secondary Service Greater than 5kW w/o ID</v>
          </cell>
          <cell r="C1803">
            <v>2.5</v>
          </cell>
          <cell r="D1803">
            <v>25</v>
          </cell>
          <cell r="E1803" t="str">
            <v>R=A1D</v>
          </cell>
          <cell r="F1803">
            <v>1</v>
          </cell>
          <cell r="G1803">
            <v>37208</v>
          </cell>
          <cell r="H1803">
            <v>999</v>
          </cell>
          <cell r="I1803">
            <v>3</v>
          </cell>
          <cell r="J1803">
            <v>1</v>
          </cell>
        </row>
        <row r="1804">
          <cell r="A1804" t="str">
            <v>SSGN</v>
          </cell>
          <cell r="B1804" t="str">
            <v>Secondary Service Greater than 5kW w/o ID</v>
          </cell>
          <cell r="C1804">
            <v>2.5</v>
          </cell>
          <cell r="D1804">
            <v>25</v>
          </cell>
          <cell r="E1804" t="str">
            <v>R=A1D1</v>
          </cell>
          <cell r="F1804">
            <v>1</v>
          </cell>
          <cell r="G1804">
            <v>36161</v>
          </cell>
          <cell r="H1804">
            <v>999</v>
          </cell>
          <cell r="I1804">
            <v>3</v>
          </cell>
          <cell r="J1804">
            <v>1</v>
          </cell>
        </row>
        <row r="1805">
          <cell r="A1805" t="str">
            <v>SSNN</v>
          </cell>
          <cell r="B1805" t="str">
            <v>Secondary Service Greater than 5kW w/o ID</v>
          </cell>
          <cell r="C1805">
            <v>2.5</v>
          </cell>
          <cell r="D1805">
            <v>25</v>
          </cell>
          <cell r="E1805" t="str">
            <v>R=A1D1</v>
          </cell>
          <cell r="F1805">
            <v>1</v>
          </cell>
          <cell r="G1805">
            <v>38782</v>
          </cell>
          <cell r="H1805">
            <v>999</v>
          </cell>
          <cell r="I1805">
            <v>3</v>
          </cell>
          <cell r="J1805">
            <v>1</v>
          </cell>
        </row>
        <row r="1806">
          <cell r="A1806" t="str">
            <v>SSGN</v>
          </cell>
          <cell r="B1806" t="str">
            <v>Secondary Service Greater than 5kW w/o ID</v>
          </cell>
          <cell r="C1806">
            <v>2.5</v>
          </cell>
          <cell r="D1806">
            <v>25</v>
          </cell>
          <cell r="E1806" t="str">
            <v>R=A1D1</v>
          </cell>
          <cell r="F1806">
            <v>1</v>
          </cell>
          <cell r="G1806">
            <v>39246</v>
          </cell>
          <cell r="H1806">
            <v>999</v>
          </cell>
          <cell r="I1806">
            <v>3</v>
          </cell>
          <cell r="J1806">
            <v>4</v>
          </cell>
        </row>
        <row r="1807">
          <cell r="A1807" t="str">
            <v>SSNN</v>
          </cell>
          <cell r="B1807" t="str">
            <v>Secondary Service Greater than 5kW w/o ID</v>
          </cell>
          <cell r="C1807">
            <v>2.5</v>
          </cell>
          <cell r="D1807">
            <v>25</v>
          </cell>
          <cell r="E1807" t="str">
            <v>R=A1D1</v>
          </cell>
          <cell r="F1807">
            <v>1</v>
          </cell>
          <cell r="G1807">
            <v>39301</v>
          </cell>
          <cell r="H1807">
            <v>999</v>
          </cell>
          <cell r="I1807">
            <v>3</v>
          </cell>
          <cell r="J1807">
            <v>1</v>
          </cell>
        </row>
        <row r="1808">
          <cell r="A1808" t="str">
            <v>SSNN</v>
          </cell>
          <cell r="B1808" t="str">
            <v>Secondary Service Greater than 5kW w/o ID</v>
          </cell>
          <cell r="C1808">
            <v>2.5</v>
          </cell>
          <cell r="D1808">
            <v>25</v>
          </cell>
          <cell r="E1808" t="str">
            <v>R=A1D1</v>
          </cell>
          <cell r="F1808">
            <v>1</v>
          </cell>
          <cell r="G1808">
            <v>39707</v>
          </cell>
          <cell r="H1808">
            <v>999</v>
          </cell>
          <cell r="I1808">
            <v>3</v>
          </cell>
          <cell r="J1808">
            <v>5</v>
          </cell>
        </row>
        <row r="1809">
          <cell r="A1809" t="str">
            <v>SSGN</v>
          </cell>
          <cell r="B1809" t="str">
            <v>Secondary Service Greater than 5kW w/o ID</v>
          </cell>
          <cell r="C1809">
            <v>2.5</v>
          </cell>
          <cell r="D1809">
            <v>25</v>
          </cell>
          <cell r="E1809" t="str">
            <v>R=A1D1</v>
          </cell>
          <cell r="F1809">
            <v>1</v>
          </cell>
          <cell r="G1809">
            <v>39734</v>
          </cell>
          <cell r="H1809">
            <v>999</v>
          </cell>
          <cell r="I1809">
            <v>3</v>
          </cell>
          <cell r="J1809">
            <v>21</v>
          </cell>
        </row>
        <row r="1810">
          <cell r="J1810">
            <v>427</v>
          </cell>
        </row>
        <row r="1812">
          <cell r="A1812" t="str">
            <v>SSNN</v>
          </cell>
          <cell r="B1812" t="str">
            <v>Secondary Service Greater than 5kW w/o ID</v>
          </cell>
          <cell r="C1812">
            <v>15</v>
          </cell>
          <cell r="D1812">
            <v>25</v>
          </cell>
          <cell r="E1812" t="str">
            <v>R=J2TA</v>
          </cell>
          <cell r="F1812">
            <v>1</v>
          </cell>
          <cell r="H1812">
            <v>240</v>
          </cell>
          <cell r="I1812">
            <v>3</v>
          </cell>
          <cell r="J1812">
            <v>1</v>
          </cell>
        </row>
        <row r="1813">
          <cell r="A1813" t="str">
            <v>SSNN</v>
          </cell>
          <cell r="B1813" t="str">
            <v>Secondary Service Greater than 5kW w/o ID</v>
          </cell>
          <cell r="C1813">
            <v>15</v>
          </cell>
          <cell r="D1813">
            <v>25</v>
          </cell>
          <cell r="E1813" t="str">
            <v>R=I70M</v>
          </cell>
          <cell r="F1813">
            <v>1</v>
          </cell>
          <cell r="G1813">
            <v>35916</v>
          </cell>
          <cell r="H1813">
            <v>480</v>
          </cell>
          <cell r="I1813">
            <v>2</v>
          </cell>
          <cell r="J1813">
            <v>2</v>
          </cell>
        </row>
        <row r="1814">
          <cell r="A1814" t="str">
            <v>SSNN</v>
          </cell>
          <cell r="B1814" t="str">
            <v>Secondary Service Greater than 5kW w/o ID</v>
          </cell>
          <cell r="C1814">
            <v>15</v>
          </cell>
          <cell r="D1814">
            <v>25</v>
          </cell>
          <cell r="E1814" t="str">
            <v>R=IM70S</v>
          </cell>
          <cell r="F1814">
            <v>1</v>
          </cell>
          <cell r="H1814">
            <v>480</v>
          </cell>
          <cell r="I1814">
            <v>2</v>
          </cell>
          <cell r="J1814">
            <v>9</v>
          </cell>
        </row>
        <row r="1815">
          <cell r="A1815" t="str">
            <v>SSGN</v>
          </cell>
          <cell r="B1815" t="str">
            <v>Secondary Service Greater than 5kW w/o ID</v>
          </cell>
          <cell r="C1815">
            <v>15</v>
          </cell>
          <cell r="D1815">
            <v>25</v>
          </cell>
          <cell r="E1815" t="str">
            <v>R=D2SH</v>
          </cell>
          <cell r="F1815">
            <v>1</v>
          </cell>
          <cell r="H1815">
            <v>240</v>
          </cell>
          <cell r="I1815">
            <v>3</v>
          </cell>
          <cell r="J1815">
            <v>1</v>
          </cell>
        </row>
        <row r="1816">
          <cell r="A1816" t="str">
            <v>SSNN</v>
          </cell>
          <cell r="B1816" t="str">
            <v>Secondary Service Greater than 5kW w/o ID</v>
          </cell>
          <cell r="C1816">
            <v>15</v>
          </cell>
          <cell r="D1816">
            <v>25</v>
          </cell>
          <cell r="E1816" t="str">
            <v>R=J3TS</v>
          </cell>
          <cell r="F1816">
            <v>1</v>
          </cell>
          <cell r="H1816">
            <v>240</v>
          </cell>
          <cell r="I1816">
            <v>3</v>
          </cell>
          <cell r="J1816">
            <v>1</v>
          </cell>
        </row>
        <row r="1817">
          <cell r="A1817" t="str">
            <v>SSNN</v>
          </cell>
          <cell r="B1817" t="str">
            <v>Secondary Service Greater than 5kW w/o ID</v>
          </cell>
          <cell r="C1817">
            <v>15</v>
          </cell>
          <cell r="D1817">
            <v>25</v>
          </cell>
          <cell r="E1817" t="str">
            <v>R=D5SH</v>
          </cell>
          <cell r="F1817">
            <v>1</v>
          </cell>
          <cell r="H1817">
            <v>240</v>
          </cell>
          <cell r="I1817">
            <v>3</v>
          </cell>
          <cell r="J1817">
            <v>1</v>
          </cell>
        </row>
        <row r="1818">
          <cell r="A1818" t="str">
            <v>SSGN</v>
          </cell>
          <cell r="B1818" t="str">
            <v>Secondary Service Greater than 5kW w/o ID</v>
          </cell>
          <cell r="C1818">
            <v>15</v>
          </cell>
          <cell r="D1818">
            <v>25</v>
          </cell>
          <cell r="E1818" t="str">
            <v>R=D2SH</v>
          </cell>
          <cell r="F1818">
            <v>1</v>
          </cell>
          <cell r="H1818">
            <v>0</v>
          </cell>
          <cell r="I1818">
            <v>0</v>
          </cell>
          <cell r="J1818">
            <v>1</v>
          </cell>
        </row>
        <row r="1819">
          <cell r="A1819" t="str">
            <v>SSNN</v>
          </cell>
          <cell r="B1819" t="str">
            <v>Secondary Service Greater than 5kW w/o ID</v>
          </cell>
          <cell r="C1819">
            <v>30</v>
          </cell>
          <cell r="D1819">
            <v>25</v>
          </cell>
          <cell r="E1819" t="str">
            <v>R=IM70S</v>
          </cell>
          <cell r="F1819">
            <v>1</v>
          </cell>
          <cell r="H1819">
            <v>240</v>
          </cell>
          <cell r="I1819">
            <v>3</v>
          </cell>
          <cell r="J1819">
            <v>4</v>
          </cell>
        </row>
        <row r="1820">
          <cell r="A1820" t="str">
            <v>SSGN</v>
          </cell>
          <cell r="B1820" t="str">
            <v>Secondary Service Greater than 5kW w/o ID</v>
          </cell>
          <cell r="C1820">
            <v>30</v>
          </cell>
          <cell r="D1820">
            <v>25</v>
          </cell>
          <cell r="E1820" t="str">
            <v>R=TMS2S</v>
          </cell>
          <cell r="F1820">
            <v>1</v>
          </cell>
          <cell r="H1820">
            <v>208</v>
          </cell>
          <cell r="I1820">
            <v>3</v>
          </cell>
          <cell r="J1820">
            <v>1</v>
          </cell>
        </row>
        <row r="1821">
          <cell r="A1821" t="str">
            <v>SSNN</v>
          </cell>
          <cell r="B1821" t="str">
            <v>Secondary Service Greater than 5kW w/o ID</v>
          </cell>
          <cell r="C1821">
            <v>30</v>
          </cell>
          <cell r="D1821">
            <v>25</v>
          </cell>
          <cell r="E1821" t="str">
            <v>R=TMS2S</v>
          </cell>
          <cell r="F1821">
            <v>1</v>
          </cell>
          <cell r="H1821">
            <v>240</v>
          </cell>
          <cell r="I1821">
            <v>3</v>
          </cell>
          <cell r="J1821">
            <v>215</v>
          </cell>
        </row>
        <row r="1822">
          <cell r="A1822" t="str">
            <v>SSGN</v>
          </cell>
          <cell r="B1822" t="str">
            <v>Secondary Service Greater than 5kW w/o ID</v>
          </cell>
          <cell r="C1822">
            <v>30</v>
          </cell>
          <cell r="D1822">
            <v>25</v>
          </cell>
          <cell r="E1822" t="str">
            <v>R=A1TL1</v>
          </cell>
          <cell r="F1822">
            <v>1</v>
          </cell>
          <cell r="G1822">
            <v>38113</v>
          </cell>
          <cell r="H1822">
            <v>999</v>
          </cell>
          <cell r="I1822">
            <v>3</v>
          </cell>
          <cell r="J1822">
            <v>2</v>
          </cell>
        </row>
        <row r="1823">
          <cell r="A1823" t="str">
            <v>SSNN</v>
          </cell>
          <cell r="B1823" t="str">
            <v>Secondary Service Greater than 5kW w/o ID</v>
          </cell>
          <cell r="C1823">
            <v>30</v>
          </cell>
          <cell r="D1823">
            <v>25</v>
          </cell>
          <cell r="E1823" t="str">
            <v>R=A1D1</v>
          </cell>
          <cell r="F1823">
            <v>1</v>
          </cell>
          <cell r="G1823">
            <v>38001</v>
          </cell>
          <cell r="H1823">
            <v>999</v>
          </cell>
          <cell r="I1823">
            <v>3</v>
          </cell>
          <cell r="J1823">
            <v>5</v>
          </cell>
        </row>
        <row r="1824">
          <cell r="A1824" t="str">
            <v>SSNN</v>
          </cell>
          <cell r="B1824" t="str">
            <v>Secondary Service Greater than 5kW w/o ID</v>
          </cell>
          <cell r="C1824">
            <v>30</v>
          </cell>
          <cell r="D1824">
            <v>25</v>
          </cell>
          <cell r="E1824" t="str">
            <v>R=A1TL1</v>
          </cell>
          <cell r="F1824">
            <v>1</v>
          </cell>
          <cell r="G1824">
            <v>37993</v>
          </cell>
          <cell r="H1824">
            <v>999</v>
          </cell>
          <cell r="I1824">
            <v>3</v>
          </cell>
          <cell r="J1824">
            <v>1</v>
          </cell>
        </row>
        <row r="1825">
          <cell r="A1825" t="str">
            <v>SSNN</v>
          </cell>
          <cell r="B1825" t="str">
            <v>Secondary Service Greater than 5kW w/o ID</v>
          </cell>
          <cell r="C1825">
            <v>30</v>
          </cell>
          <cell r="D1825">
            <v>25</v>
          </cell>
          <cell r="E1825" t="str">
            <v>R=A1D1</v>
          </cell>
          <cell r="F1825">
            <v>1</v>
          </cell>
          <cell r="G1825">
            <v>38055</v>
          </cell>
          <cell r="H1825">
            <v>999</v>
          </cell>
          <cell r="I1825">
            <v>3</v>
          </cell>
          <cell r="J1825">
            <v>2</v>
          </cell>
        </row>
        <row r="1826">
          <cell r="A1826" t="str">
            <v>SSNN</v>
          </cell>
          <cell r="B1826" t="str">
            <v>Secondary Service Greater than 5kW w/o ID</v>
          </cell>
          <cell r="C1826">
            <v>30</v>
          </cell>
          <cell r="D1826">
            <v>25</v>
          </cell>
          <cell r="E1826" t="str">
            <v>R=A1D1</v>
          </cell>
          <cell r="F1826">
            <v>1</v>
          </cell>
          <cell r="G1826">
            <v>38257</v>
          </cell>
          <cell r="H1826">
            <v>240</v>
          </cell>
          <cell r="I1826">
            <v>3</v>
          </cell>
          <cell r="J1826">
            <v>17</v>
          </cell>
        </row>
        <row r="1827">
          <cell r="A1827" t="str">
            <v>SSGN</v>
          </cell>
          <cell r="B1827" t="str">
            <v>Secondary Service Greater than 5kW w/o ID</v>
          </cell>
          <cell r="C1827">
            <v>30</v>
          </cell>
          <cell r="D1827">
            <v>20</v>
          </cell>
          <cell r="E1827" t="str">
            <v>R=MX</v>
          </cell>
          <cell r="F1827">
            <v>1</v>
          </cell>
          <cell r="H1827">
            <v>240</v>
          </cell>
          <cell r="I1827">
            <v>3</v>
          </cell>
          <cell r="J1827">
            <v>1</v>
          </cell>
        </row>
        <row r="1828">
          <cell r="A1828" t="str">
            <v>SSNN</v>
          </cell>
          <cell r="B1828" t="str">
            <v>Secondary Service Greater than 5kW w/o ID</v>
          </cell>
          <cell r="C1828">
            <v>30</v>
          </cell>
          <cell r="D1828">
            <v>25</v>
          </cell>
          <cell r="E1828" t="str">
            <v>R=A1D1</v>
          </cell>
          <cell r="F1828">
            <v>1</v>
          </cell>
          <cell r="H1828">
            <v>999</v>
          </cell>
          <cell r="I1828">
            <v>3</v>
          </cell>
          <cell r="J1828">
            <v>4</v>
          </cell>
        </row>
        <row r="1829">
          <cell r="A1829" t="str">
            <v>SSNN</v>
          </cell>
          <cell r="B1829" t="str">
            <v>Secondary Service Greater than 5kW w/o ID</v>
          </cell>
          <cell r="C1829">
            <v>30</v>
          </cell>
          <cell r="D1829">
            <v>25</v>
          </cell>
          <cell r="E1829" t="str">
            <v>R=D2SH</v>
          </cell>
          <cell r="F1829">
            <v>1</v>
          </cell>
          <cell r="H1829">
            <v>240</v>
          </cell>
          <cell r="I1829">
            <v>3</v>
          </cell>
          <cell r="J1829">
            <v>3</v>
          </cell>
        </row>
        <row r="1830">
          <cell r="A1830" t="str">
            <v>SSGN</v>
          </cell>
          <cell r="B1830" t="str">
            <v>Secondary Service Greater than 5kW w/o ID</v>
          </cell>
          <cell r="C1830">
            <v>30</v>
          </cell>
          <cell r="D1830">
            <v>25</v>
          </cell>
          <cell r="E1830" t="str">
            <v>R=A1D1</v>
          </cell>
          <cell r="F1830">
            <v>1</v>
          </cell>
          <cell r="G1830">
            <v>37907</v>
          </cell>
          <cell r="H1830">
            <v>240</v>
          </cell>
          <cell r="I1830">
            <v>3</v>
          </cell>
          <cell r="J1830">
            <v>3</v>
          </cell>
        </row>
        <row r="1831">
          <cell r="A1831" t="str">
            <v>SSGN</v>
          </cell>
          <cell r="B1831" t="str">
            <v>Secondary Service Greater than 5kW w/o ID</v>
          </cell>
          <cell r="C1831">
            <v>30</v>
          </cell>
          <cell r="D1831">
            <v>25</v>
          </cell>
          <cell r="E1831" t="str">
            <v>R=TMS2S</v>
          </cell>
          <cell r="F1831">
            <v>1</v>
          </cell>
          <cell r="H1831">
            <v>0</v>
          </cell>
          <cell r="I1831">
            <v>0</v>
          </cell>
          <cell r="J1831">
            <v>1</v>
          </cell>
        </row>
        <row r="1832">
          <cell r="A1832" t="str">
            <v>SSNN</v>
          </cell>
          <cell r="B1832" t="str">
            <v>Secondary Service Greater than 5kW w/o ID</v>
          </cell>
          <cell r="C1832">
            <v>30</v>
          </cell>
          <cell r="D1832">
            <v>25</v>
          </cell>
          <cell r="E1832" t="str">
            <v>R=A1D1</v>
          </cell>
          <cell r="F1832">
            <v>1</v>
          </cell>
          <cell r="H1832">
            <v>240</v>
          </cell>
          <cell r="I1832">
            <v>3</v>
          </cell>
          <cell r="J1832">
            <v>1</v>
          </cell>
        </row>
        <row r="1833">
          <cell r="A1833" t="str">
            <v>SSGN</v>
          </cell>
          <cell r="B1833" t="str">
            <v>Secondary Service Greater than 5kW w/o ID</v>
          </cell>
          <cell r="C1833">
            <v>30</v>
          </cell>
          <cell r="D1833">
            <v>25</v>
          </cell>
          <cell r="E1833" t="str">
            <v>R=A1D1</v>
          </cell>
          <cell r="F1833">
            <v>1</v>
          </cell>
          <cell r="H1833">
            <v>480</v>
          </cell>
          <cell r="I1833">
            <v>3</v>
          </cell>
          <cell r="J1833">
            <v>1</v>
          </cell>
        </row>
        <row r="1834">
          <cell r="A1834" t="str">
            <v>SSNN</v>
          </cell>
          <cell r="B1834" t="str">
            <v>Secondary Service Greater than 5kW w/o ID</v>
          </cell>
          <cell r="C1834">
            <v>30</v>
          </cell>
          <cell r="D1834">
            <v>25</v>
          </cell>
          <cell r="E1834" t="str">
            <v>R=A1D1</v>
          </cell>
          <cell r="F1834">
            <v>1</v>
          </cell>
          <cell r="G1834">
            <v>35796</v>
          </cell>
          <cell r="H1834">
            <v>240</v>
          </cell>
          <cell r="I1834">
            <v>3</v>
          </cell>
          <cell r="J1834">
            <v>4</v>
          </cell>
        </row>
        <row r="1835">
          <cell r="A1835" t="str">
            <v>SSNN</v>
          </cell>
          <cell r="B1835" t="str">
            <v>Secondary Service Greater than 5kW w/o ID</v>
          </cell>
          <cell r="C1835">
            <v>30</v>
          </cell>
          <cell r="D1835">
            <v>25</v>
          </cell>
          <cell r="E1835" t="str">
            <v>R=A1D1</v>
          </cell>
          <cell r="F1835">
            <v>1</v>
          </cell>
          <cell r="G1835">
            <v>36431</v>
          </cell>
          <cell r="H1835">
            <v>240</v>
          </cell>
          <cell r="I1835">
            <v>3</v>
          </cell>
          <cell r="J1835">
            <v>1</v>
          </cell>
        </row>
        <row r="1836">
          <cell r="A1836" t="str">
            <v>SSGN</v>
          </cell>
          <cell r="B1836" t="str">
            <v>Secondary Service Greater than 5kW w/o ID</v>
          </cell>
          <cell r="C1836">
            <v>30</v>
          </cell>
          <cell r="D1836">
            <v>25</v>
          </cell>
          <cell r="E1836" t="str">
            <v>R=A1D1</v>
          </cell>
          <cell r="F1836">
            <v>1</v>
          </cell>
          <cell r="G1836">
            <v>36481</v>
          </cell>
          <cell r="H1836">
            <v>240</v>
          </cell>
          <cell r="I1836">
            <v>3</v>
          </cell>
          <cell r="J1836">
            <v>1</v>
          </cell>
        </row>
        <row r="1837">
          <cell r="A1837" t="str">
            <v>SSNN</v>
          </cell>
          <cell r="B1837" t="str">
            <v>Secondary Service Greater than 5kW w/o ID</v>
          </cell>
          <cell r="C1837">
            <v>30</v>
          </cell>
          <cell r="D1837">
            <v>25</v>
          </cell>
          <cell r="E1837" t="str">
            <v>R=A1D1</v>
          </cell>
          <cell r="F1837">
            <v>1</v>
          </cell>
          <cell r="G1837">
            <v>36608</v>
          </cell>
          <cell r="H1837">
            <v>240</v>
          </cell>
          <cell r="I1837">
            <v>3</v>
          </cell>
          <cell r="J1837">
            <v>3</v>
          </cell>
        </row>
        <row r="1838">
          <cell r="A1838" t="str">
            <v>SSPN</v>
          </cell>
          <cell r="B1838" t="str">
            <v>Secondary Service Greater than 5kW w/o ID</v>
          </cell>
          <cell r="C1838">
            <v>30</v>
          </cell>
          <cell r="D1838">
            <v>25</v>
          </cell>
          <cell r="E1838" t="str">
            <v>R=A1D1</v>
          </cell>
          <cell r="F1838">
            <v>1</v>
          </cell>
          <cell r="G1838">
            <v>36874</v>
          </cell>
          <cell r="H1838">
            <v>240</v>
          </cell>
          <cell r="I1838">
            <v>3</v>
          </cell>
          <cell r="J1838">
            <v>1</v>
          </cell>
        </row>
        <row r="1839">
          <cell r="A1839" t="str">
            <v>SSAN</v>
          </cell>
          <cell r="B1839" t="str">
            <v>Secondary Service Greater than 5kW w/o ID</v>
          </cell>
          <cell r="C1839">
            <v>30</v>
          </cell>
          <cell r="D1839">
            <v>25</v>
          </cell>
          <cell r="E1839" t="str">
            <v>R=A1D1</v>
          </cell>
          <cell r="F1839">
            <v>1</v>
          </cell>
          <cell r="G1839">
            <v>36161</v>
          </cell>
          <cell r="H1839">
            <v>240</v>
          </cell>
          <cell r="I1839">
            <v>3</v>
          </cell>
          <cell r="J1839">
            <v>1</v>
          </cell>
        </row>
        <row r="1840">
          <cell r="A1840" t="str">
            <v>SSNN</v>
          </cell>
          <cell r="B1840" t="str">
            <v>Secondary Service Greater than 5kW w/o ID</v>
          </cell>
          <cell r="C1840">
            <v>30</v>
          </cell>
          <cell r="D1840">
            <v>25</v>
          </cell>
          <cell r="E1840" t="str">
            <v>R=A1D1</v>
          </cell>
          <cell r="F1840">
            <v>1</v>
          </cell>
          <cell r="G1840">
            <v>37018</v>
          </cell>
          <cell r="H1840">
            <v>240</v>
          </cell>
          <cell r="I1840">
            <v>3</v>
          </cell>
          <cell r="J1840">
            <v>1</v>
          </cell>
        </row>
        <row r="1841">
          <cell r="A1841" t="str">
            <v>SSGN</v>
          </cell>
          <cell r="B1841" t="str">
            <v>Secondary Service Greater than 5kW w/o ID</v>
          </cell>
          <cell r="C1841">
            <v>30</v>
          </cell>
          <cell r="D1841">
            <v>25</v>
          </cell>
          <cell r="E1841" t="str">
            <v>R=A1D1</v>
          </cell>
          <cell r="F1841">
            <v>1</v>
          </cell>
          <cell r="G1841">
            <v>37018</v>
          </cell>
          <cell r="H1841">
            <v>240</v>
          </cell>
          <cell r="I1841">
            <v>3</v>
          </cell>
          <cell r="J1841">
            <v>1</v>
          </cell>
        </row>
        <row r="1842">
          <cell r="A1842" t="str">
            <v>SSGN</v>
          </cell>
          <cell r="B1842" t="str">
            <v>Secondary Service Greater than 5kW w/o ID</v>
          </cell>
          <cell r="C1842">
            <v>30</v>
          </cell>
          <cell r="D1842">
            <v>25</v>
          </cell>
          <cell r="E1842" t="str">
            <v>R=A1D1</v>
          </cell>
          <cell r="F1842">
            <v>1</v>
          </cell>
          <cell r="G1842">
            <v>36917</v>
          </cell>
          <cell r="H1842">
            <v>240</v>
          </cell>
          <cell r="I1842">
            <v>3</v>
          </cell>
          <cell r="J1842">
            <v>4</v>
          </cell>
        </row>
        <row r="1843">
          <cell r="A1843" t="str">
            <v>SSGN</v>
          </cell>
          <cell r="B1843" t="str">
            <v>Secondary Service Greater than 5kW w/o ID</v>
          </cell>
          <cell r="C1843">
            <v>30</v>
          </cell>
          <cell r="D1843">
            <v>25</v>
          </cell>
          <cell r="E1843" t="str">
            <v>R=A1D1</v>
          </cell>
          <cell r="F1843">
            <v>1</v>
          </cell>
          <cell r="G1843">
            <v>37306</v>
          </cell>
          <cell r="H1843">
            <v>240</v>
          </cell>
          <cell r="I1843">
            <v>3</v>
          </cell>
          <cell r="J1843">
            <v>6</v>
          </cell>
        </row>
        <row r="1844">
          <cell r="A1844" t="str">
            <v>SSNN</v>
          </cell>
          <cell r="B1844" t="str">
            <v>Secondary Service Greater than 5kW w/o ID</v>
          </cell>
          <cell r="C1844">
            <v>30</v>
          </cell>
          <cell r="D1844">
            <v>25</v>
          </cell>
          <cell r="E1844" t="str">
            <v>R=A1D1</v>
          </cell>
          <cell r="F1844">
            <v>1</v>
          </cell>
          <cell r="G1844">
            <v>37466</v>
          </cell>
          <cell r="H1844">
            <v>999</v>
          </cell>
          <cell r="I1844">
            <v>3</v>
          </cell>
          <cell r="J1844">
            <v>2</v>
          </cell>
        </row>
        <row r="1845">
          <cell r="A1845" t="str">
            <v>SSNN</v>
          </cell>
          <cell r="B1845" t="str">
            <v>Secondary Service Greater than 5kW w/o ID</v>
          </cell>
          <cell r="C1845">
            <v>30</v>
          </cell>
          <cell r="D1845">
            <v>25</v>
          </cell>
          <cell r="E1845" t="str">
            <v>R=A1D1</v>
          </cell>
          <cell r="F1845">
            <v>1</v>
          </cell>
          <cell r="G1845">
            <v>38666</v>
          </cell>
          <cell r="H1845">
            <v>240</v>
          </cell>
          <cell r="I1845">
            <v>3</v>
          </cell>
          <cell r="J1845">
            <v>1</v>
          </cell>
        </row>
        <row r="1846">
          <cell r="A1846" t="str">
            <v>SSGN</v>
          </cell>
          <cell r="B1846" t="str">
            <v>Secondary Service Greater than 5kW w/o ID</v>
          </cell>
          <cell r="C1846">
            <v>30</v>
          </cell>
          <cell r="D1846">
            <v>25</v>
          </cell>
          <cell r="E1846" t="str">
            <v>R=A1D1</v>
          </cell>
          <cell r="F1846">
            <v>1</v>
          </cell>
          <cell r="G1846">
            <v>38786</v>
          </cell>
          <cell r="H1846">
            <v>240</v>
          </cell>
          <cell r="I1846">
            <v>3</v>
          </cell>
          <cell r="J1846">
            <v>4</v>
          </cell>
        </row>
        <row r="1847">
          <cell r="A1847" t="str">
            <v>SSGN</v>
          </cell>
          <cell r="B1847" t="str">
            <v>Secondary Service Greater than 5kW w/o ID</v>
          </cell>
          <cell r="C1847">
            <v>30</v>
          </cell>
          <cell r="D1847">
            <v>20</v>
          </cell>
          <cell r="E1847" t="str">
            <v>R=AB1</v>
          </cell>
          <cell r="F1847">
            <v>1</v>
          </cell>
          <cell r="G1847">
            <v>38924</v>
          </cell>
          <cell r="H1847">
            <v>240</v>
          </cell>
          <cell r="I1847">
            <v>3</v>
          </cell>
          <cell r="J1847">
            <v>1</v>
          </cell>
        </row>
        <row r="1848">
          <cell r="A1848" t="str">
            <v>SSGN</v>
          </cell>
          <cell r="B1848" t="str">
            <v>Secondary Service Greater than 5kW w/o ID</v>
          </cell>
          <cell r="C1848">
            <v>30</v>
          </cell>
          <cell r="D1848">
            <v>20</v>
          </cell>
          <cell r="E1848" t="str">
            <v>R=AB1</v>
          </cell>
          <cell r="F1848">
            <v>1</v>
          </cell>
          <cell r="G1848">
            <v>39247</v>
          </cell>
          <cell r="H1848">
            <v>240</v>
          </cell>
          <cell r="I1848">
            <v>3</v>
          </cell>
          <cell r="J1848">
            <v>1</v>
          </cell>
        </row>
        <row r="1849">
          <cell r="A1849" t="str">
            <v>SSNN</v>
          </cell>
          <cell r="B1849" t="str">
            <v>Secondary Service Greater than 5kW w/o ID</v>
          </cell>
          <cell r="C1849">
            <v>30</v>
          </cell>
          <cell r="D1849">
            <v>25</v>
          </cell>
          <cell r="E1849" t="str">
            <v>R=A1D1</v>
          </cell>
          <cell r="F1849">
            <v>1</v>
          </cell>
          <cell r="G1849">
            <v>39244</v>
          </cell>
          <cell r="H1849">
            <v>240</v>
          </cell>
          <cell r="I1849">
            <v>3</v>
          </cell>
          <cell r="J1849">
            <v>8</v>
          </cell>
        </row>
        <row r="1850">
          <cell r="A1850" t="str">
            <v>SSGN</v>
          </cell>
          <cell r="B1850" t="str">
            <v>Secondary Service Greater than 5kW w/o ID</v>
          </cell>
          <cell r="C1850">
            <v>30</v>
          </cell>
          <cell r="D1850">
            <v>25</v>
          </cell>
          <cell r="E1850" t="str">
            <v>R=A1D1</v>
          </cell>
          <cell r="F1850">
            <v>1</v>
          </cell>
          <cell r="G1850">
            <v>39350</v>
          </cell>
          <cell r="H1850">
            <v>999</v>
          </cell>
          <cell r="I1850">
            <v>3</v>
          </cell>
          <cell r="J1850">
            <v>7</v>
          </cell>
        </row>
        <row r="1851">
          <cell r="A1851" t="str">
            <v>SSNN</v>
          </cell>
          <cell r="B1851" t="str">
            <v>Secondary Service Greater than 5kW w/o ID</v>
          </cell>
          <cell r="C1851">
            <v>30</v>
          </cell>
          <cell r="D1851">
            <v>25</v>
          </cell>
          <cell r="E1851" t="str">
            <v>R=A1D1</v>
          </cell>
          <cell r="F1851">
            <v>1</v>
          </cell>
          <cell r="G1851">
            <v>39366</v>
          </cell>
          <cell r="H1851">
            <v>240</v>
          </cell>
          <cell r="I1851">
            <v>3</v>
          </cell>
          <cell r="J1851">
            <v>39</v>
          </cell>
        </row>
        <row r="1852">
          <cell r="A1852" t="str">
            <v>SSNN</v>
          </cell>
          <cell r="B1852" t="str">
            <v>Secondary Service Greater than 5kW w/o ID</v>
          </cell>
          <cell r="C1852">
            <v>30</v>
          </cell>
          <cell r="D1852">
            <v>25</v>
          </cell>
          <cell r="E1852" t="str">
            <v>R=A1D1</v>
          </cell>
          <cell r="F1852">
            <v>1</v>
          </cell>
          <cell r="G1852">
            <v>39520</v>
          </cell>
          <cell r="H1852">
            <v>240</v>
          </cell>
          <cell r="I1852">
            <v>3</v>
          </cell>
          <cell r="J1852">
            <v>5</v>
          </cell>
        </row>
        <row r="1853">
          <cell r="A1853" t="str">
            <v>SSGN</v>
          </cell>
          <cell r="B1853" t="str">
            <v>Secondary Service Greater than 5kW w/o ID</v>
          </cell>
          <cell r="C1853">
            <v>30</v>
          </cell>
          <cell r="D1853">
            <v>20</v>
          </cell>
          <cell r="E1853" t="str">
            <v>R=MX</v>
          </cell>
          <cell r="F1853">
            <v>1</v>
          </cell>
          <cell r="G1853">
            <v>39773</v>
          </cell>
          <cell r="H1853">
            <v>240</v>
          </cell>
          <cell r="I1853">
            <v>3</v>
          </cell>
          <cell r="J1853">
            <v>1</v>
          </cell>
        </row>
        <row r="1854">
          <cell r="A1854" t="str">
            <v>SSGN</v>
          </cell>
          <cell r="B1854" t="str">
            <v>Secondary Service Greater than 5kW w/o ID</v>
          </cell>
          <cell r="C1854">
            <v>30</v>
          </cell>
          <cell r="D1854">
            <v>25</v>
          </cell>
          <cell r="E1854" t="str">
            <v>R=A1D1</v>
          </cell>
          <cell r="F1854">
            <v>1</v>
          </cell>
          <cell r="G1854">
            <v>39911</v>
          </cell>
          <cell r="H1854">
            <v>240</v>
          </cell>
          <cell r="I1854">
            <v>3</v>
          </cell>
          <cell r="J1854">
            <v>2</v>
          </cell>
        </row>
        <row r="1855">
          <cell r="A1855" t="str">
            <v>SSNN</v>
          </cell>
          <cell r="B1855" t="str">
            <v>Secondary Service Greater than 5kW w/o ID</v>
          </cell>
          <cell r="C1855">
            <v>30</v>
          </cell>
          <cell r="D1855">
            <v>25</v>
          </cell>
          <cell r="E1855" t="str">
            <v>R=A1D1</v>
          </cell>
          <cell r="F1855">
            <v>1</v>
          </cell>
          <cell r="G1855">
            <v>39951</v>
          </cell>
          <cell r="H1855">
            <v>240</v>
          </cell>
          <cell r="I1855">
            <v>3</v>
          </cell>
          <cell r="J1855">
            <v>6</v>
          </cell>
        </row>
        <row r="1856">
          <cell r="A1856" t="str">
            <v>SSNN</v>
          </cell>
          <cell r="B1856" t="str">
            <v>Secondary Service Greater than 5kW w/o ID</v>
          </cell>
          <cell r="C1856">
            <v>30</v>
          </cell>
          <cell r="D1856">
            <v>25</v>
          </cell>
          <cell r="E1856" t="str">
            <v>R=A1D1</v>
          </cell>
          <cell r="F1856">
            <v>1</v>
          </cell>
          <cell r="G1856">
            <v>39863</v>
          </cell>
          <cell r="H1856">
            <v>240</v>
          </cell>
          <cell r="I1856">
            <v>3</v>
          </cell>
          <cell r="J1856">
            <v>23</v>
          </cell>
        </row>
        <row r="1857">
          <cell r="A1857" t="str">
            <v>SSNN</v>
          </cell>
          <cell r="B1857" t="str">
            <v>Secondary Service Greater than 5kW w/o ID</v>
          </cell>
          <cell r="C1857">
            <v>30</v>
          </cell>
          <cell r="D1857">
            <v>25</v>
          </cell>
          <cell r="E1857" t="str">
            <v>S=I210+CE</v>
          </cell>
          <cell r="F1857">
            <v>1</v>
          </cell>
          <cell r="G1857">
            <v>40007</v>
          </cell>
          <cell r="H1857">
            <v>240</v>
          </cell>
          <cell r="I1857">
            <v>3</v>
          </cell>
          <cell r="J1857">
            <v>6</v>
          </cell>
        </row>
        <row r="1858">
          <cell r="A1858" t="str">
            <v>SSGN</v>
          </cell>
          <cell r="B1858" t="str">
            <v>Secondary Service Greater than 5kW w/o ID</v>
          </cell>
          <cell r="C1858">
            <v>30</v>
          </cell>
          <cell r="D1858">
            <v>25</v>
          </cell>
          <cell r="E1858" t="str">
            <v>S=I210+CE</v>
          </cell>
          <cell r="F1858">
            <v>1</v>
          </cell>
          <cell r="G1858">
            <v>40119</v>
          </cell>
          <cell r="H1858">
            <v>240</v>
          </cell>
          <cell r="I1858">
            <v>3</v>
          </cell>
          <cell r="J1858">
            <v>2</v>
          </cell>
        </row>
        <row r="1859">
          <cell r="A1859" t="str">
            <v>SSGN</v>
          </cell>
          <cell r="B1859" t="str">
            <v>Secondary Service Greater than 5kW w/o ID</v>
          </cell>
          <cell r="C1859">
            <v>30</v>
          </cell>
          <cell r="D1859">
            <v>25</v>
          </cell>
          <cell r="E1859" t="str">
            <v>S=I210+CE</v>
          </cell>
          <cell r="F1859">
            <v>1</v>
          </cell>
          <cell r="G1859">
            <v>40177</v>
          </cell>
          <cell r="H1859">
            <v>240</v>
          </cell>
          <cell r="I1859">
            <v>3</v>
          </cell>
          <cell r="J1859">
            <v>2</v>
          </cell>
        </row>
        <row r="1860">
          <cell r="A1860" t="str">
            <v>SSGN</v>
          </cell>
          <cell r="B1860" t="str">
            <v>Secondary Service Greater than 5kW w/o ID</v>
          </cell>
          <cell r="C1860">
            <v>30</v>
          </cell>
          <cell r="D1860">
            <v>25</v>
          </cell>
          <cell r="E1860" t="str">
            <v>R=TMS</v>
          </cell>
          <cell r="F1860">
            <v>1</v>
          </cell>
          <cell r="H1860">
            <v>0</v>
          </cell>
          <cell r="I1860">
            <v>0</v>
          </cell>
          <cell r="J1860">
            <v>1</v>
          </cell>
        </row>
        <row r="1861">
          <cell r="A1861" t="str">
            <v>SSNN</v>
          </cell>
          <cell r="B1861" t="str">
            <v>Secondary Service Greater than 5kW w/o ID</v>
          </cell>
          <cell r="C1861">
            <v>30</v>
          </cell>
          <cell r="D1861">
            <v>25</v>
          </cell>
          <cell r="E1861" t="str">
            <v>R=TMS</v>
          </cell>
          <cell r="F1861">
            <v>1</v>
          </cell>
          <cell r="H1861">
            <v>240</v>
          </cell>
          <cell r="I1861">
            <v>3</v>
          </cell>
          <cell r="J1861">
            <v>2</v>
          </cell>
        </row>
        <row r="1862">
          <cell r="A1862" t="str">
            <v>SSNN</v>
          </cell>
          <cell r="B1862" t="str">
            <v>Secondary Service Greater than 5kW w/o ID</v>
          </cell>
          <cell r="C1862">
            <v>30</v>
          </cell>
          <cell r="D1862">
            <v>25</v>
          </cell>
          <cell r="E1862" t="str">
            <v>R=J5SD</v>
          </cell>
          <cell r="F1862">
            <v>1</v>
          </cell>
          <cell r="H1862">
            <v>240</v>
          </cell>
          <cell r="I1862">
            <v>3</v>
          </cell>
          <cell r="J1862">
            <v>1</v>
          </cell>
        </row>
        <row r="1863">
          <cell r="A1863" t="str">
            <v>SSAN</v>
          </cell>
          <cell r="B1863" t="str">
            <v>Secondary Service Greater than 5kW w/o ID</v>
          </cell>
          <cell r="C1863">
            <v>30</v>
          </cell>
          <cell r="D1863">
            <v>25</v>
          </cell>
          <cell r="E1863" t="str">
            <v>R=A1D1</v>
          </cell>
          <cell r="F1863">
            <v>1</v>
          </cell>
          <cell r="H1863">
            <v>240</v>
          </cell>
          <cell r="I1863">
            <v>3</v>
          </cell>
          <cell r="J1863">
            <v>1</v>
          </cell>
        </row>
        <row r="1864">
          <cell r="A1864" t="str">
            <v>SSNN</v>
          </cell>
          <cell r="B1864" t="str">
            <v>Secondary Service Greater than 5kW w/o ID</v>
          </cell>
          <cell r="C1864">
            <v>30</v>
          </cell>
          <cell r="D1864">
            <v>25</v>
          </cell>
          <cell r="E1864" t="str">
            <v>R=A1D1</v>
          </cell>
          <cell r="F1864">
            <v>1</v>
          </cell>
          <cell r="G1864">
            <v>38224</v>
          </cell>
          <cell r="H1864">
            <v>240</v>
          </cell>
          <cell r="I1864">
            <v>3</v>
          </cell>
          <cell r="J1864">
            <v>13</v>
          </cell>
        </row>
        <row r="1865">
          <cell r="A1865" t="str">
            <v>SSGN</v>
          </cell>
          <cell r="B1865" t="str">
            <v>Secondary Service Greater than 5kW w/o ID</v>
          </cell>
          <cell r="C1865">
            <v>30</v>
          </cell>
          <cell r="D1865">
            <v>25</v>
          </cell>
          <cell r="E1865" t="str">
            <v>R=A1TL1</v>
          </cell>
          <cell r="F1865">
            <v>1</v>
          </cell>
          <cell r="G1865">
            <v>37993</v>
          </cell>
          <cell r="H1865">
            <v>999</v>
          </cell>
          <cell r="I1865">
            <v>3</v>
          </cell>
          <cell r="J1865">
            <v>1</v>
          </cell>
        </row>
        <row r="1866">
          <cell r="A1866" t="str">
            <v>SSNN</v>
          </cell>
          <cell r="B1866" t="str">
            <v>Secondary Service Greater than 5kW w/o ID</v>
          </cell>
          <cell r="C1866">
            <v>30</v>
          </cell>
          <cell r="D1866">
            <v>25</v>
          </cell>
          <cell r="E1866" t="str">
            <v>R=A1D1</v>
          </cell>
          <cell r="F1866">
            <v>1</v>
          </cell>
          <cell r="G1866">
            <v>38257</v>
          </cell>
          <cell r="H1866">
            <v>240</v>
          </cell>
          <cell r="I1866">
            <v>3</v>
          </cell>
          <cell r="J1866">
            <v>2</v>
          </cell>
        </row>
        <row r="1867">
          <cell r="A1867" t="str">
            <v>SSNN</v>
          </cell>
          <cell r="B1867" t="str">
            <v>Secondary Service Greater than 5kW w/o ID</v>
          </cell>
          <cell r="C1867">
            <v>30</v>
          </cell>
          <cell r="D1867">
            <v>25</v>
          </cell>
          <cell r="E1867" t="str">
            <v>R=MS</v>
          </cell>
          <cell r="F1867">
            <v>1</v>
          </cell>
          <cell r="H1867">
            <v>240</v>
          </cell>
          <cell r="I1867">
            <v>3</v>
          </cell>
          <cell r="J1867">
            <v>2</v>
          </cell>
        </row>
        <row r="1868">
          <cell r="A1868" t="str">
            <v>SSNN</v>
          </cell>
          <cell r="B1868" t="str">
            <v>Secondary Service Greater than 5kW w/o ID</v>
          </cell>
          <cell r="C1868">
            <v>30</v>
          </cell>
          <cell r="D1868">
            <v>25</v>
          </cell>
          <cell r="E1868" t="str">
            <v>R=A1D1</v>
          </cell>
          <cell r="F1868">
            <v>1</v>
          </cell>
          <cell r="G1868">
            <v>37931</v>
          </cell>
          <cell r="H1868">
            <v>999</v>
          </cell>
          <cell r="I1868">
            <v>3</v>
          </cell>
          <cell r="J1868">
            <v>2</v>
          </cell>
        </row>
        <row r="1869">
          <cell r="A1869" t="str">
            <v>SSNN</v>
          </cell>
          <cell r="B1869" t="str">
            <v>Secondary Service Greater than 5kW w/o ID</v>
          </cell>
          <cell r="C1869">
            <v>30</v>
          </cell>
          <cell r="D1869">
            <v>25</v>
          </cell>
          <cell r="E1869" t="str">
            <v>R=MS</v>
          </cell>
          <cell r="F1869">
            <v>1</v>
          </cell>
          <cell r="H1869">
            <v>240</v>
          </cell>
          <cell r="I1869">
            <v>3</v>
          </cell>
          <cell r="J1869">
            <v>1</v>
          </cell>
        </row>
        <row r="1870">
          <cell r="A1870" t="str">
            <v>SSGN</v>
          </cell>
          <cell r="B1870" t="str">
            <v>Secondary Service Greater than 5kW w/o ID</v>
          </cell>
          <cell r="C1870">
            <v>30</v>
          </cell>
          <cell r="D1870">
            <v>25</v>
          </cell>
          <cell r="E1870" t="str">
            <v>R=TMS</v>
          </cell>
          <cell r="F1870">
            <v>1</v>
          </cell>
          <cell r="H1870">
            <v>240</v>
          </cell>
          <cell r="I1870">
            <v>3</v>
          </cell>
          <cell r="J1870">
            <v>1</v>
          </cell>
        </row>
        <row r="1871">
          <cell r="A1871" t="str">
            <v>SSNN</v>
          </cell>
          <cell r="B1871" t="str">
            <v>Secondary Service Greater than 5kW w/o ID</v>
          </cell>
          <cell r="C1871">
            <v>30</v>
          </cell>
          <cell r="D1871">
            <v>25</v>
          </cell>
          <cell r="E1871" t="str">
            <v>R=A1D1</v>
          </cell>
          <cell r="F1871">
            <v>1</v>
          </cell>
          <cell r="G1871">
            <v>36404</v>
          </cell>
          <cell r="H1871">
            <v>240</v>
          </cell>
          <cell r="I1871">
            <v>3</v>
          </cell>
          <cell r="J1871">
            <v>10</v>
          </cell>
        </row>
        <row r="1872">
          <cell r="A1872" t="str">
            <v>SSNN</v>
          </cell>
          <cell r="B1872" t="str">
            <v>Secondary Service Greater than 5kW w/o ID</v>
          </cell>
          <cell r="C1872">
            <v>30</v>
          </cell>
          <cell r="D1872">
            <v>25</v>
          </cell>
          <cell r="E1872" t="str">
            <v>R=A1D1</v>
          </cell>
          <cell r="F1872">
            <v>1</v>
          </cell>
          <cell r="G1872">
            <v>36161</v>
          </cell>
          <cell r="H1872">
            <v>240</v>
          </cell>
          <cell r="I1872">
            <v>3</v>
          </cell>
          <cell r="J1872">
            <v>25</v>
          </cell>
        </row>
        <row r="1873">
          <cell r="A1873" t="str">
            <v>SSGN</v>
          </cell>
          <cell r="B1873" t="str">
            <v>Secondary Service Greater than 5kW w/o ID</v>
          </cell>
          <cell r="C1873">
            <v>30</v>
          </cell>
          <cell r="D1873">
            <v>25</v>
          </cell>
          <cell r="E1873" t="str">
            <v>R=A1D1</v>
          </cell>
          <cell r="F1873">
            <v>1</v>
          </cell>
          <cell r="G1873">
            <v>36431</v>
          </cell>
          <cell r="H1873">
            <v>240</v>
          </cell>
          <cell r="I1873">
            <v>3</v>
          </cell>
          <cell r="J1873">
            <v>1</v>
          </cell>
        </row>
        <row r="1874">
          <cell r="A1874" t="str">
            <v>SSNN</v>
          </cell>
          <cell r="B1874" t="str">
            <v>Secondary Service Greater than 5kW w/o ID</v>
          </cell>
          <cell r="C1874">
            <v>30</v>
          </cell>
          <cell r="D1874">
            <v>25</v>
          </cell>
          <cell r="E1874" t="str">
            <v>R=J5SD</v>
          </cell>
          <cell r="F1874">
            <v>1</v>
          </cell>
          <cell r="G1874">
            <v>36525</v>
          </cell>
          <cell r="H1874">
            <v>240</v>
          </cell>
          <cell r="I1874">
            <v>3</v>
          </cell>
          <cell r="J1874">
            <v>2</v>
          </cell>
        </row>
        <row r="1875">
          <cell r="A1875" t="str">
            <v>SSNN</v>
          </cell>
          <cell r="B1875" t="str">
            <v>Secondary Service Greater than 5kW w/o ID</v>
          </cell>
          <cell r="C1875">
            <v>30</v>
          </cell>
          <cell r="D1875">
            <v>25</v>
          </cell>
          <cell r="E1875" t="str">
            <v>R=A1D1</v>
          </cell>
          <cell r="F1875">
            <v>1</v>
          </cell>
          <cell r="G1875">
            <v>36528</v>
          </cell>
          <cell r="H1875">
            <v>240</v>
          </cell>
          <cell r="I1875">
            <v>3</v>
          </cell>
          <cell r="J1875">
            <v>13</v>
          </cell>
        </row>
        <row r="1876">
          <cell r="A1876" t="str">
            <v>SSNN</v>
          </cell>
          <cell r="B1876" t="str">
            <v>Secondary Service Greater than 5kW w/o ID</v>
          </cell>
          <cell r="C1876">
            <v>30</v>
          </cell>
          <cell r="D1876">
            <v>25</v>
          </cell>
          <cell r="E1876" t="str">
            <v>R=TMS2S</v>
          </cell>
          <cell r="F1876">
            <v>1</v>
          </cell>
          <cell r="G1876">
            <v>34700</v>
          </cell>
          <cell r="H1876">
            <v>240</v>
          </cell>
          <cell r="I1876">
            <v>3</v>
          </cell>
          <cell r="J1876">
            <v>1</v>
          </cell>
        </row>
        <row r="1877">
          <cell r="A1877" t="str">
            <v>SSNN</v>
          </cell>
          <cell r="B1877" t="str">
            <v>Secondary Service Greater than 5kW w/o ID</v>
          </cell>
          <cell r="C1877">
            <v>30</v>
          </cell>
          <cell r="D1877">
            <v>25</v>
          </cell>
          <cell r="E1877" t="str">
            <v>R=A1D1</v>
          </cell>
          <cell r="F1877">
            <v>1</v>
          </cell>
          <cell r="G1877">
            <v>36585</v>
          </cell>
          <cell r="H1877">
            <v>999</v>
          </cell>
          <cell r="I1877">
            <v>3</v>
          </cell>
          <cell r="J1877">
            <v>1</v>
          </cell>
        </row>
        <row r="1878">
          <cell r="A1878" t="str">
            <v>SSNN</v>
          </cell>
          <cell r="B1878" t="str">
            <v>Secondary Service Greater than 5kW w/o ID</v>
          </cell>
          <cell r="C1878">
            <v>30</v>
          </cell>
          <cell r="D1878">
            <v>25</v>
          </cell>
          <cell r="E1878" t="str">
            <v>R=A1D</v>
          </cell>
          <cell r="F1878">
            <v>1</v>
          </cell>
          <cell r="G1878">
            <v>36161</v>
          </cell>
          <cell r="H1878">
            <v>240</v>
          </cell>
          <cell r="I1878">
            <v>3</v>
          </cell>
          <cell r="J1878">
            <v>9</v>
          </cell>
        </row>
        <row r="1879">
          <cell r="A1879" t="str">
            <v>SSNN</v>
          </cell>
          <cell r="B1879" t="str">
            <v>Secondary Service Greater than 5kW w/o ID</v>
          </cell>
          <cell r="C1879">
            <v>30</v>
          </cell>
          <cell r="D1879">
            <v>25</v>
          </cell>
          <cell r="E1879" t="str">
            <v>R=A1D1</v>
          </cell>
          <cell r="F1879">
            <v>1</v>
          </cell>
          <cell r="G1879">
            <v>36768</v>
          </cell>
          <cell r="H1879">
            <v>240</v>
          </cell>
          <cell r="I1879">
            <v>3</v>
          </cell>
          <cell r="J1879">
            <v>1</v>
          </cell>
        </row>
        <row r="1880">
          <cell r="A1880" t="str">
            <v>SSGN</v>
          </cell>
          <cell r="B1880" t="str">
            <v>Secondary Service Greater than 5kW w/o ID</v>
          </cell>
          <cell r="C1880">
            <v>30</v>
          </cell>
          <cell r="D1880">
            <v>25</v>
          </cell>
          <cell r="E1880" t="str">
            <v>R=A1D1</v>
          </cell>
          <cell r="F1880">
            <v>1</v>
          </cell>
          <cell r="G1880">
            <v>37480</v>
          </cell>
          <cell r="H1880">
            <v>999</v>
          </cell>
          <cell r="I1880">
            <v>3</v>
          </cell>
          <cell r="J1880">
            <v>2</v>
          </cell>
        </row>
        <row r="1881">
          <cell r="A1881" t="str">
            <v>SSPN</v>
          </cell>
          <cell r="B1881" t="str">
            <v>Secondary Service Greater than 5kW w/o ID</v>
          </cell>
          <cell r="C1881">
            <v>30</v>
          </cell>
          <cell r="D1881">
            <v>25</v>
          </cell>
          <cell r="E1881" t="str">
            <v>R=A1D1</v>
          </cell>
          <cell r="F1881">
            <v>1</v>
          </cell>
          <cell r="G1881">
            <v>38833</v>
          </cell>
          <cell r="H1881">
            <v>240</v>
          </cell>
          <cell r="I1881">
            <v>3</v>
          </cell>
          <cell r="J1881">
            <v>1</v>
          </cell>
        </row>
        <row r="1882">
          <cell r="A1882" t="str">
            <v>SEAN</v>
          </cell>
          <cell r="B1882" t="str">
            <v>Secondary Service Greater than 5kW w/o ID</v>
          </cell>
          <cell r="C1882">
            <v>30</v>
          </cell>
          <cell r="D1882">
            <v>25</v>
          </cell>
          <cell r="E1882" t="str">
            <v>R=A1D</v>
          </cell>
          <cell r="F1882">
            <v>1</v>
          </cell>
          <cell r="G1882">
            <v>38784</v>
          </cell>
          <cell r="H1882">
            <v>999</v>
          </cell>
          <cell r="I1882">
            <v>3</v>
          </cell>
          <cell r="J1882">
            <v>1</v>
          </cell>
        </row>
        <row r="1883">
          <cell r="A1883" t="str">
            <v>SSAN</v>
          </cell>
          <cell r="B1883" t="str">
            <v>Secondary Service Greater than 5kW w/o ID</v>
          </cell>
          <cell r="C1883">
            <v>30</v>
          </cell>
          <cell r="D1883">
            <v>25</v>
          </cell>
          <cell r="E1883" t="str">
            <v>R=A1D1</v>
          </cell>
          <cell r="F1883">
            <v>1</v>
          </cell>
          <cell r="G1883">
            <v>38786</v>
          </cell>
          <cell r="H1883">
            <v>240</v>
          </cell>
          <cell r="I1883">
            <v>3</v>
          </cell>
          <cell r="J1883">
            <v>2</v>
          </cell>
        </row>
        <row r="1884">
          <cell r="A1884" t="str">
            <v>SSNN</v>
          </cell>
          <cell r="B1884" t="str">
            <v>Secondary Service Greater than 5kW w/o ID</v>
          </cell>
          <cell r="C1884">
            <v>30</v>
          </cell>
          <cell r="D1884">
            <v>25</v>
          </cell>
          <cell r="E1884" t="str">
            <v>R=A1D1</v>
          </cell>
          <cell r="F1884">
            <v>1</v>
          </cell>
          <cell r="G1884">
            <v>38971</v>
          </cell>
          <cell r="H1884">
            <v>240</v>
          </cell>
          <cell r="I1884">
            <v>3</v>
          </cell>
          <cell r="J1884">
            <v>22</v>
          </cell>
        </row>
        <row r="1885">
          <cell r="A1885" t="str">
            <v>SSGN</v>
          </cell>
          <cell r="B1885" t="str">
            <v>Secondary Service Greater than 5kW w/o ID</v>
          </cell>
          <cell r="C1885">
            <v>30</v>
          </cell>
          <cell r="D1885">
            <v>25</v>
          </cell>
          <cell r="E1885" t="str">
            <v>R=A1D1</v>
          </cell>
          <cell r="F1885">
            <v>1</v>
          </cell>
          <cell r="G1885">
            <v>39036</v>
          </cell>
          <cell r="H1885">
            <v>240</v>
          </cell>
          <cell r="I1885">
            <v>3</v>
          </cell>
          <cell r="J1885">
            <v>4</v>
          </cell>
        </row>
        <row r="1886">
          <cell r="A1886" t="str">
            <v>SSNN</v>
          </cell>
          <cell r="B1886" t="str">
            <v>Secondary Service Greater than 5kW w/o ID</v>
          </cell>
          <cell r="C1886">
            <v>30</v>
          </cell>
          <cell r="D1886">
            <v>25</v>
          </cell>
          <cell r="E1886" t="str">
            <v>R=A1D1</v>
          </cell>
          <cell r="F1886">
            <v>1</v>
          </cell>
          <cell r="G1886">
            <v>39090</v>
          </cell>
          <cell r="H1886">
            <v>240</v>
          </cell>
          <cell r="I1886">
            <v>3</v>
          </cell>
          <cell r="J1886">
            <v>10</v>
          </cell>
        </row>
        <row r="1887">
          <cell r="A1887" t="str">
            <v>SSNN</v>
          </cell>
          <cell r="B1887" t="str">
            <v>Secondary Service Greater than 5kW w/o ID</v>
          </cell>
          <cell r="C1887">
            <v>30</v>
          </cell>
          <cell r="D1887">
            <v>25</v>
          </cell>
          <cell r="E1887" t="str">
            <v>R=A1D1</v>
          </cell>
          <cell r="F1887">
            <v>1</v>
          </cell>
          <cell r="G1887">
            <v>39259</v>
          </cell>
          <cell r="H1887">
            <v>240</v>
          </cell>
          <cell r="I1887">
            <v>3</v>
          </cell>
          <cell r="J1887">
            <v>157</v>
          </cell>
        </row>
        <row r="1888">
          <cell r="A1888" t="str">
            <v>SSAN</v>
          </cell>
          <cell r="B1888" t="str">
            <v>Secondary Service Greater than 5kW w/o ID</v>
          </cell>
          <cell r="C1888">
            <v>30</v>
          </cell>
          <cell r="D1888">
            <v>25</v>
          </cell>
          <cell r="E1888" t="str">
            <v>R=A1D1</v>
          </cell>
          <cell r="F1888">
            <v>1</v>
          </cell>
          <cell r="G1888">
            <v>39246</v>
          </cell>
          <cell r="H1888">
            <v>240</v>
          </cell>
          <cell r="I1888">
            <v>3</v>
          </cell>
          <cell r="J1888">
            <v>1</v>
          </cell>
        </row>
        <row r="1889">
          <cell r="A1889" t="str">
            <v>SSGN</v>
          </cell>
          <cell r="B1889" t="str">
            <v>Secondary Service Greater than 5kW w/o ID</v>
          </cell>
          <cell r="C1889">
            <v>30</v>
          </cell>
          <cell r="D1889">
            <v>25</v>
          </cell>
          <cell r="E1889" t="str">
            <v>R=A1D1</v>
          </cell>
          <cell r="F1889">
            <v>1</v>
          </cell>
          <cell r="G1889">
            <v>39342</v>
          </cell>
          <cell r="H1889">
            <v>240</v>
          </cell>
          <cell r="I1889">
            <v>3</v>
          </cell>
          <cell r="J1889">
            <v>11</v>
          </cell>
        </row>
        <row r="1890">
          <cell r="A1890" t="str">
            <v>SSGN</v>
          </cell>
          <cell r="B1890" t="str">
            <v>Secondary Service Greater than 5kW w/o ID</v>
          </cell>
          <cell r="C1890">
            <v>30</v>
          </cell>
          <cell r="D1890">
            <v>25</v>
          </cell>
          <cell r="E1890" t="str">
            <v>R=A1D1</v>
          </cell>
          <cell r="F1890">
            <v>1</v>
          </cell>
          <cell r="G1890">
            <v>39366</v>
          </cell>
          <cell r="H1890">
            <v>240</v>
          </cell>
          <cell r="I1890">
            <v>3</v>
          </cell>
          <cell r="J1890">
            <v>13</v>
          </cell>
        </row>
        <row r="1891">
          <cell r="A1891" t="str">
            <v>SSNN</v>
          </cell>
          <cell r="B1891" t="str">
            <v>Secondary Service Greater than 5kW w/o ID</v>
          </cell>
          <cell r="C1891">
            <v>30</v>
          </cell>
          <cell r="D1891">
            <v>25</v>
          </cell>
          <cell r="E1891" t="str">
            <v>R=A1D1</v>
          </cell>
          <cell r="F1891">
            <v>1</v>
          </cell>
          <cell r="G1891">
            <v>39637</v>
          </cell>
          <cell r="H1891">
            <v>240</v>
          </cell>
          <cell r="I1891">
            <v>3</v>
          </cell>
          <cell r="J1891">
            <v>64</v>
          </cell>
        </row>
        <row r="1892">
          <cell r="A1892" t="str">
            <v>SSNN</v>
          </cell>
          <cell r="B1892" t="str">
            <v>Secondary Service Greater than 5kW w/o ID</v>
          </cell>
          <cell r="C1892">
            <v>30</v>
          </cell>
          <cell r="D1892">
            <v>25</v>
          </cell>
          <cell r="E1892" t="str">
            <v>R=A1D1</v>
          </cell>
          <cell r="F1892">
            <v>1</v>
          </cell>
          <cell r="G1892">
            <v>39681</v>
          </cell>
          <cell r="H1892">
            <v>240</v>
          </cell>
          <cell r="I1892">
            <v>3</v>
          </cell>
          <cell r="J1892">
            <v>5</v>
          </cell>
        </row>
        <row r="1893">
          <cell r="A1893" t="str">
            <v>SSGN</v>
          </cell>
          <cell r="B1893" t="str">
            <v>Secondary Service Greater than 5kW w/o ID</v>
          </cell>
          <cell r="C1893">
            <v>30</v>
          </cell>
          <cell r="D1893">
            <v>25</v>
          </cell>
          <cell r="E1893" t="str">
            <v>R=A1D1</v>
          </cell>
          <cell r="F1893">
            <v>1</v>
          </cell>
          <cell r="G1893">
            <v>39951</v>
          </cell>
          <cell r="H1893">
            <v>240</v>
          </cell>
          <cell r="I1893">
            <v>3</v>
          </cell>
          <cell r="J1893">
            <v>7</v>
          </cell>
        </row>
        <row r="1894">
          <cell r="A1894" t="str">
            <v>SSNN</v>
          </cell>
          <cell r="B1894" t="str">
            <v>Secondary Service Greater than 5kW w/o ID</v>
          </cell>
          <cell r="C1894">
            <v>30</v>
          </cell>
          <cell r="D1894">
            <v>25</v>
          </cell>
          <cell r="E1894" t="str">
            <v>R=A1D1</v>
          </cell>
          <cell r="F1894">
            <v>1</v>
          </cell>
          <cell r="G1894">
            <v>39962</v>
          </cell>
          <cell r="H1894">
            <v>999</v>
          </cell>
          <cell r="I1894">
            <v>3</v>
          </cell>
          <cell r="J1894">
            <v>39</v>
          </cell>
        </row>
        <row r="1895">
          <cell r="A1895" t="str">
            <v>SSNN</v>
          </cell>
          <cell r="B1895" t="str">
            <v>Secondary Service Greater than 5kW w/o ID</v>
          </cell>
          <cell r="C1895">
            <v>30</v>
          </cell>
          <cell r="D1895">
            <v>25</v>
          </cell>
          <cell r="E1895" t="str">
            <v>R=DXMS</v>
          </cell>
          <cell r="F1895">
            <v>1</v>
          </cell>
          <cell r="H1895">
            <v>0</v>
          </cell>
          <cell r="I1895">
            <v>0</v>
          </cell>
          <cell r="J1895">
            <v>15</v>
          </cell>
        </row>
        <row r="1896">
          <cell r="A1896" t="str">
            <v>SSNN</v>
          </cell>
          <cell r="B1896" t="str">
            <v>Secondary Service Greater than 5kW w/o ID</v>
          </cell>
          <cell r="C1896">
            <v>30</v>
          </cell>
          <cell r="D1896">
            <v>25</v>
          </cell>
          <cell r="E1896" t="str">
            <v>R=DXMS</v>
          </cell>
          <cell r="F1896">
            <v>1</v>
          </cell>
          <cell r="H1896">
            <v>0</v>
          </cell>
          <cell r="I1896">
            <v>0</v>
          </cell>
          <cell r="J1896">
            <v>1</v>
          </cell>
        </row>
        <row r="1897">
          <cell r="A1897" t="str">
            <v>SSNN</v>
          </cell>
          <cell r="B1897" t="str">
            <v>Secondary Service Greater than 5kW w/o ID</v>
          </cell>
          <cell r="C1897">
            <v>30</v>
          </cell>
          <cell r="D1897">
            <v>25</v>
          </cell>
          <cell r="E1897" t="str">
            <v>R=DXMS</v>
          </cell>
          <cell r="F1897">
            <v>1</v>
          </cell>
          <cell r="H1897">
            <v>240</v>
          </cell>
          <cell r="I1897">
            <v>3</v>
          </cell>
          <cell r="J1897">
            <v>58</v>
          </cell>
        </row>
        <row r="1898">
          <cell r="A1898" t="str">
            <v>SSNN</v>
          </cell>
          <cell r="B1898" t="str">
            <v>Secondary Service Greater than 5kW w/o ID</v>
          </cell>
          <cell r="C1898">
            <v>30</v>
          </cell>
          <cell r="D1898">
            <v>25</v>
          </cell>
          <cell r="E1898" t="str">
            <v>R=TMS</v>
          </cell>
          <cell r="F1898">
            <v>1</v>
          </cell>
          <cell r="H1898">
            <v>0</v>
          </cell>
          <cell r="I1898">
            <v>0</v>
          </cell>
          <cell r="J1898">
            <v>6</v>
          </cell>
        </row>
        <row r="1899">
          <cell r="A1899" t="str">
            <v>SSNN</v>
          </cell>
          <cell r="B1899" t="str">
            <v>Secondary Service Greater than 5kW w/o ID</v>
          </cell>
          <cell r="C1899">
            <v>30</v>
          </cell>
          <cell r="D1899">
            <v>25</v>
          </cell>
          <cell r="E1899" t="str">
            <v>R=A1D1</v>
          </cell>
          <cell r="F1899">
            <v>1</v>
          </cell>
          <cell r="H1899">
            <v>999</v>
          </cell>
          <cell r="I1899">
            <v>3</v>
          </cell>
          <cell r="J1899">
            <v>8</v>
          </cell>
        </row>
        <row r="1900">
          <cell r="A1900" t="str">
            <v>DSNN</v>
          </cell>
          <cell r="B1900" t="str">
            <v>Secondary Service Greater than 5kW w/o ID</v>
          </cell>
          <cell r="C1900">
            <v>30</v>
          </cell>
          <cell r="D1900">
            <v>25</v>
          </cell>
          <cell r="E1900" t="str">
            <v>R=A1D1</v>
          </cell>
          <cell r="F1900">
            <v>1</v>
          </cell>
          <cell r="H1900">
            <v>240</v>
          </cell>
          <cell r="I1900">
            <v>3</v>
          </cell>
          <cell r="J1900">
            <v>3</v>
          </cell>
        </row>
        <row r="1901">
          <cell r="A1901" t="str">
            <v>DSGN</v>
          </cell>
          <cell r="B1901" t="str">
            <v>Secondary Service Greater than 5kW w/o ID</v>
          </cell>
          <cell r="C1901">
            <v>30</v>
          </cell>
          <cell r="D1901">
            <v>25</v>
          </cell>
          <cell r="E1901" t="str">
            <v>R=D5SH</v>
          </cell>
          <cell r="F1901">
            <v>1</v>
          </cell>
          <cell r="H1901">
            <v>240</v>
          </cell>
          <cell r="I1901">
            <v>3</v>
          </cell>
          <cell r="J1901">
            <v>1</v>
          </cell>
        </row>
        <row r="1902">
          <cell r="A1902" t="str">
            <v>SSNN</v>
          </cell>
          <cell r="B1902" t="str">
            <v>Secondary Service Greater than 5kW w/o ID</v>
          </cell>
          <cell r="C1902">
            <v>30</v>
          </cell>
          <cell r="D1902">
            <v>20</v>
          </cell>
          <cell r="E1902" t="str">
            <v>R=D5S</v>
          </cell>
          <cell r="F1902">
            <v>1</v>
          </cell>
          <cell r="H1902">
            <v>240</v>
          </cell>
          <cell r="I1902">
            <v>3</v>
          </cell>
          <cell r="J1902">
            <v>1</v>
          </cell>
        </row>
        <row r="1903">
          <cell r="A1903" t="str">
            <v>SMNN</v>
          </cell>
          <cell r="B1903" t="str">
            <v>Secondary Service Greater than 5kW w/o ID</v>
          </cell>
          <cell r="C1903">
            <v>30</v>
          </cell>
          <cell r="D1903">
            <v>25</v>
          </cell>
          <cell r="E1903" t="str">
            <v>R=A1D1</v>
          </cell>
          <cell r="F1903">
            <v>1</v>
          </cell>
          <cell r="G1903">
            <v>38272</v>
          </cell>
          <cell r="H1903">
            <v>999</v>
          </cell>
          <cell r="I1903">
            <v>3</v>
          </cell>
          <cell r="J1903">
            <v>1</v>
          </cell>
        </row>
        <row r="1904">
          <cell r="A1904" t="str">
            <v>SSNN</v>
          </cell>
          <cell r="B1904" t="str">
            <v>Secondary Service Greater than 5kW w/o ID</v>
          </cell>
          <cell r="C1904">
            <v>30</v>
          </cell>
          <cell r="D1904">
            <v>25</v>
          </cell>
          <cell r="E1904" t="str">
            <v>R=A1D1</v>
          </cell>
          <cell r="F1904">
            <v>1</v>
          </cell>
          <cell r="G1904">
            <v>38450</v>
          </cell>
          <cell r="H1904">
            <v>240</v>
          </cell>
          <cell r="I1904">
            <v>3</v>
          </cell>
          <cell r="J1904">
            <v>11</v>
          </cell>
        </row>
        <row r="1905">
          <cell r="A1905" t="str">
            <v>SSGN</v>
          </cell>
          <cell r="B1905" t="str">
            <v>Secondary Service Greater than 5kW w/o ID</v>
          </cell>
          <cell r="C1905">
            <v>30</v>
          </cell>
          <cell r="D1905">
            <v>25</v>
          </cell>
          <cell r="E1905" t="str">
            <v>R=A1D1</v>
          </cell>
          <cell r="F1905">
            <v>1</v>
          </cell>
          <cell r="G1905">
            <v>38450</v>
          </cell>
          <cell r="H1905">
            <v>240</v>
          </cell>
          <cell r="I1905">
            <v>3</v>
          </cell>
          <cell r="J1905">
            <v>2</v>
          </cell>
        </row>
        <row r="1906">
          <cell r="A1906" t="str">
            <v>SSNN</v>
          </cell>
          <cell r="B1906" t="str">
            <v>Secondary Service Greater than 5kW w/o ID</v>
          </cell>
          <cell r="C1906">
            <v>30</v>
          </cell>
          <cell r="D1906">
            <v>25</v>
          </cell>
          <cell r="E1906" t="str">
            <v>R=A1D1</v>
          </cell>
          <cell r="F1906">
            <v>1</v>
          </cell>
          <cell r="G1906">
            <v>38104</v>
          </cell>
          <cell r="H1906">
            <v>999</v>
          </cell>
          <cell r="I1906">
            <v>3</v>
          </cell>
          <cell r="J1906">
            <v>5</v>
          </cell>
        </row>
        <row r="1907">
          <cell r="A1907" t="str">
            <v>SSNN</v>
          </cell>
          <cell r="B1907" t="str">
            <v>Secondary Service Greater than 5kW w/o ID</v>
          </cell>
          <cell r="C1907">
            <v>30</v>
          </cell>
          <cell r="D1907">
            <v>25</v>
          </cell>
          <cell r="E1907" t="str">
            <v>R=A1D1</v>
          </cell>
          <cell r="F1907">
            <v>1</v>
          </cell>
          <cell r="G1907">
            <v>38364</v>
          </cell>
          <cell r="H1907">
            <v>240</v>
          </cell>
          <cell r="I1907">
            <v>3</v>
          </cell>
          <cell r="J1907">
            <v>4</v>
          </cell>
        </row>
        <row r="1908">
          <cell r="A1908" t="str">
            <v>SSNN</v>
          </cell>
          <cell r="B1908" t="str">
            <v>Secondary Service Greater than 5kW w/o ID</v>
          </cell>
          <cell r="C1908">
            <v>30</v>
          </cell>
          <cell r="D1908">
            <v>25</v>
          </cell>
          <cell r="E1908" t="str">
            <v>R=A1D1</v>
          </cell>
          <cell r="F1908">
            <v>1</v>
          </cell>
          <cell r="G1908">
            <v>38413</v>
          </cell>
          <cell r="H1908">
            <v>240</v>
          </cell>
          <cell r="I1908">
            <v>3</v>
          </cell>
          <cell r="J1908">
            <v>1</v>
          </cell>
        </row>
        <row r="1909">
          <cell r="A1909" t="str">
            <v>SSNN</v>
          </cell>
          <cell r="B1909" t="str">
            <v>Secondary Service Greater than 5kW w/o ID</v>
          </cell>
          <cell r="C1909">
            <v>30</v>
          </cell>
          <cell r="D1909">
            <v>25</v>
          </cell>
          <cell r="E1909" t="str">
            <v>R=A1D1</v>
          </cell>
          <cell r="F1909">
            <v>1</v>
          </cell>
          <cell r="G1909">
            <v>37907</v>
          </cell>
          <cell r="H1909">
            <v>240</v>
          </cell>
          <cell r="I1909">
            <v>3</v>
          </cell>
          <cell r="J1909">
            <v>2</v>
          </cell>
        </row>
        <row r="1910">
          <cell r="A1910" t="str">
            <v>SSGN</v>
          </cell>
          <cell r="B1910" t="str">
            <v>Secondary Service Greater than 5kW w/o ID</v>
          </cell>
          <cell r="C1910">
            <v>30</v>
          </cell>
          <cell r="D1910">
            <v>25</v>
          </cell>
          <cell r="E1910" t="str">
            <v>R=A1D1</v>
          </cell>
          <cell r="F1910">
            <v>1</v>
          </cell>
          <cell r="G1910">
            <v>37818</v>
          </cell>
          <cell r="H1910">
            <v>240</v>
          </cell>
          <cell r="I1910">
            <v>3</v>
          </cell>
          <cell r="J1910">
            <v>11</v>
          </cell>
        </row>
        <row r="1911">
          <cell r="A1911" t="str">
            <v>SSGN</v>
          </cell>
          <cell r="B1911" t="str">
            <v>Secondary Service Greater than 5kW w/o ID</v>
          </cell>
          <cell r="C1911">
            <v>30</v>
          </cell>
          <cell r="D1911">
            <v>25</v>
          </cell>
          <cell r="E1911" t="str">
            <v>R=J4TS</v>
          </cell>
          <cell r="F1911">
            <v>1</v>
          </cell>
          <cell r="H1911">
            <v>240</v>
          </cell>
          <cell r="I1911">
            <v>3</v>
          </cell>
          <cell r="J1911">
            <v>1</v>
          </cell>
        </row>
        <row r="1912">
          <cell r="A1912" t="str">
            <v>SSNN</v>
          </cell>
          <cell r="B1912" t="str">
            <v>Secondary Service Greater than 5kW w/o ID</v>
          </cell>
          <cell r="C1912">
            <v>30</v>
          </cell>
          <cell r="D1912">
            <v>25</v>
          </cell>
          <cell r="E1912" t="str">
            <v>R=A1D1</v>
          </cell>
          <cell r="F1912">
            <v>1</v>
          </cell>
          <cell r="G1912">
            <v>35949</v>
          </cell>
          <cell r="H1912">
            <v>240</v>
          </cell>
          <cell r="I1912">
            <v>3</v>
          </cell>
          <cell r="J1912">
            <v>2</v>
          </cell>
        </row>
        <row r="1913">
          <cell r="A1913" t="str">
            <v>SSGN</v>
          </cell>
          <cell r="B1913" t="str">
            <v>Secondary Service Greater than 5kW w/o ID</v>
          </cell>
          <cell r="C1913">
            <v>30</v>
          </cell>
          <cell r="D1913">
            <v>25</v>
          </cell>
          <cell r="E1913" t="str">
            <v>R=A1D1</v>
          </cell>
          <cell r="F1913">
            <v>1</v>
          </cell>
          <cell r="G1913">
            <v>37732</v>
          </cell>
          <cell r="H1913">
            <v>240</v>
          </cell>
          <cell r="I1913">
            <v>3</v>
          </cell>
          <cell r="J1913">
            <v>3</v>
          </cell>
        </row>
        <row r="1914">
          <cell r="A1914" t="str">
            <v>SSGN</v>
          </cell>
          <cell r="B1914" t="str">
            <v>Secondary Service Greater than 5kW w/o ID</v>
          </cell>
          <cell r="C1914">
            <v>30</v>
          </cell>
          <cell r="D1914">
            <v>25</v>
          </cell>
          <cell r="E1914" t="str">
            <v>R=A1D1</v>
          </cell>
          <cell r="F1914">
            <v>1</v>
          </cell>
          <cell r="G1914">
            <v>36413</v>
          </cell>
          <cell r="H1914">
            <v>240</v>
          </cell>
          <cell r="I1914">
            <v>3</v>
          </cell>
          <cell r="J1914">
            <v>1</v>
          </cell>
        </row>
        <row r="1915">
          <cell r="A1915" t="str">
            <v>SSNN</v>
          </cell>
          <cell r="B1915" t="str">
            <v>Secondary Service Greater than 5kW w/o ID</v>
          </cell>
          <cell r="C1915">
            <v>30</v>
          </cell>
          <cell r="D1915">
            <v>25</v>
          </cell>
          <cell r="E1915" t="str">
            <v>R=A1D1</v>
          </cell>
          <cell r="F1915">
            <v>1</v>
          </cell>
          <cell r="G1915">
            <v>36567</v>
          </cell>
          <cell r="H1915">
            <v>240</v>
          </cell>
          <cell r="I1915">
            <v>3</v>
          </cell>
          <cell r="J1915">
            <v>2</v>
          </cell>
        </row>
        <row r="1916">
          <cell r="A1916" t="str">
            <v>SSNN</v>
          </cell>
          <cell r="B1916" t="str">
            <v>Secondary Service Greater than 5kW w/o ID</v>
          </cell>
          <cell r="C1916">
            <v>30</v>
          </cell>
          <cell r="D1916">
            <v>25</v>
          </cell>
          <cell r="E1916" t="str">
            <v>R=A1D1</v>
          </cell>
          <cell r="F1916">
            <v>1</v>
          </cell>
          <cell r="G1916">
            <v>36594</v>
          </cell>
          <cell r="H1916">
            <v>240</v>
          </cell>
          <cell r="I1916">
            <v>3</v>
          </cell>
          <cell r="J1916">
            <v>9</v>
          </cell>
        </row>
        <row r="1917">
          <cell r="A1917" t="str">
            <v>SSGN</v>
          </cell>
          <cell r="B1917" t="str">
            <v>Secondary Service Greater than 5kW w/o ID</v>
          </cell>
          <cell r="C1917">
            <v>30</v>
          </cell>
          <cell r="D1917">
            <v>25</v>
          </cell>
          <cell r="E1917" t="str">
            <v>R=A1D1</v>
          </cell>
          <cell r="F1917">
            <v>1</v>
          </cell>
          <cell r="G1917">
            <v>37678</v>
          </cell>
          <cell r="H1917">
            <v>240</v>
          </cell>
          <cell r="I1917">
            <v>3</v>
          </cell>
          <cell r="J1917">
            <v>3</v>
          </cell>
        </row>
        <row r="1918">
          <cell r="A1918" t="str">
            <v>SSNN</v>
          </cell>
          <cell r="B1918" t="str">
            <v>Secondary Service Greater than 5kW w/o ID</v>
          </cell>
          <cell r="C1918">
            <v>30</v>
          </cell>
          <cell r="D1918">
            <v>25</v>
          </cell>
          <cell r="E1918" t="str">
            <v>R=A1D1</v>
          </cell>
          <cell r="F1918">
            <v>1</v>
          </cell>
          <cell r="G1918">
            <v>36595</v>
          </cell>
          <cell r="H1918">
            <v>240</v>
          </cell>
          <cell r="I1918">
            <v>3</v>
          </cell>
          <cell r="J1918">
            <v>3</v>
          </cell>
        </row>
        <row r="1919">
          <cell r="A1919" t="str">
            <v>SSGN</v>
          </cell>
          <cell r="B1919" t="str">
            <v>Secondary Service Greater than 5kW w/o ID</v>
          </cell>
          <cell r="C1919">
            <v>30</v>
          </cell>
          <cell r="D1919">
            <v>25</v>
          </cell>
          <cell r="E1919" t="str">
            <v>R=A1D</v>
          </cell>
          <cell r="F1919">
            <v>1</v>
          </cell>
          <cell r="G1919">
            <v>36161</v>
          </cell>
          <cell r="H1919">
            <v>240</v>
          </cell>
          <cell r="I1919">
            <v>3</v>
          </cell>
          <cell r="J1919">
            <v>1</v>
          </cell>
        </row>
        <row r="1920">
          <cell r="A1920" t="str">
            <v>SSNN</v>
          </cell>
          <cell r="B1920" t="str">
            <v>Secondary Service Greater than 5kW w/o ID</v>
          </cell>
          <cell r="C1920">
            <v>30</v>
          </cell>
          <cell r="D1920">
            <v>25</v>
          </cell>
          <cell r="E1920" t="str">
            <v>R=A1D1</v>
          </cell>
          <cell r="F1920">
            <v>1</v>
          </cell>
          <cell r="G1920">
            <v>36788</v>
          </cell>
          <cell r="H1920">
            <v>240</v>
          </cell>
          <cell r="I1920">
            <v>3</v>
          </cell>
          <cell r="J1920">
            <v>28</v>
          </cell>
        </row>
        <row r="1921">
          <cell r="A1921" t="str">
            <v>SSNN</v>
          </cell>
          <cell r="B1921" t="str">
            <v>Secondary Service Greater than 5kW w/o ID</v>
          </cell>
          <cell r="C1921">
            <v>30</v>
          </cell>
          <cell r="D1921">
            <v>25</v>
          </cell>
          <cell r="E1921" t="str">
            <v>R=A1D1</v>
          </cell>
          <cell r="F1921">
            <v>1</v>
          </cell>
          <cell r="G1921">
            <v>36746</v>
          </cell>
          <cell r="H1921">
            <v>999</v>
          </cell>
          <cell r="I1921">
            <v>3</v>
          </cell>
          <cell r="J1921">
            <v>1</v>
          </cell>
        </row>
        <row r="1922">
          <cell r="A1922" t="str">
            <v>SSNN</v>
          </cell>
          <cell r="B1922" t="str">
            <v>Secondary Service Greater than 5kW w/o ID</v>
          </cell>
          <cell r="C1922">
            <v>30</v>
          </cell>
          <cell r="D1922">
            <v>25</v>
          </cell>
          <cell r="E1922" t="str">
            <v>R=A1D1</v>
          </cell>
          <cell r="F1922">
            <v>1</v>
          </cell>
          <cell r="G1922">
            <v>36526</v>
          </cell>
          <cell r="H1922">
            <v>999</v>
          </cell>
          <cell r="I1922">
            <v>3</v>
          </cell>
          <cell r="J1922">
            <v>1</v>
          </cell>
        </row>
        <row r="1923">
          <cell r="A1923" t="str">
            <v>SSNN</v>
          </cell>
          <cell r="B1923" t="str">
            <v>Secondary Service Greater than 5kW w/o ID</v>
          </cell>
          <cell r="C1923">
            <v>30</v>
          </cell>
          <cell r="D1923">
            <v>25</v>
          </cell>
          <cell r="E1923" t="str">
            <v>R=A1D1</v>
          </cell>
          <cell r="F1923">
            <v>1</v>
          </cell>
          <cell r="G1923">
            <v>37117</v>
          </cell>
          <cell r="H1923">
            <v>240</v>
          </cell>
          <cell r="I1923">
            <v>3</v>
          </cell>
          <cell r="J1923">
            <v>8</v>
          </cell>
        </row>
        <row r="1924">
          <cell r="A1924" t="str">
            <v>SSGN</v>
          </cell>
          <cell r="B1924" t="str">
            <v>Secondary Service Greater than 5kW w/o ID</v>
          </cell>
          <cell r="C1924">
            <v>30</v>
          </cell>
          <cell r="D1924">
            <v>25</v>
          </cell>
          <cell r="E1924" t="str">
            <v>R=A1D1</v>
          </cell>
          <cell r="F1924">
            <v>1</v>
          </cell>
          <cell r="G1924">
            <v>37173</v>
          </cell>
          <cell r="H1924">
            <v>240</v>
          </cell>
          <cell r="I1924">
            <v>3</v>
          </cell>
          <cell r="J1924">
            <v>1</v>
          </cell>
        </row>
        <row r="1925">
          <cell r="A1925" t="str">
            <v>SSNN</v>
          </cell>
          <cell r="B1925" t="str">
            <v>Secondary Service Greater than 5kW w/o ID</v>
          </cell>
          <cell r="C1925">
            <v>30</v>
          </cell>
          <cell r="D1925">
            <v>25</v>
          </cell>
          <cell r="E1925" t="str">
            <v>R=A1D1</v>
          </cell>
          <cell r="F1925">
            <v>1</v>
          </cell>
          <cell r="G1925">
            <v>37641</v>
          </cell>
          <cell r="H1925">
            <v>999</v>
          </cell>
          <cell r="I1925">
            <v>3</v>
          </cell>
          <cell r="J1925">
            <v>24</v>
          </cell>
        </row>
        <row r="1926">
          <cell r="A1926" t="str">
            <v>SSGN</v>
          </cell>
          <cell r="B1926" t="str">
            <v>Secondary Service Greater than 5kW w/o ID</v>
          </cell>
          <cell r="C1926">
            <v>30</v>
          </cell>
          <cell r="D1926">
            <v>25</v>
          </cell>
          <cell r="E1926" t="str">
            <v>R=A1D1</v>
          </cell>
          <cell r="F1926">
            <v>1</v>
          </cell>
          <cell r="G1926">
            <v>38692</v>
          </cell>
          <cell r="H1926">
            <v>240</v>
          </cell>
          <cell r="I1926">
            <v>3</v>
          </cell>
          <cell r="J1926">
            <v>2</v>
          </cell>
        </row>
        <row r="1927">
          <cell r="A1927" t="str">
            <v>SSGN</v>
          </cell>
          <cell r="B1927" t="str">
            <v>Secondary Service Greater than 5kW w/o ID</v>
          </cell>
          <cell r="C1927">
            <v>30</v>
          </cell>
          <cell r="D1927">
            <v>25</v>
          </cell>
          <cell r="E1927" t="str">
            <v>R=A1D1</v>
          </cell>
          <cell r="F1927">
            <v>1</v>
          </cell>
          <cell r="G1927">
            <v>38730</v>
          </cell>
          <cell r="H1927">
            <v>240</v>
          </cell>
          <cell r="I1927">
            <v>3</v>
          </cell>
          <cell r="J1927">
            <v>17</v>
          </cell>
        </row>
        <row r="1928">
          <cell r="A1928" t="str">
            <v>SSNN</v>
          </cell>
          <cell r="B1928" t="str">
            <v>Secondary Service Greater than 5kW w/o ID</v>
          </cell>
          <cell r="C1928">
            <v>30</v>
          </cell>
          <cell r="D1928">
            <v>25</v>
          </cell>
          <cell r="E1928" t="str">
            <v>R=A1D1</v>
          </cell>
          <cell r="F1928">
            <v>1</v>
          </cell>
          <cell r="G1928">
            <v>38727</v>
          </cell>
          <cell r="H1928">
            <v>999</v>
          </cell>
          <cell r="I1928">
            <v>3</v>
          </cell>
          <cell r="J1928">
            <v>4</v>
          </cell>
        </row>
        <row r="1929">
          <cell r="A1929" t="str">
            <v>SSGN</v>
          </cell>
          <cell r="B1929" t="str">
            <v>Secondary Service Greater than 5kW w/o ID</v>
          </cell>
          <cell r="C1929">
            <v>30</v>
          </cell>
          <cell r="D1929">
            <v>25</v>
          </cell>
          <cell r="E1929" t="str">
            <v>R=A1D1</v>
          </cell>
          <cell r="F1929">
            <v>1</v>
          </cell>
          <cell r="G1929">
            <v>38740</v>
          </cell>
          <cell r="H1929">
            <v>240</v>
          </cell>
          <cell r="I1929">
            <v>3</v>
          </cell>
          <cell r="J1929">
            <v>4</v>
          </cell>
        </row>
        <row r="1930">
          <cell r="A1930" t="str">
            <v>SSNN</v>
          </cell>
          <cell r="B1930" t="str">
            <v>Secondary Service Greater than 5kW w/o ID</v>
          </cell>
          <cell r="C1930">
            <v>30</v>
          </cell>
          <cell r="D1930">
            <v>25</v>
          </cell>
          <cell r="E1930" t="str">
            <v>R=A1D1</v>
          </cell>
          <cell r="F1930">
            <v>1</v>
          </cell>
          <cell r="G1930">
            <v>38636</v>
          </cell>
          <cell r="H1930">
            <v>240</v>
          </cell>
          <cell r="I1930">
            <v>3</v>
          </cell>
          <cell r="J1930">
            <v>3</v>
          </cell>
        </row>
        <row r="1931">
          <cell r="A1931" t="str">
            <v>SSNN</v>
          </cell>
          <cell r="B1931" t="str">
            <v>Secondary Service Greater than 5kW w/o ID</v>
          </cell>
          <cell r="C1931">
            <v>30</v>
          </cell>
          <cell r="D1931">
            <v>25</v>
          </cell>
          <cell r="E1931" t="str">
            <v>R=A1D1</v>
          </cell>
          <cell r="F1931">
            <v>1</v>
          </cell>
          <cell r="G1931">
            <v>38833</v>
          </cell>
          <cell r="H1931">
            <v>999</v>
          </cell>
          <cell r="I1931">
            <v>3</v>
          </cell>
          <cell r="J1931">
            <v>8</v>
          </cell>
        </row>
        <row r="1932">
          <cell r="A1932" t="str">
            <v>SSGN</v>
          </cell>
          <cell r="B1932" t="str">
            <v>Secondary Service Greater than 5kW w/o ID</v>
          </cell>
          <cell r="C1932">
            <v>30</v>
          </cell>
          <cell r="D1932">
            <v>25</v>
          </cell>
          <cell r="E1932" t="str">
            <v>R=A1D1</v>
          </cell>
          <cell r="F1932">
            <v>1</v>
          </cell>
          <cell r="G1932">
            <v>38971</v>
          </cell>
          <cell r="H1932">
            <v>240</v>
          </cell>
          <cell r="I1932">
            <v>3</v>
          </cell>
          <cell r="J1932">
            <v>4</v>
          </cell>
        </row>
        <row r="1933">
          <cell r="A1933" t="str">
            <v>SSNN</v>
          </cell>
          <cell r="B1933" t="str">
            <v>Secondary Service Greater than 5kW w/o ID</v>
          </cell>
          <cell r="C1933">
            <v>30</v>
          </cell>
          <cell r="D1933">
            <v>25</v>
          </cell>
          <cell r="E1933" t="str">
            <v>R=A1D1</v>
          </cell>
          <cell r="F1933">
            <v>1</v>
          </cell>
          <cell r="G1933">
            <v>39030</v>
          </cell>
          <cell r="H1933">
            <v>999</v>
          </cell>
          <cell r="I1933">
            <v>3</v>
          </cell>
          <cell r="J1933">
            <v>11</v>
          </cell>
        </row>
        <row r="1934">
          <cell r="A1934" t="str">
            <v>SSGN</v>
          </cell>
          <cell r="B1934" t="str">
            <v>Secondary Service Greater than 5kW w/o ID</v>
          </cell>
          <cell r="C1934">
            <v>30</v>
          </cell>
          <cell r="D1934">
            <v>25</v>
          </cell>
          <cell r="E1934" t="str">
            <v>R=A1D1</v>
          </cell>
          <cell r="F1934">
            <v>1</v>
          </cell>
          <cell r="G1934">
            <v>39090</v>
          </cell>
          <cell r="H1934">
            <v>240</v>
          </cell>
          <cell r="I1934">
            <v>3</v>
          </cell>
          <cell r="J1934">
            <v>4</v>
          </cell>
        </row>
        <row r="1935">
          <cell r="A1935" t="str">
            <v>SSGN</v>
          </cell>
          <cell r="B1935" t="str">
            <v>Secondary Service Greater than 5kW w/o ID</v>
          </cell>
          <cell r="C1935">
            <v>30</v>
          </cell>
          <cell r="D1935">
            <v>25</v>
          </cell>
          <cell r="E1935" t="str">
            <v>R=A1D1</v>
          </cell>
          <cell r="F1935">
            <v>1</v>
          </cell>
          <cell r="G1935">
            <v>39241</v>
          </cell>
          <cell r="H1935">
            <v>240</v>
          </cell>
          <cell r="I1935">
            <v>3</v>
          </cell>
          <cell r="J1935">
            <v>8</v>
          </cell>
        </row>
        <row r="1936">
          <cell r="A1936" t="str">
            <v>SSGN</v>
          </cell>
          <cell r="B1936" t="str">
            <v>Secondary Service Greater than 5kW w/o ID</v>
          </cell>
          <cell r="C1936">
            <v>30</v>
          </cell>
          <cell r="D1936">
            <v>20</v>
          </cell>
          <cell r="E1936" t="str">
            <v>R=AB1</v>
          </cell>
          <cell r="F1936">
            <v>1</v>
          </cell>
          <cell r="G1936">
            <v>39232</v>
          </cell>
          <cell r="H1936">
            <v>240</v>
          </cell>
          <cell r="I1936">
            <v>3</v>
          </cell>
          <cell r="J1936">
            <v>1</v>
          </cell>
        </row>
        <row r="1937">
          <cell r="A1937" t="str">
            <v>SSGN</v>
          </cell>
          <cell r="B1937" t="str">
            <v>Secondary Service Greater than 5kW w/o ID</v>
          </cell>
          <cell r="C1937">
            <v>30</v>
          </cell>
          <cell r="D1937">
            <v>25</v>
          </cell>
          <cell r="E1937" t="str">
            <v>R=A1D1</v>
          </cell>
          <cell r="F1937">
            <v>1</v>
          </cell>
          <cell r="G1937">
            <v>39224</v>
          </cell>
          <cell r="H1937">
            <v>240</v>
          </cell>
          <cell r="I1937">
            <v>3</v>
          </cell>
          <cell r="J1937">
            <v>4</v>
          </cell>
        </row>
        <row r="1938">
          <cell r="A1938" t="str">
            <v>SSNN</v>
          </cell>
          <cell r="B1938" t="str">
            <v>Secondary Service Greater than 5kW w/o ID</v>
          </cell>
          <cell r="C1938">
            <v>30</v>
          </cell>
          <cell r="D1938">
            <v>25</v>
          </cell>
          <cell r="E1938" t="str">
            <v>R=A1D1</v>
          </cell>
          <cell r="F1938">
            <v>1</v>
          </cell>
          <cell r="G1938">
            <v>39307</v>
          </cell>
          <cell r="H1938">
            <v>240</v>
          </cell>
          <cell r="I1938">
            <v>3</v>
          </cell>
          <cell r="J1938">
            <v>40</v>
          </cell>
        </row>
        <row r="1939">
          <cell r="A1939" t="str">
            <v>SSGN</v>
          </cell>
          <cell r="B1939" t="str">
            <v>Secondary Service Greater than 5kW w/o ID</v>
          </cell>
          <cell r="C1939">
            <v>30</v>
          </cell>
          <cell r="D1939">
            <v>25</v>
          </cell>
          <cell r="E1939" t="str">
            <v>R=A1D1</v>
          </cell>
          <cell r="F1939">
            <v>1</v>
          </cell>
          <cell r="G1939">
            <v>39431</v>
          </cell>
          <cell r="H1939">
            <v>240</v>
          </cell>
          <cell r="I1939">
            <v>3</v>
          </cell>
          <cell r="J1939">
            <v>3</v>
          </cell>
        </row>
        <row r="1940">
          <cell r="A1940" t="str">
            <v>SSGN</v>
          </cell>
          <cell r="B1940" t="str">
            <v>Secondary Service Greater than 5kW w/o ID</v>
          </cell>
          <cell r="C1940">
            <v>30</v>
          </cell>
          <cell r="D1940">
            <v>25</v>
          </cell>
          <cell r="E1940" t="str">
            <v>R=A1D1</v>
          </cell>
          <cell r="F1940">
            <v>1</v>
          </cell>
          <cell r="G1940">
            <v>39356</v>
          </cell>
          <cell r="H1940">
            <v>240</v>
          </cell>
          <cell r="I1940">
            <v>3</v>
          </cell>
          <cell r="J1940">
            <v>23</v>
          </cell>
        </row>
        <row r="1941">
          <cell r="A1941" t="str">
            <v>SSGN</v>
          </cell>
          <cell r="B1941" t="str">
            <v>Secondary Service Greater than 5kW w/o ID</v>
          </cell>
          <cell r="C1941">
            <v>30</v>
          </cell>
          <cell r="D1941">
            <v>20</v>
          </cell>
          <cell r="E1941" t="str">
            <v>A=ALF</v>
          </cell>
          <cell r="F1941">
            <v>1</v>
          </cell>
          <cell r="G1941">
            <v>39487</v>
          </cell>
          <cell r="H1941">
            <v>240</v>
          </cell>
          <cell r="I1941">
            <v>3</v>
          </cell>
          <cell r="J1941">
            <v>2</v>
          </cell>
        </row>
        <row r="1942">
          <cell r="A1942" t="str">
            <v>SSGN</v>
          </cell>
          <cell r="B1942" t="str">
            <v>Secondary Service Greater than 5kW w/o ID</v>
          </cell>
          <cell r="C1942">
            <v>30</v>
          </cell>
          <cell r="D1942">
            <v>25</v>
          </cell>
          <cell r="E1942" t="str">
            <v>R=A1D1</v>
          </cell>
          <cell r="F1942">
            <v>1</v>
          </cell>
          <cell r="G1942">
            <v>39511</v>
          </cell>
          <cell r="H1942">
            <v>999</v>
          </cell>
          <cell r="I1942">
            <v>3</v>
          </cell>
          <cell r="J1942">
            <v>4</v>
          </cell>
        </row>
        <row r="1943">
          <cell r="A1943" t="str">
            <v>SSGN</v>
          </cell>
          <cell r="B1943" t="str">
            <v>Secondary Service Greater than 5kW w/o ID</v>
          </cell>
          <cell r="C1943">
            <v>30</v>
          </cell>
          <cell r="D1943">
            <v>25</v>
          </cell>
          <cell r="E1943" t="str">
            <v>R=A1D1</v>
          </cell>
          <cell r="F1943">
            <v>1</v>
          </cell>
          <cell r="G1943">
            <v>39566</v>
          </cell>
          <cell r="H1943">
            <v>240</v>
          </cell>
          <cell r="I1943">
            <v>3</v>
          </cell>
          <cell r="J1943">
            <v>6</v>
          </cell>
        </row>
        <row r="1944">
          <cell r="A1944" t="str">
            <v>SSGN</v>
          </cell>
          <cell r="B1944" t="str">
            <v>Secondary Service Greater than 5kW w/o ID</v>
          </cell>
          <cell r="C1944">
            <v>30</v>
          </cell>
          <cell r="D1944">
            <v>20</v>
          </cell>
          <cell r="E1944" t="str">
            <v>R=MX</v>
          </cell>
          <cell r="F1944">
            <v>1</v>
          </cell>
          <cell r="G1944">
            <v>39605</v>
          </cell>
          <cell r="H1944">
            <v>240</v>
          </cell>
          <cell r="I1944">
            <v>3</v>
          </cell>
          <cell r="J1944">
            <v>1</v>
          </cell>
        </row>
        <row r="1945">
          <cell r="A1945" t="str">
            <v>SSGN</v>
          </cell>
          <cell r="B1945" t="str">
            <v>Secondary Service Greater than 5kW w/o ID</v>
          </cell>
          <cell r="C1945">
            <v>30</v>
          </cell>
          <cell r="D1945">
            <v>25</v>
          </cell>
          <cell r="E1945" t="str">
            <v>R=A1D1</v>
          </cell>
          <cell r="F1945">
            <v>1</v>
          </cell>
          <cell r="G1945">
            <v>39681</v>
          </cell>
          <cell r="H1945">
            <v>240</v>
          </cell>
          <cell r="I1945">
            <v>3</v>
          </cell>
          <cell r="J1945">
            <v>4</v>
          </cell>
        </row>
        <row r="1946">
          <cell r="A1946" t="str">
            <v>SSNN</v>
          </cell>
          <cell r="B1946" t="str">
            <v>Secondary Service Greater than 5kW w/o ID</v>
          </cell>
          <cell r="C1946">
            <v>30</v>
          </cell>
          <cell r="D1946">
            <v>25</v>
          </cell>
          <cell r="E1946" t="str">
            <v>R=A1D1</v>
          </cell>
          <cell r="F1946">
            <v>1</v>
          </cell>
          <cell r="G1946">
            <v>39707</v>
          </cell>
          <cell r="H1946">
            <v>999</v>
          </cell>
          <cell r="I1946">
            <v>3</v>
          </cell>
          <cell r="J1946">
            <v>1</v>
          </cell>
        </row>
        <row r="1947">
          <cell r="A1947" t="str">
            <v>SSPN</v>
          </cell>
          <cell r="B1947" t="str">
            <v>Secondary Service Greater than 5kW w/o ID</v>
          </cell>
          <cell r="C1947">
            <v>30</v>
          </cell>
          <cell r="D1947">
            <v>25</v>
          </cell>
          <cell r="E1947" t="str">
            <v>R=A1D1</v>
          </cell>
          <cell r="F1947">
            <v>1</v>
          </cell>
          <cell r="G1947">
            <v>39736</v>
          </cell>
          <cell r="H1947">
            <v>240</v>
          </cell>
          <cell r="I1947">
            <v>3</v>
          </cell>
          <cell r="J1947">
            <v>1</v>
          </cell>
        </row>
        <row r="1948">
          <cell r="A1948" t="str">
            <v>SSNN</v>
          </cell>
          <cell r="B1948" t="str">
            <v>Secondary Service Greater than 5kW w/o ID</v>
          </cell>
          <cell r="C1948">
            <v>30</v>
          </cell>
          <cell r="D1948">
            <v>25</v>
          </cell>
          <cell r="E1948" t="str">
            <v>S=I210+CE</v>
          </cell>
          <cell r="F1948">
            <v>1</v>
          </cell>
          <cell r="G1948">
            <v>40018</v>
          </cell>
          <cell r="H1948">
            <v>240</v>
          </cell>
          <cell r="I1948">
            <v>3</v>
          </cell>
          <cell r="J1948">
            <v>7</v>
          </cell>
        </row>
        <row r="1949">
          <cell r="A1949" t="str">
            <v>SSGN</v>
          </cell>
          <cell r="B1949" t="str">
            <v>Secondary Service Greater than 5kW w/o ID</v>
          </cell>
          <cell r="C1949">
            <v>30</v>
          </cell>
          <cell r="D1949">
            <v>25</v>
          </cell>
          <cell r="E1949" t="str">
            <v>S=I210+CE</v>
          </cell>
          <cell r="F1949">
            <v>1</v>
          </cell>
          <cell r="G1949">
            <v>40031</v>
          </cell>
          <cell r="H1949">
            <v>240</v>
          </cell>
          <cell r="I1949">
            <v>3</v>
          </cell>
          <cell r="J1949">
            <v>8</v>
          </cell>
        </row>
        <row r="1950">
          <cell r="A1950" t="str">
            <v>SSNN</v>
          </cell>
          <cell r="B1950" t="str">
            <v>Secondary Service Greater than 5kW w/o ID</v>
          </cell>
          <cell r="C1950">
            <v>30</v>
          </cell>
          <cell r="D1950">
            <v>25</v>
          </cell>
          <cell r="E1950" t="str">
            <v>R=KWS</v>
          </cell>
          <cell r="F1950">
            <v>1</v>
          </cell>
          <cell r="H1950">
            <v>0</v>
          </cell>
          <cell r="I1950">
            <v>0</v>
          </cell>
          <cell r="J1950">
            <v>22</v>
          </cell>
        </row>
        <row r="1951">
          <cell r="A1951" t="str">
            <v>SSNN</v>
          </cell>
          <cell r="B1951" t="str">
            <v>Secondary Service Greater than 5kW w/o ID</v>
          </cell>
          <cell r="C1951">
            <v>30</v>
          </cell>
          <cell r="D1951">
            <v>25</v>
          </cell>
          <cell r="E1951" t="str">
            <v>R=J5SD</v>
          </cell>
          <cell r="F1951">
            <v>1</v>
          </cell>
          <cell r="H1951">
            <v>240</v>
          </cell>
          <cell r="I1951">
            <v>3</v>
          </cell>
          <cell r="J1951">
            <v>40</v>
          </cell>
        </row>
        <row r="1952">
          <cell r="A1952" t="str">
            <v>SSNN</v>
          </cell>
          <cell r="B1952" t="str">
            <v>Secondary Service Greater than 5kW w/o ID</v>
          </cell>
          <cell r="C1952">
            <v>30</v>
          </cell>
          <cell r="D1952">
            <v>25</v>
          </cell>
          <cell r="E1952" t="str">
            <v>R=J5SD</v>
          </cell>
          <cell r="F1952">
            <v>1</v>
          </cell>
          <cell r="H1952">
            <v>240</v>
          </cell>
          <cell r="I1952">
            <v>2</v>
          </cell>
          <cell r="J1952">
            <v>1</v>
          </cell>
        </row>
        <row r="1953">
          <cell r="A1953" t="str">
            <v>SSNN</v>
          </cell>
          <cell r="B1953" t="str">
            <v>Secondary Service Greater than 5kW w/o ID</v>
          </cell>
          <cell r="C1953">
            <v>30</v>
          </cell>
          <cell r="D1953">
            <v>25</v>
          </cell>
          <cell r="E1953" t="str">
            <v>R=TMS2S</v>
          </cell>
          <cell r="F1953">
            <v>1</v>
          </cell>
          <cell r="H1953">
            <v>0</v>
          </cell>
          <cell r="I1953">
            <v>0</v>
          </cell>
          <cell r="J1953">
            <v>1</v>
          </cell>
        </row>
        <row r="1954">
          <cell r="A1954" t="str">
            <v>SSGN</v>
          </cell>
          <cell r="B1954" t="str">
            <v>Secondary Service Greater than 5kW w/o ID</v>
          </cell>
          <cell r="C1954">
            <v>30</v>
          </cell>
          <cell r="D1954">
            <v>20</v>
          </cell>
          <cell r="E1954" t="str">
            <v>R=J5S</v>
          </cell>
          <cell r="F1954">
            <v>1</v>
          </cell>
          <cell r="H1954">
            <v>240</v>
          </cell>
          <cell r="I1954">
            <v>3</v>
          </cell>
          <cell r="J1954">
            <v>1</v>
          </cell>
        </row>
        <row r="1955">
          <cell r="A1955" t="str">
            <v>SSNN</v>
          </cell>
          <cell r="B1955" t="str">
            <v>Secondary Service Greater than 5kW w/o ID</v>
          </cell>
          <cell r="C1955">
            <v>30</v>
          </cell>
          <cell r="D1955">
            <v>25</v>
          </cell>
          <cell r="E1955" t="str">
            <v>R=J3TS</v>
          </cell>
          <cell r="F1955">
            <v>1</v>
          </cell>
          <cell r="H1955">
            <v>240</v>
          </cell>
          <cell r="I1955">
            <v>3</v>
          </cell>
          <cell r="J1955">
            <v>1</v>
          </cell>
        </row>
        <row r="1956">
          <cell r="A1956" t="str">
            <v>SSGN</v>
          </cell>
          <cell r="B1956" t="str">
            <v>Secondary Service Greater than 5kW w/o ID</v>
          </cell>
          <cell r="C1956">
            <v>30</v>
          </cell>
          <cell r="D1956">
            <v>20</v>
          </cell>
          <cell r="E1956" t="str">
            <v>R=MS</v>
          </cell>
          <cell r="F1956">
            <v>1</v>
          </cell>
          <cell r="H1956">
            <v>240</v>
          </cell>
          <cell r="I1956">
            <v>3</v>
          </cell>
          <cell r="J1956">
            <v>2</v>
          </cell>
        </row>
        <row r="1957">
          <cell r="A1957" t="str">
            <v>SSGN</v>
          </cell>
          <cell r="B1957" t="str">
            <v>Secondary Service Greater than 5kW w/o ID</v>
          </cell>
          <cell r="C1957">
            <v>30</v>
          </cell>
          <cell r="D1957">
            <v>25</v>
          </cell>
          <cell r="E1957" t="str">
            <v>R=TMS2S</v>
          </cell>
          <cell r="F1957">
            <v>1</v>
          </cell>
          <cell r="H1957">
            <v>240</v>
          </cell>
          <cell r="I1957">
            <v>3</v>
          </cell>
          <cell r="J1957">
            <v>5</v>
          </cell>
        </row>
        <row r="1958">
          <cell r="A1958" t="str">
            <v>SSNN</v>
          </cell>
          <cell r="B1958" t="str">
            <v>Secondary Service Greater than 5kW w/o ID</v>
          </cell>
          <cell r="C1958">
            <v>30</v>
          </cell>
          <cell r="D1958">
            <v>25</v>
          </cell>
          <cell r="E1958" t="str">
            <v>R=D2SH</v>
          </cell>
          <cell r="F1958">
            <v>1</v>
          </cell>
          <cell r="H1958">
            <v>480</v>
          </cell>
          <cell r="I1958">
            <v>4</v>
          </cell>
          <cell r="J1958">
            <v>1</v>
          </cell>
        </row>
        <row r="1959">
          <cell r="A1959" t="str">
            <v>SSMN</v>
          </cell>
          <cell r="B1959" t="str">
            <v>Secondary Service Greater than 5kW w/o ID</v>
          </cell>
          <cell r="C1959">
            <v>30</v>
          </cell>
          <cell r="D1959">
            <v>25</v>
          </cell>
          <cell r="E1959" t="str">
            <v>R=DDMS</v>
          </cell>
          <cell r="F1959">
            <v>1</v>
          </cell>
          <cell r="H1959">
            <v>240</v>
          </cell>
          <cell r="I1959">
            <v>3</v>
          </cell>
          <cell r="J1959">
            <v>1</v>
          </cell>
        </row>
        <row r="1960">
          <cell r="A1960" t="str">
            <v>SSNN</v>
          </cell>
          <cell r="B1960" t="str">
            <v>Secondary Service Greater than 5kW w/o ID</v>
          </cell>
          <cell r="C1960">
            <v>30</v>
          </cell>
          <cell r="D1960">
            <v>25</v>
          </cell>
          <cell r="E1960" t="str">
            <v>R=A1D1</v>
          </cell>
          <cell r="F1960">
            <v>1</v>
          </cell>
          <cell r="G1960">
            <v>38419</v>
          </cell>
          <cell r="H1960">
            <v>999</v>
          </cell>
          <cell r="I1960">
            <v>3</v>
          </cell>
          <cell r="J1960">
            <v>9</v>
          </cell>
        </row>
        <row r="1961">
          <cell r="A1961" t="str">
            <v>SSNN</v>
          </cell>
          <cell r="B1961" t="str">
            <v>Secondary Service Greater than 5kW w/o ID</v>
          </cell>
          <cell r="C1961">
            <v>30</v>
          </cell>
          <cell r="D1961">
            <v>25</v>
          </cell>
          <cell r="E1961" t="str">
            <v>R=A1D1</v>
          </cell>
          <cell r="F1961">
            <v>1</v>
          </cell>
          <cell r="G1961">
            <v>38104</v>
          </cell>
          <cell r="H1961">
            <v>240</v>
          </cell>
          <cell r="I1961">
            <v>3</v>
          </cell>
          <cell r="J1961">
            <v>8</v>
          </cell>
        </row>
        <row r="1962">
          <cell r="A1962" t="str">
            <v>SSNN</v>
          </cell>
          <cell r="B1962" t="str">
            <v>Secondary Service Greater than 5kW w/o ID</v>
          </cell>
          <cell r="C1962">
            <v>30</v>
          </cell>
          <cell r="D1962">
            <v>25</v>
          </cell>
          <cell r="E1962" t="str">
            <v>R=A1D1</v>
          </cell>
          <cell r="F1962">
            <v>1</v>
          </cell>
          <cell r="G1962">
            <v>38419</v>
          </cell>
          <cell r="H1962">
            <v>240</v>
          </cell>
          <cell r="I1962">
            <v>3</v>
          </cell>
          <cell r="J1962">
            <v>1</v>
          </cell>
        </row>
        <row r="1963">
          <cell r="A1963" t="str">
            <v>SSNN</v>
          </cell>
          <cell r="B1963" t="str">
            <v>Secondary Service Greater than 5kW w/o ID</v>
          </cell>
          <cell r="C1963">
            <v>30</v>
          </cell>
          <cell r="D1963">
            <v>25</v>
          </cell>
          <cell r="E1963" t="str">
            <v>R=A1D1</v>
          </cell>
          <cell r="F1963">
            <v>1</v>
          </cell>
          <cell r="G1963">
            <v>38520</v>
          </cell>
          <cell r="H1963">
            <v>240</v>
          </cell>
          <cell r="I1963">
            <v>3</v>
          </cell>
          <cell r="J1963">
            <v>10</v>
          </cell>
        </row>
        <row r="1964">
          <cell r="A1964" t="str">
            <v>SSGN</v>
          </cell>
          <cell r="B1964" t="str">
            <v>Secondary Service Greater than 5kW w/o ID</v>
          </cell>
          <cell r="C1964">
            <v>30</v>
          </cell>
          <cell r="D1964">
            <v>20</v>
          </cell>
          <cell r="E1964" t="str">
            <v>R=MS</v>
          </cell>
          <cell r="F1964">
            <v>1</v>
          </cell>
          <cell r="H1964">
            <v>240</v>
          </cell>
          <cell r="I1964">
            <v>3</v>
          </cell>
          <cell r="J1964">
            <v>3</v>
          </cell>
        </row>
        <row r="1965">
          <cell r="A1965" t="str">
            <v>SSGN</v>
          </cell>
          <cell r="B1965" t="str">
            <v>Secondary Service Greater than 5kW w/o ID</v>
          </cell>
          <cell r="C1965">
            <v>30</v>
          </cell>
          <cell r="D1965">
            <v>25</v>
          </cell>
          <cell r="E1965" t="str">
            <v>R=A1D1</v>
          </cell>
          <cell r="F1965">
            <v>1</v>
          </cell>
          <cell r="G1965">
            <v>37811</v>
          </cell>
          <cell r="H1965">
            <v>240</v>
          </cell>
          <cell r="I1965">
            <v>3</v>
          </cell>
          <cell r="J1965">
            <v>6</v>
          </cell>
        </row>
        <row r="1966">
          <cell r="A1966" t="str">
            <v>SSNN</v>
          </cell>
          <cell r="B1966" t="str">
            <v>Secondary Service Greater than 5kW w/o ID</v>
          </cell>
          <cell r="C1966">
            <v>30</v>
          </cell>
          <cell r="D1966">
            <v>25</v>
          </cell>
          <cell r="E1966" t="str">
            <v>R=MS</v>
          </cell>
          <cell r="F1966">
            <v>1</v>
          </cell>
          <cell r="H1966">
            <v>240</v>
          </cell>
          <cell r="I1966">
            <v>3</v>
          </cell>
          <cell r="J1966">
            <v>1</v>
          </cell>
        </row>
        <row r="1967">
          <cell r="A1967" t="str">
            <v>SSNN</v>
          </cell>
          <cell r="B1967" t="str">
            <v>Secondary Service Greater than 5kW w/o ID</v>
          </cell>
          <cell r="C1967">
            <v>30</v>
          </cell>
          <cell r="D1967">
            <v>25</v>
          </cell>
          <cell r="E1967" t="str">
            <v>R=A1D</v>
          </cell>
          <cell r="F1967">
            <v>1</v>
          </cell>
          <cell r="H1967">
            <v>240</v>
          </cell>
          <cell r="I1967">
            <v>3</v>
          </cell>
          <cell r="J1967">
            <v>1</v>
          </cell>
        </row>
        <row r="1968">
          <cell r="A1968" t="str">
            <v>SSGN</v>
          </cell>
          <cell r="B1968" t="str">
            <v>Secondary Service Greater than 5kW w/o ID</v>
          </cell>
          <cell r="C1968">
            <v>30</v>
          </cell>
          <cell r="D1968">
            <v>20</v>
          </cell>
          <cell r="E1968" t="str">
            <v>R=J4S</v>
          </cell>
          <cell r="F1968">
            <v>1</v>
          </cell>
          <cell r="H1968">
            <v>240</v>
          </cell>
          <cell r="I1968">
            <v>3</v>
          </cell>
          <cell r="J1968">
            <v>1</v>
          </cell>
        </row>
        <row r="1969">
          <cell r="A1969" t="str">
            <v>SSNN</v>
          </cell>
          <cell r="B1969" t="str">
            <v>Secondary Service Greater than 5kW w/o ID</v>
          </cell>
          <cell r="C1969">
            <v>30</v>
          </cell>
          <cell r="D1969">
            <v>25</v>
          </cell>
          <cell r="E1969" t="str">
            <v>R=DXMS</v>
          </cell>
          <cell r="F1969">
            <v>1</v>
          </cell>
          <cell r="G1969">
            <v>36404</v>
          </cell>
          <cell r="H1969">
            <v>240</v>
          </cell>
          <cell r="I1969">
            <v>3</v>
          </cell>
          <cell r="J1969">
            <v>1</v>
          </cell>
        </row>
        <row r="1970">
          <cell r="A1970" t="str">
            <v>SSNN</v>
          </cell>
          <cell r="B1970" t="str">
            <v>Secondary Service Greater than 5kW w/o ID</v>
          </cell>
          <cell r="C1970">
            <v>30</v>
          </cell>
          <cell r="D1970">
            <v>25</v>
          </cell>
          <cell r="E1970" t="str">
            <v>R=J5SD</v>
          </cell>
          <cell r="F1970">
            <v>1</v>
          </cell>
          <cell r="G1970">
            <v>36071</v>
          </cell>
          <cell r="H1970">
            <v>240</v>
          </cell>
          <cell r="I1970">
            <v>3</v>
          </cell>
          <cell r="J1970">
            <v>1</v>
          </cell>
        </row>
        <row r="1971">
          <cell r="A1971" t="str">
            <v>SSNN</v>
          </cell>
          <cell r="B1971" t="str">
            <v>Secondary Service Greater than 5kW w/o ID</v>
          </cell>
          <cell r="C1971">
            <v>30</v>
          </cell>
          <cell r="D1971">
            <v>25</v>
          </cell>
          <cell r="E1971" t="str">
            <v>R=A1D1</v>
          </cell>
          <cell r="F1971">
            <v>1</v>
          </cell>
          <cell r="G1971">
            <v>37678</v>
          </cell>
          <cell r="H1971">
            <v>999</v>
          </cell>
          <cell r="I1971">
            <v>3</v>
          </cell>
          <cell r="J1971">
            <v>20</v>
          </cell>
        </row>
        <row r="1972">
          <cell r="A1972" t="str">
            <v>SSNN</v>
          </cell>
          <cell r="B1972" t="str">
            <v>Secondary Service Greater than 5kW w/o ID</v>
          </cell>
          <cell r="C1972">
            <v>30</v>
          </cell>
          <cell r="D1972">
            <v>25</v>
          </cell>
          <cell r="E1972" t="str">
            <v>R=A1D1</v>
          </cell>
          <cell r="F1972">
            <v>1</v>
          </cell>
          <cell r="G1972">
            <v>36643</v>
          </cell>
          <cell r="H1972">
            <v>240</v>
          </cell>
          <cell r="I1972">
            <v>3</v>
          </cell>
          <cell r="J1972">
            <v>1</v>
          </cell>
        </row>
        <row r="1973">
          <cell r="A1973" t="str">
            <v>SSNN</v>
          </cell>
          <cell r="B1973" t="str">
            <v>Secondary Service Greater than 5kW w/o ID</v>
          </cell>
          <cell r="C1973">
            <v>30</v>
          </cell>
          <cell r="D1973">
            <v>25</v>
          </cell>
          <cell r="E1973" t="str">
            <v>R=A1D1</v>
          </cell>
          <cell r="F1973">
            <v>1</v>
          </cell>
          <cell r="G1973">
            <v>36528</v>
          </cell>
          <cell r="H1973">
            <v>240</v>
          </cell>
          <cell r="I1973">
            <v>3</v>
          </cell>
          <cell r="J1973">
            <v>2</v>
          </cell>
        </row>
        <row r="1974">
          <cell r="A1974" t="str">
            <v>SSNN</v>
          </cell>
          <cell r="B1974" t="str">
            <v>Secondary Service Greater than 5kW w/o ID</v>
          </cell>
          <cell r="C1974">
            <v>30</v>
          </cell>
          <cell r="D1974">
            <v>25</v>
          </cell>
          <cell r="E1974" t="str">
            <v>R=A1D1</v>
          </cell>
          <cell r="F1974">
            <v>1</v>
          </cell>
          <cell r="G1974">
            <v>36424</v>
          </cell>
          <cell r="H1974">
            <v>240</v>
          </cell>
          <cell r="I1974">
            <v>3</v>
          </cell>
          <cell r="J1974">
            <v>1</v>
          </cell>
        </row>
        <row r="1975">
          <cell r="A1975" t="str">
            <v>SSGN</v>
          </cell>
          <cell r="B1975" t="str">
            <v>Secondary Service Greater than 5kW w/o ID</v>
          </cell>
          <cell r="C1975">
            <v>30</v>
          </cell>
          <cell r="D1975">
            <v>20</v>
          </cell>
          <cell r="E1975" t="str">
            <v>R=AB1</v>
          </cell>
          <cell r="F1975">
            <v>1</v>
          </cell>
          <cell r="G1975">
            <v>36896</v>
          </cell>
          <cell r="H1975">
            <v>240</v>
          </cell>
          <cell r="I1975">
            <v>3</v>
          </cell>
          <cell r="J1975">
            <v>1</v>
          </cell>
        </row>
        <row r="1976">
          <cell r="A1976" t="str">
            <v>SSNN</v>
          </cell>
          <cell r="B1976" t="str">
            <v>Secondary Service Greater than 5kW w/o ID</v>
          </cell>
          <cell r="C1976">
            <v>30</v>
          </cell>
          <cell r="D1976">
            <v>25</v>
          </cell>
          <cell r="E1976" t="str">
            <v>R=A1D1</v>
          </cell>
          <cell r="F1976">
            <v>1</v>
          </cell>
          <cell r="G1976">
            <v>37012</v>
          </cell>
          <cell r="H1976">
            <v>240</v>
          </cell>
          <cell r="I1976">
            <v>3</v>
          </cell>
          <cell r="J1976">
            <v>1</v>
          </cell>
        </row>
        <row r="1977">
          <cell r="A1977" t="str">
            <v>SSNN</v>
          </cell>
          <cell r="B1977" t="str">
            <v>Secondary Service Greater than 5kW w/o ID</v>
          </cell>
          <cell r="C1977">
            <v>30</v>
          </cell>
          <cell r="D1977">
            <v>25</v>
          </cell>
          <cell r="E1977" t="str">
            <v>R=A1D1</v>
          </cell>
          <cell r="F1977">
            <v>1</v>
          </cell>
          <cell r="G1977">
            <v>37047</v>
          </cell>
          <cell r="H1977">
            <v>999</v>
          </cell>
          <cell r="I1977">
            <v>3</v>
          </cell>
          <cell r="J1977">
            <v>1</v>
          </cell>
        </row>
        <row r="1978">
          <cell r="A1978" t="str">
            <v>SSNN</v>
          </cell>
          <cell r="B1978" t="str">
            <v>Secondary Service Greater than 5kW w/o ID</v>
          </cell>
          <cell r="C1978">
            <v>30</v>
          </cell>
          <cell r="D1978">
            <v>25</v>
          </cell>
          <cell r="E1978" t="str">
            <v>R=A1D1</v>
          </cell>
          <cell r="F1978">
            <v>1</v>
          </cell>
          <cell r="G1978">
            <v>37153</v>
          </cell>
          <cell r="H1978">
            <v>240</v>
          </cell>
          <cell r="I1978">
            <v>3</v>
          </cell>
          <cell r="J1978">
            <v>11</v>
          </cell>
        </row>
        <row r="1979">
          <cell r="A1979" t="str">
            <v>SSGN</v>
          </cell>
          <cell r="B1979" t="str">
            <v>Secondary Service Greater than 5kW w/o ID</v>
          </cell>
          <cell r="C1979">
            <v>30</v>
          </cell>
          <cell r="D1979">
            <v>25</v>
          </cell>
          <cell r="E1979" t="str">
            <v>R=A1D1</v>
          </cell>
          <cell r="F1979">
            <v>1</v>
          </cell>
          <cell r="G1979">
            <v>38616</v>
          </cell>
          <cell r="H1979">
            <v>240</v>
          </cell>
          <cell r="I1979">
            <v>3</v>
          </cell>
          <cell r="J1979">
            <v>3</v>
          </cell>
        </row>
        <row r="1980">
          <cell r="A1980" t="str">
            <v>SSNN</v>
          </cell>
          <cell r="B1980" t="str">
            <v>Secondary Service Greater than 5kW w/o ID</v>
          </cell>
          <cell r="C1980">
            <v>30</v>
          </cell>
          <cell r="D1980">
            <v>25</v>
          </cell>
          <cell r="E1980" t="str">
            <v>R=A1D1</v>
          </cell>
          <cell r="F1980">
            <v>1</v>
          </cell>
          <cell r="G1980">
            <v>38700</v>
          </cell>
          <cell r="H1980">
            <v>999</v>
          </cell>
          <cell r="I1980">
            <v>3</v>
          </cell>
          <cell r="J1980">
            <v>21</v>
          </cell>
        </row>
        <row r="1981">
          <cell r="A1981" t="str">
            <v>SSGN</v>
          </cell>
          <cell r="B1981" t="str">
            <v>Secondary Service Greater than 5kW w/o ID</v>
          </cell>
          <cell r="C1981">
            <v>30</v>
          </cell>
          <cell r="D1981">
            <v>25</v>
          </cell>
          <cell r="E1981" t="str">
            <v>R=A1D1</v>
          </cell>
          <cell r="F1981">
            <v>1</v>
          </cell>
          <cell r="G1981">
            <v>38995</v>
          </cell>
          <cell r="H1981">
            <v>240</v>
          </cell>
          <cell r="I1981">
            <v>3</v>
          </cell>
          <cell r="J1981">
            <v>3</v>
          </cell>
        </row>
        <row r="1982">
          <cell r="A1982" t="str">
            <v>SSGN</v>
          </cell>
          <cell r="B1982" t="str">
            <v>Secondary Service Greater than 5kW w/o ID</v>
          </cell>
          <cell r="C1982">
            <v>30</v>
          </cell>
          <cell r="D1982">
            <v>25</v>
          </cell>
          <cell r="E1982" t="str">
            <v>R=A1D1</v>
          </cell>
          <cell r="F1982">
            <v>1</v>
          </cell>
          <cell r="G1982">
            <v>39162</v>
          </cell>
          <cell r="H1982">
            <v>999</v>
          </cell>
          <cell r="I1982">
            <v>3</v>
          </cell>
          <cell r="J1982">
            <v>6</v>
          </cell>
        </row>
        <row r="1983">
          <cell r="A1983" t="str">
            <v>SSNN</v>
          </cell>
          <cell r="B1983" t="str">
            <v>Secondary Service Greater than 5kW w/o ID</v>
          </cell>
          <cell r="C1983">
            <v>30</v>
          </cell>
          <cell r="D1983">
            <v>25</v>
          </cell>
          <cell r="E1983" t="str">
            <v>R=A1D1</v>
          </cell>
          <cell r="F1983">
            <v>1</v>
          </cell>
          <cell r="G1983">
            <v>39241</v>
          </cell>
          <cell r="H1983">
            <v>240</v>
          </cell>
          <cell r="I1983">
            <v>3</v>
          </cell>
          <cell r="J1983">
            <v>32</v>
          </cell>
        </row>
        <row r="1984">
          <cell r="A1984" t="str">
            <v>SSAN</v>
          </cell>
          <cell r="B1984" t="str">
            <v>Secondary Service Greater than 5kW w/o ID</v>
          </cell>
          <cell r="C1984">
            <v>30</v>
          </cell>
          <cell r="D1984">
            <v>25</v>
          </cell>
          <cell r="E1984" t="str">
            <v>R=A1D1</v>
          </cell>
          <cell r="F1984">
            <v>1</v>
          </cell>
          <cell r="G1984">
            <v>39259</v>
          </cell>
          <cell r="H1984">
            <v>240</v>
          </cell>
          <cell r="I1984">
            <v>3</v>
          </cell>
          <cell r="J1984">
            <v>1</v>
          </cell>
        </row>
        <row r="1985">
          <cell r="A1985" t="str">
            <v>SSNN</v>
          </cell>
          <cell r="B1985" t="str">
            <v>Secondary Service Greater than 5kW w/o ID</v>
          </cell>
          <cell r="C1985">
            <v>30</v>
          </cell>
          <cell r="D1985">
            <v>25</v>
          </cell>
          <cell r="E1985" t="str">
            <v>R=A1D1</v>
          </cell>
          <cell r="F1985">
            <v>1</v>
          </cell>
          <cell r="G1985">
            <v>39450</v>
          </cell>
          <cell r="H1985">
            <v>240</v>
          </cell>
          <cell r="I1985">
            <v>3</v>
          </cell>
          <cell r="J1985">
            <v>10</v>
          </cell>
        </row>
        <row r="1986">
          <cell r="A1986" t="str">
            <v>SSGN</v>
          </cell>
          <cell r="B1986" t="str">
            <v>Secondary Service Greater than 5kW w/o ID</v>
          </cell>
          <cell r="C1986">
            <v>30</v>
          </cell>
          <cell r="D1986">
            <v>25</v>
          </cell>
          <cell r="E1986" t="str">
            <v>R=A1D1</v>
          </cell>
          <cell r="F1986">
            <v>1</v>
          </cell>
          <cell r="G1986">
            <v>39520</v>
          </cell>
          <cell r="H1986">
            <v>240</v>
          </cell>
          <cell r="I1986">
            <v>3</v>
          </cell>
          <cell r="J1986">
            <v>5</v>
          </cell>
        </row>
        <row r="1987">
          <cell r="A1987" t="str">
            <v>SSNN</v>
          </cell>
          <cell r="B1987" t="str">
            <v>Secondary Service Greater than 5kW w/o ID</v>
          </cell>
          <cell r="C1987">
            <v>30</v>
          </cell>
          <cell r="D1987">
            <v>25</v>
          </cell>
          <cell r="E1987" t="str">
            <v>R=A1D1</v>
          </cell>
          <cell r="F1987">
            <v>1</v>
          </cell>
          <cell r="G1987">
            <v>39585</v>
          </cell>
          <cell r="H1987">
            <v>240</v>
          </cell>
          <cell r="I1987">
            <v>3</v>
          </cell>
          <cell r="J1987">
            <v>17</v>
          </cell>
        </row>
        <row r="1988">
          <cell r="A1988" t="str">
            <v>SSGN</v>
          </cell>
          <cell r="B1988" t="str">
            <v>Secondary Service Greater than 5kW w/o ID</v>
          </cell>
          <cell r="C1988">
            <v>30</v>
          </cell>
          <cell r="D1988">
            <v>25</v>
          </cell>
          <cell r="E1988" t="str">
            <v>R=A1D1</v>
          </cell>
          <cell r="F1988">
            <v>1</v>
          </cell>
          <cell r="G1988">
            <v>39585</v>
          </cell>
          <cell r="H1988">
            <v>240</v>
          </cell>
          <cell r="I1988">
            <v>3</v>
          </cell>
          <cell r="J1988">
            <v>2</v>
          </cell>
        </row>
        <row r="1989">
          <cell r="A1989" t="str">
            <v>SSGN</v>
          </cell>
          <cell r="B1989" t="str">
            <v>Secondary Service Greater than 5kW w/o ID</v>
          </cell>
          <cell r="C1989">
            <v>30</v>
          </cell>
          <cell r="D1989">
            <v>20</v>
          </cell>
          <cell r="E1989" t="str">
            <v>R=MX</v>
          </cell>
          <cell r="F1989">
            <v>1</v>
          </cell>
          <cell r="G1989">
            <v>39731</v>
          </cell>
          <cell r="H1989">
            <v>240</v>
          </cell>
          <cell r="I1989">
            <v>3</v>
          </cell>
          <cell r="J1989">
            <v>3</v>
          </cell>
        </row>
        <row r="1990">
          <cell r="A1990" t="str">
            <v>SSNN</v>
          </cell>
          <cell r="B1990" t="str">
            <v>Secondary Service Greater than 5kW w/o ID</v>
          </cell>
          <cell r="C1990">
            <v>30</v>
          </cell>
          <cell r="D1990">
            <v>25</v>
          </cell>
          <cell r="E1990" t="str">
            <v>S=I210+CE</v>
          </cell>
          <cell r="F1990">
            <v>1</v>
          </cell>
          <cell r="G1990">
            <v>39976</v>
          </cell>
          <cell r="H1990">
            <v>240</v>
          </cell>
          <cell r="I1990">
            <v>3</v>
          </cell>
          <cell r="J1990">
            <v>8</v>
          </cell>
        </row>
        <row r="1991">
          <cell r="A1991" t="str">
            <v>SSGN</v>
          </cell>
          <cell r="B1991" t="str">
            <v>Secondary Service Greater than 5kW w/o ID</v>
          </cell>
          <cell r="C1991">
            <v>30</v>
          </cell>
          <cell r="D1991">
            <v>25</v>
          </cell>
          <cell r="E1991" t="str">
            <v>S=I210+CE</v>
          </cell>
          <cell r="F1991">
            <v>1</v>
          </cell>
          <cell r="G1991">
            <v>40206</v>
          </cell>
          <cell r="H1991">
            <v>240</v>
          </cell>
          <cell r="I1991">
            <v>3</v>
          </cell>
          <cell r="J1991">
            <v>1</v>
          </cell>
        </row>
        <row r="1992">
          <cell r="A1992" t="str">
            <v>SSGN</v>
          </cell>
          <cell r="B1992" t="str">
            <v>Secondary Service Greater than 5kW w/o ID</v>
          </cell>
          <cell r="C1992">
            <v>30</v>
          </cell>
          <cell r="D1992">
            <v>25</v>
          </cell>
          <cell r="E1992" t="str">
            <v>R=DXMS</v>
          </cell>
          <cell r="F1992">
            <v>1</v>
          </cell>
          <cell r="H1992">
            <v>240</v>
          </cell>
          <cell r="I1992">
            <v>3</v>
          </cell>
          <cell r="J1992">
            <v>14</v>
          </cell>
        </row>
        <row r="1993">
          <cell r="A1993" t="str">
            <v>SSGN</v>
          </cell>
          <cell r="B1993" t="str">
            <v>Secondary Service Greater than 5kW w/o ID</v>
          </cell>
          <cell r="C1993">
            <v>30</v>
          </cell>
          <cell r="D1993">
            <v>25</v>
          </cell>
          <cell r="E1993" t="str">
            <v>R=A1D1</v>
          </cell>
          <cell r="F1993">
            <v>1</v>
          </cell>
          <cell r="H1993">
            <v>240</v>
          </cell>
          <cell r="I1993">
            <v>3</v>
          </cell>
          <cell r="J1993">
            <v>130</v>
          </cell>
        </row>
        <row r="1994">
          <cell r="A1994" t="str">
            <v>SSGN</v>
          </cell>
          <cell r="B1994" t="str">
            <v>Secondary Service Greater than 5kW w/o ID</v>
          </cell>
          <cell r="C1994">
            <v>30</v>
          </cell>
          <cell r="D1994">
            <v>25</v>
          </cell>
          <cell r="E1994" t="str">
            <v>R=DXMS</v>
          </cell>
          <cell r="F1994">
            <v>1</v>
          </cell>
          <cell r="H1994">
            <v>0</v>
          </cell>
          <cell r="I1994">
            <v>0</v>
          </cell>
          <cell r="J1994">
            <v>4</v>
          </cell>
        </row>
        <row r="1995">
          <cell r="A1995" t="str">
            <v>SSGN</v>
          </cell>
          <cell r="B1995" t="str">
            <v>Secondary Service Greater than 5kW w/o ID</v>
          </cell>
          <cell r="C1995">
            <v>30</v>
          </cell>
          <cell r="D1995">
            <v>25</v>
          </cell>
          <cell r="E1995" t="str">
            <v>R=TMS</v>
          </cell>
          <cell r="F1995">
            <v>1</v>
          </cell>
          <cell r="H1995">
            <v>240</v>
          </cell>
          <cell r="I1995">
            <v>3</v>
          </cell>
          <cell r="J1995">
            <v>9</v>
          </cell>
        </row>
        <row r="1996">
          <cell r="A1996" t="str">
            <v>SSNN</v>
          </cell>
          <cell r="B1996" t="str">
            <v>Secondary Service Greater than 5kW w/o ID</v>
          </cell>
          <cell r="C1996">
            <v>30</v>
          </cell>
          <cell r="D1996">
            <v>25</v>
          </cell>
          <cell r="E1996" t="str">
            <v>R=D2SH</v>
          </cell>
          <cell r="F1996">
            <v>1</v>
          </cell>
          <cell r="H1996">
            <v>240</v>
          </cell>
          <cell r="I1996">
            <v>3</v>
          </cell>
          <cell r="J1996">
            <v>91</v>
          </cell>
        </row>
        <row r="1997">
          <cell r="A1997" t="str">
            <v>SSNN</v>
          </cell>
          <cell r="B1997" t="str">
            <v>Secondary Service Greater than 5kW w/o ID</v>
          </cell>
          <cell r="C1997">
            <v>30</v>
          </cell>
          <cell r="D1997">
            <v>25</v>
          </cell>
          <cell r="E1997" t="str">
            <v>R=TMS2S</v>
          </cell>
          <cell r="F1997">
            <v>1</v>
          </cell>
          <cell r="H1997">
            <v>240</v>
          </cell>
          <cell r="I1997">
            <v>3</v>
          </cell>
          <cell r="J1997">
            <v>5</v>
          </cell>
        </row>
        <row r="1998">
          <cell r="A1998" t="str">
            <v>SSNN</v>
          </cell>
          <cell r="B1998" t="str">
            <v>Secondary Service Greater than 5kW w/o ID</v>
          </cell>
          <cell r="C1998">
            <v>30</v>
          </cell>
          <cell r="D1998">
            <v>25</v>
          </cell>
          <cell r="E1998" t="str">
            <v>R=TMS</v>
          </cell>
          <cell r="F1998">
            <v>1</v>
          </cell>
          <cell r="H1998">
            <v>240</v>
          </cell>
          <cell r="I1998">
            <v>3</v>
          </cell>
          <cell r="J1998">
            <v>3</v>
          </cell>
        </row>
        <row r="1999">
          <cell r="A1999" t="str">
            <v>SSNN</v>
          </cell>
          <cell r="B1999" t="str">
            <v>Secondary Service Greater than 5kW w/o ID</v>
          </cell>
          <cell r="C1999">
            <v>30</v>
          </cell>
          <cell r="D1999">
            <v>25</v>
          </cell>
          <cell r="E1999" t="str">
            <v>R=A1D1</v>
          </cell>
          <cell r="F1999">
            <v>1</v>
          </cell>
          <cell r="G1999">
            <v>38084</v>
          </cell>
          <cell r="H1999">
            <v>999</v>
          </cell>
          <cell r="I1999">
            <v>3</v>
          </cell>
          <cell r="J1999">
            <v>2</v>
          </cell>
        </row>
        <row r="2000">
          <cell r="A2000" t="str">
            <v>SSNN</v>
          </cell>
          <cell r="B2000" t="str">
            <v>Secondary Service Greater than 5kW w/o ID</v>
          </cell>
          <cell r="C2000">
            <v>30</v>
          </cell>
          <cell r="D2000">
            <v>25</v>
          </cell>
          <cell r="E2000" t="str">
            <v>R=J5S</v>
          </cell>
          <cell r="F2000">
            <v>1</v>
          </cell>
          <cell r="H2000">
            <v>240</v>
          </cell>
          <cell r="I2000">
            <v>3</v>
          </cell>
          <cell r="J2000">
            <v>1</v>
          </cell>
        </row>
        <row r="2001">
          <cell r="A2001" t="str">
            <v>SSNN</v>
          </cell>
          <cell r="B2001" t="str">
            <v>Secondary Service Greater than 5kW w/o ID</v>
          </cell>
          <cell r="C2001">
            <v>30</v>
          </cell>
          <cell r="D2001">
            <v>25</v>
          </cell>
          <cell r="E2001" t="str">
            <v>R=DXMS</v>
          </cell>
          <cell r="F2001">
            <v>1</v>
          </cell>
          <cell r="H2001">
            <v>240</v>
          </cell>
          <cell r="I2001">
            <v>3</v>
          </cell>
          <cell r="J2001">
            <v>2</v>
          </cell>
        </row>
        <row r="2002">
          <cell r="A2002" t="str">
            <v>SSGN</v>
          </cell>
          <cell r="B2002" t="str">
            <v>Secondary Service Greater than 5kW w/o ID</v>
          </cell>
          <cell r="C2002">
            <v>30</v>
          </cell>
          <cell r="D2002">
            <v>25</v>
          </cell>
          <cell r="E2002" t="str">
            <v>R=A1D1</v>
          </cell>
          <cell r="F2002">
            <v>1</v>
          </cell>
          <cell r="G2002">
            <v>37931</v>
          </cell>
          <cell r="H2002">
            <v>999</v>
          </cell>
          <cell r="I2002">
            <v>3</v>
          </cell>
          <cell r="J2002">
            <v>1</v>
          </cell>
        </row>
        <row r="2003">
          <cell r="A2003" t="str">
            <v>SSNN</v>
          </cell>
          <cell r="B2003" t="str">
            <v>Secondary Service Greater than 5kW w/o ID</v>
          </cell>
          <cell r="C2003">
            <v>30</v>
          </cell>
          <cell r="D2003">
            <v>25</v>
          </cell>
          <cell r="E2003" t="str">
            <v>R=A1D1</v>
          </cell>
          <cell r="F2003">
            <v>1</v>
          </cell>
          <cell r="G2003">
            <v>37867</v>
          </cell>
          <cell r="H2003">
            <v>240</v>
          </cell>
          <cell r="I2003">
            <v>3</v>
          </cell>
          <cell r="J2003">
            <v>2</v>
          </cell>
        </row>
        <row r="2004">
          <cell r="A2004" t="str">
            <v>SSNN</v>
          </cell>
          <cell r="B2004" t="str">
            <v>Secondary Service Greater than 5kW w/o ID</v>
          </cell>
          <cell r="C2004">
            <v>30</v>
          </cell>
          <cell r="D2004">
            <v>20</v>
          </cell>
          <cell r="E2004" t="str">
            <v>R=AB1</v>
          </cell>
          <cell r="F2004">
            <v>1</v>
          </cell>
          <cell r="H2004">
            <v>240</v>
          </cell>
          <cell r="I2004">
            <v>3</v>
          </cell>
          <cell r="J2004">
            <v>1</v>
          </cell>
        </row>
        <row r="2005">
          <cell r="A2005" t="str">
            <v>SSGN</v>
          </cell>
          <cell r="B2005" t="str">
            <v>Secondary Service Greater than 5kW w/o ID</v>
          </cell>
          <cell r="C2005">
            <v>30</v>
          </cell>
          <cell r="D2005">
            <v>25</v>
          </cell>
          <cell r="E2005" t="str">
            <v>R=A1D1</v>
          </cell>
          <cell r="F2005">
            <v>1</v>
          </cell>
          <cell r="G2005">
            <v>36161</v>
          </cell>
          <cell r="H2005">
            <v>240</v>
          </cell>
          <cell r="I2005">
            <v>3</v>
          </cell>
          <cell r="J2005">
            <v>15</v>
          </cell>
        </row>
        <row r="2006">
          <cell r="A2006" t="str">
            <v>SSNN</v>
          </cell>
          <cell r="B2006" t="str">
            <v>Secondary Service Greater than 5kW w/o ID</v>
          </cell>
          <cell r="C2006">
            <v>30</v>
          </cell>
          <cell r="D2006">
            <v>25</v>
          </cell>
          <cell r="E2006" t="str">
            <v>R=A1D1</v>
          </cell>
          <cell r="F2006">
            <v>1</v>
          </cell>
          <cell r="G2006">
            <v>35431</v>
          </cell>
          <cell r="H2006">
            <v>240</v>
          </cell>
          <cell r="I2006">
            <v>3</v>
          </cell>
          <cell r="J2006">
            <v>5</v>
          </cell>
        </row>
        <row r="2007">
          <cell r="A2007" t="str">
            <v>SSGN</v>
          </cell>
          <cell r="B2007" t="str">
            <v>Secondary Service Greater than 5kW w/o ID</v>
          </cell>
          <cell r="C2007">
            <v>30</v>
          </cell>
          <cell r="D2007">
            <v>25</v>
          </cell>
          <cell r="E2007" t="str">
            <v>R=A1D</v>
          </cell>
          <cell r="F2007">
            <v>1</v>
          </cell>
          <cell r="G2007">
            <v>36161</v>
          </cell>
          <cell r="H2007">
            <v>240</v>
          </cell>
          <cell r="I2007">
            <v>3</v>
          </cell>
          <cell r="J2007">
            <v>2</v>
          </cell>
        </row>
        <row r="2008">
          <cell r="A2008" t="str">
            <v>SSGN</v>
          </cell>
          <cell r="B2008" t="str">
            <v>Secondary Service Greater than 5kW w/o ID</v>
          </cell>
          <cell r="C2008">
            <v>30</v>
          </cell>
          <cell r="D2008">
            <v>25</v>
          </cell>
          <cell r="E2008" t="str">
            <v>R=A1D1</v>
          </cell>
          <cell r="F2008">
            <v>1</v>
          </cell>
          <cell r="G2008">
            <v>36465</v>
          </cell>
          <cell r="H2008">
            <v>240</v>
          </cell>
          <cell r="I2008">
            <v>3</v>
          </cell>
          <cell r="J2008">
            <v>1</v>
          </cell>
        </row>
        <row r="2009">
          <cell r="A2009" t="str">
            <v>SSGN</v>
          </cell>
          <cell r="B2009" t="str">
            <v>Secondary Service Greater than 5kW w/o ID</v>
          </cell>
          <cell r="C2009">
            <v>30</v>
          </cell>
          <cell r="D2009">
            <v>25</v>
          </cell>
          <cell r="E2009" t="str">
            <v>R=A1D1</v>
          </cell>
          <cell r="F2009">
            <v>1</v>
          </cell>
          <cell r="G2009">
            <v>36528</v>
          </cell>
          <cell r="H2009">
            <v>240</v>
          </cell>
          <cell r="I2009">
            <v>3</v>
          </cell>
          <cell r="J2009">
            <v>4</v>
          </cell>
        </row>
        <row r="2010">
          <cell r="A2010" t="str">
            <v>SSNN</v>
          </cell>
          <cell r="B2010" t="str">
            <v>Secondary Service Greater than 5kW w/o ID</v>
          </cell>
          <cell r="C2010">
            <v>30</v>
          </cell>
          <cell r="D2010">
            <v>25</v>
          </cell>
          <cell r="E2010" t="str">
            <v>R=A1D1</v>
          </cell>
          <cell r="F2010">
            <v>1</v>
          </cell>
          <cell r="G2010">
            <v>36177</v>
          </cell>
          <cell r="H2010">
            <v>240</v>
          </cell>
          <cell r="I2010">
            <v>3</v>
          </cell>
          <cell r="J2010">
            <v>4</v>
          </cell>
        </row>
        <row r="2011">
          <cell r="A2011" t="str">
            <v>SSGN</v>
          </cell>
          <cell r="B2011" t="str">
            <v>Secondary Service Greater than 5kW w/o ID</v>
          </cell>
          <cell r="C2011">
            <v>30</v>
          </cell>
          <cell r="D2011">
            <v>25</v>
          </cell>
          <cell r="E2011" t="str">
            <v>R=A1D1</v>
          </cell>
          <cell r="F2011">
            <v>1</v>
          </cell>
          <cell r="G2011">
            <v>36526</v>
          </cell>
          <cell r="H2011">
            <v>999</v>
          </cell>
          <cell r="I2011">
            <v>3</v>
          </cell>
          <cell r="J2011">
            <v>1</v>
          </cell>
        </row>
        <row r="2012">
          <cell r="A2012" t="str">
            <v>SSNN</v>
          </cell>
          <cell r="B2012" t="str">
            <v>Secondary Service Greater than 5kW w/o ID</v>
          </cell>
          <cell r="C2012">
            <v>30</v>
          </cell>
          <cell r="D2012">
            <v>25</v>
          </cell>
          <cell r="E2012" t="str">
            <v>R=A1D1</v>
          </cell>
          <cell r="F2012">
            <v>1</v>
          </cell>
          <cell r="G2012">
            <v>36733</v>
          </cell>
          <cell r="H2012">
            <v>240</v>
          </cell>
          <cell r="I2012">
            <v>3</v>
          </cell>
          <cell r="J2012">
            <v>8</v>
          </cell>
        </row>
        <row r="2013">
          <cell r="A2013" t="str">
            <v>SSGN</v>
          </cell>
          <cell r="B2013" t="str">
            <v>Secondary Service Greater than 5kW w/o ID</v>
          </cell>
          <cell r="C2013">
            <v>30</v>
          </cell>
          <cell r="D2013">
            <v>25</v>
          </cell>
          <cell r="E2013" t="str">
            <v>R=A1D1</v>
          </cell>
          <cell r="F2013">
            <v>1</v>
          </cell>
          <cell r="G2013">
            <v>36605</v>
          </cell>
          <cell r="H2013">
            <v>240</v>
          </cell>
          <cell r="I2013">
            <v>3</v>
          </cell>
          <cell r="J2013">
            <v>2</v>
          </cell>
        </row>
        <row r="2014">
          <cell r="A2014" t="str">
            <v>SSNN</v>
          </cell>
          <cell r="B2014" t="str">
            <v>Secondary Service Greater than 5kW w/o ID</v>
          </cell>
          <cell r="C2014">
            <v>30</v>
          </cell>
          <cell r="D2014">
            <v>25</v>
          </cell>
          <cell r="E2014" t="str">
            <v>R=A1TL1</v>
          </cell>
          <cell r="F2014">
            <v>1</v>
          </cell>
          <cell r="G2014">
            <v>36843</v>
          </cell>
          <cell r="H2014">
            <v>999</v>
          </cell>
          <cell r="I2014">
            <v>3</v>
          </cell>
          <cell r="J2014">
            <v>1</v>
          </cell>
        </row>
        <row r="2015">
          <cell r="A2015" t="str">
            <v>SSAN</v>
          </cell>
          <cell r="B2015" t="str">
            <v>Secondary Service Greater than 5kW w/o ID</v>
          </cell>
          <cell r="C2015">
            <v>30</v>
          </cell>
          <cell r="D2015">
            <v>25</v>
          </cell>
          <cell r="E2015" t="str">
            <v>R=A1D1</v>
          </cell>
          <cell r="F2015">
            <v>1</v>
          </cell>
          <cell r="G2015">
            <v>36879</v>
          </cell>
          <cell r="H2015">
            <v>240</v>
          </cell>
          <cell r="I2015">
            <v>3</v>
          </cell>
          <cell r="J2015">
            <v>1</v>
          </cell>
        </row>
        <row r="2016">
          <cell r="A2016" t="str">
            <v>SSNN</v>
          </cell>
          <cell r="B2016" t="str">
            <v>Secondary Service Greater than 5kW w/o ID</v>
          </cell>
          <cell r="C2016">
            <v>30</v>
          </cell>
          <cell r="D2016">
            <v>25</v>
          </cell>
          <cell r="E2016" t="str">
            <v>R=A1D1</v>
          </cell>
          <cell r="F2016">
            <v>1</v>
          </cell>
          <cell r="G2016">
            <v>36795</v>
          </cell>
          <cell r="H2016">
            <v>999</v>
          </cell>
          <cell r="I2016">
            <v>3</v>
          </cell>
          <cell r="J2016">
            <v>1</v>
          </cell>
        </row>
        <row r="2017">
          <cell r="A2017" t="str">
            <v>SSNN</v>
          </cell>
          <cell r="B2017" t="str">
            <v>Secondary Service Greater than 5kW w/o ID</v>
          </cell>
          <cell r="C2017">
            <v>30</v>
          </cell>
          <cell r="D2017">
            <v>25</v>
          </cell>
          <cell r="E2017" t="str">
            <v>R=A1D1</v>
          </cell>
          <cell r="F2017">
            <v>1</v>
          </cell>
          <cell r="G2017">
            <v>37025</v>
          </cell>
          <cell r="H2017">
            <v>999</v>
          </cell>
          <cell r="I2017">
            <v>3</v>
          </cell>
          <cell r="J2017">
            <v>3</v>
          </cell>
        </row>
        <row r="2018">
          <cell r="A2018" t="str">
            <v>SSGN</v>
          </cell>
          <cell r="B2018" t="str">
            <v>Secondary Service Greater than 5kW w/o ID</v>
          </cell>
          <cell r="C2018">
            <v>30</v>
          </cell>
          <cell r="D2018">
            <v>25</v>
          </cell>
          <cell r="E2018" t="str">
            <v>R=A1D1</v>
          </cell>
          <cell r="F2018">
            <v>1</v>
          </cell>
          <cell r="G2018">
            <v>37173</v>
          </cell>
          <cell r="H2018">
            <v>999</v>
          </cell>
          <cell r="I2018">
            <v>3</v>
          </cell>
          <cell r="J2018">
            <v>1</v>
          </cell>
        </row>
        <row r="2019">
          <cell r="A2019" t="str">
            <v>SSNN</v>
          </cell>
          <cell r="B2019" t="str">
            <v>Secondary Service Greater than 5kW w/o ID</v>
          </cell>
          <cell r="C2019">
            <v>30</v>
          </cell>
          <cell r="D2019">
            <v>25</v>
          </cell>
          <cell r="E2019" t="str">
            <v>R=A1D1</v>
          </cell>
          <cell r="F2019">
            <v>1</v>
          </cell>
          <cell r="G2019">
            <v>37173</v>
          </cell>
          <cell r="H2019">
            <v>999</v>
          </cell>
          <cell r="I2019">
            <v>3</v>
          </cell>
          <cell r="J2019">
            <v>1</v>
          </cell>
        </row>
        <row r="2020">
          <cell r="A2020" t="str">
            <v>SSNN</v>
          </cell>
          <cell r="B2020" t="str">
            <v>Secondary Service Greater than 5kW w/o ID</v>
          </cell>
          <cell r="C2020">
            <v>30</v>
          </cell>
          <cell r="D2020">
            <v>20</v>
          </cell>
          <cell r="E2020" t="str">
            <v>R=AB1</v>
          </cell>
          <cell r="F2020">
            <v>1</v>
          </cell>
          <cell r="G2020">
            <v>38730</v>
          </cell>
          <cell r="H2020">
            <v>240</v>
          </cell>
          <cell r="I2020">
            <v>3</v>
          </cell>
          <cell r="J2020">
            <v>1</v>
          </cell>
        </row>
        <row r="2021">
          <cell r="A2021" t="str">
            <v>SSNN</v>
          </cell>
          <cell r="B2021" t="str">
            <v>Secondary Service Greater than 5kW w/o ID</v>
          </cell>
          <cell r="C2021">
            <v>30</v>
          </cell>
          <cell r="D2021">
            <v>25</v>
          </cell>
          <cell r="E2021" t="str">
            <v>R=A1D1</v>
          </cell>
          <cell r="F2021">
            <v>1</v>
          </cell>
          <cell r="G2021">
            <v>38833</v>
          </cell>
          <cell r="H2021">
            <v>240</v>
          </cell>
          <cell r="I2021">
            <v>3</v>
          </cell>
          <cell r="J2021">
            <v>2</v>
          </cell>
        </row>
        <row r="2022">
          <cell r="A2022" t="str">
            <v>SSNN</v>
          </cell>
          <cell r="B2022" t="str">
            <v>Secondary Service Greater than 5kW w/o ID</v>
          </cell>
          <cell r="C2022">
            <v>30</v>
          </cell>
          <cell r="D2022">
            <v>25</v>
          </cell>
          <cell r="E2022" t="str">
            <v>R=A1D1</v>
          </cell>
          <cell r="F2022">
            <v>1</v>
          </cell>
          <cell r="G2022">
            <v>38838</v>
          </cell>
          <cell r="H2022">
            <v>999</v>
          </cell>
          <cell r="I2022">
            <v>3</v>
          </cell>
          <cell r="J2022">
            <v>6</v>
          </cell>
        </row>
        <row r="2023">
          <cell r="A2023" t="str">
            <v>SSGN</v>
          </cell>
          <cell r="B2023" t="str">
            <v>Secondary Service Greater than 5kW w/o ID</v>
          </cell>
          <cell r="C2023">
            <v>30</v>
          </cell>
          <cell r="D2023">
            <v>25</v>
          </cell>
          <cell r="E2023" t="str">
            <v>R=A1D1</v>
          </cell>
          <cell r="F2023">
            <v>1</v>
          </cell>
          <cell r="G2023">
            <v>39030</v>
          </cell>
          <cell r="H2023">
            <v>999</v>
          </cell>
          <cell r="I2023">
            <v>3</v>
          </cell>
          <cell r="J2023">
            <v>9</v>
          </cell>
        </row>
        <row r="2024">
          <cell r="A2024" t="str">
            <v>SSGN</v>
          </cell>
          <cell r="B2024" t="str">
            <v>Secondary Service Greater than 5kW w/o ID</v>
          </cell>
          <cell r="C2024">
            <v>30</v>
          </cell>
          <cell r="D2024">
            <v>20</v>
          </cell>
          <cell r="E2024" t="str">
            <v>R=AB1</v>
          </cell>
          <cell r="F2024">
            <v>1</v>
          </cell>
          <cell r="G2024">
            <v>39055</v>
          </cell>
          <cell r="H2024">
            <v>240</v>
          </cell>
          <cell r="I2024">
            <v>3</v>
          </cell>
          <cell r="J2024">
            <v>1</v>
          </cell>
        </row>
        <row r="2025">
          <cell r="A2025" t="str">
            <v>SSNN</v>
          </cell>
          <cell r="B2025" t="str">
            <v>Secondary Service Greater than 5kW w/o ID</v>
          </cell>
          <cell r="C2025">
            <v>30</v>
          </cell>
          <cell r="D2025">
            <v>25</v>
          </cell>
          <cell r="E2025" t="str">
            <v>R=A1D1</v>
          </cell>
          <cell r="F2025">
            <v>1</v>
          </cell>
          <cell r="G2025">
            <v>39232</v>
          </cell>
          <cell r="H2025">
            <v>240</v>
          </cell>
          <cell r="I2025">
            <v>3</v>
          </cell>
          <cell r="J2025">
            <v>9</v>
          </cell>
        </row>
        <row r="2026">
          <cell r="A2026" t="str">
            <v>SSGN</v>
          </cell>
          <cell r="B2026" t="str">
            <v>Secondary Service Greater than 5kW w/o ID</v>
          </cell>
          <cell r="C2026">
            <v>30</v>
          </cell>
          <cell r="D2026">
            <v>25</v>
          </cell>
          <cell r="E2026" t="str">
            <v>R=A1D1</v>
          </cell>
          <cell r="F2026">
            <v>1</v>
          </cell>
          <cell r="G2026">
            <v>39765</v>
          </cell>
          <cell r="H2026">
            <v>240</v>
          </cell>
          <cell r="I2026">
            <v>3</v>
          </cell>
          <cell r="J2026">
            <v>11</v>
          </cell>
        </row>
        <row r="2027">
          <cell r="A2027" t="str">
            <v>SSNN</v>
          </cell>
          <cell r="B2027" t="str">
            <v>Secondary Service Greater than 5kW w/o ID</v>
          </cell>
          <cell r="C2027">
            <v>30</v>
          </cell>
          <cell r="D2027">
            <v>25</v>
          </cell>
          <cell r="E2027" t="str">
            <v>S=I210+CE</v>
          </cell>
          <cell r="F2027">
            <v>1</v>
          </cell>
          <cell r="G2027">
            <v>40102</v>
          </cell>
          <cell r="H2027">
            <v>240</v>
          </cell>
          <cell r="I2027">
            <v>3</v>
          </cell>
          <cell r="J2027">
            <v>3</v>
          </cell>
        </row>
        <row r="2028">
          <cell r="A2028" t="str">
            <v>SSNN</v>
          </cell>
          <cell r="B2028" t="str">
            <v>Secondary Service Greater than 5kW w/o ID</v>
          </cell>
          <cell r="C2028">
            <v>30</v>
          </cell>
          <cell r="D2028">
            <v>25</v>
          </cell>
          <cell r="E2028" t="str">
            <v>S=I210+CE</v>
          </cell>
          <cell r="F2028">
            <v>1</v>
          </cell>
          <cell r="G2028">
            <v>40177</v>
          </cell>
          <cell r="H2028">
            <v>240</v>
          </cell>
          <cell r="I2028">
            <v>3</v>
          </cell>
          <cell r="J2028">
            <v>13</v>
          </cell>
        </row>
        <row r="2029">
          <cell r="A2029" t="str">
            <v>SSGN</v>
          </cell>
          <cell r="B2029" t="str">
            <v>Secondary Service Greater than 5kW w/o ID</v>
          </cell>
          <cell r="C2029">
            <v>30</v>
          </cell>
          <cell r="D2029">
            <v>25</v>
          </cell>
          <cell r="E2029" t="str">
            <v>S=I210+CE</v>
          </cell>
          <cell r="F2029">
            <v>1</v>
          </cell>
          <cell r="G2029">
            <v>40198</v>
          </cell>
          <cell r="H2029">
            <v>240</v>
          </cell>
          <cell r="I2029">
            <v>3</v>
          </cell>
          <cell r="J2029">
            <v>3</v>
          </cell>
        </row>
        <row r="2030">
          <cell r="A2030" t="str">
            <v>SSGN</v>
          </cell>
          <cell r="B2030" t="str">
            <v>Secondary Service Greater than 5kW w/o ID</v>
          </cell>
          <cell r="C2030">
            <v>30</v>
          </cell>
          <cell r="D2030">
            <v>25</v>
          </cell>
          <cell r="E2030" t="str">
            <v>R=J5SD</v>
          </cell>
          <cell r="F2030">
            <v>1</v>
          </cell>
          <cell r="H2030">
            <v>240</v>
          </cell>
          <cell r="I2030">
            <v>3</v>
          </cell>
          <cell r="J2030">
            <v>39</v>
          </cell>
        </row>
        <row r="2031">
          <cell r="A2031" t="str">
            <v>SSNN</v>
          </cell>
          <cell r="B2031" t="str">
            <v>Secondary Service Greater than 5kW w/o ID</v>
          </cell>
          <cell r="C2031">
            <v>30</v>
          </cell>
          <cell r="D2031">
            <v>25</v>
          </cell>
          <cell r="E2031" t="str">
            <v>R=A1D1</v>
          </cell>
          <cell r="F2031">
            <v>1</v>
          </cell>
          <cell r="H2031">
            <v>240</v>
          </cell>
          <cell r="I2031">
            <v>3</v>
          </cell>
          <cell r="J2031">
            <v>28</v>
          </cell>
        </row>
        <row r="2032">
          <cell r="A2032" t="str">
            <v>SSNN</v>
          </cell>
          <cell r="B2032" t="str">
            <v>Secondary Service Greater than 5kW w/o ID</v>
          </cell>
          <cell r="C2032">
            <v>30</v>
          </cell>
          <cell r="D2032">
            <v>25</v>
          </cell>
          <cell r="E2032" t="str">
            <v>R=TMS2S</v>
          </cell>
          <cell r="F2032">
            <v>1</v>
          </cell>
          <cell r="H2032">
            <v>120</v>
          </cell>
          <cell r="I2032">
            <v>4</v>
          </cell>
          <cell r="J2032">
            <v>1</v>
          </cell>
        </row>
        <row r="2033">
          <cell r="A2033" t="str">
            <v>SSNN</v>
          </cell>
          <cell r="B2033" t="str">
            <v>Secondary Service Greater than 5kW w/o ID</v>
          </cell>
          <cell r="C2033">
            <v>30</v>
          </cell>
          <cell r="D2033">
            <v>25</v>
          </cell>
          <cell r="E2033" t="str">
            <v>R=J3TS</v>
          </cell>
          <cell r="F2033">
            <v>1</v>
          </cell>
          <cell r="H2033">
            <v>0</v>
          </cell>
          <cell r="I2033">
            <v>0</v>
          </cell>
          <cell r="J2033">
            <v>2</v>
          </cell>
        </row>
        <row r="2034">
          <cell r="A2034" t="str">
            <v>SSNN</v>
          </cell>
          <cell r="B2034" t="str">
            <v>Secondary Service Greater than 5kW w/o ID</v>
          </cell>
          <cell r="C2034">
            <v>30</v>
          </cell>
          <cell r="D2034">
            <v>25</v>
          </cell>
          <cell r="E2034" t="str">
            <v>R=DXMS</v>
          </cell>
          <cell r="F2034">
            <v>1</v>
          </cell>
          <cell r="H2034">
            <v>240</v>
          </cell>
          <cell r="I2034">
            <v>3</v>
          </cell>
          <cell r="J2034">
            <v>1</v>
          </cell>
        </row>
        <row r="2035">
          <cell r="A2035" t="str">
            <v>SSNN</v>
          </cell>
          <cell r="B2035" t="str">
            <v>Secondary Service Greater than 5kW w/o ID</v>
          </cell>
          <cell r="C2035">
            <v>30</v>
          </cell>
          <cell r="D2035">
            <v>25</v>
          </cell>
          <cell r="E2035" t="str">
            <v>R=J3TS</v>
          </cell>
          <cell r="F2035">
            <v>1</v>
          </cell>
          <cell r="H2035">
            <v>240</v>
          </cell>
          <cell r="I2035">
            <v>3</v>
          </cell>
          <cell r="J2035">
            <v>25</v>
          </cell>
        </row>
        <row r="2036">
          <cell r="A2036" t="str">
            <v>SSNN</v>
          </cell>
          <cell r="B2036" t="str">
            <v>Secondary Service Greater than 5kW w/o ID</v>
          </cell>
          <cell r="C2036">
            <v>30</v>
          </cell>
          <cell r="D2036">
            <v>25</v>
          </cell>
          <cell r="E2036" t="str">
            <v>R=TQS</v>
          </cell>
          <cell r="F2036">
            <v>1</v>
          </cell>
          <cell r="H2036">
            <v>240</v>
          </cell>
          <cell r="I2036">
            <v>3</v>
          </cell>
          <cell r="J2036">
            <v>25</v>
          </cell>
        </row>
        <row r="2037">
          <cell r="A2037" t="str">
            <v>SSNN</v>
          </cell>
          <cell r="B2037" t="str">
            <v>Secondary Service Greater than 5kW w/o ID</v>
          </cell>
          <cell r="C2037">
            <v>30</v>
          </cell>
          <cell r="D2037">
            <v>25</v>
          </cell>
          <cell r="E2037" t="str">
            <v>R=A1D1</v>
          </cell>
          <cell r="F2037">
            <v>1</v>
          </cell>
          <cell r="G2037">
            <v>38533</v>
          </cell>
          <cell r="H2037">
            <v>240</v>
          </cell>
          <cell r="I2037">
            <v>3</v>
          </cell>
          <cell r="J2037">
            <v>33</v>
          </cell>
        </row>
        <row r="2038">
          <cell r="A2038" t="str">
            <v>SSNN</v>
          </cell>
          <cell r="B2038" t="str">
            <v>Secondary Service Greater than 5kW w/o ID</v>
          </cell>
          <cell r="C2038">
            <v>30</v>
          </cell>
          <cell r="D2038">
            <v>25</v>
          </cell>
          <cell r="E2038" t="str">
            <v>R=A1TL1</v>
          </cell>
          <cell r="F2038">
            <v>1</v>
          </cell>
          <cell r="G2038">
            <v>37993</v>
          </cell>
          <cell r="H2038">
            <v>999</v>
          </cell>
          <cell r="I2038">
            <v>3</v>
          </cell>
          <cell r="J2038">
            <v>7</v>
          </cell>
        </row>
        <row r="2039">
          <cell r="A2039" t="str">
            <v>SSNN</v>
          </cell>
          <cell r="B2039" t="str">
            <v>Secondary Service Greater than 5kW w/o ID</v>
          </cell>
          <cell r="C2039">
            <v>30</v>
          </cell>
          <cell r="D2039">
            <v>25</v>
          </cell>
          <cell r="E2039" t="str">
            <v>R=A1D1</v>
          </cell>
          <cell r="F2039">
            <v>1</v>
          </cell>
          <cell r="G2039">
            <v>38335</v>
          </cell>
          <cell r="H2039">
            <v>240</v>
          </cell>
          <cell r="I2039">
            <v>3</v>
          </cell>
          <cell r="J2039">
            <v>10</v>
          </cell>
        </row>
        <row r="2040">
          <cell r="A2040" t="str">
            <v>SMNN</v>
          </cell>
          <cell r="B2040" t="str">
            <v>Secondary Service Greater than 5kW w/o ID</v>
          </cell>
          <cell r="C2040">
            <v>30</v>
          </cell>
          <cell r="D2040">
            <v>25</v>
          </cell>
          <cell r="E2040" t="str">
            <v>R=A1D1</v>
          </cell>
          <cell r="F2040">
            <v>1</v>
          </cell>
          <cell r="G2040">
            <v>38257</v>
          </cell>
          <cell r="H2040">
            <v>240</v>
          </cell>
          <cell r="I2040">
            <v>3</v>
          </cell>
          <cell r="J2040">
            <v>2</v>
          </cell>
        </row>
        <row r="2041">
          <cell r="A2041" t="str">
            <v>SSNN</v>
          </cell>
          <cell r="B2041" t="str">
            <v>Secondary Service Greater than 5kW w/o ID</v>
          </cell>
          <cell r="C2041">
            <v>30</v>
          </cell>
          <cell r="D2041">
            <v>25</v>
          </cell>
          <cell r="E2041" t="str">
            <v>R=A1TL</v>
          </cell>
          <cell r="F2041">
            <v>1</v>
          </cell>
          <cell r="G2041">
            <v>36558</v>
          </cell>
          <cell r="H2041">
            <v>999</v>
          </cell>
          <cell r="I2041">
            <v>3</v>
          </cell>
          <cell r="J2041">
            <v>1</v>
          </cell>
        </row>
        <row r="2042">
          <cell r="A2042" t="str">
            <v>SSNN</v>
          </cell>
          <cell r="B2042" t="str">
            <v>Secondary Service Greater than 5kW w/o ID</v>
          </cell>
          <cell r="C2042">
            <v>30</v>
          </cell>
          <cell r="D2042">
            <v>25</v>
          </cell>
          <cell r="E2042" t="str">
            <v>R=A1D1</v>
          </cell>
          <cell r="F2042">
            <v>1</v>
          </cell>
          <cell r="G2042">
            <v>36567</v>
          </cell>
          <cell r="H2042">
            <v>240</v>
          </cell>
          <cell r="I2042">
            <v>3</v>
          </cell>
          <cell r="J2042">
            <v>18</v>
          </cell>
        </row>
        <row r="2043">
          <cell r="A2043" t="str">
            <v>SSNN</v>
          </cell>
          <cell r="B2043" t="str">
            <v>Secondary Service Greater than 5kW w/o ID</v>
          </cell>
          <cell r="C2043">
            <v>30</v>
          </cell>
          <cell r="D2043">
            <v>25</v>
          </cell>
          <cell r="E2043" t="str">
            <v>R=A1D1</v>
          </cell>
          <cell r="F2043">
            <v>1</v>
          </cell>
          <cell r="G2043">
            <v>36649</v>
          </cell>
          <cell r="H2043">
            <v>240</v>
          </cell>
          <cell r="I2043">
            <v>3</v>
          </cell>
          <cell r="J2043">
            <v>34</v>
          </cell>
        </row>
        <row r="2044">
          <cell r="A2044" t="str">
            <v>SSGN</v>
          </cell>
          <cell r="B2044" t="str">
            <v>Secondary Service Greater than 5kW w/o ID</v>
          </cell>
          <cell r="C2044">
            <v>30</v>
          </cell>
          <cell r="D2044">
            <v>25</v>
          </cell>
          <cell r="E2044" t="str">
            <v>R=A1D1</v>
          </cell>
          <cell r="F2044">
            <v>1</v>
          </cell>
          <cell r="G2044">
            <v>36572</v>
          </cell>
          <cell r="H2044">
            <v>240</v>
          </cell>
          <cell r="I2044">
            <v>3</v>
          </cell>
          <cell r="J2044">
            <v>1</v>
          </cell>
        </row>
        <row r="2045">
          <cell r="A2045" t="str">
            <v>SSNN</v>
          </cell>
          <cell r="B2045" t="str">
            <v>Secondary Service Greater than 5kW w/o ID</v>
          </cell>
          <cell r="C2045">
            <v>30</v>
          </cell>
          <cell r="D2045">
            <v>25</v>
          </cell>
          <cell r="E2045" t="str">
            <v>R=A1D1</v>
          </cell>
          <cell r="F2045">
            <v>1</v>
          </cell>
          <cell r="G2045">
            <v>37047</v>
          </cell>
          <cell r="H2045">
            <v>999</v>
          </cell>
          <cell r="I2045">
            <v>3</v>
          </cell>
          <cell r="J2045">
            <v>3</v>
          </cell>
        </row>
        <row r="2046">
          <cell r="A2046" t="str">
            <v>SSGN</v>
          </cell>
          <cell r="B2046" t="str">
            <v>Secondary Service Greater than 5kW w/o ID</v>
          </cell>
          <cell r="C2046">
            <v>30</v>
          </cell>
          <cell r="D2046">
            <v>25</v>
          </cell>
          <cell r="E2046" t="str">
            <v>R=A1D1</v>
          </cell>
          <cell r="F2046">
            <v>1</v>
          </cell>
          <cell r="G2046">
            <v>37210</v>
          </cell>
          <cell r="H2046">
            <v>240</v>
          </cell>
          <cell r="I2046">
            <v>3</v>
          </cell>
          <cell r="J2046">
            <v>4</v>
          </cell>
        </row>
        <row r="2047">
          <cell r="A2047" t="str">
            <v>SSGN</v>
          </cell>
          <cell r="B2047" t="str">
            <v>Secondary Service Greater than 5kW w/o ID</v>
          </cell>
          <cell r="C2047">
            <v>30</v>
          </cell>
          <cell r="D2047">
            <v>25</v>
          </cell>
          <cell r="E2047" t="str">
            <v>R=A1D1</v>
          </cell>
          <cell r="F2047">
            <v>1</v>
          </cell>
          <cell r="G2047">
            <v>37411</v>
          </cell>
          <cell r="H2047">
            <v>999</v>
          </cell>
          <cell r="I2047">
            <v>3</v>
          </cell>
          <cell r="J2047">
            <v>2</v>
          </cell>
        </row>
        <row r="2048">
          <cell r="A2048" t="str">
            <v>SSGN</v>
          </cell>
          <cell r="B2048" t="str">
            <v>Secondary Service Greater than 5kW w/o ID</v>
          </cell>
          <cell r="C2048">
            <v>30</v>
          </cell>
          <cell r="D2048">
            <v>25</v>
          </cell>
          <cell r="E2048" t="str">
            <v>R=A1D1</v>
          </cell>
          <cell r="F2048">
            <v>1</v>
          </cell>
          <cell r="G2048">
            <v>37431</v>
          </cell>
          <cell r="H2048">
            <v>999</v>
          </cell>
          <cell r="I2048">
            <v>3</v>
          </cell>
          <cell r="J2048">
            <v>8</v>
          </cell>
        </row>
        <row r="2049">
          <cell r="A2049" t="str">
            <v>SSNN</v>
          </cell>
          <cell r="B2049" t="str">
            <v>Secondary Service Greater than 5kW w/o ID</v>
          </cell>
          <cell r="C2049">
            <v>30</v>
          </cell>
          <cell r="D2049">
            <v>25</v>
          </cell>
          <cell r="E2049" t="str">
            <v>R=A1D1</v>
          </cell>
          <cell r="F2049">
            <v>1</v>
          </cell>
          <cell r="G2049">
            <v>38727</v>
          </cell>
          <cell r="H2049">
            <v>240</v>
          </cell>
          <cell r="I2049">
            <v>3</v>
          </cell>
          <cell r="J2049">
            <v>11</v>
          </cell>
        </row>
        <row r="2050">
          <cell r="A2050" t="str">
            <v>SSGN</v>
          </cell>
          <cell r="B2050" t="str">
            <v>Secondary Service Greater than 5kW w/o ID</v>
          </cell>
          <cell r="C2050">
            <v>30</v>
          </cell>
          <cell r="D2050">
            <v>25</v>
          </cell>
          <cell r="E2050" t="str">
            <v>R=A1D1</v>
          </cell>
          <cell r="F2050">
            <v>1</v>
          </cell>
          <cell r="G2050">
            <v>38833</v>
          </cell>
          <cell r="H2050">
            <v>999</v>
          </cell>
          <cell r="I2050">
            <v>3</v>
          </cell>
          <cell r="J2050">
            <v>1</v>
          </cell>
        </row>
        <row r="2051">
          <cell r="A2051" t="str">
            <v>SSGN</v>
          </cell>
          <cell r="B2051" t="str">
            <v>Secondary Service Greater than 5kW w/o ID</v>
          </cell>
          <cell r="C2051">
            <v>30</v>
          </cell>
          <cell r="D2051">
            <v>25</v>
          </cell>
          <cell r="E2051" t="str">
            <v>R=A1D1</v>
          </cell>
          <cell r="F2051">
            <v>1</v>
          </cell>
          <cell r="G2051">
            <v>38838</v>
          </cell>
          <cell r="H2051">
            <v>999</v>
          </cell>
          <cell r="I2051">
            <v>3</v>
          </cell>
          <cell r="J2051">
            <v>4</v>
          </cell>
        </row>
        <row r="2052">
          <cell r="A2052" t="str">
            <v>SSGN</v>
          </cell>
          <cell r="B2052" t="str">
            <v>Secondary Service Greater than 5kW w/o ID</v>
          </cell>
          <cell r="C2052">
            <v>30</v>
          </cell>
          <cell r="D2052">
            <v>25</v>
          </cell>
          <cell r="E2052" t="str">
            <v>R=A1D1</v>
          </cell>
          <cell r="F2052">
            <v>1</v>
          </cell>
          <cell r="G2052">
            <v>38892</v>
          </cell>
          <cell r="H2052">
            <v>240</v>
          </cell>
          <cell r="I2052">
            <v>3</v>
          </cell>
          <cell r="J2052">
            <v>9</v>
          </cell>
        </row>
        <row r="2053">
          <cell r="A2053" t="str">
            <v>SSNN</v>
          </cell>
          <cell r="B2053" t="str">
            <v>Secondary Service Greater than 5kW w/o ID</v>
          </cell>
          <cell r="C2053">
            <v>30</v>
          </cell>
          <cell r="D2053">
            <v>25</v>
          </cell>
          <cell r="E2053" t="str">
            <v>R=A1D1</v>
          </cell>
          <cell r="F2053">
            <v>1</v>
          </cell>
          <cell r="G2053">
            <v>39000</v>
          </cell>
          <cell r="H2053">
            <v>999</v>
          </cell>
          <cell r="I2053">
            <v>3</v>
          </cell>
          <cell r="J2053">
            <v>8</v>
          </cell>
        </row>
        <row r="2054">
          <cell r="A2054" t="str">
            <v>SSNN</v>
          </cell>
          <cell r="B2054" t="str">
            <v>Secondary Service Greater than 5kW w/o ID</v>
          </cell>
          <cell r="C2054">
            <v>30</v>
          </cell>
          <cell r="D2054">
            <v>25</v>
          </cell>
          <cell r="E2054" t="str">
            <v>R=A1D1</v>
          </cell>
          <cell r="F2054">
            <v>1</v>
          </cell>
          <cell r="G2054">
            <v>39100</v>
          </cell>
          <cell r="H2054">
            <v>999</v>
          </cell>
          <cell r="I2054">
            <v>3</v>
          </cell>
          <cell r="J2054">
            <v>6</v>
          </cell>
        </row>
        <row r="2055">
          <cell r="A2055" t="str">
            <v>SSNN</v>
          </cell>
          <cell r="B2055" t="str">
            <v>Secondary Service Greater than 5kW w/o ID</v>
          </cell>
          <cell r="C2055">
            <v>30</v>
          </cell>
          <cell r="D2055">
            <v>25</v>
          </cell>
          <cell r="E2055" t="str">
            <v>R=A1D1</v>
          </cell>
          <cell r="F2055">
            <v>1</v>
          </cell>
          <cell r="G2055">
            <v>39296</v>
          </cell>
          <cell r="H2055">
            <v>240</v>
          </cell>
          <cell r="I2055">
            <v>3</v>
          </cell>
          <cell r="J2055">
            <v>16</v>
          </cell>
        </row>
        <row r="2056">
          <cell r="A2056" t="str">
            <v>SSNN</v>
          </cell>
          <cell r="B2056" t="str">
            <v>Secondary Service Greater than 5kW w/o ID</v>
          </cell>
          <cell r="C2056">
            <v>30</v>
          </cell>
          <cell r="D2056">
            <v>25</v>
          </cell>
          <cell r="E2056" t="str">
            <v>R=A1D1</v>
          </cell>
          <cell r="F2056">
            <v>1</v>
          </cell>
          <cell r="G2056">
            <v>39342</v>
          </cell>
          <cell r="H2056">
            <v>240</v>
          </cell>
          <cell r="I2056">
            <v>3</v>
          </cell>
          <cell r="J2056">
            <v>37</v>
          </cell>
        </row>
        <row r="2057">
          <cell r="A2057" t="str">
            <v>SSNN</v>
          </cell>
          <cell r="B2057" t="str">
            <v>Secondary Service Greater than 5kW w/o ID</v>
          </cell>
          <cell r="C2057">
            <v>30</v>
          </cell>
          <cell r="D2057">
            <v>25</v>
          </cell>
          <cell r="E2057" t="str">
            <v>R=A1D1</v>
          </cell>
          <cell r="F2057">
            <v>1</v>
          </cell>
          <cell r="G2057">
            <v>39350</v>
          </cell>
          <cell r="H2057">
            <v>999</v>
          </cell>
          <cell r="I2057">
            <v>3</v>
          </cell>
          <cell r="J2057">
            <v>9</v>
          </cell>
        </row>
        <row r="2058">
          <cell r="A2058" t="str">
            <v>SSNN</v>
          </cell>
          <cell r="B2058" t="str">
            <v>Secondary Service Greater than 5kW w/o ID</v>
          </cell>
          <cell r="C2058">
            <v>30</v>
          </cell>
          <cell r="D2058">
            <v>35</v>
          </cell>
          <cell r="E2058" t="str">
            <v>R=A3RL1</v>
          </cell>
          <cell r="F2058">
            <v>1</v>
          </cell>
          <cell r="G2058">
            <v>39410</v>
          </cell>
          <cell r="H2058">
            <v>999</v>
          </cell>
          <cell r="I2058">
            <v>3</v>
          </cell>
          <cell r="J2058">
            <v>1</v>
          </cell>
        </row>
        <row r="2059">
          <cell r="A2059" t="str">
            <v>SSNN</v>
          </cell>
          <cell r="B2059" t="str">
            <v>Secondary Service Greater than 5kW w/o ID</v>
          </cell>
          <cell r="C2059">
            <v>30</v>
          </cell>
          <cell r="D2059">
            <v>25</v>
          </cell>
          <cell r="E2059" t="str">
            <v>R=A1D1</v>
          </cell>
          <cell r="F2059">
            <v>1</v>
          </cell>
          <cell r="G2059">
            <v>39431</v>
          </cell>
          <cell r="H2059">
            <v>240</v>
          </cell>
          <cell r="I2059">
            <v>3</v>
          </cell>
          <cell r="J2059">
            <v>8</v>
          </cell>
        </row>
        <row r="2060">
          <cell r="A2060" t="str">
            <v>SSNN</v>
          </cell>
          <cell r="B2060" t="str">
            <v>Secondary Service Greater than 5kW w/o ID</v>
          </cell>
          <cell r="C2060">
            <v>30</v>
          </cell>
          <cell r="D2060">
            <v>25</v>
          </cell>
          <cell r="E2060" t="str">
            <v>R=A1D1</v>
          </cell>
          <cell r="F2060">
            <v>1</v>
          </cell>
          <cell r="G2060">
            <v>39373</v>
          </cell>
          <cell r="H2060">
            <v>240</v>
          </cell>
          <cell r="I2060">
            <v>3</v>
          </cell>
          <cell r="J2060">
            <v>9</v>
          </cell>
        </row>
        <row r="2061">
          <cell r="A2061" t="str">
            <v>SSGN</v>
          </cell>
          <cell r="B2061" t="str">
            <v>Secondary Service Greater than 5kW w/o ID</v>
          </cell>
          <cell r="C2061">
            <v>30</v>
          </cell>
          <cell r="D2061">
            <v>25</v>
          </cell>
          <cell r="E2061" t="str">
            <v>R=A1D1</v>
          </cell>
          <cell r="F2061">
            <v>1</v>
          </cell>
          <cell r="G2061">
            <v>39373</v>
          </cell>
          <cell r="H2061">
            <v>240</v>
          </cell>
          <cell r="I2061">
            <v>3</v>
          </cell>
          <cell r="J2061">
            <v>4</v>
          </cell>
        </row>
        <row r="2062">
          <cell r="A2062" t="str">
            <v>SSGN</v>
          </cell>
          <cell r="B2062" t="str">
            <v>Secondary Service Greater than 5kW w/o ID</v>
          </cell>
          <cell r="C2062">
            <v>30</v>
          </cell>
          <cell r="D2062">
            <v>25</v>
          </cell>
          <cell r="E2062" t="str">
            <v>R=A1D1</v>
          </cell>
          <cell r="F2062">
            <v>1</v>
          </cell>
          <cell r="G2062">
            <v>39484</v>
          </cell>
          <cell r="H2062">
            <v>999</v>
          </cell>
          <cell r="I2062">
            <v>3</v>
          </cell>
          <cell r="J2062">
            <v>8</v>
          </cell>
        </row>
        <row r="2063">
          <cell r="A2063" t="str">
            <v>SSGN</v>
          </cell>
          <cell r="B2063" t="str">
            <v>Secondary Service Greater than 5kW w/o ID</v>
          </cell>
          <cell r="C2063">
            <v>30</v>
          </cell>
          <cell r="D2063">
            <v>25</v>
          </cell>
          <cell r="E2063" t="str">
            <v>R=A1D1</v>
          </cell>
          <cell r="F2063">
            <v>1</v>
          </cell>
          <cell r="G2063">
            <v>39664</v>
          </cell>
          <cell r="H2063">
            <v>240</v>
          </cell>
          <cell r="I2063">
            <v>3</v>
          </cell>
          <cell r="J2063">
            <v>1</v>
          </cell>
        </row>
        <row r="2064">
          <cell r="A2064" t="str">
            <v>SSGN</v>
          </cell>
          <cell r="B2064" t="str">
            <v>Secondary Service Greater than 5kW w/o ID</v>
          </cell>
          <cell r="C2064">
            <v>30</v>
          </cell>
          <cell r="D2064">
            <v>25</v>
          </cell>
          <cell r="E2064" t="str">
            <v>R=A1D1</v>
          </cell>
          <cell r="F2064">
            <v>1</v>
          </cell>
          <cell r="G2064">
            <v>39736</v>
          </cell>
          <cell r="H2064">
            <v>240</v>
          </cell>
          <cell r="I2064">
            <v>3</v>
          </cell>
          <cell r="J2064">
            <v>89</v>
          </cell>
        </row>
        <row r="2065">
          <cell r="A2065" t="str">
            <v>SSNN</v>
          </cell>
          <cell r="B2065" t="str">
            <v>Secondary Service Greater than 5kW w/o ID</v>
          </cell>
          <cell r="C2065">
            <v>30</v>
          </cell>
          <cell r="D2065">
            <v>25</v>
          </cell>
          <cell r="E2065" t="str">
            <v>R=A1D1</v>
          </cell>
          <cell r="F2065">
            <v>1</v>
          </cell>
          <cell r="G2065">
            <v>39765</v>
          </cell>
          <cell r="H2065">
            <v>999</v>
          </cell>
          <cell r="I2065">
            <v>3</v>
          </cell>
          <cell r="J2065">
            <v>22</v>
          </cell>
        </row>
        <row r="2066">
          <cell r="A2066" t="str">
            <v>SSNN</v>
          </cell>
          <cell r="B2066" t="str">
            <v>Secondary Service Greater than 5kW w/o ID</v>
          </cell>
          <cell r="C2066">
            <v>30</v>
          </cell>
          <cell r="D2066">
            <v>25</v>
          </cell>
          <cell r="E2066" t="str">
            <v>S=I210+CE</v>
          </cell>
          <cell r="F2066">
            <v>1</v>
          </cell>
          <cell r="G2066">
            <v>39934</v>
          </cell>
          <cell r="H2066">
            <v>240</v>
          </cell>
          <cell r="I2066">
            <v>3</v>
          </cell>
          <cell r="J2066">
            <v>1</v>
          </cell>
        </row>
        <row r="2067">
          <cell r="A2067" t="str">
            <v>SSGN</v>
          </cell>
          <cell r="B2067" t="str">
            <v>Secondary Service Greater than 5kW w/o ID</v>
          </cell>
          <cell r="C2067">
            <v>30</v>
          </cell>
          <cell r="D2067">
            <v>25</v>
          </cell>
          <cell r="E2067" t="str">
            <v>R=A1D1</v>
          </cell>
          <cell r="F2067">
            <v>1</v>
          </cell>
          <cell r="G2067">
            <v>39863</v>
          </cell>
          <cell r="H2067">
            <v>240</v>
          </cell>
          <cell r="I2067">
            <v>3</v>
          </cell>
          <cell r="J2067">
            <v>5</v>
          </cell>
        </row>
        <row r="2068">
          <cell r="A2068" t="str">
            <v>SSNN</v>
          </cell>
          <cell r="B2068" t="str">
            <v>Secondary Service Greater than 5kW w/o ID</v>
          </cell>
          <cell r="C2068">
            <v>30</v>
          </cell>
          <cell r="D2068">
            <v>25</v>
          </cell>
          <cell r="E2068" t="str">
            <v>S=I210+CE</v>
          </cell>
          <cell r="F2068">
            <v>1</v>
          </cell>
          <cell r="G2068">
            <v>40031</v>
          </cell>
          <cell r="H2068">
            <v>240</v>
          </cell>
          <cell r="I2068">
            <v>3</v>
          </cell>
          <cell r="J2068">
            <v>20</v>
          </cell>
        </row>
        <row r="2069">
          <cell r="A2069" t="str">
            <v>SSNN</v>
          </cell>
          <cell r="B2069" t="str">
            <v>Secondary Service Greater than 5kW w/o ID</v>
          </cell>
          <cell r="C2069">
            <v>30</v>
          </cell>
          <cell r="D2069">
            <v>25</v>
          </cell>
          <cell r="E2069" t="str">
            <v>R=A1D1</v>
          </cell>
          <cell r="F2069">
            <v>1</v>
          </cell>
          <cell r="G2069">
            <v>40052</v>
          </cell>
          <cell r="H2069">
            <v>999</v>
          </cell>
          <cell r="I2069">
            <v>3</v>
          </cell>
          <cell r="J2069">
            <v>23</v>
          </cell>
        </row>
        <row r="2070">
          <cell r="A2070" t="str">
            <v>SSNN</v>
          </cell>
          <cell r="B2070" t="str">
            <v>Secondary Service Greater than 5kW w/o ID</v>
          </cell>
          <cell r="C2070">
            <v>30</v>
          </cell>
          <cell r="D2070">
            <v>25</v>
          </cell>
          <cell r="E2070" t="str">
            <v>R=TMS2S</v>
          </cell>
          <cell r="F2070">
            <v>1</v>
          </cell>
          <cell r="H2070">
            <v>0</v>
          </cell>
          <cell r="I2070">
            <v>0</v>
          </cell>
          <cell r="J2070">
            <v>67</v>
          </cell>
        </row>
        <row r="2071">
          <cell r="A2071" t="str">
            <v>SSNN</v>
          </cell>
          <cell r="B2071" t="str">
            <v>Secondary Service Greater than 5kW w/o ID</v>
          </cell>
          <cell r="C2071">
            <v>30</v>
          </cell>
          <cell r="D2071">
            <v>25</v>
          </cell>
          <cell r="E2071" t="str">
            <v>R=D2SH</v>
          </cell>
          <cell r="F2071">
            <v>1</v>
          </cell>
          <cell r="H2071">
            <v>0</v>
          </cell>
          <cell r="I2071">
            <v>0</v>
          </cell>
          <cell r="J2071">
            <v>32</v>
          </cell>
        </row>
        <row r="2072">
          <cell r="A2072" t="str">
            <v>SSGN</v>
          </cell>
          <cell r="B2072" t="str">
            <v>Secondary Service Greater than 5kW w/o ID</v>
          </cell>
          <cell r="C2072">
            <v>30</v>
          </cell>
          <cell r="D2072">
            <v>25</v>
          </cell>
          <cell r="E2072" t="str">
            <v>R=KWS</v>
          </cell>
          <cell r="F2072">
            <v>1</v>
          </cell>
          <cell r="H2072">
            <v>0</v>
          </cell>
          <cell r="I2072">
            <v>0</v>
          </cell>
          <cell r="J2072">
            <v>14</v>
          </cell>
        </row>
        <row r="2073">
          <cell r="A2073" t="str">
            <v>SSNN</v>
          </cell>
          <cell r="B2073" t="str">
            <v>Secondary Service Greater than 5kW w/o ID</v>
          </cell>
          <cell r="C2073">
            <v>30</v>
          </cell>
          <cell r="D2073">
            <v>25</v>
          </cell>
          <cell r="E2073" t="str">
            <v>R=DXMS</v>
          </cell>
          <cell r="F2073">
            <v>1</v>
          </cell>
          <cell r="H2073">
            <v>240</v>
          </cell>
          <cell r="I2073">
            <v>3</v>
          </cell>
          <cell r="J2073">
            <v>1</v>
          </cell>
        </row>
        <row r="2074">
          <cell r="A2074" t="str">
            <v>SSNN</v>
          </cell>
          <cell r="B2074" t="str">
            <v>Secondary Service Greater than 5kW w/o ID</v>
          </cell>
          <cell r="C2074">
            <v>30</v>
          </cell>
          <cell r="D2074">
            <v>25</v>
          </cell>
          <cell r="E2074" t="str">
            <v>R=KWS</v>
          </cell>
          <cell r="F2074">
            <v>1</v>
          </cell>
          <cell r="H2074">
            <v>240</v>
          </cell>
          <cell r="I2074">
            <v>3</v>
          </cell>
          <cell r="J2074">
            <v>1</v>
          </cell>
        </row>
        <row r="2075">
          <cell r="A2075" t="str">
            <v>SSNN</v>
          </cell>
          <cell r="B2075" t="str">
            <v>Secondary Service Greater than 5kW w/o ID</v>
          </cell>
          <cell r="C2075">
            <v>30</v>
          </cell>
          <cell r="D2075">
            <v>25</v>
          </cell>
          <cell r="E2075" t="str">
            <v>R=TQS</v>
          </cell>
          <cell r="F2075">
            <v>1</v>
          </cell>
          <cell r="H2075">
            <v>0</v>
          </cell>
          <cell r="I2075">
            <v>0</v>
          </cell>
          <cell r="J2075">
            <v>3</v>
          </cell>
        </row>
        <row r="2076">
          <cell r="A2076" t="str">
            <v>SSNN</v>
          </cell>
          <cell r="B2076" t="str">
            <v>Secondary Service Greater than 5kW w/o ID</v>
          </cell>
          <cell r="C2076">
            <v>30</v>
          </cell>
          <cell r="D2076">
            <v>25</v>
          </cell>
          <cell r="E2076" t="str">
            <v>R=PMS2S</v>
          </cell>
          <cell r="F2076">
            <v>1</v>
          </cell>
          <cell r="H2076">
            <v>240</v>
          </cell>
          <cell r="I2076">
            <v>3</v>
          </cell>
          <cell r="J2076">
            <v>1</v>
          </cell>
        </row>
        <row r="2077">
          <cell r="A2077" t="str">
            <v>SSGN</v>
          </cell>
          <cell r="B2077" t="str">
            <v>Secondary Service Greater than 5kW w/o ID</v>
          </cell>
          <cell r="C2077">
            <v>30</v>
          </cell>
          <cell r="D2077">
            <v>25</v>
          </cell>
          <cell r="E2077" t="str">
            <v>R=PMS2S</v>
          </cell>
          <cell r="F2077">
            <v>1</v>
          </cell>
          <cell r="H2077">
            <v>0</v>
          </cell>
          <cell r="I2077">
            <v>0</v>
          </cell>
          <cell r="J2077">
            <v>1</v>
          </cell>
        </row>
        <row r="2078">
          <cell r="A2078" t="str">
            <v>SSMN</v>
          </cell>
          <cell r="B2078" t="str">
            <v>Secondary Service Greater than 5kW w/o ID</v>
          </cell>
          <cell r="C2078">
            <v>30</v>
          </cell>
          <cell r="D2078">
            <v>25</v>
          </cell>
          <cell r="E2078" t="str">
            <v>R=J5SD</v>
          </cell>
          <cell r="F2078">
            <v>1</v>
          </cell>
          <cell r="H2078">
            <v>240</v>
          </cell>
          <cell r="I2078">
            <v>3</v>
          </cell>
          <cell r="J2078">
            <v>1</v>
          </cell>
        </row>
        <row r="2079">
          <cell r="A2079" t="str">
            <v>SSGN</v>
          </cell>
          <cell r="B2079" t="str">
            <v>Secondary Service Greater than 5kW w/o ID</v>
          </cell>
          <cell r="C2079">
            <v>30</v>
          </cell>
          <cell r="D2079">
            <v>25</v>
          </cell>
          <cell r="E2079" t="str">
            <v>R=A1D1</v>
          </cell>
          <cell r="F2079">
            <v>1</v>
          </cell>
          <cell r="G2079">
            <v>38202</v>
          </cell>
          <cell r="H2079">
            <v>999</v>
          </cell>
          <cell r="I2079">
            <v>3</v>
          </cell>
          <cell r="J2079">
            <v>3</v>
          </cell>
        </row>
        <row r="2080">
          <cell r="A2080" t="str">
            <v>SSGN</v>
          </cell>
          <cell r="B2080" t="str">
            <v>Secondary Service Greater than 5kW w/o ID</v>
          </cell>
          <cell r="C2080">
            <v>30</v>
          </cell>
          <cell r="D2080">
            <v>25</v>
          </cell>
          <cell r="E2080" t="str">
            <v>R=A1D1</v>
          </cell>
          <cell r="F2080">
            <v>1</v>
          </cell>
          <cell r="G2080">
            <v>38161</v>
          </cell>
          <cell r="H2080">
            <v>240</v>
          </cell>
          <cell r="I2080">
            <v>3</v>
          </cell>
          <cell r="J2080">
            <v>15</v>
          </cell>
        </row>
        <row r="2081">
          <cell r="A2081" t="str">
            <v>SSGN</v>
          </cell>
          <cell r="B2081" t="str">
            <v>Secondary Service Greater than 5kW w/o ID</v>
          </cell>
          <cell r="C2081">
            <v>30</v>
          </cell>
          <cell r="D2081">
            <v>25</v>
          </cell>
          <cell r="E2081" t="str">
            <v>R=A1D1</v>
          </cell>
          <cell r="F2081">
            <v>1</v>
          </cell>
          <cell r="G2081">
            <v>38055</v>
          </cell>
          <cell r="H2081">
            <v>999</v>
          </cell>
          <cell r="I2081">
            <v>3</v>
          </cell>
          <cell r="J2081">
            <v>1</v>
          </cell>
        </row>
        <row r="2082">
          <cell r="A2082" t="str">
            <v>SSGN</v>
          </cell>
          <cell r="B2082" t="str">
            <v>Secondary Service Greater than 5kW w/o ID</v>
          </cell>
          <cell r="C2082">
            <v>30</v>
          </cell>
          <cell r="D2082">
            <v>20</v>
          </cell>
          <cell r="E2082" t="str">
            <v>R=AB1</v>
          </cell>
          <cell r="F2082">
            <v>1</v>
          </cell>
          <cell r="G2082">
            <v>38264</v>
          </cell>
          <cell r="H2082">
            <v>240</v>
          </cell>
          <cell r="I2082">
            <v>3</v>
          </cell>
          <cell r="J2082">
            <v>1</v>
          </cell>
        </row>
        <row r="2083">
          <cell r="A2083" t="str">
            <v>SSGN</v>
          </cell>
          <cell r="B2083" t="str">
            <v>Secondary Service Greater than 5kW w/o ID</v>
          </cell>
          <cell r="C2083">
            <v>30</v>
          </cell>
          <cell r="D2083">
            <v>25</v>
          </cell>
          <cell r="E2083" t="str">
            <v>R=A1D1</v>
          </cell>
          <cell r="F2083">
            <v>1</v>
          </cell>
          <cell r="G2083">
            <v>38104</v>
          </cell>
          <cell r="H2083">
            <v>240</v>
          </cell>
          <cell r="I2083">
            <v>3</v>
          </cell>
          <cell r="J2083">
            <v>4</v>
          </cell>
        </row>
        <row r="2084">
          <cell r="A2084" t="str">
            <v>SSGN</v>
          </cell>
          <cell r="B2084" t="str">
            <v>Secondary Service Greater than 5kW w/o ID</v>
          </cell>
          <cell r="C2084">
            <v>30</v>
          </cell>
          <cell r="D2084">
            <v>25</v>
          </cell>
          <cell r="E2084" t="str">
            <v>R=A1D1</v>
          </cell>
          <cell r="F2084">
            <v>1</v>
          </cell>
          <cell r="G2084">
            <v>38520</v>
          </cell>
          <cell r="H2084">
            <v>240</v>
          </cell>
          <cell r="I2084">
            <v>3</v>
          </cell>
          <cell r="J2084">
            <v>3</v>
          </cell>
        </row>
        <row r="2085">
          <cell r="A2085" t="str">
            <v>SSNN</v>
          </cell>
          <cell r="B2085" t="str">
            <v>Secondary Service Greater than 5kW w/o ID</v>
          </cell>
          <cell r="C2085">
            <v>30</v>
          </cell>
          <cell r="D2085">
            <v>25</v>
          </cell>
          <cell r="E2085" t="str">
            <v>R=TMS2S</v>
          </cell>
          <cell r="F2085">
            <v>1</v>
          </cell>
          <cell r="H2085">
            <v>240</v>
          </cell>
          <cell r="I2085">
            <v>3</v>
          </cell>
          <cell r="J2085">
            <v>1</v>
          </cell>
        </row>
        <row r="2086">
          <cell r="A2086" t="str">
            <v>SSGN</v>
          </cell>
          <cell r="B2086" t="str">
            <v>Secondary Service Greater than 5kW w/o ID</v>
          </cell>
          <cell r="C2086">
            <v>30</v>
          </cell>
          <cell r="D2086">
            <v>25</v>
          </cell>
          <cell r="E2086" t="str">
            <v>R=DXMS</v>
          </cell>
          <cell r="F2086">
            <v>1</v>
          </cell>
          <cell r="H2086">
            <v>240</v>
          </cell>
          <cell r="I2086">
            <v>3</v>
          </cell>
          <cell r="J2086">
            <v>1</v>
          </cell>
        </row>
        <row r="2087">
          <cell r="A2087" t="str">
            <v>SSGN</v>
          </cell>
          <cell r="B2087" t="str">
            <v>Secondary Service Greater than 5kW w/o ID</v>
          </cell>
          <cell r="C2087">
            <v>30</v>
          </cell>
          <cell r="D2087">
            <v>25</v>
          </cell>
          <cell r="E2087" t="str">
            <v>R=A1D1</v>
          </cell>
          <cell r="F2087">
            <v>1</v>
          </cell>
          <cell r="G2087">
            <v>37811</v>
          </cell>
          <cell r="H2087">
            <v>240</v>
          </cell>
          <cell r="I2087">
            <v>3</v>
          </cell>
          <cell r="J2087">
            <v>1</v>
          </cell>
        </row>
        <row r="2088">
          <cell r="A2088" t="str">
            <v>SSNN</v>
          </cell>
          <cell r="B2088" t="str">
            <v>Secondary Service Greater than 5kW w/o ID</v>
          </cell>
          <cell r="C2088">
            <v>30</v>
          </cell>
          <cell r="D2088">
            <v>25</v>
          </cell>
          <cell r="E2088" t="str">
            <v>R=D2SH</v>
          </cell>
          <cell r="F2088">
            <v>1</v>
          </cell>
          <cell r="H2088">
            <v>240</v>
          </cell>
          <cell r="I2088">
            <v>3</v>
          </cell>
          <cell r="J2088">
            <v>1</v>
          </cell>
        </row>
        <row r="2089">
          <cell r="A2089" t="str">
            <v>SSGN</v>
          </cell>
          <cell r="B2089" t="str">
            <v>Secondary Service Greater than 5kW w/o ID</v>
          </cell>
          <cell r="C2089">
            <v>30</v>
          </cell>
          <cell r="D2089">
            <v>25</v>
          </cell>
          <cell r="E2089" t="str">
            <v>R=A1D1</v>
          </cell>
          <cell r="F2089">
            <v>1</v>
          </cell>
          <cell r="G2089">
            <v>36404</v>
          </cell>
          <cell r="H2089">
            <v>240</v>
          </cell>
          <cell r="I2089">
            <v>3</v>
          </cell>
          <cell r="J2089">
            <v>4</v>
          </cell>
        </row>
        <row r="2090">
          <cell r="A2090" t="str">
            <v>SSNN</v>
          </cell>
          <cell r="B2090" t="str">
            <v>Secondary Service Greater than 5kW w/o ID</v>
          </cell>
          <cell r="C2090">
            <v>30</v>
          </cell>
          <cell r="D2090">
            <v>25</v>
          </cell>
          <cell r="E2090" t="str">
            <v>R=A1D1</v>
          </cell>
          <cell r="F2090">
            <v>1</v>
          </cell>
          <cell r="G2090">
            <v>35916</v>
          </cell>
          <cell r="H2090">
            <v>240</v>
          </cell>
          <cell r="I2090">
            <v>3</v>
          </cell>
          <cell r="J2090">
            <v>11</v>
          </cell>
        </row>
        <row r="2091">
          <cell r="A2091" t="str">
            <v>SSGN</v>
          </cell>
          <cell r="B2091" t="str">
            <v>Secondary Service Greater than 5kW w/o ID</v>
          </cell>
          <cell r="C2091">
            <v>30</v>
          </cell>
          <cell r="D2091">
            <v>25</v>
          </cell>
          <cell r="E2091" t="str">
            <v>R=A1D1</v>
          </cell>
          <cell r="F2091">
            <v>1</v>
          </cell>
          <cell r="G2091">
            <v>36404</v>
          </cell>
          <cell r="H2091">
            <v>240</v>
          </cell>
          <cell r="I2091">
            <v>3</v>
          </cell>
          <cell r="J2091">
            <v>2</v>
          </cell>
        </row>
        <row r="2092">
          <cell r="A2092" t="str">
            <v>SSNN</v>
          </cell>
          <cell r="B2092" t="str">
            <v>Secondary Service Greater than 5kW w/o ID</v>
          </cell>
          <cell r="C2092">
            <v>30</v>
          </cell>
          <cell r="D2092">
            <v>25</v>
          </cell>
          <cell r="E2092" t="str">
            <v>R=A1D1</v>
          </cell>
          <cell r="F2092">
            <v>1</v>
          </cell>
          <cell r="G2092">
            <v>35796</v>
          </cell>
          <cell r="H2092">
            <v>240</v>
          </cell>
          <cell r="I2092">
            <v>3</v>
          </cell>
          <cell r="J2092">
            <v>1</v>
          </cell>
        </row>
        <row r="2093">
          <cell r="A2093" t="str">
            <v>SSNN</v>
          </cell>
          <cell r="B2093" t="str">
            <v>Secondary Service Greater than 5kW w/o ID</v>
          </cell>
          <cell r="C2093">
            <v>30</v>
          </cell>
          <cell r="D2093">
            <v>25</v>
          </cell>
          <cell r="E2093" t="str">
            <v>R=TMS2S</v>
          </cell>
          <cell r="F2093">
            <v>1</v>
          </cell>
          <cell r="G2093">
            <v>35827</v>
          </cell>
          <cell r="H2093">
            <v>240</v>
          </cell>
          <cell r="I2093">
            <v>3</v>
          </cell>
          <cell r="J2093">
            <v>1</v>
          </cell>
        </row>
        <row r="2094">
          <cell r="A2094" t="str">
            <v>SSGN</v>
          </cell>
          <cell r="B2094" t="str">
            <v>Secondary Service Greater than 5kW w/o ID</v>
          </cell>
          <cell r="C2094">
            <v>30</v>
          </cell>
          <cell r="D2094">
            <v>25</v>
          </cell>
          <cell r="E2094" t="str">
            <v>R=A1D1</v>
          </cell>
          <cell r="F2094">
            <v>1</v>
          </cell>
          <cell r="G2094">
            <v>36405</v>
          </cell>
          <cell r="H2094">
            <v>240</v>
          </cell>
          <cell r="I2094">
            <v>3</v>
          </cell>
          <cell r="J2094">
            <v>2</v>
          </cell>
        </row>
        <row r="2095">
          <cell r="A2095" t="str">
            <v>SSGN</v>
          </cell>
          <cell r="B2095" t="str">
            <v>Secondary Service Greater than 5kW w/o ID</v>
          </cell>
          <cell r="C2095">
            <v>30</v>
          </cell>
          <cell r="D2095">
            <v>25</v>
          </cell>
          <cell r="E2095" t="str">
            <v>R=A1D1</v>
          </cell>
          <cell r="F2095">
            <v>1</v>
          </cell>
          <cell r="G2095">
            <v>36431</v>
          </cell>
          <cell r="H2095">
            <v>240</v>
          </cell>
          <cell r="I2095">
            <v>3</v>
          </cell>
          <cell r="J2095">
            <v>1</v>
          </cell>
        </row>
        <row r="2096">
          <cell r="A2096" t="str">
            <v>SSNN</v>
          </cell>
          <cell r="B2096" t="str">
            <v>Secondary Service Greater than 5kW w/o ID</v>
          </cell>
          <cell r="C2096">
            <v>30</v>
          </cell>
          <cell r="D2096">
            <v>25</v>
          </cell>
          <cell r="E2096" t="str">
            <v>R=A1D1</v>
          </cell>
          <cell r="F2096">
            <v>1</v>
          </cell>
          <cell r="G2096">
            <v>36537</v>
          </cell>
          <cell r="H2096">
            <v>240</v>
          </cell>
          <cell r="I2096">
            <v>3</v>
          </cell>
          <cell r="J2096">
            <v>1</v>
          </cell>
        </row>
        <row r="2097">
          <cell r="A2097" t="str">
            <v>SSNN</v>
          </cell>
          <cell r="B2097" t="str">
            <v>Secondary Service Greater than 5kW w/o ID</v>
          </cell>
          <cell r="C2097">
            <v>30</v>
          </cell>
          <cell r="D2097">
            <v>25</v>
          </cell>
          <cell r="E2097" t="str">
            <v>R=A1D1</v>
          </cell>
          <cell r="F2097">
            <v>1</v>
          </cell>
          <cell r="G2097">
            <v>36822</v>
          </cell>
          <cell r="H2097">
            <v>240</v>
          </cell>
          <cell r="I2097">
            <v>3</v>
          </cell>
          <cell r="J2097">
            <v>7</v>
          </cell>
        </row>
        <row r="2098">
          <cell r="A2098" t="str">
            <v>SSNN</v>
          </cell>
          <cell r="B2098" t="str">
            <v>Secondary Service Greater than 5kW w/o ID</v>
          </cell>
          <cell r="C2098">
            <v>30</v>
          </cell>
          <cell r="D2098">
            <v>25</v>
          </cell>
          <cell r="E2098" t="str">
            <v>R=A1D1</v>
          </cell>
          <cell r="F2098">
            <v>1</v>
          </cell>
          <cell r="G2098">
            <v>36851</v>
          </cell>
          <cell r="H2098">
            <v>240</v>
          </cell>
          <cell r="I2098">
            <v>3</v>
          </cell>
          <cell r="J2098">
            <v>7</v>
          </cell>
        </row>
        <row r="2099">
          <cell r="A2099" t="str">
            <v>SSNN</v>
          </cell>
          <cell r="B2099" t="str">
            <v>Secondary Service Greater than 5kW w/o ID</v>
          </cell>
          <cell r="C2099">
            <v>30</v>
          </cell>
          <cell r="D2099">
            <v>25</v>
          </cell>
          <cell r="E2099" t="str">
            <v>R=A1D1</v>
          </cell>
          <cell r="F2099">
            <v>1</v>
          </cell>
          <cell r="G2099">
            <v>36874</v>
          </cell>
          <cell r="H2099">
            <v>999</v>
          </cell>
          <cell r="I2099">
            <v>3</v>
          </cell>
          <cell r="J2099">
            <v>6</v>
          </cell>
        </row>
        <row r="2100">
          <cell r="A2100" t="str">
            <v>SSGN</v>
          </cell>
          <cell r="B2100" t="str">
            <v>Secondary Service Greater than 5kW w/o ID</v>
          </cell>
          <cell r="C2100">
            <v>30</v>
          </cell>
          <cell r="D2100">
            <v>25</v>
          </cell>
          <cell r="E2100" t="str">
            <v>R=A1D1</v>
          </cell>
          <cell r="F2100">
            <v>1</v>
          </cell>
          <cell r="G2100">
            <v>37012</v>
          </cell>
          <cell r="H2100">
            <v>240</v>
          </cell>
          <cell r="I2100">
            <v>3</v>
          </cell>
          <cell r="J2100">
            <v>1</v>
          </cell>
        </row>
        <row r="2101">
          <cell r="A2101" t="str">
            <v>SSNN</v>
          </cell>
          <cell r="B2101" t="str">
            <v>Secondary Service Greater than 5kW w/o ID</v>
          </cell>
          <cell r="C2101">
            <v>30</v>
          </cell>
          <cell r="D2101">
            <v>25</v>
          </cell>
          <cell r="E2101" t="str">
            <v>R=A1D1</v>
          </cell>
          <cell r="F2101">
            <v>1</v>
          </cell>
          <cell r="G2101">
            <v>37117</v>
          </cell>
          <cell r="H2101">
            <v>999</v>
          </cell>
          <cell r="I2101">
            <v>3</v>
          </cell>
          <cell r="J2101">
            <v>1</v>
          </cell>
        </row>
        <row r="2102">
          <cell r="A2102" t="str">
            <v>SSNN</v>
          </cell>
          <cell r="B2102" t="str">
            <v>Secondary Service Greater than 5kW w/o ID</v>
          </cell>
          <cell r="C2102">
            <v>30</v>
          </cell>
          <cell r="D2102">
            <v>25</v>
          </cell>
          <cell r="E2102" t="str">
            <v>R=A1D1</v>
          </cell>
          <cell r="F2102">
            <v>1</v>
          </cell>
          <cell r="G2102">
            <v>37411</v>
          </cell>
          <cell r="H2102">
            <v>999</v>
          </cell>
          <cell r="I2102">
            <v>3</v>
          </cell>
          <cell r="J2102">
            <v>7</v>
          </cell>
        </row>
        <row r="2103">
          <cell r="A2103" t="str">
            <v>SSNN</v>
          </cell>
          <cell r="B2103" t="str">
            <v>Secondary Service Greater than 5kW w/o ID</v>
          </cell>
          <cell r="C2103">
            <v>30</v>
          </cell>
          <cell r="D2103">
            <v>25</v>
          </cell>
          <cell r="E2103" t="str">
            <v>R=A1D1</v>
          </cell>
          <cell r="F2103">
            <v>1</v>
          </cell>
          <cell r="G2103">
            <v>38616</v>
          </cell>
          <cell r="H2103">
            <v>240</v>
          </cell>
          <cell r="I2103">
            <v>3</v>
          </cell>
          <cell r="J2103">
            <v>7</v>
          </cell>
        </row>
        <row r="2104">
          <cell r="A2104" t="str">
            <v>SSGN</v>
          </cell>
          <cell r="B2104" t="str">
            <v>Secondary Service Greater than 5kW w/o ID</v>
          </cell>
          <cell r="C2104">
            <v>30</v>
          </cell>
          <cell r="D2104">
            <v>25</v>
          </cell>
          <cell r="E2104" t="str">
            <v>R=A1D1</v>
          </cell>
          <cell r="F2104">
            <v>1</v>
          </cell>
          <cell r="G2104">
            <v>38700</v>
          </cell>
          <cell r="H2104">
            <v>999</v>
          </cell>
          <cell r="I2104">
            <v>3</v>
          </cell>
          <cell r="J2104">
            <v>11</v>
          </cell>
        </row>
        <row r="2105">
          <cell r="A2105" t="str">
            <v>SSGN</v>
          </cell>
          <cell r="B2105" t="str">
            <v>Secondary Service Greater than 5kW w/o ID</v>
          </cell>
          <cell r="C2105">
            <v>30</v>
          </cell>
          <cell r="D2105">
            <v>25</v>
          </cell>
          <cell r="E2105" t="str">
            <v>R=A1D1</v>
          </cell>
          <cell r="F2105">
            <v>1</v>
          </cell>
          <cell r="G2105">
            <v>39000</v>
          </cell>
          <cell r="H2105">
            <v>999</v>
          </cell>
          <cell r="I2105">
            <v>3</v>
          </cell>
          <cell r="J2105">
            <v>8</v>
          </cell>
        </row>
        <row r="2106">
          <cell r="A2106" t="str">
            <v>SSGN</v>
          </cell>
          <cell r="B2106" t="str">
            <v>Secondary Service Greater than 5kW w/o ID</v>
          </cell>
          <cell r="C2106">
            <v>30</v>
          </cell>
          <cell r="D2106">
            <v>25</v>
          </cell>
          <cell r="E2106" t="str">
            <v>R=A1D1</v>
          </cell>
          <cell r="F2106">
            <v>1</v>
          </cell>
          <cell r="G2106">
            <v>39296</v>
          </cell>
          <cell r="H2106">
            <v>240</v>
          </cell>
          <cell r="I2106">
            <v>3</v>
          </cell>
          <cell r="J2106">
            <v>4</v>
          </cell>
        </row>
        <row r="2107">
          <cell r="A2107" t="str">
            <v>SSGN</v>
          </cell>
          <cell r="B2107" t="str">
            <v>Secondary Service Greater than 5kW w/o ID</v>
          </cell>
          <cell r="C2107">
            <v>30</v>
          </cell>
          <cell r="D2107">
            <v>25</v>
          </cell>
          <cell r="E2107" t="str">
            <v>R=A1D1</v>
          </cell>
          <cell r="F2107">
            <v>1</v>
          </cell>
          <cell r="G2107">
            <v>39232</v>
          </cell>
          <cell r="H2107">
            <v>240</v>
          </cell>
          <cell r="I2107">
            <v>3</v>
          </cell>
          <cell r="J2107">
            <v>2</v>
          </cell>
        </row>
        <row r="2108">
          <cell r="A2108" t="str">
            <v>SSGN</v>
          </cell>
          <cell r="B2108" t="str">
            <v>Secondary Service Greater than 5kW w/o ID</v>
          </cell>
          <cell r="C2108">
            <v>30</v>
          </cell>
          <cell r="D2108">
            <v>25</v>
          </cell>
          <cell r="E2108" t="str">
            <v>R=A1D1</v>
          </cell>
          <cell r="F2108">
            <v>1</v>
          </cell>
          <cell r="G2108">
            <v>39657</v>
          </cell>
          <cell r="H2108">
            <v>240</v>
          </cell>
          <cell r="I2108">
            <v>3</v>
          </cell>
          <cell r="J2108">
            <v>3</v>
          </cell>
        </row>
        <row r="2109">
          <cell r="A2109" t="str">
            <v>SSNN</v>
          </cell>
          <cell r="B2109" t="str">
            <v>Secondary Service Greater than 5kW w/o ID</v>
          </cell>
          <cell r="C2109">
            <v>30</v>
          </cell>
          <cell r="D2109">
            <v>20</v>
          </cell>
          <cell r="E2109" t="str">
            <v>R=MX</v>
          </cell>
          <cell r="F2109">
            <v>1</v>
          </cell>
          <cell r="G2109">
            <v>39776</v>
          </cell>
          <cell r="H2109">
            <v>240</v>
          </cell>
          <cell r="I2109">
            <v>3</v>
          </cell>
          <cell r="J2109">
            <v>1</v>
          </cell>
        </row>
        <row r="2110">
          <cell r="A2110" t="str">
            <v>SSGN</v>
          </cell>
          <cell r="B2110" t="str">
            <v>Secondary Service Greater than 5kW w/o ID</v>
          </cell>
          <cell r="C2110">
            <v>30</v>
          </cell>
          <cell r="D2110">
            <v>20</v>
          </cell>
          <cell r="E2110" t="str">
            <v>R=MX</v>
          </cell>
          <cell r="F2110">
            <v>1</v>
          </cell>
          <cell r="G2110">
            <v>39734</v>
          </cell>
          <cell r="H2110">
            <v>240</v>
          </cell>
          <cell r="I2110">
            <v>3</v>
          </cell>
          <cell r="J2110">
            <v>4</v>
          </cell>
        </row>
        <row r="2111">
          <cell r="A2111" t="str">
            <v>SSGN</v>
          </cell>
          <cell r="B2111" t="str">
            <v>Secondary Service Greater than 5kW w/o ID</v>
          </cell>
          <cell r="C2111">
            <v>30</v>
          </cell>
          <cell r="D2111">
            <v>25</v>
          </cell>
          <cell r="E2111" t="str">
            <v>S=I210+CE</v>
          </cell>
          <cell r="F2111">
            <v>1</v>
          </cell>
          <cell r="G2111">
            <v>39976</v>
          </cell>
          <cell r="H2111">
            <v>240</v>
          </cell>
          <cell r="I2111">
            <v>3</v>
          </cell>
          <cell r="J2111">
            <v>5</v>
          </cell>
        </row>
        <row r="2112">
          <cell r="A2112" t="str">
            <v>SSNN</v>
          </cell>
          <cell r="B2112" t="str">
            <v>Secondary Service Greater than 5kW w/o ID</v>
          </cell>
          <cell r="C2112">
            <v>30</v>
          </cell>
          <cell r="D2112">
            <v>25</v>
          </cell>
          <cell r="E2112" t="str">
            <v>R=A1D1</v>
          </cell>
          <cell r="F2112">
            <v>1</v>
          </cell>
          <cell r="H2112">
            <v>240</v>
          </cell>
          <cell r="I2112">
            <v>3</v>
          </cell>
          <cell r="J2112">
            <v>306</v>
          </cell>
        </row>
        <row r="2113">
          <cell r="A2113" t="str">
            <v>SSGN</v>
          </cell>
          <cell r="B2113" t="str">
            <v>Secondary Service Greater than 5kW w/o ID</v>
          </cell>
          <cell r="C2113">
            <v>30</v>
          </cell>
          <cell r="D2113">
            <v>25</v>
          </cell>
          <cell r="E2113" t="str">
            <v>R=A1D1</v>
          </cell>
          <cell r="F2113">
            <v>1</v>
          </cell>
          <cell r="G2113">
            <v>38272</v>
          </cell>
          <cell r="H2113">
            <v>999</v>
          </cell>
          <cell r="I2113">
            <v>3</v>
          </cell>
          <cell r="J2113">
            <v>8</v>
          </cell>
        </row>
        <row r="2114">
          <cell r="A2114" t="str">
            <v>SSGN</v>
          </cell>
          <cell r="B2114" t="str">
            <v>Secondary Service Greater than 5kW w/o ID</v>
          </cell>
          <cell r="C2114">
            <v>30</v>
          </cell>
          <cell r="D2114">
            <v>25</v>
          </cell>
          <cell r="E2114" t="str">
            <v>R=A1D1</v>
          </cell>
          <cell r="F2114">
            <v>1</v>
          </cell>
          <cell r="G2114">
            <v>38533</v>
          </cell>
          <cell r="H2114">
            <v>240</v>
          </cell>
          <cell r="I2114">
            <v>3</v>
          </cell>
          <cell r="J2114">
            <v>1</v>
          </cell>
        </row>
        <row r="2115">
          <cell r="A2115" t="str">
            <v>SSGN</v>
          </cell>
          <cell r="B2115" t="str">
            <v>Secondary Service Greater than 5kW w/o ID</v>
          </cell>
          <cell r="C2115">
            <v>30</v>
          </cell>
          <cell r="D2115">
            <v>25</v>
          </cell>
          <cell r="E2115" t="str">
            <v>R=A1D1</v>
          </cell>
          <cell r="F2115">
            <v>1</v>
          </cell>
          <cell r="G2115">
            <v>38257</v>
          </cell>
          <cell r="H2115">
            <v>999</v>
          </cell>
          <cell r="I2115">
            <v>3</v>
          </cell>
          <cell r="J2115">
            <v>3</v>
          </cell>
        </row>
        <row r="2116">
          <cell r="A2116" t="str">
            <v>SSGN</v>
          </cell>
          <cell r="B2116" t="str">
            <v>Secondary Service Greater than 5kW w/o ID</v>
          </cell>
          <cell r="C2116">
            <v>30</v>
          </cell>
          <cell r="D2116">
            <v>25</v>
          </cell>
          <cell r="E2116" t="str">
            <v>R=A1D1</v>
          </cell>
          <cell r="F2116">
            <v>1</v>
          </cell>
          <cell r="G2116">
            <v>38001</v>
          </cell>
          <cell r="H2116">
            <v>999</v>
          </cell>
          <cell r="I2116">
            <v>3</v>
          </cell>
          <cell r="J2116">
            <v>1</v>
          </cell>
        </row>
        <row r="2117">
          <cell r="A2117" t="str">
            <v>SSGN</v>
          </cell>
          <cell r="B2117" t="str">
            <v>Secondary Service Greater than 5kW w/o ID</v>
          </cell>
          <cell r="C2117">
            <v>30</v>
          </cell>
          <cell r="D2117">
            <v>25</v>
          </cell>
          <cell r="E2117" t="str">
            <v>R=A1D1</v>
          </cell>
          <cell r="F2117">
            <v>1</v>
          </cell>
          <cell r="G2117">
            <v>38084</v>
          </cell>
          <cell r="H2117">
            <v>999</v>
          </cell>
          <cell r="I2117">
            <v>3</v>
          </cell>
          <cell r="J2117">
            <v>3</v>
          </cell>
        </row>
        <row r="2118">
          <cell r="A2118" t="str">
            <v>SSNN</v>
          </cell>
          <cell r="B2118" t="str">
            <v>Secondary Service Greater than 5kW w/o ID</v>
          </cell>
          <cell r="C2118">
            <v>30</v>
          </cell>
          <cell r="D2118">
            <v>25</v>
          </cell>
          <cell r="E2118" t="str">
            <v>R=A1D1</v>
          </cell>
          <cell r="F2118">
            <v>1</v>
          </cell>
          <cell r="G2118">
            <v>38093</v>
          </cell>
          <cell r="H2118">
            <v>240</v>
          </cell>
          <cell r="I2118">
            <v>3</v>
          </cell>
          <cell r="J2118">
            <v>1</v>
          </cell>
        </row>
        <row r="2119">
          <cell r="A2119" t="str">
            <v>SSNN</v>
          </cell>
          <cell r="B2119" t="str">
            <v>Secondary Service Greater than 5kW w/o ID</v>
          </cell>
          <cell r="C2119">
            <v>30</v>
          </cell>
          <cell r="D2119">
            <v>25</v>
          </cell>
          <cell r="E2119" t="str">
            <v>R=A1D1</v>
          </cell>
          <cell r="F2119">
            <v>1</v>
          </cell>
          <cell r="G2119">
            <v>38364</v>
          </cell>
          <cell r="H2119">
            <v>240</v>
          </cell>
          <cell r="I2119">
            <v>3</v>
          </cell>
          <cell r="J2119">
            <v>4</v>
          </cell>
        </row>
        <row r="2120">
          <cell r="A2120" t="str">
            <v>SSAN</v>
          </cell>
          <cell r="B2120" t="str">
            <v>Secondary Service Greater than 5kW w/o ID</v>
          </cell>
          <cell r="C2120">
            <v>30</v>
          </cell>
          <cell r="D2120">
            <v>25</v>
          </cell>
          <cell r="E2120" t="str">
            <v>R=A1D1</v>
          </cell>
          <cell r="F2120">
            <v>1</v>
          </cell>
          <cell r="H2120">
            <v>240</v>
          </cell>
          <cell r="I2120">
            <v>3</v>
          </cell>
          <cell r="J2120">
            <v>1</v>
          </cell>
        </row>
        <row r="2121">
          <cell r="A2121" t="str">
            <v>SSNN</v>
          </cell>
          <cell r="B2121" t="str">
            <v>Secondary Service Greater than 5kW w/o ID</v>
          </cell>
          <cell r="C2121">
            <v>30</v>
          </cell>
          <cell r="D2121">
            <v>25</v>
          </cell>
          <cell r="E2121" t="str">
            <v>R=TMS2S</v>
          </cell>
          <cell r="F2121">
            <v>1</v>
          </cell>
          <cell r="H2121">
            <v>240</v>
          </cell>
          <cell r="I2121">
            <v>3</v>
          </cell>
          <cell r="J2121">
            <v>1</v>
          </cell>
        </row>
        <row r="2122">
          <cell r="A2122" t="str">
            <v>SSPN</v>
          </cell>
          <cell r="B2122" t="str">
            <v>Secondary Service Greater than 5kW w/o ID</v>
          </cell>
          <cell r="C2122">
            <v>30</v>
          </cell>
          <cell r="D2122">
            <v>25</v>
          </cell>
          <cell r="E2122" t="str">
            <v>R=A1D1</v>
          </cell>
          <cell r="F2122">
            <v>1</v>
          </cell>
          <cell r="H2122">
            <v>240</v>
          </cell>
          <cell r="I2122">
            <v>3</v>
          </cell>
          <cell r="J2122">
            <v>1</v>
          </cell>
        </row>
        <row r="2123">
          <cell r="A2123" t="str">
            <v>SSGN</v>
          </cell>
          <cell r="B2123" t="str">
            <v>Secondary Service Greater than 5kW w/o ID</v>
          </cell>
          <cell r="C2123">
            <v>30</v>
          </cell>
          <cell r="D2123">
            <v>25</v>
          </cell>
          <cell r="E2123" t="str">
            <v>R=A1D1</v>
          </cell>
          <cell r="F2123">
            <v>1</v>
          </cell>
          <cell r="G2123">
            <v>35431</v>
          </cell>
          <cell r="H2123">
            <v>240</v>
          </cell>
          <cell r="I2123">
            <v>3</v>
          </cell>
          <cell r="J2123">
            <v>4</v>
          </cell>
        </row>
        <row r="2124">
          <cell r="A2124" t="str">
            <v>SSGN</v>
          </cell>
          <cell r="B2124" t="str">
            <v>Secondary Service Greater than 5kW w/o ID</v>
          </cell>
          <cell r="C2124">
            <v>30</v>
          </cell>
          <cell r="D2124">
            <v>25</v>
          </cell>
          <cell r="E2124" t="str">
            <v>R=A1D1</v>
          </cell>
          <cell r="F2124">
            <v>1</v>
          </cell>
          <cell r="G2124">
            <v>35796</v>
          </cell>
          <cell r="H2124">
            <v>240</v>
          </cell>
          <cell r="I2124">
            <v>3</v>
          </cell>
          <cell r="J2124">
            <v>1</v>
          </cell>
        </row>
        <row r="2125">
          <cell r="A2125" t="str">
            <v>SSGN</v>
          </cell>
          <cell r="B2125" t="str">
            <v>Secondary Service Greater than 5kW w/o ID</v>
          </cell>
          <cell r="C2125">
            <v>30</v>
          </cell>
          <cell r="D2125">
            <v>25</v>
          </cell>
          <cell r="E2125" t="str">
            <v>R=A1D1</v>
          </cell>
          <cell r="F2125">
            <v>1</v>
          </cell>
          <cell r="G2125">
            <v>36161</v>
          </cell>
          <cell r="H2125">
            <v>240</v>
          </cell>
          <cell r="I2125">
            <v>3</v>
          </cell>
          <cell r="J2125">
            <v>10</v>
          </cell>
        </row>
        <row r="2126">
          <cell r="A2126" t="str">
            <v>SSGN</v>
          </cell>
          <cell r="B2126" t="str">
            <v>Secondary Service Greater than 5kW w/o ID</v>
          </cell>
          <cell r="C2126">
            <v>30</v>
          </cell>
          <cell r="D2126">
            <v>25</v>
          </cell>
          <cell r="E2126" t="str">
            <v>R=A1D1</v>
          </cell>
          <cell r="F2126">
            <v>1</v>
          </cell>
          <cell r="G2126">
            <v>35795</v>
          </cell>
          <cell r="H2126">
            <v>240</v>
          </cell>
          <cell r="I2126">
            <v>3</v>
          </cell>
          <cell r="J2126">
            <v>1</v>
          </cell>
        </row>
        <row r="2127">
          <cell r="A2127" t="str">
            <v>SSNN</v>
          </cell>
          <cell r="B2127" t="str">
            <v>Secondary Service Greater than 5kW w/o ID</v>
          </cell>
          <cell r="C2127">
            <v>30</v>
          </cell>
          <cell r="D2127">
            <v>25</v>
          </cell>
          <cell r="E2127" t="str">
            <v>R=A1D1</v>
          </cell>
          <cell r="F2127">
            <v>1</v>
          </cell>
          <cell r="G2127">
            <v>36434</v>
          </cell>
          <cell r="H2127">
            <v>240</v>
          </cell>
          <cell r="I2127">
            <v>3</v>
          </cell>
          <cell r="J2127">
            <v>2</v>
          </cell>
        </row>
        <row r="2128">
          <cell r="A2128" t="str">
            <v>SSNN</v>
          </cell>
          <cell r="B2128" t="str">
            <v>Secondary Service Greater than 5kW w/o ID</v>
          </cell>
          <cell r="C2128">
            <v>30</v>
          </cell>
          <cell r="D2128">
            <v>25</v>
          </cell>
          <cell r="E2128" t="str">
            <v>R=A1D1</v>
          </cell>
          <cell r="F2128">
            <v>1</v>
          </cell>
          <cell r="G2128">
            <v>36594</v>
          </cell>
          <cell r="H2128">
            <v>240</v>
          </cell>
          <cell r="I2128">
            <v>3</v>
          </cell>
          <cell r="J2128">
            <v>2</v>
          </cell>
        </row>
        <row r="2129">
          <cell r="A2129" t="str">
            <v>SSGN</v>
          </cell>
          <cell r="B2129" t="str">
            <v>Secondary Service Greater than 5kW w/o ID</v>
          </cell>
          <cell r="C2129">
            <v>30</v>
          </cell>
          <cell r="D2129">
            <v>25</v>
          </cell>
          <cell r="E2129" t="str">
            <v>R=A1D1</v>
          </cell>
          <cell r="F2129">
            <v>1</v>
          </cell>
          <cell r="G2129">
            <v>36822</v>
          </cell>
          <cell r="H2129">
            <v>240</v>
          </cell>
          <cell r="I2129">
            <v>3</v>
          </cell>
          <cell r="J2129">
            <v>1</v>
          </cell>
        </row>
        <row r="2130">
          <cell r="A2130" t="str">
            <v>SSNN</v>
          </cell>
          <cell r="B2130" t="str">
            <v>Secondary Service Greater than 5kW w/o ID</v>
          </cell>
          <cell r="C2130">
            <v>30</v>
          </cell>
          <cell r="D2130">
            <v>25</v>
          </cell>
          <cell r="E2130" t="str">
            <v>R=A1D1</v>
          </cell>
          <cell r="F2130">
            <v>1</v>
          </cell>
          <cell r="G2130">
            <v>36822</v>
          </cell>
          <cell r="H2130">
            <v>240</v>
          </cell>
          <cell r="I2130">
            <v>3</v>
          </cell>
          <cell r="J2130">
            <v>1</v>
          </cell>
        </row>
        <row r="2131">
          <cell r="A2131" t="str">
            <v>SSNN</v>
          </cell>
          <cell r="B2131" t="str">
            <v>Secondary Service Greater than 5kW w/o ID</v>
          </cell>
          <cell r="C2131">
            <v>30</v>
          </cell>
          <cell r="D2131">
            <v>25</v>
          </cell>
          <cell r="E2131" t="str">
            <v>R=A1D1</v>
          </cell>
          <cell r="F2131">
            <v>1</v>
          </cell>
          <cell r="G2131">
            <v>35683</v>
          </cell>
          <cell r="H2131">
            <v>240</v>
          </cell>
          <cell r="I2131">
            <v>3</v>
          </cell>
          <cell r="J2131">
            <v>1</v>
          </cell>
        </row>
        <row r="2132">
          <cell r="A2132" t="str">
            <v>SSNN</v>
          </cell>
          <cell r="B2132" t="str">
            <v>Secondary Service Greater than 5kW w/o ID</v>
          </cell>
          <cell r="C2132">
            <v>30</v>
          </cell>
          <cell r="D2132">
            <v>25</v>
          </cell>
          <cell r="E2132" t="str">
            <v>R=A1D1</v>
          </cell>
          <cell r="F2132">
            <v>1</v>
          </cell>
          <cell r="G2132">
            <v>36879</v>
          </cell>
          <cell r="H2132">
            <v>999</v>
          </cell>
          <cell r="I2132">
            <v>3</v>
          </cell>
          <cell r="J2132">
            <v>1</v>
          </cell>
        </row>
        <row r="2133">
          <cell r="A2133" t="str">
            <v>SSNN</v>
          </cell>
          <cell r="B2133" t="str">
            <v>Secondary Service Greater than 5kW w/o ID</v>
          </cell>
          <cell r="C2133">
            <v>30</v>
          </cell>
          <cell r="D2133">
            <v>25</v>
          </cell>
          <cell r="E2133" t="str">
            <v>R=A1D1</v>
          </cell>
          <cell r="F2133">
            <v>1</v>
          </cell>
          <cell r="G2133">
            <v>37012</v>
          </cell>
          <cell r="H2133">
            <v>999</v>
          </cell>
          <cell r="I2133">
            <v>3</v>
          </cell>
          <cell r="J2133">
            <v>2</v>
          </cell>
        </row>
        <row r="2134">
          <cell r="A2134" t="str">
            <v>SSNN</v>
          </cell>
          <cell r="B2134" t="str">
            <v>Secondary Service Greater than 5kW w/o ID</v>
          </cell>
          <cell r="C2134">
            <v>30</v>
          </cell>
          <cell r="D2134">
            <v>25</v>
          </cell>
          <cell r="E2134" t="str">
            <v>R=A1D1</v>
          </cell>
          <cell r="F2134">
            <v>1</v>
          </cell>
          <cell r="G2134">
            <v>37018</v>
          </cell>
          <cell r="H2134">
            <v>240</v>
          </cell>
          <cell r="I2134">
            <v>3</v>
          </cell>
          <cell r="J2134">
            <v>2</v>
          </cell>
        </row>
        <row r="2135">
          <cell r="A2135" t="str">
            <v>SSNN</v>
          </cell>
          <cell r="B2135" t="str">
            <v>Secondary Service Greater than 5kW w/o ID</v>
          </cell>
          <cell r="C2135">
            <v>30</v>
          </cell>
          <cell r="D2135">
            <v>25</v>
          </cell>
          <cell r="E2135" t="str">
            <v>R=A1D1</v>
          </cell>
          <cell r="F2135">
            <v>1</v>
          </cell>
          <cell r="G2135">
            <v>37173</v>
          </cell>
          <cell r="H2135">
            <v>240</v>
          </cell>
          <cell r="I2135">
            <v>3</v>
          </cell>
          <cell r="J2135">
            <v>8</v>
          </cell>
        </row>
        <row r="2136">
          <cell r="A2136" t="str">
            <v>SSGN</v>
          </cell>
          <cell r="B2136" t="str">
            <v>Secondary Service Greater than 5kW w/o ID</v>
          </cell>
          <cell r="C2136">
            <v>30</v>
          </cell>
          <cell r="D2136">
            <v>25</v>
          </cell>
          <cell r="E2136" t="str">
            <v>R=A1D1</v>
          </cell>
          <cell r="F2136">
            <v>1</v>
          </cell>
          <cell r="G2136">
            <v>37153</v>
          </cell>
          <cell r="H2136">
            <v>240</v>
          </cell>
          <cell r="I2136">
            <v>3</v>
          </cell>
          <cell r="J2136">
            <v>1</v>
          </cell>
        </row>
        <row r="2137">
          <cell r="A2137" t="str">
            <v>SSNN</v>
          </cell>
          <cell r="B2137" t="str">
            <v>Secondary Service Greater than 5kW w/o ID</v>
          </cell>
          <cell r="C2137">
            <v>30</v>
          </cell>
          <cell r="D2137">
            <v>25</v>
          </cell>
          <cell r="E2137" t="str">
            <v>R=A1D1</v>
          </cell>
          <cell r="F2137">
            <v>1</v>
          </cell>
          <cell r="G2137">
            <v>37480</v>
          </cell>
          <cell r="H2137">
            <v>999</v>
          </cell>
          <cell r="I2137">
            <v>3</v>
          </cell>
          <cell r="J2137">
            <v>5</v>
          </cell>
        </row>
        <row r="2138">
          <cell r="A2138" t="str">
            <v>SSNN</v>
          </cell>
          <cell r="B2138" t="str">
            <v>Secondary Service Greater than 5kW w/o ID</v>
          </cell>
          <cell r="C2138">
            <v>30</v>
          </cell>
          <cell r="D2138">
            <v>25</v>
          </cell>
          <cell r="E2138" t="str">
            <v>R=A1D1</v>
          </cell>
          <cell r="F2138">
            <v>1</v>
          </cell>
          <cell r="G2138">
            <v>37442</v>
          </cell>
          <cell r="H2138">
            <v>240</v>
          </cell>
          <cell r="I2138">
            <v>3</v>
          </cell>
          <cell r="J2138">
            <v>4</v>
          </cell>
        </row>
        <row r="2139">
          <cell r="A2139" t="str">
            <v>SSGN</v>
          </cell>
          <cell r="B2139" t="str">
            <v>Secondary Service Greater than 5kW w/o ID</v>
          </cell>
          <cell r="C2139">
            <v>30</v>
          </cell>
          <cell r="D2139">
            <v>25</v>
          </cell>
          <cell r="E2139" t="str">
            <v>R=A1D1</v>
          </cell>
          <cell r="F2139">
            <v>1</v>
          </cell>
          <cell r="G2139">
            <v>37641</v>
          </cell>
          <cell r="H2139">
            <v>999</v>
          </cell>
          <cell r="I2139">
            <v>3</v>
          </cell>
          <cell r="J2139">
            <v>10</v>
          </cell>
        </row>
        <row r="2140">
          <cell r="A2140" t="str">
            <v>SSGN</v>
          </cell>
          <cell r="B2140" t="str">
            <v>Secondary Service Greater than 5kW w/o ID</v>
          </cell>
          <cell r="C2140">
            <v>30</v>
          </cell>
          <cell r="D2140">
            <v>25</v>
          </cell>
          <cell r="E2140" t="str">
            <v>R=A1D1</v>
          </cell>
          <cell r="F2140">
            <v>1</v>
          </cell>
          <cell r="G2140">
            <v>37658</v>
          </cell>
          <cell r="H2140">
            <v>999</v>
          </cell>
          <cell r="I2140">
            <v>3</v>
          </cell>
          <cell r="J2140">
            <v>2</v>
          </cell>
        </row>
        <row r="2141">
          <cell r="A2141" t="str">
            <v>SSNN</v>
          </cell>
          <cell r="B2141" t="str">
            <v>Secondary Service Greater than 5kW w/o ID</v>
          </cell>
          <cell r="C2141">
            <v>30</v>
          </cell>
          <cell r="D2141">
            <v>25</v>
          </cell>
          <cell r="E2141" t="str">
            <v>R=A1D1</v>
          </cell>
          <cell r="F2141">
            <v>1</v>
          </cell>
          <cell r="G2141">
            <v>38875</v>
          </cell>
          <cell r="H2141">
            <v>240</v>
          </cell>
          <cell r="I2141">
            <v>3</v>
          </cell>
          <cell r="J2141">
            <v>32</v>
          </cell>
        </row>
        <row r="2142">
          <cell r="A2142" t="str">
            <v>SSGN</v>
          </cell>
          <cell r="B2142" t="str">
            <v>Secondary Service Greater than 5kW w/o ID</v>
          </cell>
          <cell r="C2142">
            <v>30</v>
          </cell>
          <cell r="D2142">
            <v>25</v>
          </cell>
          <cell r="E2142" t="str">
            <v>R=A1D1</v>
          </cell>
          <cell r="F2142">
            <v>1</v>
          </cell>
          <cell r="G2142">
            <v>38874</v>
          </cell>
          <cell r="H2142">
            <v>999</v>
          </cell>
          <cell r="I2142">
            <v>3</v>
          </cell>
          <cell r="J2142">
            <v>10</v>
          </cell>
        </row>
        <row r="2143">
          <cell r="A2143" t="str">
            <v>SSNN</v>
          </cell>
          <cell r="B2143" t="str">
            <v>Secondary Service Greater than 5kW w/o ID</v>
          </cell>
          <cell r="C2143">
            <v>30</v>
          </cell>
          <cell r="D2143">
            <v>25</v>
          </cell>
          <cell r="E2143" t="str">
            <v>R=A1D1</v>
          </cell>
          <cell r="F2143">
            <v>1</v>
          </cell>
          <cell r="G2143">
            <v>38892</v>
          </cell>
          <cell r="H2143">
            <v>240</v>
          </cell>
          <cell r="I2143">
            <v>3</v>
          </cell>
          <cell r="J2143">
            <v>15</v>
          </cell>
        </row>
        <row r="2144">
          <cell r="A2144" t="str">
            <v>SSGN</v>
          </cell>
          <cell r="B2144" t="str">
            <v>Secondary Service Greater than 5kW w/o ID</v>
          </cell>
          <cell r="C2144">
            <v>30</v>
          </cell>
          <cell r="D2144">
            <v>20</v>
          </cell>
          <cell r="E2144" t="str">
            <v>A=ALF</v>
          </cell>
          <cell r="F2144">
            <v>1</v>
          </cell>
          <cell r="G2144">
            <v>39377</v>
          </cell>
          <cell r="H2144">
            <v>240</v>
          </cell>
          <cell r="I2144">
            <v>3</v>
          </cell>
          <cell r="J2144">
            <v>1</v>
          </cell>
        </row>
        <row r="2145">
          <cell r="A2145" t="str">
            <v>SSGN</v>
          </cell>
          <cell r="B2145" t="str">
            <v>Secondary Service Greater than 5kW w/o ID</v>
          </cell>
          <cell r="C2145">
            <v>30</v>
          </cell>
          <cell r="D2145">
            <v>25</v>
          </cell>
          <cell r="E2145" t="str">
            <v>R=A1D1</v>
          </cell>
          <cell r="F2145">
            <v>1</v>
          </cell>
          <cell r="G2145">
            <v>39472</v>
          </cell>
          <cell r="H2145">
            <v>240</v>
          </cell>
          <cell r="I2145">
            <v>3</v>
          </cell>
          <cell r="J2145">
            <v>8</v>
          </cell>
        </row>
        <row r="2146">
          <cell r="A2146" t="str">
            <v>SSNN</v>
          </cell>
          <cell r="B2146" t="str">
            <v>Secondary Service Greater than 5kW w/o ID</v>
          </cell>
          <cell r="C2146">
            <v>30</v>
          </cell>
          <cell r="D2146">
            <v>25</v>
          </cell>
          <cell r="E2146" t="str">
            <v>R=A1D1</v>
          </cell>
          <cell r="F2146">
            <v>1</v>
          </cell>
          <cell r="G2146">
            <v>39511</v>
          </cell>
          <cell r="H2146">
            <v>999</v>
          </cell>
          <cell r="I2146">
            <v>3</v>
          </cell>
          <cell r="J2146">
            <v>4</v>
          </cell>
        </row>
        <row r="2147">
          <cell r="A2147" t="str">
            <v>SSPN</v>
          </cell>
          <cell r="B2147" t="str">
            <v>Secondary Service Greater than 5kW w/o ID</v>
          </cell>
          <cell r="C2147">
            <v>30</v>
          </cell>
          <cell r="D2147">
            <v>25</v>
          </cell>
          <cell r="E2147" t="str">
            <v>R=A1D1</v>
          </cell>
          <cell r="F2147">
            <v>1</v>
          </cell>
          <cell r="G2147">
            <v>39484</v>
          </cell>
          <cell r="H2147">
            <v>999</v>
          </cell>
          <cell r="I2147">
            <v>3</v>
          </cell>
          <cell r="J2147">
            <v>1</v>
          </cell>
        </row>
        <row r="2148">
          <cell r="A2148" t="str">
            <v>SSGN</v>
          </cell>
          <cell r="B2148" t="str">
            <v>Secondary Service Greater than 5kW w/o ID</v>
          </cell>
          <cell r="C2148">
            <v>30</v>
          </cell>
          <cell r="D2148">
            <v>25</v>
          </cell>
          <cell r="E2148" t="str">
            <v>R=A1D1</v>
          </cell>
          <cell r="F2148">
            <v>1</v>
          </cell>
          <cell r="G2148">
            <v>39664</v>
          </cell>
          <cell r="H2148">
            <v>999</v>
          </cell>
          <cell r="I2148">
            <v>3</v>
          </cell>
          <cell r="J2148">
            <v>1</v>
          </cell>
        </row>
        <row r="2149">
          <cell r="A2149" t="str">
            <v>SSNN</v>
          </cell>
          <cell r="B2149" t="str">
            <v>Secondary Service Greater than 5kW w/o ID</v>
          </cell>
          <cell r="C2149">
            <v>30</v>
          </cell>
          <cell r="D2149">
            <v>20</v>
          </cell>
          <cell r="E2149" t="str">
            <v>R=MX</v>
          </cell>
          <cell r="F2149">
            <v>1</v>
          </cell>
          <cell r="G2149">
            <v>39924</v>
          </cell>
          <cell r="H2149">
            <v>240</v>
          </cell>
          <cell r="I2149">
            <v>3</v>
          </cell>
          <cell r="J2149">
            <v>1</v>
          </cell>
        </row>
        <row r="2150">
          <cell r="A2150" t="str">
            <v>SSGN</v>
          </cell>
          <cell r="B2150" t="str">
            <v>Secondary Service Greater than 5kW w/o ID</v>
          </cell>
          <cell r="C2150">
            <v>30</v>
          </cell>
          <cell r="D2150">
            <v>25</v>
          </cell>
          <cell r="E2150" t="str">
            <v>S=I210+CE</v>
          </cell>
          <cell r="F2150">
            <v>1</v>
          </cell>
          <cell r="G2150">
            <v>40102</v>
          </cell>
          <cell r="H2150">
            <v>240</v>
          </cell>
          <cell r="I2150">
            <v>3</v>
          </cell>
          <cell r="J2150">
            <v>8</v>
          </cell>
        </row>
        <row r="2151">
          <cell r="A2151" t="str">
            <v>SSNN</v>
          </cell>
          <cell r="B2151" t="str">
            <v>Secondary Service Greater than 5kW w/o ID</v>
          </cell>
          <cell r="C2151">
            <v>30</v>
          </cell>
          <cell r="D2151">
            <v>25</v>
          </cell>
          <cell r="E2151" t="str">
            <v>R=J5SD</v>
          </cell>
          <cell r="F2151">
            <v>1</v>
          </cell>
          <cell r="H2151">
            <v>240</v>
          </cell>
          <cell r="I2151">
            <v>3</v>
          </cell>
          <cell r="J2151">
            <v>106</v>
          </cell>
        </row>
        <row r="2152">
          <cell r="A2152" t="str">
            <v>SSNN</v>
          </cell>
          <cell r="B2152" t="str">
            <v>Secondary Service Greater than 5kW w/o ID</v>
          </cell>
          <cell r="C2152">
            <v>30</v>
          </cell>
          <cell r="D2152">
            <v>25</v>
          </cell>
          <cell r="E2152" t="str">
            <v>R=IM70S</v>
          </cell>
          <cell r="F2152">
            <v>1</v>
          </cell>
          <cell r="H2152">
            <v>240</v>
          </cell>
          <cell r="I2152">
            <v>3</v>
          </cell>
          <cell r="J2152">
            <v>1</v>
          </cell>
        </row>
        <row r="2153">
          <cell r="A2153" t="str">
            <v>SSGN</v>
          </cell>
          <cell r="B2153" t="str">
            <v>Secondary Service Greater than 5kW w/o ID</v>
          </cell>
          <cell r="C2153">
            <v>30</v>
          </cell>
          <cell r="D2153">
            <v>25</v>
          </cell>
          <cell r="E2153" t="str">
            <v>R=D2SH</v>
          </cell>
          <cell r="F2153">
            <v>1</v>
          </cell>
          <cell r="H2153">
            <v>240</v>
          </cell>
          <cell r="I2153">
            <v>3</v>
          </cell>
          <cell r="J2153">
            <v>33</v>
          </cell>
        </row>
        <row r="2154">
          <cell r="A2154" t="str">
            <v>SSNN</v>
          </cell>
          <cell r="B2154" t="str">
            <v>Secondary Service Greater than 5kW w/o ID</v>
          </cell>
          <cell r="C2154">
            <v>30</v>
          </cell>
          <cell r="D2154">
            <v>25</v>
          </cell>
          <cell r="E2154" t="str">
            <v>R=D5SH</v>
          </cell>
          <cell r="F2154">
            <v>1</v>
          </cell>
          <cell r="H2154">
            <v>240</v>
          </cell>
          <cell r="I2154">
            <v>3</v>
          </cell>
          <cell r="J2154">
            <v>25</v>
          </cell>
        </row>
        <row r="2155">
          <cell r="A2155" t="str">
            <v>SSNN</v>
          </cell>
          <cell r="B2155" t="str">
            <v>Secondary Service Greater than 5kW w/o ID</v>
          </cell>
          <cell r="C2155">
            <v>30</v>
          </cell>
          <cell r="D2155">
            <v>25</v>
          </cell>
          <cell r="E2155" t="str">
            <v>R=TMS2S</v>
          </cell>
          <cell r="F2155">
            <v>1</v>
          </cell>
          <cell r="H2155">
            <v>240</v>
          </cell>
          <cell r="I2155">
            <v>3</v>
          </cell>
          <cell r="J2155">
            <v>4</v>
          </cell>
        </row>
        <row r="2156">
          <cell r="A2156" t="str">
            <v>SSGN</v>
          </cell>
          <cell r="B2156" t="str">
            <v>Secondary Service Greater than 5kW w/o ID</v>
          </cell>
          <cell r="C2156">
            <v>30</v>
          </cell>
          <cell r="D2156">
            <v>25</v>
          </cell>
          <cell r="E2156" t="str">
            <v>R=J3TS</v>
          </cell>
          <cell r="F2156">
            <v>1</v>
          </cell>
          <cell r="H2156">
            <v>240</v>
          </cell>
          <cell r="I2156">
            <v>3</v>
          </cell>
          <cell r="J2156">
            <v>6</v>
          </cell>
        </row>
        <row r="2157">
          <cell r="A2157" t="str">
            <v>SSNN</v>
          </cell>
          <cell r="B2157" t="str">
            <v>Secondary Service Greater than 5kW w/o ID</v>
          </cell>
          <cell r="C2157">
            <v>30</v>
          </cell>
          <cell r="D2157">
            <v>25</v>
          </cell>
          <cell r="E2157" t="str">
            <v>R=D2SH</v>
          </cell>
          <cell r="F2157">
            <v>1</v>
          </cell>
          <cell r="H2157">
            <v>240</v>
          </cell>
          <cell r="I2157">
            <v>3</v>
          </cell>
          <cell r="J2157">
            <v>1</v>
          </cell>
        </row>
        <row r="2158">
          <cell r="A2158" t="str">
            <v>SSNN</v>
          </cell>
          <cell r="B2158" t="str">
            <v>Secondary Service Greater than 5kW w/o ID</v>
          </cell>
          <cell r="C2158">
            <v>30</v>
          </cell>
          <cell r="D2158">
            <v>25</v>
          </cell>
          <cell r="E2158" t="str">
            <v>R=A1D1</v>
          </cell>
          <cell r="F2158">
            <v>1</v>
          </cell>
          <cell r="G2158">
            <v>38533</v>
          </cell>
          <cell r="H2158">
            <v>240</v>
          </cell>
          <cell r="I2158">
            <v>3</v>
          </cell>
          <cell r="J2158">
            <v>3</v>
          </cell>
        </row>
        <row r="2159">
          <cell r="A2159" t="str">
            <v>SSGN</v>
          </cell>
          <cell r="B2159" t="str">
            <v>Secondary Service Greater than 5kW w/o ID</v>
          </cell>
          <cell r="C2159">
            <v>30</v>
          </cell>
          <cell r="D2159">
            <v>20</v>
          </cell>
          <cell r="E2159" t="str">
            <v>R=AB1</v>
          </cell>
          <cell r="F2159">
            <v>1</v>
          </cell>
          <cell r="H2159">
            <v>240</v>
          </cell>
          <cell r="I2159">
            <v>3</v>
          </cell>
          <cell r="J2159">
            <v>1</v>
          </cell>
        </row>
        <row r="2160">
          <cell r="A2160" t="str">
            <v>SSGN</v>
          </cell>
          <cell r="B2160" t="str">
            <v>Secondary Service Greater than 5kW w/o ID</v>
          </cell>
          <cell r="C2160">
            <v>30</v>
          </cell>
          <cell r="D2160">
            <v>25</v>
          </cell>
          <cell r="E2160" t="str">
            <v>R=A1D1</v>
          </cell>
          <cell r="F2160">
            <v>1</v>
          </cell>
          <cell r="G2160">
            <v>38603</v>
          </cell>
          <cell r="H2160">
            <v>999</v>
          </cell>
          <cell r="I2160">
            <v>3</v>
          </cell>
          <cell r="J2160">
            <v>1</v>
          </cell>
        </row>
        <row r="2161">
          <cell r="A2161" t="str">
            <v>SSNN</v>
          </cell>
          <cell r="B2161" t="str">
            <v>Secondary Service Greater than 5kW w/o ID</v>
          </cell>
          <cell r="C2161">
            <v>30</v>
          </cell>
          <cell r="D2161">
            <v>25</v>
          </cell>
          <cell r="E2161" t="str">
            <v>R=A1D1</v>
          </cell>
          <cell r="F2161">
            <v>1</v>
          </cell>
          <cell r="G2161">
            <v>38093</v>
          </cell>
          <cell r="H2161">
            <v>240</v>
          </cell>
          <cell r="I2161">
            <v>3</v>
          </cell>
          <cell r="J2161">
            <v>9</v>
          </cell>
        </row>
        <row r="2162">
          <cell r="A2162" t="str">
            <v>SSGN</v>
          </cell>
          <cell r="B2162" t="str">
            <v>Secondary Service Greater than 5kW w/o ID</v>
          </cell>
          <cell r="C2162">
            <v>30</v>
          </cell>
          <cell r="D2162">
            <v>25</v>
          </cell>
          <cell r="E2162" t="str">
            <v>R=A1D1</v>
          </cell>
          <cell r="F2162">
            <v>1</v>
          </cell>
          <cell r="G2162">
            <v>38335</v>
          </cell>
          <cell r="H2162">
            <v>240</v>
          </cell>
          <cell r="I2162">
            <v>3</v>
          </cell>
          <cell r="J2162">
            <v>1</v>
          </cell>
        </row>
        <row r="2163">
          <cell r="A2163" t="str">
            <v>SSGN</v>
          </cell>
          <cell r="B2163" t="str">
            <v>Secondary Service Greater than 5kW w/o ID</v>
          </cell>
          <cell r="C2163">
            <v>30</v>
          </cell>
          <cell r="D2163">
            <v>25</v>
          </cell>
          <cell r="E2163" t="str">
            <v>R=A1D1</v>
          </cell>
          <cell r="F2163">
            <v>1</v>
          </cell>
          <cell r="G2163">
            <v>38104</v>
          </cell>
          <cell r="H2163">
            <v>999</v>
          </cell>
          <cell r="I2163">
            <v>3</v>
          </cell>
          <cell r="J2163">
            <v>4</v>
          </cell>
        </row>
        <row r="2164">
          <cell r="A2164" t="str">
            <v>SSNN</v>
          </cell>
          <cell r="B2164" t="str">
            <v>Secondary Service Greater than 5kW w/o ID</v>
          </cell>
          <cell r="C2164">
            <v>30</v>
          </cell>
          <cell r="D2164">
            <v>25</v>
          </cell>
          <cell r="E2164" t="str">
            <v>R=A1D1</v>
          </cell>
          <cell r="F2164">
            <v>1</v>
          </cell>
          <cell r="G2164">
            <v>38546</v>
          </cell>
          <cell r="H2164">
            <v>999</v>
          </cell>
          <cell r="I2164">
            <v>3</v>
          </cell>
          <cell r="J2164">
            <v>14</v>
          </cell>
        </row>
        <row r="2165">
          <cell r="A2165" t="str">
            <v>SSGN</v>
          </cell>
          <cell r="B2165" t="str">
            <v>Secondary Service Greater than 5kW w/o ID</v>
          </cell>
          <cell r="C2165">
            <v>30</v>
          </cell>
          <cell r="D2165">
            <v>25</v>
          </cell>
          <cell r="E2165" t="str">
            <v>R=A1D1</v>
          </cell>
          <cell r="F2165">
            <v>1</v>
          </cell>
          <cell r="G2165">
            <v>38413</v>
          </cell>
          <cell r="H2165">
            <v>240</v>
          </cell>
          <cell r="I2165">
            <v>3</v>
          </cell>
          <cell r="J2165">
            <v>3</v>
          </cell>
        </row>
        <row r="2166">
          <cell r="A2166" t="str">
            <v>SSNN</v>
          </cell>
          <cell r="B2166" t="str">
            <v>Secondary Service Greater than 5kW w/o ID</v>
          </cell>
          <cell r="C2166">
            <v>30</v>
          </cell>
          <cell r="D2166">
            <v>25</v>
          </cell>
          <cell r="E2166" t="str">
            <v>R=A1D1</v>
          </cell>
          <cell r="F2166">
            <v>1</v>
          </cell>
          <cell r="G2166">
            <v>37802</v>
          </cell>
          <cell r="H2166">
            <v>240</v>
          </cell>
          <cell r="I2166">
            <v>3</v>
          </cell>
          <cell r="J2166">
            <v>11</v>
          </cell>
        </row>
        <row r="2167">
          <cell r="A2167" t="str">
            <v>SSNN</v>
          </cell>
          <cell r="B2167" t="str">
            <v>Secondary Service Greater than 5kW w/o ID</v>
          </cell>
          <cell r="C2167">
            <v>30</v>
          </cell>
          <cell r="D2167">
            <v>25</v>
          </cell>
          <cell r="E2167" t="str">
            <v>R=A1D1</v>
          </cell>
          <cell r="F2167">
            <v>1</v>
          </cell>
          <cell r="G2167">
            <v>37845</v>
          </cell>
          <cell r="H2167">
            <v>240</v>
          </cell>
          <cell r="I2167">
            <v>3</v>
          </cell>
          <cell r="J2167">
            <v>10</v>
          </cell>
        </row>
        <row r="2168">
          <cell r="A2168" t="str">
            <v>SSNN</v>
          </cell>
          <cell r="B2168" t="str">
            <v>Secondary Service Greater than 5kW w/o ID</v>
          </cell>
          <cell r="C2168">
            <v>30</v>
          </cell>
          <cell r="D2168">
            <v>25</v>
          </cell>
          <cell r="E2168" t="str">
            <v>R=A1D1</v>
          </cell>
          <cell r="F2168">
            <v>1</v>
          </cell>
          <cell r="G2168">
            <v>37931</v>
          </cell>
          <cell r="H2168">
            <v>240</v>
          </cell>
          <cell r="I2168">
            <v>3</v>
          </cell>
          <cell r="J2168">
            <v>1</v>
          </cell>
        </row>
        <row r="2169">
          <cell r="A2169" t="str">
            <v>SSGN</v>
          </cell>
          <cell r="B2169" t="str">
            <v>Secondary Service Greater than 5kW w/o ID</v>
          </cell>
          <cell r="C2169">
            <v>30</v>
          </cell>
          <cell r="D2169">
            <v>25</v>
          </cell>
          <cell r="E2169" t="str">
            <v>R=J5DS</v>
          </cell>
          <cell r="F2169">
            <v>1</v>
          </cell>
          <cell r="H2169">
            <v>240</v>
          </cell>
          <cell r="I2169">
            <v>3</v>
          </cell>
          <cell r="J2169">
            <v>1</v>
          </cell>
        </row>
        <row r="2170">
          <cell r="A2170" t="str">
            <v>SSNN</v>
          </cell>
          <cell r="B2170" t="str">
            <v>Secondary Service Greater than 5kW w/o ID</v>
          </cell>
          <cell r="C2170">
            <v>30</v>
          </cell>
          <cell r="D2170">
            <v>25</v>
          </cell>
          <cell r="E2170" t="str">
            <v>R=A1D1</v>
          </cell>
          <cell r="F2170">
            <v>1</v>
          </cell>
          <cell r="G2170">
            <v>37802</v>
          </cell>
          <cell r="H2170">
            <v>999</v>
          </cell>
          <cell r="I2170">
            <v>3</v>
          </cell>
          <cell r="J2170">
            <v>6</v>
          </cell>
        </row>
        <row r="2171">
          <cell r="A2171" t="str">
            <v>SSGN</v>
          </cell>
          <cell r="B2171" t="str">
            <v>Secondary Service Greater than 5kW w/o ID</v>
          </cell>
          <cell r="C2171">
            <v>30</v>
          </cell>
          <cell r="D2171">
            <v>25</v>
          </cell>
          <cell r="E2171" t="str">
            <v>R=A1D</v>
          </cell>
          <cell r="F2171">
            <v>1</v>
          </cell>
          <cell r="H2171">
            <v>240</v>
          </cell>
          <cell r="I2171">
            <v>1</v>
          </cell>
          <cell r="J2171">
            <v>1</v>
          </cell>
        </row>
        <row r="2172">
          <cell r="A2172" t="str">
            <v>SSNN</v>
          </cell>
          <cell r="B2172" t="str">
            <v>Secondary Service Greater than 5kW w/o ID</v>
          </cell>
          <cell r="C2172">
            <v>30</v>
          </cell>
          <cell r="D2172">
            <v>25</v>
          </cell>
          <cell r="E2172" t="str">
            <v>R=J3TS</v>
          </cell>
          <cell r="F2172">
            <v>1</v>
          </cell>
          <cell r="G2172">
            <v>36069</v>
          </cell>
          <cell r="H2172">
            <v>240</v>
          </cell>
          <cell r="I2172">
            <v>3</v>
          </cell>
          <cell r="J2172">
            <v>1</v>
          </cell>
        </row>
        <row r="2173">
          <cell r="A2173" t="str">
            <v>SSNN</v>
          </cell>
          <cell r="B2173" t="str">
            <v>Secondary Service Greater than 5kW w/o ID</v>
          </cell>
          <cell r="C2173">
            <v>30</v>
          </cell>
          <cell r="D2173">
            <v>25</v>
          </cell>
          <cell r="E2173" t="str">
            <v>R=A1D1</v>
          </cell>
          <cell r="F2173">
            <v>1</v>
          </cell>
          <cell r="G2173">
            <v>36405</v>
          </cell>
          <cell r="H2173">
            <v>240</v>
          </cell>
          <cell r="I2173">
            <v>3</v>
          </cell>
          <cell r="J2173">
            <v>6</v>
          </cell>
        </row>
        <row r="2174">
          <cell r="A2174" t="str">
            <v>SSNN</v>
          </cell>
          <cell r="B2174" t="str">
            <v>Secondary Service Greater than 5kW w/o ID</v>
          </cell>
          <cell r="C2174">
            <v>30</v>
          </cell>
          <cell r="D2174">
            <v>25</v>
          </cell>
          <cell r="E2174" t="str">
            <v>R=A1D1</v>
          </cell>
          <cell r="F2174">
            <v>1</v>
          </cell>
          <cell r="G2174">
            <v>36161</v>
          </cell>
          <cell r="H2174">
            <v>999</v>
          </cell>
          <cell r="I2174">
            <v>3</v>
          </cell>
          <cell r="J2174">
            <v>1</v>
          </cell>
        </row>
        <row r="2175">
          <cell r="A2175" t="str">
            <v>SSGN</v>
          </cell>
          <cell r="B2175" t="str">
            <v>Secondary Service Greater than 5kW w/o ID</v>
          </cell>
          <cell r="C2175">
            <v>30</v>
          </cell>
          <cell r="D2175">
            <v>25</v>
          </cell>
          <cell r="E2175" t="str">
            <v>R=A1D1</v>
          </cell>
          <cell r="F2175">
            <v>1</v>
          </cell>
          <cell r="G2175">
            <v>36405</v>
          </cell>
          <cell r="H2175">
            <v>240</v>
          </cell>
          <cell r="I2175">
            <v>3</v>
          </cell>
          <cell r="J2175">
            <v>2</v>
          </cell>
        </row>
        <row r="2176">
          <cell r="A2176" t="str">
            <v>SSNN</v>
          </cell>
          <cell r="B2176" t="str">
            <v>Secondary Service Greater than 5kW w/o ID</v>
          </cell>
          <cell r="C2176">
            <v>30</v>
          </cell>
          <cell r="D2176">
            <v>25</v>
          </cell>
          <cell r="E2176" t="str">
            <v>R=A1D1</v>
          </cell>
          <cell r="F2176">
            <v>1</v>
          </cell>
          <cell r="G2176">
            <v>36525</v>
          </cell>
          <cell r="H2176">
            <v>240</v>
          </cell>
          <cell r="I2176">
            <v>3</v>
          </cell>
          <cell r="J2176">
            <v>2</v>
          </cell>
        </row>
        <row r="2177">
          <cell r="A2177" t="str">
            <v>SSNN</v>
          </cell>
          <cell r="B2177" t="str">
            <v>Secondary Service Greater than 5kW w/o ID</v>
          </cell>
          <cell r="C2177">
            <v>30</v>
          </cell>
          <cell r="D2177">
            <v>25</v>
          </cell>
          <cell r="E2177" t="str">
            <v>R=A1D1</v>
          </cell>
          <cell r="F2177">
            <v>1</v>
          </cell>
          <cell r="G2177">
            <v>37678</v>
          </cell>
          <cell r="H2177">
            <v>240</v>
          </cell>
          <cell r="I2177">
            <v>3</v>
          </cell>
          <cell r="J2177">
            <v>1</v>
          </cell>
        </row>
        <row r="2178">
          <cell r="A2178" t="str">
            <v>SSGN</v>
          </cell>
          <cell r="B2178" t="str">
            <v>Secondary Service Greater than 5kW w/o ID</v>
          </cell>
          <cell r="C2178">
            <v>30</v>
          </cell>
          <cell r="D2178">
            <v>25</v>
          </cell>
          <cell r="E2178" t="str">
            <v>R=A1D1</v>
          </cell>
          <cell r="F2178">
            <v>1</v>
          </cell>
          <cell r="G2178">
            <v>36643</v>
          </cell>
          <cell r="H2178">
            <v>240</v>
          </cell>
          <cell r="I2178">
            <v>3</v>
          </cell>
          <cell r="J2178">
            <v>2</v>
          </cell>
        </row>
        <row r="2179">
          <cell r="A2179" t="str">
            <v>SSGN</v>
          </cell>
          <cell r="B2179" t="str">
            <v>Secondary Service Greater than 5kW w/o ID</v>
          </cell>
          <cell r="C2179">
            <v>30</v>
          </cell>
          <cell r="D2179">
            <v>25</v>
          </cell>
          <cell r="E2179" t="str">
            <v>R=A1D1</v>
          </cell>
          <cell r="F2179">
            <v>1</v>
          </cell>
          <cell r="G2179">
            <v>36649</v>
          </cell>
          <cell r="H2179">
            <v>240</v>
          </cell>
          <cell r="I2179">
            <v>3</v>
          </cell>
          <cell r="J2179">
            <v>10</v>
          </cell>
        </row>
        <row r="2180">
          <cell r="A2180" t="str">
            <v>SSNN</v>
          </cell>
          <cell r="B2180" t="str">
            <v>Secondary Service Greater than 5kW w/o ID</v>
          </cell>
          <cell r="C2180">
            <v>30</v>
          </cell>
          <cell r="D2180">
            <v>25</v>
          </cell>
          <cell r="E2180" t="str">
            <v>R=A1D1</v>
          </cell>
          <cell r="F2180">
            <v>1</v>
          </cell>
          <cell r="G2180">
            <v>36526</v>
          </cell>
          <cell r="H2180">
            <v>240</v>
          </cell>
          <cell r="I2180">
            <v>3</v>
          </cell>
          <cell r="J2180">
            <v>1</v>
          </cell>
        </row>
        <row r="2181">
          <cell r="A2181" t="str">
            <v>SSNN</v>
          </cell>
          <cell r="B2181" t="str">
            <v>Secondary Service Greater than 5kW w/o ID</v>
          </cell>
          <cell r="C2181">
            <v>30</v>
          </cell>
          <cell r="D2181">
            <v>25</v>
          </cell>
          <cell r="E2181" t="str">
            <v>R=A1D1</v>
          </cell>
          <cell r="F2181">
            <v>1</v>
          </cell>
          <cell r="G2181">
            <v>36605</v>
          </cell>
          <cell r="H2181">
            <v>240</v>
          </cell>
          <cell r="I2181">
            <v>3</v>
          </cell>
          <cell r="J2181">
            <v>16</v>
          </cell>
        </row>
        <row r="2182">
          <cell r="A2182" t="str">
            <v>SSGN</v>
          </cell>
          <cell r="B2182" t="str">
            <v>Secondary Service Greater than 5kW w/o ID</v>
          </cell>
          <cell r="C2182">
            <v>30</v>
          </cell>
          <cell r="D2182">
            <v>25</v>
          </cell>
          <cell r="E2182" t="str">
            <v>R=A1D1</v>
          </cell>
          <cell r="F2182">
            <v>1</v>
          </cell>
          <cell r="G2182">
            <v>36608</v>
          </cell>
          <cell r="H2182">
            <v>240</v>
          </cell>
          <cell r="I2182">
            <v>3</v>
          </cell>
          <cell r="J2182">
            <v>2</v>
          </cell>
        </row>
        <row r="2183">
          <cell r="A2183" t="str">
            <v>SSNN</v>
          </cell>
          <cell r="B2183" t="str">
            <v>Secondary Service Greater than 5kW w/o ID</v>
          </cell>
          <cell r="C2183">
            <v>30</v>
          </cell>
          <cell r="D2183">
            <v>25</v>
          </cell>
          <cell r="E2183" t="str">
            <v>R=A1D1</v>
          </cell>
          <cell r="F2183">
            <v>1</v>
          </cell>
          <cell r="G2183">
            <v>36825</v>
          </cell>
          <cell r="H2183">
            <v>240</v>
          </cell>
          <cell r="I2183">
            <v>3</v>
          </cell>
          <cell r="J2183">
            <v>14</v>
          </cell>
        </row>
        <row r="2184">
          <cell r="A2184" t="str">
            <v>SSGN</v>
          </cell>
          <cell r="B2184" t="str">
            <v>Secondary Service Greater than 5kW w/o ID</v>
          </cell>
          <cell r="C2184">
            <v>30</v>
          </cell>
          <cell r="D2184">
            <v>25</v>
          </cell>
          <cell r="E2184" t="str">
            <v>R=A1D1</v>
          </cell>
          <cell r="F2184">
            <v>1</v>
          </cell>
          <cell r="G2184">
            <v>36788</v>
          </cell>
          <cell r="H2184">
            <v>240</v>
          </cell>
          <cell r="I2184">
            <v>3</v>
          </cell>
          <cell r="J2184">
            <v>3</v>
          </cell>
        </row>
        <row r="2185">
          <cell r="A2185" t="str">
            <v>SSNN</v>
          </cell>
          <cell r="B2185" t="str">
            <v>Secondary Service Greater than 5kW w/o ID</v>
          </cell>
          <cell r="C2185">
            <v>30</v>
          </cell>
          <cell r="D2185">
            <v>25</v>
          </cell>
          <cell r="E2185" t="str">
            <v>R=A1D1</v>
          </cell>
          <cell r="F2185">
            <v>1</v>
          </cell>
          <cell r="G2185">
            <v>37012</v>
          </cell>
          <cell r="H2185">
            <v>999</v>
          </cell>
          <cell r="I2185">
            <v>3</v>
          </cell>
          <cell r="J2185">
            <v>1</v>
          </cell>
        </row>
        <row r="2186">
          <cell r="A2186" t="str">
            <v>SSGN</v>
          </cell>
          <cell r="B2186" t="str">
            <v>Secondary Service Greater than 5kW w/o ID</v>
          </cell>
          <cell r="C2186">
            <v>30</v>
          </cell>
          <cell r="D2186">
            <v>25</v>
          </cell>
          <cell r="E2186" t="str">
            <v>R=A1D1</v>
          </cell>
          <cell r="F2186">
            <v>1</v>
          </cell>
          <cell r="G2186">
            <v>37167</v>
          </cell>
          <cell r="H2186">
            <v>240</v>
          </cell>
          <cell r="I2186">
            <v>3</v>
          </cell>
          <cell r="J2186">
            <v>3</v>
          </cell>
        </row>
        <row r="2187">
          <cell r="A2187" t="str">
            <v>SMNN</v>
          </cell>
          <cell r="B2187" t="str">
            <v>Secondary Service Greater than 5kW w/o ID</v>
          </cell>
          <cell r="C2187">
            <v>30</v>
          </cell>
          <cell r="D2187">
            <v>25</v>
          </cell>
          <cell r="E2187" t="str">
            <v>R=A1D1</v>
          </cell>
          <cell r="F2187">
            <v>1</v>
          </cell>
          <cell r="G2187">
            <v>37442</v>
          </cell>
          <cell r="H2187">
            <v>240</v>
          </cell>
          <cell r="I2187">
            <v>3</v>
          </cell>
          <cell r="J2187">
            <v>1</v>
          </cell>
        </row>
        <row r="2188">
          <cell r="A2188" t="str">
            <v>SSGN</v>
          </cell>
          <cell r="B2188" t="str">
            <v>Secondary Service Greater than 5kW w/o ID</v>
          </cell>
          <cell r="C2188">
            <v>30</v>
          </cell>
          <cell r="D2188">
            <v>25</v>
          </cell>
          <cell r="E2188" t="str">
            <v>R=A1D1</v>
          </cell>
          <cell r="F2188">
            <v>1</v>
          </cell>
          <cell r="G2188">
            <v>37581</v>
          </cell>
          <cell r="H2188">
            <v>999</v>
          </cell>
          <cell r="I2188">
            <v>3</v>
          </cell>
          <cell r="J2188">
            <v>1</v>
          </cell>
        </row>
        <row r="2189">
          <cell r="A2189" t="str">
            <v>SSNN</v>
          </cell>
          <cell r="B2189" t="str">
            <v>Secondary Service Greater than 5kW w/o ID</v>
          </cell>
          <cell r="C2189">
            <v>30</v>
          </cell>
          <cell r="D2189">
            <v>25</v>
          </cell>
          <cell r="E2189" t="str">
            <v>R=A1D1</v>
          </cell>
          <cell r="F2189">
            <v>1</v>
          </cell>
          <cell r="G2189">
            <v>38674</v>
          </cell>
          <cell r="H2189">
            <v>999</v>
          </cell>
          <cell r="I2189">
            <v>3</v>
          </cell>
          <cell r="J2189">
            <v>3</v>
          </cell>
        </row>
        <row r="2190">
          <cell r="A2190" t="str">
            <v>SSGN</v>
          </cell>
          <cell r="B2190" t="str">
            <v>Secondary Service Greater than 5kW w/o ID</v>
          </cell>
          <cell r="C2190">
            <v>30</v>
          </cell>
          <cell r="D2190">
            <v>25</v>
          </cell>
          <cell r="E2190" t="str">
            <v>R=A1D1</v>
          </cell>
          <cell r="F2190">
            <v>1</v>
          </cell>
          <cell r="G2190">
            <v>39100</v>
          </cell>
          <cell r="H2190">
            <v>999</v>
          </cell>
          <cell r="I2190">
            <v>3</v>
          </cell>
          <cell r="J2190">
            <v>8</v>
          </cell>
        </row>
        <row r="2191">
          <cell r="A2191" t="str">
            <v>SSGN</v>
          </cell>
          <cell r="B2191" t="str">
            <v>Secondary Service Greater than 5kW w/o ID</v>
          </cell>
          <cell r="C2191">
            <v>30</v>
          </cell>
          <cell r="D2191">
            <v>25</v>
          </cell>
          <cell r="E2191" t="str">
            <v>R=A1D1</v>
          </cell>
          <cell r="F2191">
            <v>1</v>
          </cell>
          <cell r="G2191">
            <v>39259</v>
          </cell>
          <cell r="H2191">
            <v>240</v>
          </cell>
          <cell r="I2191">
            <v>3</v>
          </cell>
          <cell r="J2191">
            <v>52</v>
          </cell>
        </row>
        <row r="2192">
          <cell r="A2192" t="str">
            <v>SSGN</v>
          </cell>
          <cell r="B2192" t="str">
            <v>Secondary Service Greater than 5kW w/o ID</v>
          </cell>
          <cell r="C2192">
            <v>30</v>
          </cell>
          <cell r="D2192">
            <v>25</v>
          </cell>
          <cell r="E2192" t="str">
            <v>R=A1D1</v>
          </cell>
          <cell r="F2192">
            <v>1</v>
          </cell>
          <cell r="G2192">
            <v>39773</v>
          </cell>
          <cell r="H2192">
            <v>240</v>
          </cell>
          <cell r="I2192">
            <v>3</v>
          </cell>
          <cell r="J2192">
            <v>5</v>
          </cell>
        </row>
        <row r="2193">
          <cell r="A2193" t="str">
            <v>SSGN</v>
          </cell>
          <cell r="B2193" t="str">
            <v>Secondary Service Greater than 5kW w/o ID</v>
          </cell>
          <cell r="C2193">
            <v>30</v>
          </cell>
          <cell r="D2193">
            <v>20</v>
          </cell>
          <cell r="E2193" t="str">
            <v>R=MX</v>
          </cell>
          <cell r="F2193">
            <v>1</v>
          </cell>
          <cell r="G2193">
            <v>39745</v>
          </cell>
          <cell r="H2193">
            <v>240</v>
          </cell>
          <cell r="I2193">
            <v>3</v>
          </cell>
          <cell r="J2193">
            <v>1</v>
          </cell>
        </row>
        <row r="2194">
          <cell r="A2194" t="str">
            <v>SSNN</v>
          </cell>
          <cell r="B2194" t="str">
            <v>Secondary Service Greater than 5kW w/o ID</v>
          </cell>
          <cell r="C2194">
            <v>30</v>
          </cell>
          <cell r="D2194">
            <v>25</v>
          </cell>
          <cell r="E2194" t="str">
            <v>R=A1D1</v>
          </cell>
          <cell r="F2194">
            <v>1</v>
          </cell>
          <cell r="G2194">
            <v>39969</v>
          </cell>
          <cell r="H2194">
            <v>240</v>
          </cell>
          <cell r="I2194">
            <v>3</v>
          </cell>
          <cell r="J2194">
            <v>7</v>
          </cell>
        </row>
        <row r="2195">
          <cell r="A2195" t="str">
            <v>SSNN</v>
          </cell>
          <cell r="B2195" t="str">
            <v>Secondary Service Greater than 5kW w/o ID</v>
          </cell>
          <cell r="C2195">
            <v>30</v>
          </cell>
          <cell r="D2195">
            <v>25</v>
          </cell>
          <cell r="E2195" t="str">
            <v>S=I210+CE</v>
          </cell>
          <cell r="F2195">
            <v>1</v>
          </cell>
          <cell r="G2195">
            <v>40031</v>
          </cell>
          <cell r="H2195">
            <v>240</v>
          </cell>
          <cell r="I2195">
            <v>3</v>
          </cell>
          <cell r="J2195">
            <v>1</v>
          </cell>
        </row>
        <row r="2196">
          <cell r="A2196" t="str">
            <v>SSNN</v>
          </cell>
          <cell r="B2196" t="str">
            <v>Secondary Service Greater than 5kW w/o ID</v>
          </cell>
          <cell r="C2196">
            <v>30</v>
          </cell>
          <cell r="D2196">
            <v>25</v>
          </cell>
          <cell r="E2196" t="str">
            <v>S=I210+CE</v>
          </cell>
          <cell r="F2196">
            <v>1</v>
          </cell>
          <cell r="G2196">
            <v>40198</v>
          </cell>
          <cell r="H2196">
            <v>240</v>
          </cell>
          <cell r="I2196">
            <v>3</v>
          </cell>
          <cell r="J2196">
            <v>2</v>
          </cell>
        </row>
        <row r="2197">
          <cell r="A2197" t="str">
            <v>SSGN</v>
          </cell>
          <cell r="B2197" t="str">
            <v>Secondary Service Greater than 5kW w/o ID</v>
          </cell>
          <cell r="C2197">
            <v>30</v>
          </cell>
          <cell r="D2197">
            <v>25</v>
          </cell>
          <cell r="E2197" t="str">
            <v>R=A1D1</v>
          </cell>
          <cell r="F2197">
            <v>1</v>
          </cell>
          <cell r="H2197">
            <v>240</v>
          </cell>
          <cell r="I2197">
            <v>3</v>
          </cell>
          <cell r="J2197">
            <v>113</v>
          </cell>
        </row>
        <row r="2198">
          <cell r="A2198" t="str">
            <v>SSGN</v>
          </cell>
          <cell r="B2198" t="str">
            <v>Secondary Service Greater than 5kW w/o ID</v>
          </cell>
          <cell r="C2198">
            <v>30</v>
          </cell>
          <cell r="D2198">
            <v>25</v>
          </cell>
          <cell r="E2198" t="str">
            <v>R=D2SH</v>
          </cell>
          <cell r="F2198">
            <v>1</v>
          </cell>
          <cell r="H2198">
            <v>0</v>
          </cell>
          <cell r="I2198">
            <v>0</v>
          </cell>
          <cell r="J2198">
            <v>10</v>
          </cell>
        </row>
        <row r="2199">
          <cell r="A2199" t="str">
            <v>SSGN</v>
          </cell>
          <cell r="B2199" t="str">
            <v>Secondary Service Greater than 5kW w/o ID</v>
          </cell>
          <cell r="C2199">
            <v>30</v>
          </cell>
          <cell r="D2199">
            <v>25</v>
          </cell>
          <cell r="E2199" t="str">
            <v>R=TMS2S</v>
          </cell>
          <cell r="F2199">
            <v>1</v>
          </cell>
          <cell r="H2199">
            <v>0</v>
          </cell>
          <cell r="I2199">
            <v>0</v>
          </cell>
          <cell r="J2199">
            <v>18</v>
          </cell>
        </row>
        <row r="2200">
          <cell r="A2200" t="str">
            <v>SSNN</v>
          </cell>
          <cell r="B2200" t="str">
            <v>Secondary Service Greater than 5kW w/o ID</v>
          </cell>
          <cell r="C2200">
            <v>30</v>
          </cell>
          <cell r="D2200">
            <v>25</v>
          </cell>
          <cell r="E2200" t="str">
            <v>R=KWS</v>
          </cell>
          <cell r="F2200">
            <v>1</v>
          </cell>
          <cell r="H2200">
            <v>240</v>
          </cell>
          <cell r="I2200">
            <v>3</v>
          </cell>
          <cell r="J2200">
            <v>40</v>
          </cell>
        </row>
        <row r="2201">
          <cell r="A2201" t="str">
            <v>SSNN</v>
          </cell>
          <cell r="B2201" t="str">
            <v>Secondary Service Greater than 5kW w/o ID</v>
          </cell>
          <cell r="C2201">
            <v>30</v>
          </cell>
          <cell r="D2201">
            <v>25</v>
          </cell>
          <cell r="E2201" t="str">
            <v>R=A1D</v>
          </cell>
          <cell r="F2201">
            <v>1</v>
          </cell>
          <cell r="H2201">
            <v>240</v>
          </cell>
          <cell r="I2201">
            <v>4</v>
          </cell>
          <cell r="J2201">
            <v>1</v>
          </cell>
        </row>
        <row r="2202">
          <cell r="A2202" t="str">
            <v>SSNN</v>
          </cell>
          <cell r="B2202" t="str">
            <v>Secondary Service Greater than 5kW w/o ID</v>
          </cell>
          <cell r="C2202">
            <v>30</v>
          </cell>
          <cell r="D2202">
            <v>25</v>
          </cell>
          <cell r="E2202" t="str">
            <v>R=J5SD</v>
          </cell>
          <cell r="F2202">
            <v>1</v>
          </cell>
          <cell r="H2202">
            <v>240</v>
          </cell>
          <cell r="I2202">
            <v>3</v>
          </cell>
          <cell r="J2202">
            <v>1</v>
          </cell>
        </row>
        <row r="2203">
          <cell r="A2203" t="str">
            <v>SSGN</v>
          </cell>
          <cell r="B2203" t="str">
            <v>Secondary Service Greater than 5kW w/o ID</v>
          </cell>
          <cell r="C2203">
            <v>30</v>
          </cell>
          <cell r="D2203">
            <v>25</v>
          </cell>
          <cell r="E2203" t="str">
            <v>R=TMS2S</v>
          </cell>
          <cell r="F2203">
            <v>1</v>
          </cell>
          <cell r="H2203">
            <v>240</v>
          </cell>
          <cell r="I2203">
            <v>3</v>
          </cell>
          <cell r="J2203">
            <v>1</v>
          </cell>
        </row>
        <row r="2204">
          <cell r="A2204" t="str">
            <v>SSNN</v>
          </cell>
          <cell r="B2204" t="str">
            <v>Secondary Service Greater than 5kW w/o ID</v>
          </cell>
          <cell r="C2204">
            <v>30</v>
          </cell>
          <cell r="D2204">
            <v>25</v>
          </cell>
          <cell r="E2204" t="str">
            <v>R=D5SE</v>
          </cell>
          <cell r="F2204">
            <v>1</v>
          </cell>
          <cell r="H2204">
            <v>240</v>
          </cell>
          <cell r="I2204">
            <v>3</v>
          </cell>
          <cell r="J2204">
            <v>1</v>
          </cell>
        </row>
        <row r="2205">
          <cell r="A2205" t="str">
            <v>SSNN</v>
          </cell>
          <cell r="B2205" t="str">
            <v>Secondary Service Greater than 5kW w/o ID</v>
          </cell>
          <cell r="C2205">
            <v>30</v>
          </cell>
          <cell r="D2205">
            <v>25</v>
          </cell>
          <cell r="E2205" t="str">
            <v>R=A1D1</v>
          </cell>
          <cell r="F2205">
            <v>1</v>
          </cell>
          <cell r="G2205">
            <v>38442</v>
          </cell>
          <cell r="H2205">
            <v>999</v>
          </cell>
          <cell r="I2205">
            <v>3</v>
          </cell>
          <cell r="J2205">
            <v>6</v>
          </cell>
        </row>
        <row r="2206">
          <cell r="A2206" t="str">
            <v>SSGN</v>
          </cell>
          <cell r="B2206" t="str">
            <v>Secondary Service Greater than 5kW w/o ID</v>
          </cell>
          <cell r="C2206">
            <v>30</v>
          </cell>
          <cell r="D2206">
            <v>20</v>
          </cell>
          <cell r="E2206" t="str">
            <v>R=AB1</v>
          </cell>
          <cell r="F2206">
            <v>1</v>
          </cell>
          <cell r="G2206">
            <v>38531</v>
          </cell>
          <cell r="H2206">
            <v>240</v>
          </cell>
          <cell r="I2206">
            <v>3</v>
          </cell>
          <cell r="J2206">
            <v>1</v>
          </cell>
        </row>
        <row r="2207">
          <cell r="A2207" t="str">
            <v>SSGN</v>
          </cell>
          <cell r="B2207" t="str">
            <v>Secondary Service Greater than 5kW w/o ID</v>
          </cell>
          <cell r="C2207">
            <v>30</v>
          </cell>
          <cell r="D2207">
            <v>25</v>
          </cell>
          <cell r="E2207" t="str">
            <v>R=A1D1</v>
          </cell>
          <cell r="F2207">
            <v>1</v>
          </cell>
          <cell r="G2207">
            <v>38518</v>
          </cell>
          <cell r="H2207">
            <v>240</v>
          </cell>
          <cell r="I2207">
            <v>3</v>
          </cell>
          <cell r="J2207">
            <v>2</v>
          </cell>
        </row>
        <row r="2208">
          <cell r="A2208" t="str">
            <v>SSNN</v>
          </cell>
          <cell r="B2208" t="str">
            <v>Secondary Service Greater than 5kW w/o ID</v>
          </cell>
          <cell r="C2208">
            <v>30</v>
          </cell>
          <cell r="D2208">
            <v>25</v>
          </cell>
          <cell r="E2208" t="str">
            <v>R=A1D1</v>
          </cell>
          <cell r="F2208">
            <v>1</v>
          </cell>
          <cell r="G2208">
            <v>38520</v>
          </cell>
          <cell r="H2208">
            <v>240</v>
          </cell>
          <cell r="I2208">
            <v>3</v>
          </cell>
          <cell r="J2208">
            <v>1</v>
          </cell>
        </row>
        <row r="2209">
          <cell r="A2209" t="str">
            <v>SSMN</v>
          </cell>
          <cell r="B2209" t="str">
            <v>Secondary Service Greater than 5kW w/o ID</v>
          </cell>
          <cell r="C2209">
            <v>30</v>
          </cell>
          <cell r="D2209">
            <v>25</v>
          </cell>
          <cell r="E2209" t="str">
            <v>R=TMS2S</v>
          </cell>
          <cell r="F2209">
            <v>1</v>
          </cell>
          <cell r="H2209">
            <v>240</v>
          </cell>
          <cell r="I2209">
            <v>3</v>
          </cell>
          <cell r="J2209">
            <v>1</v>
          </cell>
        </row>
        <row r="2210">
          <cell r="A2210" t="str">
            <v>SSGN</v>
          </cell>
          <cell r="B2210" t="str">
            <v>Secondary Service Greater than 5kW w/o ID</v>
          </cell>
          <cell r="C2210">
            <v>30</v>
          </cell>
          <cell r="D2210">
            <v>25</v>
          </cell>
          <cell r="E2210" t="str">
            <v>R=A1D1</v>
          </cell>
          <cell r="F2210">
            <v>1</v>
          </cell>
          <cell r="G2210">
            <v>37907</v>
          </cell>
          <cell r="H2210">
            <v>240</v>
          </cell>
          <cell r="I2210">
            <v>3</v>
          </cell>
          <cell r="J2210">
            <v>1</v>
          </cell>
        </row>
        <row r="2211">
          <cell r="A2211" t="str">
            <v>SSNN</v>
          </cell>
          <cell r="B2211" t="str">
            <v>Secondary Service Greater than 5kW w/o ID</v>
          </cell>
          <cell r="C2211">
            <v>30</v>
          </cell>
          <cell r="D2211">
            <v>25</v>
          </cell>
          <cell r="E2211" t="str">
            <v>R=A1D1</v>
          </cell>
          <cell r="F2211">
            <v>1</v>
          </cell>
          <cell r="G2211">
            <v>36404</v>
          </cell>
          <cell r="H2211">
            <v>240</v>
          </cell>
          <cell r="I2211">
            <v>3</v>
          </cell>
          <cell r="J2211">
            <v>1</v>
          </cell>
        </row>
        <row r="2212">
          <cell r="A2212" t="str">
            <v>SSGN</v>
          </cell>
          <cell r="B2212" t="str">
            <v>Secondary Service Greater than 5kW w/o ID</v>
          </cell>
          <cell r="C2212">
            <v>30</v>
          </cell>
          <cell r="D2212">
            <v>25</v>
          </cell>
          <cell r="E2212" t="str">
            <v>R=A1D1</v>
          </cell>
          <cell r="F2212">
            <v>1</v>
          </cell>
          <cell r="G2212">
            <v>36161</v>
          </cell>
          <cell r="H2212">
            <v>240</v>
          </cell>
          <cell r="I2212">
            <v>3</v>
          </cell>
          <cell r="J2212">
            <v>2</v>
          </cell>
        </row>
        <row r="2213">
          <cell r="A2213" t="str">
            <v>SSNN</v>
          </cell>
          <cell r="B2213" t="str">
            <v>Secondary Service Greater than 5kW w/o ID</v>
          </cell>
          <cell r="C2213">
            <v>30</v>
          </cell>
          <cell r="D2213">
            <v>25</v>
          </cell>
          <cell r="E2213" t="str">
            <v>R=A1D1</v>
          </cell>
          <cell r="F2213">
            <v>1</v>
          </cell>
          <cell r="G2213">
            <v>36404</v>
          </cell>
          <cell r="H2213">
            <v>240</v>
          </cell>
          <cell r="I2213">
            <v>3</v>
          </cell>
          <cell r="J2213">
            <v>5</v>
          </cell>
        </row>
        <row r="2214">
          <cell r="A2214" t="str">
            <v>SSGN</v>
          </cell>
          <cell r="B2214" t="str">
            <v>Secondary Service Greater than 5kW w/o ID</v>
          </cell>
          <cell r="C2214">
            <v>30</v>
          </cell>
          <cell r="D2214">
            <v>25</v>
          </cell>
          <cell r="E2214" t="str">
            <v>R=A1D1</v>
          </cell>
          <cell r="F2214">
            <v>1</v>
          </cell>
          <cell r="G2214">
            <v>36161</v>
          </cell>
          <cell r="H2214">
            <v>240</v>
          </cell>
          <cell r="I2214">
            <v>3</v>
          </cell>
          <cell r="J2214">
            <v>5</v>
          </cell>
        </row>
        <row r="2215">
          <cell r="A2215" t="str">
            <v>SSNN</v>
          </cell>
          <cell r="B2215" t="str">
            <v>Secondary Service Greater than 5kW w/o ID</v>
          </cell>
          <cell r="C2215">
            <v>30</v>
          </cell>
          <cell r="D2215">
            <v>25</v>
          </cell>
          <cell r="E2215" t="str">
            <v>R=A1D1</v>
          </cell>
          <cell r="F2215">
            <v>1</v>
          </cell>
          <cell r="G2215">
            <v>37732</v>
          </cell>
          <cell r="H2215">
            <v>240</v>
          </cell>
          <cell r="I2215">
            <v>3</v>
          </cell>
          <cell r="J2215">
            <v>4</v>
          </cell>
        </row>
        <row r="2216">
          <cell r="A2216" t="str">
            <v>SSNN</v>
          </cell>
          <cell r="B2216" t="str">
            <v>Secondary Service Greater than 5kW w/o ID</v>
          </cell>
          <cell r="C2216">
            <v>30</v>
          </cell>
          <cell r="D2216">
            <v>25</v>
          </cell>
          <cell r="E2216" t="str">
            <v>R=A1D1</v>
          </cell>
          <cell r="F2216">
            <v>1</v>
          </cell>
          <cell r="G2216">
            <v>37678</v>
          </cell>
          <cell r="H2216">
            <v>240</v>
          </cell>
          <cell r="I2216">
            <v>3</v>
          </cell>
          <cell r="J2216">
            <v>3</v>
          </cell>
        </row>
        <row r="2217">
          <cell r="A2217" t="str">
            <v>SSGN</v>
          </cell>
          <cell r="B2217" t="str">
            <v>Secondary Service Greater than 5kW w/o ID</v>
          </cell>
          <cell r="C2217">
            <v>30</v>
          </cell>
          <cell r="D2217">
            <v>25</v>
          </cell>
          <cell r="E2217" t="str">
            <v>R=A1D1</v>
          </cell>
          <cell r="F2217">
            <v>1</v>
          </cell>
          <cell r="G2217">
            <v>36585</v>
          </cell>
          <cell r="H2217">
            <v>999</v>
          </cell>
          <cell r="I2217">
            <v>3</v>
          </cell>
          <cell r="J2217">
            <v>1</v>
          </cell>
        </row>
        <row r="2218">
          <cell r="A2218" t="str">
            <v>SSGN</v>
          </cell>
          <cell r="B2218" t="str">
            <v>Secondary Service Greater than 5kW w/o ID</v>
          </cell>
          <cell r="C2218">
            <v>30</v>
          </cell>
          <cell r="D2218">
            <v>20</v>
          </cell>
          <cell r="E2218" t="str">
            <v>R=AB1</v>
          </cell>
          <cell r="F2218">
            <v>1</v>
          </cell>
          <cell r="G2218">
            <v>36592</v>
          </cell>
          <cell r="H2218">
            <v>240</v>
          </cell>
          <cell r="I2218">
            <v>3</v>
          </cell>
          <cell r="J2218">
            <v>1</v>
          </cell>
        </row>
        <row r="2219">
          <cell r="A2219" t="str">
            <v>SSGN</v>
          </cell>
          <cell r="B2219" t="str">
            <v>Secondary Service Greater than 5kW w/o ID</v>
          </cell>
          <cell r="C2219">
            <v>30</v>
          </cell>
          <cell r="D2219">
            <v>25</v>
          </cell>
          <cell r="E2219" t="str">
            <v>R=A1D1</v>
          </cell>
          <cell r="F2219">
            <v>1</v>
          </cell>
          <cell r="G2219">
            <v>36595</v>
          </cell>
          <cell r="H2219">
            <v>240</v>
          </cell>
          <cell r="I2219">
            <v>3</v>
          </cell>
          <cell r="J2219">
            <v>1</v>
          </cell>
        </row>
        <row r="2220">
          <cell r="A2220" t="str">
            <v>SSNN</v>
          </cell>
          <cell r="B2220" t="str">
            <v>Secondary Service Greater than 5kW w/o ID</v>
          </cell>
          <cell r="C2220">
            <v>30</v>
          </cell>
          <cell r="D2220">
            <v>25</v>
          </cell>
          <cell r="E2220" t="str">
            <v>R=A1D1</v>
          </cell>
          <cell r="F2220">
            <v>1</v>
          </cell>
          <cell r="G2220">
            <v>36879</v>
          </cell>
          <cell r="H2220">
            <v>240</v>
          </cell>
          <cell r="I2220">
            <v>3</v>
          </cell>
          <cell r="J2220">
            <v>27</v>
          </cell>
        </row>
        <row r="2221">
          <cell r="A2221" t="str">
            <v>SSNN</v>
          </cell>
          <cell r="B2221" t="str">
            <v>Secondary Service Greater than 5kW w/o ID</v>
          </cell>
          <cell r="C2221">
            <v>30</v>
          </cell>
          <cell r="D2221">
            <v>25</v>
          </cell>
          <cell r="E2221" t="str">
            <v>R=A1D1</v>
          </cell>
          <cell r="F2221">
            <v>1</v>
          </cell>
          <cell r="G2221">
            <v>36795</v>
          </cell>
          <cell r="H2221">
            <v>999</v>
          </cell>
          <cell r="I2221">
            <v>3</v>
          </cell>
          <cell r="J2221">
            <v>7</v>
          </cell>
        </row>
        <row r="2222">
          <cell r="A2222" t="str">
            <v>SSNN</v>
          </cell>
          <cell r="B2222" t="str">
            <v>Secondary Service Greater than 5kW w/o ID</v>
          </cell>
          <cell r="C2222">
            <v>30</v>
          </cell>
          <cell r="D2222">
            <v>25</v>
          </cell>
          <cell r="E2222" t="str">
            <v>R=A1D1</v>
          </cell>
          <cell r="F2222">
            <v>1</v>
          </cell>
          <cell r="G2222">
            <v>37095</v>
          </cell>
          <cell r="H2222">
            <v>999</v>
          </cell>
          <cell r="I2222">
            <v>2</v>
          </cell>
          <cell r="J2222">
            <v>4</v>
          </cell>
        </row>
        <row r="2223">
          <cell r="A2223" t="str">
            <v>SSNN</v>
          </cell>
          <cell r="B2223" t="str">
            <v>Secondary Service Greater than 5kW w/o ID</v>
          </cell>
          <cell r="C2223">
            <v>30</v>
          </cell>
          <cell r="D2223">
            <v>25</v>
          </cell>
          <cell r="E2223" t="str">
            <v>R=A1D1</v>
          </cell>
          <cell r="F2223">
            <v>1</v>
          </cell>
          <cell r="G2223">
            <v>37203</v>
          </cell>
          <cell r="H2223">
            <v>240</v>
          </cell>
          <cell r="I2223">
            <v>3</v>
          </cell>
          <cell r="J2223">
            <v>10</v>
          </cell>
        </row>
        <row r="2224">
          <cell r="A2224" t="str">
            <v>SSGN</v>
          </cell>
          <cell r="B2224" t="str">
            <v>Secondary Service Greater than 5kW w/o ID</v>
          </cell>
          <cell r="C2224">
            <v>30</v>
          </cell>
          <cell r="D2224">
            <v>25</v>
          </cell>
          <cell r="E2224" t="str">
            <v>R=A1D1</v>
          </cell>
          <cell r="F2224">
            <v>1</v>
          </cell>
          <cell r="G2224">
            <v>39048</v>
          </cell>
          <cell r="H2224">
            <v>240</v>
          </cell>
          <cell r="I2224">
            <v>3</v>
          </cell>
          <cell r="J2224">
            <v>4</v>
          </cell>
        </row>
        <row r="2225">
          <cell r="A2225" t="str">
            <v>SSGN</v>
          </cell>
          <cell r="B2225" t="str">
            <v>Secondary Service Greater than 5kW w/o ID</v>
          </cell>
          <cell r="C2225">
            <v>30</v>
          </cell>
          <cell r="D2225">
            <v>25</v>
          </cell>
          <cell r="E2225" t="str">
            <v>R=A1D1</v>
          </cell>
          <cell r="F2225">
            <v>1</v>
          </cell>
          <cell r="G2225">
            <v>38923</v>
          </cell>
          <cell r="H2225">
            <v>240</v>
          </cell>
          <cell r="I2225">
            <v>3</v>
          </cell>
          <cell r="J2225">
            <v>4</v>
          </cell>
        </row>
        <row r="2226">
          <cell r="A2226" t="str">
            <v>SSGN</v>
          </cell>
          <cell r="B2226" t="str">
            <v>Secondary Service Greater than 5kW w/o ID</v>
          </cell>
          <cell r="C2226">
            <v>30</v>
          </cell>
          <cell r="D2226">
            <v>25</v>
          </cell>
          <cell r="E2226" t="str">
            <v>R=A1D1</v>
          </cell>
          <cell r="F2226">
            <v>1</v>
          </cell>
          <cell r="G2226">
            <v>39307</v>
          </cell>
          <cell r="H2226">
            <v>240</v>
          </cell>
          <cell r="I2226">
            <v>3</v>
          </cell>
          <cell r="J2226">
            <v>20</v>
          </cell>
        </row>
        <row r="2227">
          <cell r="A2227" t="str">
            <v>SSMN</v>
          </cell>
          <cell r="B2227" t="str">
            <v>Secondary Service Greater than 5kW w/o ID</v>
          </cell>
          <cell r="C2227">
            <v>30</v>
          </cell>
          <cell r="D2227">
            <v>25</v>
          </cell>
          <cell r="E2227" t="str">
            <v>R=A1D1</v>
          </cell>
          <cell r="F2227">
            <v>1</v>
          </cell>
          <cell r="G2227">
            <v>39356</v>
          </cell>
          <cell r="H2227">
            <v>240</v>
          </cell>
          <cell r="I2227">
            <v>3</v>
          </cell>
          <cell r="J2227">
            <v>1</v>
          </cell>
        </row>
        <row r="2228">
          <cell r="A2228" t="str">
            <v>SSNN</v>
          </cell>
          <cell r="B2228" t="str">
            <v>Secondary Service Greater than 5kW w/o ID</v>
          </cell>
          <cell r="C2228">
            <v>30</v>
          </cell>
          <cell r="D2228">
            <v>25</v>
          </cell>
          <cell r="E2228" t="str">
            <v>R=A1D1</v>
          </cell>
          <cell r="F2228">
            <v>1</v>
          </cell>
          <cell r="G2228">
            <v>39472</v>
          </cell>
          <cell r="H2228">
            <v>240</v>
          </cell>
          <cell r="I2228">
            <v>3</v>
          </cell>
          <cell r="J2228">
            <v>20</v>
          </cell>
        </row>
        <row r="2229">
          <cell r="A2229" t="str">
            <v>SSGN</v>
          </cell>
          <cell r="B2229" t="str">
            <v>Secondary Service Greater than 5kW w/o ID</v>
          </cell>
          <cell r="C2229">
            <v>30</v>
          </cell>
          <cell r="D2229">
            <v>25</v>
          </cell>
          <cell r="E2229" t="str">
            <v>R=A1D1</v>
          </cell>
          <cell r="F2229">
            <v>1</v>
          </cell>
          <cell r="G2229">
            <v>39765</v>
          </cell>
          <cell r="H2229">
            <v>999</v>
          </cell>
          <cell r="I2229">
            <v>3</v>
          </cell>
          <cell r="J2229">
            <v>16</v>
          </cell>
        </row>
        <row r="2230">
          <cell r="A2230" t="str">
            <v>SSGN</v>
          </cell>
          <cell r="B2230" t="str">
            <v>Secondary Service Greater than 5kW w/o ID</v>
          </cell>
          <cell r="C2230">
            <v>30</v>
          </cell>
          <cell r="D2230">
            <v>25</v>
          </cell>
          <cell r="E2230" t="str">
            <v>R=A1D1</v>
          </cell>
          <cell r="F2230">
            <v>1</v>
          </cell>
          <cell r="G2230">
            <v>39923</v>
          </cell>
          <cell r="H2230">
            <v>999</v>
          </cell>
          <cell r="I2230">
            <v>3</v>
          </cell>
          <cell r="J2230">
            <v>9</v>
          </cell>
        </row>
        <row r="2231">
          <cell r="A2231" t="str">
            <v>SSNN</v>
          </cell>
          <cell r="B2231" t="str">
            <v>Secondary Service Greater than 5kW w/o ID</v>
          </cell>
          <cell r="C2231">
            <v>30</v>
          </cell>
          <cell r="D2231">
            <v>25</v>
          </cell>
          <cell r="E2231" t="str">
            <v>R=A1D1</v>
          </cell>
          <cell r="F2231">
            <v>1</v>
          </cell>
          <cell r="G2231">
            <v>39855</v>
          </cell>
          <cell r="H2231">
            <v>999</v>
          </cell>
          <cell r="I2231">
            <v>3</v>
          </cell>
          <cell r="J2231">
            <v>2</v>
          </cell>
        </row>
        <row r="2232">
          <cell r="A2232" t="str">
            <v>SSGN</v>
          </cell>
          <cell r="B2232" t="str">
            <v>Secondary Service Greater than 5kW w/o ID</v>
          </cell>
          <cell r="C2232">
            <v>30</v>
          </cell>
          <cell r="D2232">
            <v>25</v>
          </cell>
          <cell r="E2232" t="str">
            <v>R=A1D1</v>
          </cell>
          <cell r="F2232">
            <v>1</v>
          </cell>
          <cell r="G2232">
            <v>39962</v>
          </cell>
          <cell r="H2232">
            <v>999</v>
          </cell>
          <cell r="I2232">
            <v>3</v>
          </cell>
          <cell r="J2232">
            <v>17</v>
          </cell>
        </row>
        <row r="2233">
          <cell r="A2233" t="str">
            <v>SSGN</v>
          </cell>
          <cell r="B2233" t="str">
            <v>Secondary Service Greater than 5kW w/o ID</v>
          </cell>
          <cell r="C2233">
            <v>30</v>
          </cell>
          <cell r="D2233">
            <v>20</v>
          </cell>
          <cell r="E2233" t="str">
            <v>R=MX</v>
          </cell>
          <cell r="F2233">
            <v>1</v>
          </cell>
          <cell r="G2233">
            <v>39952</v>
          </cell>
          <cell r="H2233">
            <v>240</v>
          </cell>
          <cell r="I2233">
            <v>3</v>
          </cell>
          <cell r="J2233">
            <v>1</v>
          </cell>
        </row>
        <row r="2234">
          <cell r="A2234" t="str">
            <v>SSNN</v>
          </cell>
          <cell r="B2234" t="str">
            <v>Secondary Service Greater than 5kW w/o ID</v>
          </cell>
          <cell r="C2234">
            <v>30</v>
          </cell>
          <cell r="D2234">
            <v>25</v>
          </cell>
          <cell r="E2234" t="str">
            <v>R=A1D1+</v>
          </cell>
          <cell r="F2234">
            <v>1</v>
          </cell>
          <cell r="G2234">
            <v>40073</v>
          </cell>
          <cell r="H2234">
            <v>240</v>
          </cell>
          <cell r="I2234">
            <v>3</v>
          </cell>
          <cell r="J2234">
            <v>3</v>
          </cell>
        </row>
        <row r="2235">
          <cell r="A2235" t="str">
            <v>SSAN</v>
          </cell>
          <cell r="B2235" t="str">
            <v>Secondary Service Greater than 5kW w/o ID</v>
          </cell>
          <cell r="C2235">
            <v>30</v>
          </cell>
          <cell r="D2235">
            <v>25</v>
          </cell>
          <cell r="E2235" t="str">
            <v>R=A1D1</v>
          </cell>
          <cell r="F2235">
            <v>1</v>
          </cell>
          <cell r="G2235">
            <v>40052</v>
          </cell>
          <cell r="H2235">
            <v>999</v>
          </cell>
          <cell r="I2235">
            <v>3</v>
          </cell>
          <cell r="J2235">
            <v>2</v>
          </cell>
        </row>
        <row r="2236">
          <cell r="A2236" t="str">
            <v>SSGN</v>
          </cell>
          <cell r="B2236" t="str">
            <v>Secondary Service Greater than 5kW w/o ID</v>
          </cell>
          <cell r="C2236">
            <v>30</v>
          </cell>
          <cell r="D2236">
            <v>25</v>
          </cell>
          <cell r="E2236" t="str">
            <v>S=I210+CE</v>
          </cell>
          <cell r="F2236">
            <v>1</v>
          </cell>
          <cell r="G2236">
            <v>40112</v>
          </cell>
          <cell r="H2236">
            <v>240</v>
          </cell>
          <cell r="I2236">
            <v>3</v>
          </cell>
          <cell r="J2236">
            <v>1</v>
          </cell>
        </row>
        <row r="2237">
          <cell r="A2237" t="str">
            <v>SSNN</v>
          </cell>
          <cell r="B2237" t="str">
            <v>Secondary Service Greater than 5kW w/o ID</v>
          </cell>
          <cell r="C2237">
            <v>30</v>
          </cell>
          <cell r="D2237">
            <v>25</v>
          </cell>
          <cell r="E2237" t="str">
            <v>S=I210+CE</v>
          </cell>
          <cell r="F2237">
            <v>1</v>
          </cell>
          <cell r="G2237">
            <v>40198</v>
          </cell>
          <cell r="H2237">
            <v>240</v>
          </cell>
          <cell r="I2237">
            <v>3</v>
          </cell>
          <cell r="J2237">
            <v>1</v>
          </cell>
        </row>
        <row r="2238">
          <cell r="A2238" t="str">
            <v>SSNN</v>
          </cell>
          <cell r="B2238" t="str">
            <v>Secondary Service Greater than 5kW w/o ID</v>
          </cell>
          <cell r="C2238">
            <v>30</v>
          </cell>
          <cell r="D2238">
            <v>25</v>
          </cell>
          <cell r="E2238" t="str">
            <v>R=TMS</v>
          </cell>
          <cell r="F2238">
            <v>1</v>
          </cell>
          <cell r="H2238">
            <v>0</v>
          </cell>
          <cell r="I2238">
            <v>0</v>
          </cell>
          <cell r="J2238">
            <v>1</v>
          </cell>
        </row>
        <row r="2239">
          <cell r="A2239" t="str">
            <v>SSNN</v>
          </cell>
          <cell r="B2239" t="str">
            <v>Secondary Service Greater than 5kW w/o ID</v>
          </cell>
          <cell r="C2239">
            <v>30</v>
          </cell>
          <cell r="D2239">
            <v>25</v>
          </cell>
          <cell r="E2239" t="str">
            <v>R=TQS</v>
          </cell>
          <cell r="F2239">
            <v>1</v>
          </cell>
          <cell r="H2239">
            <v>240</v>
          </cell>
          <cell r="I2239">
            <v>4</v>
          </cell>
          <cell r="J2239">
            <v>1</v>
          </cell>
        </row>
        <row r="2240">
          <cell r="A2240" t="str">
            <v>SSNN</v>
          </cell>
          <cell r="B2240" t="str">
            <v>Secondary Service Greater than 5kW w/o ID</v>
          </cell>
          <cell r="C2240">
            <v>30</v>
          </cell>
          <cell r="D2240">
            <v>25</v>
          </cell>
          <cell r="E2240" t="str">
            <v>R=TMS2S</v>
          </cell>
          <cell r="F2240">
            <v>1</v>
          </cell>
          <cell r="H2240">
            <v>240</v>
          </cell>
          <cell r="I2240">
            <v>3</v>
          </cell>
          <cell r="J2240">
            <v>2</v>
          </cell>
        </row>
        <row r="2241">
          <cell r="A2241" t="str">
            <v>SSNN</v>
          </cell>
          <cell r="B2241" t="str">
            <v>Secondary Service Greater than 5kW w/o ID</v>
          </cell>
          <cell r="C2241">
            <v>30</v>
          </cell>
          <cell r="D2241">
            <v>25</v>
          </cell>
          <cell r="E2241" t="str">
            <v>R=TMS2S</v>
          </cell>
          <cell r="F2241">
            <v>1</v>
          </cell>
          <cell r="H2241">
            <v>240</v>
          </cell>
          <cell r="I2241">
            <v>3</v>
          </cell>
          <cell r="J2241">
            <v>18</v>
          </cell>
        </row>
        <row r="2242">
          <cell r="A2242" t="str">
            <v>SSGN</v>
          </cell>
          <cell r="B2242" t="str">
            <v>Secondary Service Greater than 5kW w/o ID</v>
          </cell>
          <cell r="C2242">
            <v>30</v>
          </cell>
          <cell r="D2242">
            <v>25</v>
          </cell>
          <cell r="E2242" t="str">
            <v>R=J5SD</v>
          </cell>
          <cell r="F2242">
            <v>1</v>
          </cell>
          <cell r="H2242">
            <v>240</v>
          </cell>
          <cell r="I2242">
            <v>3</v>
          </cell>
          <cell r="J2242">
            <v>2</v>
          </cell>
        </row>
        <row r="2243">
          <cell r="A2243" t="str">
            <v>SSNN</v>
          </cell>
          <cell r="B2243" t="str">
            <v>Secondary Service Greater than 5kW w/o ID</v>
          </cell>
          <cell r="C2243">
            <v>30</v>
          </cell>
          <cell r="D2243">
            <v>25</v>
          </cell>
          <cell r="E2243" t="str">
            <v>R=TMS</v>
          </cell>
          <cell r="F2243">
            <v>1</v>
          </cell>
          <cell r="H2243">
            <v>240</v>
          </cell>
          <cell r="I2243">
            <v>3</v>
          </cell>
          <cell r="J2243">
            <v>19</v>
          </cell>
        </row>
        <row r="2244">
          <cell r="A2244" t="str">
            <v>SSGN</v>
          </cell>
          <cell r="B2244" t="str">
            <v>Secondary Service Greater than 5kW w/o ID</v>
          </cell>
          <cell r="C2244">
            <v>30</v>
          </cell>
          <cell r="D2244">
            <v>25</v>
          </cell>
          <cell r="E2244" t="str">
            <v>R=A1D1</v>
          </cell>
          <cell r="F2244">
            <v>1</v>
          </cell>
          <cell r="G2244">
            <v>38603</v>
          </cell>
          <cell r="H2244">
            <v>240</v>
          </cell>
          <cell r="I2244">
            <v>3</v>
          </cell>
          <cell r="J2244">
            <v>1</v>
          </cell>
        </row>
        <row r="2245">
          <cell r="A2245" t="str">
            <v>SSNN</v>
          </cell>
          <cell r="B2245" t="str">
            <v>Secondary Service Greater than 5kW w/o ID</v>
          </cell>
          <cell r="C2245">
            <v>30</v>
          </cell>
          <cell r="D2245">
            <v>25</v>
          </cell>
          <cell r="E2245" t="str">
            <v>R=A1D1</v>
          </cell>
          <cell r="F2245">
            <v>1</v>
          </cell>
          <cell r="G2245">
            <v>38202</v>
          </cell>
          <cell r="H2245">
            <v>999</v>
          </cell>
          <cell r="I2245">
            <v>3</v>
          </cell>
          <cell r="J2245">
            <v>5</v>
          </cell>
        </row>
        <row r="2246">
          <cell r="A2246" t="str">
            <v>SSGN</v>
          </cell>
          <cell r="B2246" t="str">
            <v>Secondary Service Greater than 5kW w/o ID</v>
          </cell>
          <cell r="C2246">
            <v>30</v>
          </cell>
          <cell r="D2246">
            <v>25</v>
          </cell>
          <cell r="E2246" t="str">
            <v>R=A1D1</v>
          </cell>
          <cell r="F2246">
            <v>1</v>
          </cell>
          <cell r="G2246">
            <v>38442</v>
          </cell>
          <cell r="H2246">
            <v>999</v>
          </cell>
          <cell r="I2246">
            <v>3</v>
          </cell>
          <cell r="J2246">
            <v>4</v>
          </cell>
        </row>
        <row r="2247">
          <cell r="A2247" t="str">
            <v>SSGN</v>
          </cell>
          <cell r="B2247" t="str">
            <v>Secondary Service Greater than 5kW w/o ID</v>
          </cell>
          <cell r="C2247">
            <v>30</v>
          </cell>
          <cell r="D2247">
            <v>25</v>
          </cell>
          <cell r="E2247" t="str">
            <v>R=D2SH</v>
          </cell>
          <cell r="F2247">
            <v>1</v>
          </cell>
          <cell r="H2247">
            <v>240</v>
          </cell>
          <cell r="I2247">
            <v>3</v>
          </cell>
          <cell r="J2247">
            <v>3</v>
          </cell>
        </row>
        <row r="2248">
          <cell r="A2248" t="str">
            <v>SSNN</v>
          </cell>
          <cell r="B2248" t="str">
            <v>Secondary Service Greater than 5kW w/o ID</v>
          </cell>
          <cell r="C2248">
            <v>30</v>
          </cell>
          <cell r="D2248">
            <v>25</v>
          </cell>
          <cell r="E2248" t="str">
            <v>R=A1D1</v>
          </cell>
          <cell r="F2248">
            <v>1</v>
          </cell>
          <cell r="G2248">
            <v>37811</v>
          </cell>
          <cell r="H2248">
            <v>240</v>
          </cell>
          <cell r="I2248">
            <v>3</v>
          </cell>
          <cell r="J2248">
            <v>2</v>
          </cell>
        </row>
        <row r="2249">
          <cell r="A2249" t="str">
            <v>SSGN</v>
          </cell>
          <cell r="B2249" t="str">
            <v>Secondary Service Greater than 5kW w/o ID</v>
          </cell>
          <cell r="C2249">
            <v>30</v>
          </cell>
          <cell r="D2249">
            <v>25</v>
          </cell>
          <cell r="E2249" t="str">
            <v>R=DXMS</v>
          </cell>
          <cell r="F2249">
            <v>1</v>
          </cell>
          <cell r="H2249">
            <v>240</v>
          </cell>
          <cell r="I2249">
            <v>3</v>
          </cell>
          <cell r="J2249">
            <v>1</v>
          </cell>
        </row>
        <row r="2250">
          <cell r="A2250" t="str">
            <v>SSNN</v>
          </cell>
          <cell r="B2250" t="str">
            <v>Secondary Service Greater than 5kW w/o ID</v>
          </cell>
          <cell r="C2250">
            <v>30</v>
          </cell>
          <cell r="D2250">
            <v>25</v>
          </cell>
          <cell r="E2250" t="str">
            <v>R=DDMS</v>
          </cell>
          <cell r="F2250">
            <v>1</v>
          </cell>
          <cell r="H2250">
            <v>240</v>
          </cell>
          <cell r="I2250">
            <v>3</v>
          </cell>
          <cell r="J2250">
            <v>1</v>
          </cell>
        </row>
        <row r="2251">
          <cell r="A2251" t="str">
            <v>SSNN</v>
          </cell>
          <cell r="B2251" t="str">
            <v>Secondary Service Greater than 5kW w/o ID</v>
          </cell>
          <cell r="C2251">
            <v>30</v>
          </cell>
          <cell r="D2251">
            <v>25</v>
          </cell>
          <cell r="E2251" t="str">
            <v>R=A1D1</v>
          </cell>
          <cell r="F2251">
            <v>1</v>
          </cell>
          <cell r="G2251">
            <v>36404</v>
          </cell>
          <cell r="H2251">
            <v>240</v>
          </cell>
          <cell r="I2251">
            <v>3</v>
          </cell>
          <cell r="J2251">
            <v>12</v>
          </cell>
        </row>
        <row r="2252">
          <cell r="A2252" t="str">
            <v>SSGN</v>
          </cell>
          <cell r="B2252" t="str">
            <v>Secondary Service Greater than 5kW w/o ID</v>
          </cell>
          <cell r="C2252">
            <v>30</v>
          </cell>
          <cell r="D2252">
            <v>25</v>
          </cell>
          <cell r="E2252" t="str">
            <v>R=A1D1</v>
          </cell>
          <cell r="F2252">
            <v>1</v>
          </cell>
          <cell r="G2252">
            <v>35947</v>
          </cell>
          <cell r="H2252">
            <v>240</v>
          </cell>
          <cell r="I2252">
            <v>3</v>
          </cell>
          <cell r="J2252">
            <v>1</v>
          </cell>
        </row>
        <row r="2253">
          <cell r="A2253" t="str">
            <v>SSNN</v>
          </cell>
          <cell r="B2253" t="str">
            <v>Secondary Service Greater than 5kW w/o ID</v>
          </cell>
          <cell r="C2253">
            <v>30</v>
          </cell>
          <cell r="D2253">
            <v>25</v>
          </cell>
          <cell r="E2253" t="str">
            <v>R=A1D1</v>
          </cell>
          <cell r="F2253">
            <v>1</v>
          </cell>
          <cell r="G2253">
            <v>35950</v>
          </cell>
          <cell r="H2253">
            <v>240</v>
          </cell>
          <cell r="I2253">
            <v>3</v>
          </cell>
          <cell r="J2253">
            <v>1</v>
          </cell>
        </row>
        <row r="2254">
          <cell r="A2254" t="str">
            <v>SSGN</v>
          </cell>
          <cell r="B2254" t="str">
            <v>Secondary Service Greater than 5kW w/o ID</v>
          </cell>
          <cell r="C2254">
            <v>30</v>
          </cell>
          <cell r="D2254">
            <v>25</v>
          </cell>
          <cell r="E2254" t="str">
            <v>R=A1D1</v>
          </cell>
          <cell r="F2254">
            <v>1</v>
          </cell>
          <cell r="G2254">
            <v>36404</v>
          </cell>
          <cell r="H2254">
            <v>240</v>
          </cell>
          <cell r="I2254">
            <v>3</v>
          </cell>
          <cell r="J2254">
            <v>6</v>
          </cell>
        </row>
        <row r="2255">
          <cell r="A2255" t="str">
            <v>SSNN</v>
          </cell>
          <cell r="B2255" t="str">
            <v>Secondary Service Greater than 5kW w/o ID</v>
          </cell>
          <cell r="C2255">
            <v>30</v>
          </cell>
          <cell r="D2255">
            <v>25</v>
          </cell>
          <cell r="E2255" t="str">
            <v>R=A1D1</v>
          </cell>
          <cell r="F2255">
            <v>1</v>
          </cell>
          <cell r="G2255">
            <v>36161</v>
          </cell>
          <cell r="H2255">
            <v>240</v>
          </cell>
          <cell r="I2255">
            <v>3</v>
          </cell>
          <cell r="J2255">
            <v>5</v>
          </cell>
        </row>
        <row r="2256">
          <cell r="A2256" t="str">
            <v>SSGN</v>
          </cell>
          <cell r="B2256" t="str">
            <v>Secondary Service Greater than 5kW w/o ID</v>
          </cell>
          <cell r="C2256">
            <v>30</v>
          </cell>
          <cell r="D2256">
            <v>25</v>
          </cell>
          <cell r="E2256" t="str">
            <v>R=A1D1</v>
          </cell>
          <cell r="F2256">
            <v>1</v>
          </cell>
          <cell r="G2256">
            <v>36567</v>
          </cell>
          <cell r="H2256">
            <v>240</v>
          </cell>
          <cell r="I2256">
            <v>3</v>
          </cell>
          <cell r="J2256">
            <v>1</v>
          </cell>
        </row>
        <row r="2257">
          <cell r="A2257" t="str">
            <v>SSGN</v>
          </cell>
          <cell r="B2257" t="str">
            <v>Secondary Service Greater than 5kW w/o ID</v>
          </cell>
          <cell r="C2257">
            <v>30</v>
          </cell>
          <cell r="D2257">
            <v>25</v>
          </cell>
          <cell r="E2257" t="str">
            <v>R=A1D1</v>
          </cell>
          <cell r="F2257">
            <v>1</v>
          </cell>
          <cell r="G2257">
            <v>37678</v>
          </cell>
          <cell r="H2257">
            <v>999</v>
          </cell>
          <cell r="I2257">
            <v>3</v>
          </cell>
          <cell r="J2257">
            <v>5</v>
          </cell>
        </row>
        <row r="2258">
          <cell r="A2258" t="str">
            <v>SSGN</v>
          </cell>
          <cell r="B2258" t="str">
            <v>Secondary Service Greater than 5kW w/o ID</v>
          </cell>
          <cell r="C2258">
            <v>30</v>
          </cell>
          <cell r="D2258">
            <v>25</v>
          </cell>
          <cell r="E2258" t="str">
            <v>R=A1D1</v>
          </cell>
          <cell r="F2258">
            <v>1</v>
          </cell>
          <cell r="G2258">
            <v>36177</v>
          </cell>
          <cell r="H2258">
            <v>240</v>
          </cell>
          <cell r="I2258">
            <v>3</v>
          </cell>
          <cell r="J2258">
            <v>3</v>
          </cell>
        </row>
        <row r="2259">
          <cell r="A2259" t="str">
            <v>SSGN</v>
          </cell>
          <cell r="B2259" t="str">
            <v>Secondary Service Greater than 5kW w/o ID</v>
          </cell>
          <cell r="C2259">
            <v>30</v>
          </cell>
          <cell r="D2259">
            <v>25</v>
          </cell>
          <cell r="E2259" t="str">
            <v>R=A1D1</v>
          </cell>
          <cell r="F2259">
            <v>1</v>
          </cell>
          <cell r="G2259">
            <v>36649</v>
          </cell>
          <cell r="H2259">
            <v>240</v>
          </cell>
          <cell r="I2259">
            <v>3</v>
          </cell>
          <cell r="J2259">
            <v>6</v>
          </cell>
        </row>
        <row r="2260">
          <cell r="A2260" t="str">
            <v>SSNN</v>
          </cell>
          <cell r="B2260" t="str">
            <v>Secondary Service Greater than 5kW w/o ID</v>
          </cell>
          <cell r="C2260">
            <v>30</v>
          </cell>
          <cell r="D2260">
            <v>25</v>
          </cell>
          <cell r="E2260" t="str">
            <v>R=A1D1</v>
          </cell>
          <cell r="F2260">
            <v>1</v>
          </cell>
          <cell r="G2260">
            <v>36649</v>
          </cell>
          <cell r="H2260">
            <v>240</v>
          </cell>
          <cell r="I2260">
            <v>3</v>
          </cell>
          <cell r="J2260">
            <v>7</v>
          </cell>
        </row>
        <row r="2261">
          <cell r="A2261" t="str">
            <v>SSNN</v>
          </cell>
          <cell r="B2261" t="str">
            <v>Secondary Service Greater than 5kW w/o ID</v>
          </cell>
          <cell r="C2261">
            <v>30</v>
          </cell>
          <cell r="D2261">
            <v>25</v>
          </cell>
          <cell r="E2261" t="str">
            <v>R=A1D1</v>
          </cell>
          <cell r="F2261">
            <v>1</v>
          </cell>
          <cell r="G2261">
            <v>36495</v>
          </cell>
          <cell r="H2261">
            <v>240</v>
          </cell>
          <cell r="I2261">
            <v>3</v>
          </cell>
          <cell r="J2261">
            <v>1</v>
          </cell>
        </row>
        <row r="2262">
          <cell r="A2262" t="str">
            <v>SSPN</v>
          </cell>
          <cell r="B2262" t="str">
            <v>Secondary Service Greater than 5kW w/o ID</v>
          </cell>
          <cell r="C2262">
            <v>30</v>
          </cell>
          <cell r="D2262">
            <v>25</v>
          </cell>
          <cell r="E2262" t="str">
            <v>R=A1D1</v>
          </cell>
          <cell r="F2262">
            <v>1</v>
          </cell>
          <cell r="G2262">
            <v>36733</v>
          </cell>
          <cell r="H2262">
            <v>240</v>
          </cell>
          <cell r="I2262">
            <v>3</v>
          </cell>
          <cell r="J2262">
            <v>1</v>
          </cell>
        </row>
        <row r="2263">
          <cell r="A2263" t="str">
            <v>SSNN</v>
          </cell>
          <cell r="B2263" t="str">
            <v>Secondary Service Greater than 5kW w/o ID</v>
          </cell>
          <cell r="C2263">
            <v>30</v>
          </cell>
          <cell r="D2263">
            <v>25</v>
          </cell>
          <cell r="E2263" t="str">
            <v>R=A1D1</v>
          </cell>
          <cell r="F2263">
            <v>1</v>
          </cell>
          <cell r="G2263">
            <v>36851</v>
          </cell>
          <cell r="H2263">
            <v>999</v>
          </cell>
          <cell r="I2263">
            <v>3</v>
          </cell>
          <cell r="J2263">
            <v>2</v>
          </cell>
        </row>
        <row r="2264">
          <cell r="A2264" t="str">
            <v>SSGN</v>
          </cell>
          <cell r="B2264" t="str">
            <v>Secondary Service Greater than 5kW w/o ID</v>
          </cell>
          <cell r="C2264">
            <v>30</v>
          </cell>
          <cell r="D2264">
            <v>25</v>
          </cell>
          <cell r="E2264" t="str">
            <v>R=A1D1</v>
          </cell>
          <cell r="F2264">
            <v>1</v>
          </cell>
          <cell r="G2264">
            <v>36788</v>
          </cell>
          <cell r="H2264">
            <v>240</v>
          </cell>
          <cell r="I2264">
            <v>3</v>
          </cell>
          <cell r="J2264">
            <v>15</v>
          </cell>
        </row>
        <row r="2265">
          <cell r="A2265" t="str">
            <v>SSGN</v>
          </cell>
          <cell r="B2265" t="str">
            <v>Secondary Service Greater than 5kW w/o ID</v>
          </cell>
          <cell r="C2265">
            <v>30</v>
          </cell>
          <cell r="D2265">
            <v>25</v>
          </cell>
          <cell r="E2265" t="str">
            <v>R=A1D1</v>
          </cell>
          <cell r="F2265">
            <v>1</v>
          </cell>
          <cell r="G2265">
            <v>36795</v>
          </cell>
          <cell r="H2265">
            <v>999</v>
          </cell>
          <cell r="I2265">
            <v>3</v>
          </cell>
          <cell r="J2265">
            <v>1</v>
          </cell>
        </row>
        <row r="2266">
          <cell r="A2266" t="str">
            <v>SSNN</v>
          </cell>
          <cell r="B2266" t="str">
            <v>Secondary Service Greater than 5kW w/o ID</v>
          </cell>
          <cell r="C2266">
            <v>30</v>
          </cell>
          <cell r="D2266">
            <v>25</v>
          </cell>
          <cell r="E2266" t="str">
            <v>R=A1D1</v>
          </cell>
          <cell r="F2266">
            <v>1</v>
          </cell>
          <cell r="G2266">
            <v>36768</v>
          </cell>
          <cell r="H2266">
            <v>240</v>
          </cell>
          <cell r="I2266">
            <v>3</v>
          </cell>
          <cell r="J2266">
            <v>3</v>
          </cell>
        </row>
        <row r="2267">
          <cell r="A2267" t="str">
            <v>SSGN</v>
          </cell>
          <cell r="B2267" t="str">
            <v>Secondary Service Greater than 5kW w/o ID</v>
          </cell>
          <cell r="C2267">
            <v>30</v>
          </cell>
          <cell r="D2267">
            <v>25</v>
          </cell>
          <cell r="E2267" t="str">
            <v>R=A1D1</v>
          </cell>
          <cell r="F2267">
            <v>1</v>
          </cell>
          <cell r="G2267">
            <v>37203</v>
          </cell>
          <cell r="H2267">
            <v>240</v>
          </cell>
          <cell r="I2267">
            <v>3</v>
          </cell>
          <cell r="J2267">
            <v>5</v>
          </cell>
        </row>
        <row r="2268">
          <cell r="A2268" t="str">
            <v>SSNN</v>
          </cell>
          <cell r="B2268" t="str">
            <v>Secondary Service Greater than 5kW w/o ID</v>
          </cell>
          <cell r="C2268">
            <v>30</v>
          </cell>
          <cell r="D2268">
            <v>25</v>
          </cell>
          <cell r="E2268" t="str">
            <v>R=A1D1</v>
          </cell>
          <cell r="F2268">
            <v>1</v>
          </cell>
          <cell r="G2268">
            <v>37306</v>
          </cell>
          <cell r="H2268">
            <v>240</v>
          </cell>
          <cell r="I2268">
            <v>3</v>
          </cell>
          <cell r="J2268">
            <v>4</v>
          </cell>
        </row>
        <row r="2269">
          <cell r="A2269" t="str">
            <v>SSNN</v>
          </cell>
          <cell r="B2269" t="str">
            <v>Secondary Service Greater than 5kW w/o ID</v>
          </cell>
          <cell r="C2269">
            <v>30</v>
          </cell>
          <cell r="D2269">
            <v>25</v>
          </cell>
          <cell r="E2269" t="str">
            <v>S=I210+CE</v>
          </cell>
          <cell r="F2269">
            <v>1</v>
          </cell>
          <cell r="G2269">
            <v>40113</v>
          </cell>
          <cell r="H2269">
            <v>240</v>
          </cell>
          <cell r="I2269">
            <v>3</v>
          </cell>
          <cell r="J2269">
            <v>4</v>
          </cell>
        </row>
        <row r="2270">
          <cell r="A2270" t="str">
            <v>SSGN</v>
          </cell>
          <cell r="B2270" t="str">
            <v>Secondary Service Greater than 5kW w/o ID</v>
          </cell>
          <cell r="C2270">
            <v>30</v>
          </cell>
          <cell r="D2270">
            <v>25</v>
          </cell>
          <cell r="E2270" t="str">
            <v>R=A1D1</v>
          </cell>
          <cell r="F2270">
            <v>1</v>
          </cell>
          <cell r="G2270">
            <v>38875</v>
          </cell>
          <cell r="H2270">
            <v>240</v>
          </cell>
          <cell r="I2270">
            <v>3</v>
          </cell>
          <cell r="J2270">
            <v>13</v>
          </cell>
        </row>
        <row r="2271">
          <cell r="A2271" t="str">
            <v>SMNN</v>
          </cell>
          <cell r="B2271" t="str">
            <v>Secondary Service Greater than 5kW w/o ID</v>
          </cell>
          <cell r="C2271">
            <v>30</v>
          </cell>
          <cell r="D2271">
            <v>25</v>
          </cell>
          <cell r="E2271" t="str">
            <v>R=A1D1</v>
          </cell>
          <cell r="F2271">
            <v>1</v>
          </cell>
          <cell r="G2271">
            <v>38971</v>
          </cell>
          <cell r="H2271">
            <v>240</v>
          </cell>
          <cell r="I2271">
            <v>3</v>
          </cell>
          <cell r="J2271">
            <v>1</v>
          </cell>
        </row>
        <row r="2272">
          <cell r="A2272" t="str">
            <v>SSGN</v>
          </cell>
          <cell r="B2272" t="str">
            <v>Secondary Service Greater than 5kW w/o ID</v>
          </cell>
          <cell r="C2272">
            <v>30</v>
          </cell>
          <cell r="D2272">
            <v>20</v>
          </cell>
          <cell r="E2272" t="str">
            <v>R=AB1</v>
          </cell>
          <cell r="F2272">
            <v>1</v>
          </cell>
          <cell r="G2272">
            <v>39017</v>
          </cell>
          <cell r="H2272">
            <v>240</v>
          </cell>
          <cell r="I2272">
            <v>3</v>
          </cell>
          <cell r="J2272">
            <v>1</v>
          </cell>
        </row>
        <row r="2273">
          <cell r="A2273" t="str">
            <v>SSNN</v>
          </cell>
          <cell r="B2273" t="str">
            <v>Secondary Service Greater than 5kW w/o ID</v>
          </cell>
          <cell r="C2273">
            <v>30</v>
          </cell>
          <cell r="D2273">
            <v>25</v>
          </cell>
          <cell r="E2273" t="str">
            <v>R=A1D1</v>
          </cell>
          <cell r="F2273">
            <v>1</v>
          </cell>
          <cell r="G2273">
            <v>39162</v>
          </cell>
          <cell r="H2273">
            <v>999</v>
          </cell>
          <cell r="I2273">
            <v>3</v>
          </cell>
          <cell r="J2273">
            <v>13</v>
          </cell>
        </row>
        <row r="2274">
          <cell r="A2274" t="str">
            <v>SSNN</v>
          </cell>
          <cell r="B2274" t="str">
            <v>Secondary Service Greater than 5kW w/o ID</v>
          </cell>
          <cell r="C2274">
            <v>30</v>
          </cell>
          <cell r="D2274">
            <v>25</v>
          </cell>
          <cell r="E2274" t="str">
            <v>R=A1D1</v>
          </cell>
          <cell r="F2274">
            <v>1</v>
          </cell>
          <cell r="G2274">
            <v>39060</v>
          </cell>
          <cell r="H2274">
            <v>240</v>
          </cell>
          <cell r="I2274">
            <v>3</v>
          </cell>
          <cell r="J2274">
            <v>21</v>
          </cell>
        </row>
        <row r="2275">
          <cell r="A2275" t="str">
            <v>SSGN</v>
          </cell>
          <cell r="B2275" t="str">
            <v>Secondary Service Greater than 5kW w/o ID</v>
          </cell>
          <cell r="C2275">
            <v>30</v>
          </cell>
          <cell r="D2275">
            <v>25</v>
          </cell>
          <cell r="E2275" t="str">
            <v>R=A1D1</v>
          </cell>
          <cell r="F2275">
            <v>1</v>
          </cell>
          <cell r="G2275">
            <v>39258</v>
          </cell>
          <cell r="H2275">
            <v>240</v>
          </cell>
          <cell r="I2275">
            <v>3</v>
          </cell>
          <cell r="J2275">
            <v>2</v>
          </cell>
        </row>
        <row r="2276">
          <cell r="A2276" t="str">
            <v>SSGN</v>
          </cell>
          <cell r="B2276" t="str">
            <v>Secondary Service Greater than 5kW w/o ID</v>
          </cell>
          <cell r="C2276">
            <v>30</v>
          </cell>
          <cell r="D2276">
            <v>20</v>
          </cell>
          <cell r="E2276" t="str">
            <v>A=ALF</v>
          </cell>
          <cell r="F2276">
            <v>1</v>
          </cell>
          <cell r="G2276">
            <v>39454</v>
          </cell>
          <cell r="H2276">
            <v>240</v>
          </cell>
          <cell r="I2276">
            <v>3</v>
          </cell>
          <cell r="J2276">
            <v>2</v>
          </cell>
        </row>
        <row r="2277">
          <cell r="A2277" t="str">
            <v>SSGN</v>
          </cell>
          <cell r="B2277" t="str">
            <v>Secondary Service Greater than 5kW w/o ID</v>
          </cell>
          <cell r="C2277">
            <v>30</v>
          </cell>
          <cell r="D2277">
            <v>20</v>
          </cell>
          <cell r="E2277" t="str">
            <v>R=MX</v>
          </cell>
          <cell r="F2277">
            <v>1</v>
          </cell>
          <cell r="G2277">
            <v>39694</v>
          </cell>
          <cell r="H2277">
            <v>240</v>
          </cell>
          <cell r="I2277">
            <v>3</v>
          </cell>
          <cell r="J2277">
            <v>1</v>
          </cell>
        </row>
        <row r="2278">
          <cell r="A2278" t="str">
            <v>SSNN</v>
          </cell>
          <cell r="B2278" t="str">
            <v>Secondary Service Greater than 5kW w/o ID</v>
          </cell>
          <cell r="C2278">
            <v>30</v>
          </cell>
          <cell r="D2278">
            <v>25</v>
          </cell>
          <cell r="E2278" t="str">
            <v>R=A1D1</v>
          </cell>
          <cell r="F2278">
            <v>1</v>
          </cell>
          <cell r="G2278">
            <v>39657</v>
          </cell>
          <cell r="H2278">
            <v>240</v>
          </cell>
          <cell r="I2278">
            <v>3</v>
          </cell>
          <cell r="J2278">
            <v>10</v>
          </cell>
        </row>
        <row r="2279">
          <cell r="A2279" t="str">
            <v>SSNN</v>
          </cell>
          <cell r="B2279" t="str">
            <v>Secondary Service Greater than 5kW w/o ID</v>
          </cell>
          <cell r="C2279">
            <v>30</v>
          </cell>
          <cell r="D2279">
            <v>25</v>
          </cell>
          <cell r="E2279" t="str">
            <v>R=A1D1</v>
          </cell>
          <cell r="F2279">
            <v>1</v>
          </cell>
          <cell r="G2279">
            <v>39773</v>
          </cell>
          <cell r="H2279">
            <v>240</v>
          </cell>
          <cell r="I2279">
            <v>3</v>
          </cell>
          <cell r="J2279">
            <v>12</v>
          </cell>
        </row>
        <row r="2280">
          <cell r="A2280" t="str">
            <v>SSGN</v>
          </cell>
          <cell r="B2280" t="str">
            <v>Secondary Service Greater than 5kW w/o ID</v>
          </cell>
          <cell r="C2280">
            <v>30</v>
          </cell>
          <cell r="D2280">
            <v>25</v>
          </cell>
          <cell r="E2280" t="str">
            <v>S=I210+CE</v>
          </cell>
          <cell r="F2280">
            <v>1</v>
          </cell>
          <cell r="G2280">
            <v>39983</v>
          </cell>
          <cell r="H2280">
            <v>240</v>
          </cell>
          <cell r="I2280">
            <v>3</v>
          </cell>
          <cell r="J2280">
            <v>3</v>
          </cell>
        </row>
        <row r="2281">
          <cell r="A2281" t="str">
            <v>SSNN</v>
          </cell>
          <cell r="B2281" t="str">
            <v>Secondary Service Greater than 5kW w/o ID</v>
          </cell>
          <cell r="C2281">
            <v>30</v>
          </cell>
          <cell r="D2281">
            <v>25</v>
          </cell>
          <cell r="E2281" t="str">
            <v>R=DXMS</v>
          </cell>
          <cell r="F2281">
            <v>1</v>
          </cell>
          <cell r="H2281">
            <v>240</v>
          </cell>
          <cell r="I2281">
            <v>3</v>
          </cell>
          <cell r="J2281">
            <v>3</v>
          </cell>
        </row>
        <row r="2282">
          <cell r="A2282" t="str">
            <v>SSNN</v>
          </cell>
          <cell r="B2282" t="str">
            <v>Secondary Service Greater than 5kW w/o ID</v>
          </cell>
          <cell r="C2282">
            <v>30</v>
          </cell>
          <cell r="D2282">
            <v>25</v>
          </cell>
          <cell r="E2282" t="str">
            <v>R=J5SD</v>
          </cell>
          <cell r="F2282">
            <v>1</v>
          </cell>
          <cell r="H2282">
            <v>240</v>
          </cell>
          <cell r="I2282">
            <v>3</v>
          </cell>
          <cell r="J2282">
            <v>2</v>
          </cell>
        </row>
        <row r="2283">
          <cell r="A2283" t="str">
            <v>SSNN</v>
          </cell>
          <cell r="B2283" t="str">
            <v>Secondary Service Greater than 5kW w/o ID</v>
          </cell>
          <cell r="C2283">
            <v>30</v>
          </cell>
          <cell r="D2283">
            <v>25</v>
          </cell>
          <cell r="E2283" t="str">
            <v>R=A1D1</v>
          </cell>
          <cell r="F2283">
            <v>1</v>
          </cell>
          <cell r="G2283">
            <v>38055</v>
          </cell>
          <cell r="H2283">
            <v>999</v>
          </cell>
          <cell r="I2283">
            <v>3</v>
          </cell>
          <cell r="J2283">
            <v>5</v>
          </cell>
        </row>
        <row r="2284">
          <cell r="A2284" t="str">
            <v>SSGN</v>
          </cell>
          <cell r="B2284" t="str">
            <v>Secondary Service Greater than 5kW w/o ID</v>
          </cell>
          <cell r="C2284">
            <v>30</v>
          </cell>
          <cell r="D2284">
            <v>25</v>
          </cell>
          <cell r="E2284" t="str">
            <v>R=A1D1</v>
          </cell>
          <cell r="F2284">
            <v>1</v>
          </cell>
          <cell r="G2284">
            <v>38055</v>
          </cell>
          <cell r="H2284">
            <v>240</v>
          </cell>
          <cell r="I2284">
            <v>3</v>
          </cell>
          <cell r="J2284">
            <v>37</v>
          </cell>
        </row>
        <row r="2285">
          <cell r="A2285" t="str">
            <v>SSGN</v>
          </cell>
          <cell r="B2285" t="str">
            <v>Secondary Service Greater than 5kW w/o ID</v>
          </cell>
          <cell r="C2285">
            <v>30</v>
          </cell>
          <cell r="D2285">
            <v>25</v>
          </cell>
          <cell r="E2285" t="str">
            <v>R=A1D1</v>
          </cell>
          <cell r="F2285">
            <v>1</v>
          </cell>
          <cell r="G2285">
            <v>38224</v>
          </cell>
          <cell r="H2285">
            <v>240</v>
          </cell>
          <cell r="I2285">
            <v>3</v>
          </cell>
          <cell r="J2285">
            <v>7</v>
          </cell>
        </row>
        <row r="2286">
          <cell r="A2286" t="str">
            <v>SSGN</v>
          </cell>
          <cell r="B2286" t="str">
            <v>Secondary Service Greater than 5kW w/o ID</v>
          </cell>
          <cell r="C2286">
            <v>30</v>
          </cell>
          <cell r="D2286">
            <v>25</v>
          </cell>
          <cell r="E2286" t="str">
            <v>R=A1D1</v>
          </cell>
          <cell r="F2286">
            <v>1</v>
          </cell>
          <cell r="G2286">
            <v>38419</v>
          </cell>
          <cell r="H2286">
            <v>999</v>
          </cell>
          <cell r="I2286">
            <v>3</v>
          </cell>
          <cell r="J2286">
            <v>4</v>
          </cell>
        </row>
        <row r="2287">
          <cell r="A2287" t="str">
            <v>SMNN</v>
          </cell>
          <cell r="B2287" t="str">
            <v>Secondary Service Greater than 5kW w/o ID</v>
          </cell>
          <cell r="C2287">
            <v>30</v>
          </cell>
          <cell r="D2287">
            <v>25</v>
          </cell>
          <cell r="E2287" t="str">
            <v>R=A1D1</v>
          </cell>
          <cell r="F2287">
            <v>1</v>
          </cell>
          <cell r="G2287">
            <v>38001</v>
          </cell>
          <cell r="H2287">
            <v>999</v>
          </cell>
          <cell r="I2287">
            <v>3</v>
          </cell>
          <cell r="J2287">
            <v>1</v>
          </cell>
        </row>
        <row r="2288">
          <cell r="A2288" t="str">
            <v>SSGN</v>
          </cell>
          <cell r="B2288" t="str">
            <v>Secondary Service Greater than 5kW w/o ID</v>
          </cell>
          <cell r="C2288">
            <v>30</v>
          </cell>
          <cell r="D2288">
            <v>25</v>
          </cell>
          <cell r="E2288" t="str">
            <v>R=A1D1</v>
          </cell>
          <cell r="F2288">
            <v>1</v>
          </cell>
          <cell r="G2288">
            <v>38257</v>
          </cell>
          <cell r="H2288">
            <v>240</v>
          </cell>
          <cell r="I2288">
            <v>3</v>
          </cell>
          <cell r="J2288">
            <v>1</v>
          </cell>
        </row>
        <row r="2289">
          <cell r="A2289" t="str">
            <v>SSGN</v>
          </cell>
          <cell r="B2289" t="str">
            <v>Secondary Service Greater than 5kW w/o ID</v>
          </cell>
          <cell r="C2289">
            <v>30</v>
          </cell>
          <cell r="D2289">
            <v>25</v>
          </cell>
          <cell r="E2289" t="str">
            <v>R=A1D1</v>
          </cell>
          <cell r="F2289">
            <v>1</v>
          </cell>
          <cell r="G2289">
            <v>38364</v>
          </cell>
          <cell r="H2289">
            <v>240</v>
          </cell>
          <cell r="I2289">
            <v>3</v>
          </cell>
          <cell r="J2289">
            <v>7</v>
          </cell>
        </row>
        <row r="2290">
          <cell r="A2290" t="str">
            <v>SSGN</v>
          </cell>
          <cell r="B2290" t="str">
            <v>Secondary Service Greater than 5kW w/o ID</v>
          </cell>
          <cell r="C2290">
            <v>30</v>
          </cell>
          <cell r="D2290">
            <v>25</v>
          </cell>
          <cell r="E2290" t="str">
            <v>R=A1D1</v>
          </cell>
          <cell r="F2290">
            <v>1</v>
          </cell>
          <cell r="G2290">
            <v>38546</v>
          </cell>
          <cell r="H2290">
            <v>999</v>
          </cell>
          <cell r="I2290">
            <v>3</v>
          </cell>
          <cell r="J2290">
            <v>5</v>
          </cell>
        </row>
        <row r="2291">
          <cell r="A2291" t="str">
            <v>SSGN</v>
          </cell>
          <cell r="B2291" t="str">
            <v>Secondary Service Greater than 5kW w/o ID</v>
          </cell>
          <cell r="C2291">
            <v>30</v>
          </cell>
          <cell r="D2291">
            <v>25</v>
          </cell>
          <cell r="E2291" t="str">
            <v>R=J5SD</v>
          </cell>
          <cell r="F2291">
            <v>1</v>
          </cell>
          <cell r="H2291">
            <v>240</v>
          </cell>
          <cell r="I2291">
            <v>3</v>
          </cell>
          <cell r="J2291">
            <v>17</v>
          </cell>
        </row>
        <row r="2292">
          <cell r="A2292" t="str">
            <v>SSAN</v>
          </cell>
          <cell r="B2292" t="str">
            <v>Secondary Service Greater than 5kW w/o ID</v>
          </cell>
          <cell r="C2292">
            <v>30</v>
          </cell>
          <cell r="D2292">
            <v>25</v>
          </cell>
          <cell r="E2292" t="str">
            <v>R=J3TS</v>
          </cell>
          <cell r="F2292">
            <v>1</v>
          </cell>
          <cell r="H2292">
            <v>240</v>
          </cell>
          <cell r="I2292">
            <v>3</v>
          </cell>
          <cell r="J2292">
            <v>1</v>
          </cell>
        </row>
        <row r="2293">
          <cell r="A2293" t="str">
            <v>SSGN</v>
          </cell>
          <cell r="B2293" t="str">
            <v>Secondary Service Greater than 5kW w/o ID</v>
          </cell>
          <cell r="C2293">
            <v>30</v>
          </cell>
          <cell r="D2293">
            <v>25</v>
          </cell>
          <cell r="E2293" t="str">
            <v>R=A1D1</v>
          </cell>
          <cell r="F2293">
            <v>1</v>
          </cell>
          <cell r="G2293">
            <v>37845</v>
          </cell>
          <cell r="H2293">
            <v>240</v>
          </cell>
          <cell r="I2293">
            <v>3</v>
          </cell>
          <cell r="J2293">
            <v>8</v>
          </cell>
        </row>
        <row r="2294">
          <cell r="A2294" t="str">
            <v>SSNN</v>
          </cell>
          <cell r="B2294" t="str">
            <v>Secondary Service Greater than 5kW w/o ID</v>
          </cell>
          <cell r="C2294">
            <v>30</v>
          </cell>
          <cell r="D2294">
            <v>25</v>
          </cell>
          <cell r="E2294" t="str">
            <v>R=A1D1</v>
          </cell>
          <cell r="F2294">
            <v>1</v>
          </cell>
          <cell r="G2294">
            <v>37658</v>
          </cell>
          <cell r="H2294">
            <v>240</v>
          </cell>
          <cell r="I2294">
            <v>3</v>
          </cell>
          <cell r="J2294">
            <v>7</v>
          </cell>
        </row>
        <row r="2295">
          <cell r="A2295" t="str">
            <v>SSNN</v>
          </cell>
          <cell r="B2295" t="str">
            <v>Secondary Service Greater than 5kW w/o ID</v>
          </cell>
          <cell r="C2295">
            <v>30</v>
          </cell>
          <cell r="D2295">
            <v>25</v>
          </cell>
          <cell r="E2295" t="str">
            <v>R=A1D1</v>
          </cell>
          <cell r="F2295">
            <v>1</v>
          </cell>
          <cell r="G2295">
            <v>37818</v>
          </cell>
          <cell r="H2295">
            <v>240</v>
          </cell>
          <cell r="I2295">
            <v>3</v>
          </cell>
          <cell r="J2295">
            <v>22</v>
          </cell>
        </row>
        <row r="2296">
          <cell r="A2296" t="str">
            <v>SSGN</v>
          </cell>
          <cell r="B2296" t="str">
            <v>Secondary Service Greater than 5kW w/o ID</v>
          </cell>
          <cell r="C2296">
            <v>30</v>
          </cell>
          <cell r="D2296">
            <v>25</v>
          </cell>
          <cell r="E2296" t="str">
            <v>R=A1D1</v>
          </cell>
          <cell r="F2296">
            <v>1</v>
          </cell>
          <cell r="G2296">
            <v>37802</v>
          </cell>
          <cell r="H2296">
            <v>240</v>
          </cell>
          <cell r="I2296">
            <v>3</v>
          </cell>
          <cell r="J2296">
            <v>5</v>
          </cell>
        </row>
        <row r="2297">
          <cell r="A2297" t="str">
            <v>SSNN</v>
          </cell>
          <cell r="B2297" t="str">
            <v>Secondary Service Greater than 5kW w/o ID</v>
          </cell>
          <cell r="C2297">
            <v>30</v>
          </cell>
          <cell r="D2297">
            <v>25</v>
          </cell>
          <cell r="E2297" t="str">
            <v>R=J3TS</v>
          </cell>
          <cell r="F2297">
            <v>1</v>
          </cell>
          <cell r="H2297">
            <v>240</v>
          </cell>
          <cell r="I2297">
            <v>3</v>
          </cell>
          <cell r="J2297">
            <v>1</v>
          </cell>
        </row>
        <row r="2298">
          <cell r="A2298" t="str">
            <v>SSNN</v>
          </cell>
          <cell r="B2298" t="str">
            <v>Secondary Service Greater than 5kW w/o ID</v>
          </cell>
          <cell r="C2298">
            <v>30</v>
          </cell>
          <cell r="D2298">
            <v>25</v>
          </cell>
          <cell r="E2298" t="str">
            <v>R=A1D1</v>
          </cell>
          <cell r="F2298">
            <v>1</v>
          </cell>
          <cell r="G2298">
            <v>36281</v>
          </cell>
          <cell r="H2298">
            <v>240</v>
          </cell>
          <cell r="I2298">
            <v>3</v>
          </cell>
          <cell r="J2298">
            <v>1</v>
          </cell>
        </row>
        <row r="2299">
          <cell r="A2299" t="str">
            <v>SSNN</v>
          </cell>
          <cell r="B2299" t="str">
            <v>Secondary Service Greater than 5kW w/o ID</v>
          </cell>
          <cell r="C2299">
            <v>30</v>
          </cell>
          <cell r="D2299">
            <v>25</v>
          </cell>
          <cell r="E2299" t="str">
            <v>R=A1D1</v>
          </cell>
          <cell r="F2299">
            <v>1</v>
          </cell>
          <cell r="G2299">
            <v>35952</v>
          </cell>
          <cell r="H2299">
            <v>240</v>
          </cell>
          <cell r="I2299">
            <v>3</v>
          </cell>
          <cell r="J2299">
            <v>1</v>
          </cell>
        </row>
        <row r="2300">
          <cell r="A2300" t="str">
            <v>SSNN</v>
          </cell>
          <cell r="B2300" t="str">
            <v>Secondary Service Greater than 5kW w/o ID</v>
          </cell>
          <cell r="C2300">
            <v>30</v>
          </cell>
          <cell r="D2300">
            <v>25</v>
          </cell>
          <cell r="E2300" t="str">
            <v>R=A1D1</v>
          </cell>
          <cell r="F2300">
            <v>1</v>
          </cell>
          <cell r="G2300">
            <v>35431</v>
          </cell>
          <cell r="H2300">
            <v>240</v>
          </cell>
          <cell r="I2300">
            <v>3</v>
          </cell>
          <cell r="J2300">
            <v>1</v>
          </cell>
        </row>
        <row r="2301">
          <cell r="A2301" t="str">
            <v>SSGN</v>
          </cell>
          <cell r="B2301" t="str">
            <v>Secondary Service Greater than 5kW w/o ID</v>
          </cell>
          <cell r="C2301">
            <v>30</v>
          </cell>
          <cell r="D2301">
            <v>25</v>
          </cell>
          <cell r="E2301" t="str">
            <v>R=A1D1</v>
          </cell>
          <cell r="F2301">
            <v>1</v>
          </cell>
          <cell r="G2301">
            <v>35797</v>
          </cell>
          <cell r="H2301">
            <v>240</v>
          </cell>
          <cell r="I2301">
            <v>3</v>
          </cell>
          <cell r="J2301">
            <v>2</v>
          </cell>
        </row>
        <row r="2302">
          <cell r="A2302" t="str">
            <v>SSNN</v>
          </cell>
          <cell r="B2302" t="str">
            <v>Secondary Service Greater than 5kW w/o ID</v>
          </cell>
          <cell r="C2302">
            <v>30</v>
          </cell>
          <cell r="D2302">
            <v>25</v>
          </cell>
          <cell r="E2302" t="str">
            <v>R=A1D1</v>
          </cell>
          <cell r="F2302">
            <v>1</v>
          </cell>
          <cell r="G2302">
            <v>36481</v>
          </cell>
          <cell r="H2302">
            <v>240</v>
          </cell>
          <cell r="I2302">
            <v>3</v>
          </cell>
          <cell r="J2302">
            <v>4</v>
          </cell>
        </row>
        <row r="2303">
          <cell r="A2303" t="str">
            <v>SSGN</v>
          </cell>
          <cell r="B2303" t="str">
            <v>Secondary Service Greater than 5kW w/o ID</v>
          </cell>
          <cell r="C2303">
            <v>30</v>
          </cell>
          <cell r="D2303">
            <v>25</v>
          </cell>
          <cell r="E2303" t="str">
            <v>R=A1D1</v>
          </cell>
          <cell r="F2303">
            <v>1</v>
          </cell>
          <cell r="G2303">
            <v>36594</v>
          </cell>
          <cell r="H2303">
            <v>240</v>
          </cell>
          <cell r="I2303">
            <v>3</v>
          </cell>
          <cell r="J2303">
            <v>8</v>
          </cell>
        </row>
        <row r="2304">
          <cell r="A2304" t="str">
            <v>SSNN</v>
          </cell>
          <cell r="B2304" t="str">
            <v>Secondary Service Greater than 5kW w/o ID</v>
          </cell>
          <cell r="C2304">
            <v>30</v>
          </cell>
          <cell r="D2304">
            <v>25</v>
          </cell>
          <cell r="E2304" t="str">
            <v>R=A1D1</v>
          </cell>
          <cell r="F2304">
            <v>1</v>
          </cell>
          <cell r="G2304">
            <v>36644</v>
          </cell>
          <cell r="H2304">
            <v>240</v>
          </cell>
          <cell r="I2304">
            <v>3</v>
          </cell>
          <cell r="J2304">
            <v>1</v>
          </cell>
        </row>
        <row r="2305">
          <cell r="A2305" t="str">
            <v>SSNN</v>
          </cell>
          <cell r="B2305" t="str">
            <v>Secondary Service Greater than 5kW w/o ID</v>
          </cell>
          <cell r="C2305">
            <v>30</v>
          </cell>
          <cell r="D2305">
            <v>25</v>
          </cell>
          <cell r="E2305" t="str">
            <v>R=A1D1</v>
          </cell>
          <cell r="F2305">
            <v>1</v>
          </cell>
          <cell r="G2305">
            <v>36526</v>
          </cell>
          <cell r="H2305">
            <v>240</v>
          </cell>
          <cell r="I2305">
            <v>3</v>
          </cell>
          <cell r="J2305">
            <v>3</v>
          </cell>
        </row>
        <row r="2306">
          <cell r="A2306" t="str">
            <v>SSGN</v>
          </cell>
          <cell r="B2306" t="str">
            <v>Secondary Service Greater than 5kW w/o ID</v>
          </cell>
          <cell r="C2306">
            <v>30</v>
          </cell>
          <cell r="D2306">
            <v>25</v>
          </cell>
          <cell r="E2306" t="str">
            <v>R=A1D1</v>
          </cell>
          <cell r="F2306">
            <v>1</v>
          </cell>
          <cell r="G2306">
            <v>36733</v>
          </cell>
          <cell r="H2306">
            <v>240</v>
          </cell>
          <cell r="I2306">
            <v>3</v>
          </cell>
          <cell r="J2306">
            <v>5</v>
          </cell>
        </row>
        <row r="2307">
          <cell r="A2307" t="str">
            <v>SSNN</v>
          </cell>
          <cell r="B2307" t="str">
            <v>Secondary Service Greater than 5kW w/o ID</v>
          </cell>
          <cell r="C2307">
            <v>30</v>
          </cell>
          <cell r="D2307">
            <v>25</v>
          </cell>
          <cell r="E2307" t="str">
            <v>R=A1D1</v>
          </cell>
          <cell r="F2307">
            <v>1</v>
          </cell>
          <cell r="G2307">
            <v>36585</v>
          </cell>
          <cell r="H2307">
            <v>999</v>
          </cell>
          <cell r="I2307">
            <v>3</v>
          </cell>
          <cell r="J2307">
            <v>3</v>
          </cell>
        </row>
        <row r="2308">
          <cell r="A2308" t="str">
            <v>SSGN</v>
          </cell>
          <cell r="B2308" t="str">
            <v>Secondary Service Greater than 5kW w/o ID</v>
          </cell>
          <cell r="C2308">
            <v>30</v>
          </cell>
          <cell r="D2308">
            <v>25</v>
          </cell>
          <cell r="E2308" t="str">
            <v>R=A1D1</v>
          </cell>
          <cell r="F2308">
            <v>1</v>
          </cell>
          <cell r="G2308">
            <v>36605</v>
          </cell>
          <cell r="H2308">
            <v>240</v>
          </cell>
          <cell r="I2308">
            <v>3</v>
          </cell>
          <cell r="J2308">
            <v>1</v>
          </cell>
        </row>
        <row r="2309">
          <cell r="A2309" t="str">
            <v>SSNN</v>
          </cell>
          <cell r="B2309" t="str">
            <v>Secondary Service Greater than 5kW w/o ID</v>
          </cell>
          <cell r="C2309">
            <v>30</v>
          </cell>
          <cell r="D2309">
            <v>25</v>
          </cell>
          <cell r="E2309" t="str">
            <v>R=A1D1</v>
          </cell>
          <cell r="F2309">
            <v>1</v>
          </cell>
          <cell r="G2309">
            <v>36874</v>
          </cell>
          <cell r="H2309">
            <v>240</v>
          </cell>
          <cell r="I2309">
            <v>3</v>
          </cell>
          <cell r="J2309">
            <v>1</v>
          </cell>
        </row>
        <row r="2310">
          <cell r="A2310" t="str">
            <v>SSNN</v>
          </cell>
          <cell r="B2310" t="str">
            <v>Secondary Service Greater than 5kW w/o ID</v>
          </cell>
          <cell r="C2310">
            <v>30</v>
          </cell>
          <cell r="D2310">
            <v>25</v>
          </cell>
          <cell r="E2310" t="str">
            <v>R=A1D1</v>
          </cell>
          <cell r="F2310">
            <v>1</v>
          </cell>
          <cell r="G2310">
            <v>36788</v>
          </cell>
          <cell r="H2310">
            <v>240</v>
          </cell>
          <cell r="I2310">
            <v>3</v>
          </cell>
          <cell r="J2310">
            <v>5</v>
          </cell>
        </row>
        <row r="2311">
          <cell r="A2311" t="str">
            <v>SSNN</v>
          </cell>
          <cell r="B2311" t="str">
            <v>Secondary Service Greater than 5kW w/o ID</v>
          </cell>
          <cell r="C2311">
            <v>30</v>
          </cell>
          <cell r="D2311">
            <v>25</v>
          </cell>
          <cell r="E2311" t="str">
            <v>R=A1D1</v>
          </cell>
          <cell r="F2311">
            <v>1</v>
          </cell>
          <cell r="G2311">
            <v>37012</v>
          </cell>
          <cell r="H2311">
            <v>240</v>
          </cell>
          <cell r="I2311">
            <v>3</v>
          </cell>
          <cell r="J2311">
            <v>2</v>
          </cell>
        </row>
        <row r="2312">
          <cell r="A2312" t="str">
            <v>SSGN</v>
          </cell>
          <cell r="B2312" t="str">
            <v>Secondary Service Greater than 5kW w/o ID</v>
          </cell>
          <cell r="C2312">
            <v>30</v>
          </cell>
          <cell r="D2312">
            <v>25</v>
          </cell>
          <cell r="E2312" t="str">
            <v>R=A1D1</v>
          </cell>
          <cell r="F2312">
            <v>1</v>
          </cell>
          <cell r="G2312">
            <v>37095</v>
          </cell>
          <cell r="H2312">
            <v>999</v>
          </cell>
          <cell r="I2312">
            <v>2</v>
          </cell>
          <cell r="J2312">
            <v>1</v>
          </cell>
        </row>
        <row r="2313">
          <cell r="A2313" t="str">
            <v>SSGN</v>
          </cell>
          <cell r="B2313" t="str">
            <v>Secondary Service Greater than 5kW w/o ID</v>
          </cell>
          <cell r="C2313">
            <v>30</v>
          </cell>
          <cell r="D2313">
            <v>25</v>
          </cell>
          <cell r="E2313" t="str">
            <v>R=A1D1</v>
          </cell>
          <cell r="F2313">
            <v>1</v>
          </cell>
          <cell r="G2313">
            <v>36917</v>
          </cell>
          <cell r="H2313">
            <v>999</v>
          </cell>
          <cell r="I2313">
            <v>3</v>
          </cell>
          <cell r="J2313">
            <v>2</v>
          </cell>
        </row>
        <row r="2314">
          <cell r="A2314" t="str">
            <v>SSGN</v>
          </cell>
          <cell r="B2314" t="str">
            <v>Secondary Service Greater than 5kW w/o ID</v>
          </cell>
          <cell r="C2314">
            <v>30</v>
          </cell>
          <cell r="D2314">
            <v>25</v>
          </cell>
          <cell r="E2314" t="str">
            <v>R=A1D1</v>
          </cell>
          <cell r="F2314">
            <v>1</v>
          </cell>
          <cell r="G2314">
            <v>37117</v>
          </cell>
          <cell r="H2314">
            <v>240</v>
          </cell>
          <cell r="I2314">
            <v>3</v>
          </cell>
          <cell r="J2314">
            <v>4</v>
          </cell>
        </row>
        <row r="2315">
          <cell r="A2315" t="str">
            <v>SSGN</v>
          </cell>
          <cell r="B2315" t="str">
            <v>Secondary Service Greater than 5kW w/o ID</v>
          </cell>
          <cell r="C2315">
            <v>30</v>
          </cell>
          <cell r="D2315">
            <v>25</v>
          </cell>
          <cell r="E2315" t="str">
            <v>R=A1D1</v>
          </cell>
          <cell r="F2315">
            <v>1</v>
          </cell>
          <cell r="G2315">
            <v>37306</v>
          </cell>
          <cell r="H2315">
            <v>240</v>
          </cell>
          <cell r="I2315">
            <v>3</v>
          </cell>
          <cell r="J2315">
            <v>1</v>
          </cell>
        </row>
        <row r="2316">
          <cell r="A2316" t="str">
            <v>SSNN</v>
          </cell>
          <cell r="B2316" t="str">
            <v>Secondary Service Greater than 5kW w/o ID</v>
          </cell>
          <cell r="C2316">
            <v>30</v>
          </cell>
          <cell r="D2316">
            <v>25</v>
          </cell>
          <cell r="E2316" t="str">
            <v>R=A1D1</v>
          </cell>
          <cell r="F2316">
            <v>1</v>
          </cell>
          <cell r="G2316">
            <v>37306</v>
          </cell>
          <cell r="H2316">
            <v>240</v>
          </cell>
          <cell r="I2316">
            <v>3</v>
          </cell>
          <cell r="J2316">
            <v>12</v>
          </cell>
        </row>
        <row r="2317">
          <cell r="A2317" t="str">
            <v>SSPN</v>
          </cell>
          <cell r="B2317" t="str">
            <v>Secondary Service Greater than 5kW w/o ID</v>
          </cell>
          <cell r="C2317">
            <v>30</v>
          </cell>
          <cell r="D2317">
            <v>25</v>
          </cell>
          <cell r="E2317" t="str">
            <v>R=A1D1</v>
          </cell>
          <cell r="F2317">
            <v>1</v>
          </cell>
          <cell r="G2317">
            <v>37167</v>
          </cell>
          <cell r="H2317">
            <v>240</v>
          </cell>
          <cell r="I2317">
            <v>3</v>
          </cell>
          <cell r="J2317">
            <v>1</v>
          </cell>
        </row>
        <row r="2318">
          <cell r="A2318" t="str">
            <v>SSNN</v>
          </cell>
          <cell r="B2318" t="str">
            <v>Secondary Service Greater than 5kW w/o ID</v>
          </cell>
          <cell r="C2318">
            <v>30</v>
          </cell>
          <cell r="D2318">
            <v>25</v>
          </cell>
          <cell r="E2318" t="str">
            <v>R=A1D1</v>
          </cell>
          <cell r="F2318">
            <v>1</v>
          </cell>
          <cell r="G2318">
            <v>37167</v>
          </cell>
          <cell r="H2318">
            <v>240</v>
          </cell>
          <cell r="I2318">
            <v>3</v>
          </cell>
          <cell r="J2318">
            <v>1</v>
          </cell>
        </row>
        <row r="2319">
          <cell r="A2319" t="str">
            <v>DSAN</v>
          </cell>
          <cell r="B2319" t="str">
            <v>Secondary Service Greater than 5kW w/o ID</v>
          </cell>
          <cell r="C2319">
            <v>30</v>
          </cell>
          <cell r="D2319">
            <v>25</v>
          </cell>
          <cell r="E2319" t="str">
            <v>R=A1D1</v>
          </cell>
          <cell r="F2319">
            <v>1</v>
          </cell>
          <cell r="G2319">
            <v>35999</v>
          </cell>
          <cell r="H2319">
            <v>240</v>
          </cell>
          <cell r="I2319">
            <v>3</v>
          </cell>
          <cell r="J2319">
            <v>1</v>
          </cell>
        </row>
        <row r="2320">
          <cell r="A2320" t="str">
            <v>SSNN</v>
          </cell>
          <cell r="B2320" t="str">
            <v>Secondary Service Greater than 5kW w/o ID</v>
          </cell>
          <cell r="C2320">
            <v>30</v>
          </cell>
          <cell r="D2320">
            <v>25</v>
          </cell>
          <cell r="E2320" t="str">
            <v>R=A1D1</v>
          </cell>
          <cell r="F2320">
            <v>1</v>
          </cell>
          <cell r="G2320">
            <v>37431</v>
          </cell>
          <cell r="H2320">
            <v>999</v>
          </cell>
          <cell r="I2320">
            <v>3</v>
          </cell>
          <cell r="J2320">
            <v>10</v>
          </cell>
        </row>
        <row r="2321">
          <cell r="A2321" t="str">
            <v>SSNN</v>
          </cell>
          <cell r="B2321" t="str">
            <v>Secondary Service Greater than 5kW w/o ID</v>
          </cell>
          <cell r="C2321">
            <v>30</v>
          </cell>
          <cell r="D2321">
            <v>25</v>
          </cell>
          <cell r="E2321" t="str">
            <v>R=A3T1</v>
          </cell>
          <cell r="F2321">
            <v>1</v>
          </cell>
          <cell r="G2321">
            <v>37581</v>
          </cell>
          <cell r="H2321">
            <v>999</v>
          </cell>
          <cell r="I2321">
            <v>3</v>
          </cell>
          <cell r="J2321">
            <v>6</v>
          </cell>
        </row>
        <row r="2322">
          <cell r="A2322" t="str">
            <v>SSAN</v>
          </cell>
          <cell r="B2322" t="str">
            <v>Secondary Service Greater than 5kW w/o ID</v>
          </cell>
          <cell r="C2322">
            <v>30</v>
          </cell>
          <cell r="D2322">
            <v>25</v>
          </cell>
          <cell r="E2322" t="str">
            <v>R=A1D1</v>
          </cell>
          <cell r="F2322">
            <v>1</v>
          </cell>
          <cell r="G2322">
            <v>38700</v>
          </cell>
          <cell r="H2322">
            <v>999</v>
          </cell>
          <cell r="I2322">
            <v>3</v>
          </cell>
          <cell r="J2322">
            <v>1</v>
          </cell>
        </row>
        <row r="2323">
          <cell r="A2323" t="str">
            <v>SSNN</v>
          </cell>
          <cell r="B2323" t="str">
            <v>Secondary Service Greater than 5kW w/o ID</v>
          </cell>
          <cell r="C2323">
            <v>30</v>
          </cell>
          <cell r="D2323">
            <v>25</v>
          </cell>
          <cell r="E2323" t="str">
            <v>R=A1D1</v>
          </cell>
          <cell r="F2323">
            <v>1</v>
          </cell>
          <cell r="G2323">
            <v>38740</v>
          </cell>
          <cell r="H2323">
            <v>240</v>
          </cell>
          <cell r="I2323">
            <v>3</v>
          </cell>
          <cell r="J2323">
            <v>12</v>
          </cell>
        </row>
        <row r="2324">
          <cell r="A2324" t="str">
            <v>SSNN</v>
          </cell>
          <cell r="B2324" t="str">
            <v>Secondary Service Greater than 5kW w/o ID</v>
          </cell>
          <cell r="C2324">
            <v>30</v>
          </cell>
          <cell r="D2324">
            <v>25</v>
          </cell>
          <cell r="E2324" t="str">
            <v>R=A1D1</v>
          </cell>
          <cell r="F2324">
            <v>1</v>
          </cell>
          <cell r="G2324">
            <v>38995</v>
          </cell>
          <cell r="H2324">
            <v>240</v>
          </cell>
          <cell r="I2324">
            <v>3</v>
          </cell>
          <cell r="J2324">
            <v>6</v>
          </cell>
        </row>
        <row r="2325">
          <cell r="A2325" t="str">
            <v>SSNN</v>
          </cell>
          <cell r="B2325" t="str">
            <v>Secondary Service Greater than 5kW w/o ID</v>
          </cell>
          <cell r="C2325">
            <v>30</v>
          </cell>
          <cell r="D2325">
            <v>25</v>
          </cell>
          <cell r="E2325" t="str">
            <v>R=A1D1</v>
          </cell>
          <cell r="F2325">
            <v>1</v>
          </cell>
          <cell r="G2325">
            <v>39010</v>
          </cell>
          <cell r="H2325">
            <v>999</v>
          </cell>
          <cell r="I2325">
            <v>3</v>
          </cell>
          <cell r="J2325">
            <v>3</v>
          </cell>
        </row>
        <row r="2326">
          <cell r="A2326" t="str">
            <v>SSGN</v>
          </cell>
          <cell r="B2326" t="str">
            <v>Secondary Service Greater than 5kW w/o ID</v>
          </cell>
          <cell r="C2326">
            <v>30</v>
          </cell>
          <cell r="D2326">
            <v>25</v>
          </cell>
          <cell r="E2326" t="str">
            <v>R=A1D1</v>
          </cell>
          <cell r="F2326">
            <v>1</v>
          </cell>
          <cell r="G2326">
            <v>39176</v>
          </cell>
          <cell r="H2326">
            <v>999</v>
          </cell>
          <cell r="I2326">
            <v>3</v>
          </cell>
          <cell r="J2326">
            <v>4</v>
          </cell>
        </row>
        <row r="2327">
          <cell r="A2327" t="str">
            <v>SSNN</v>
          </cell>
          <cell r="B2327" t="str">
            <v>Secondary Service Greater than 5kW w/o ID</v>
          </cell>
          <cell r="C2327">
            <v>30</v>
          </cell>
          <cell r="D2327">
            <v>25</v>
          </cell>
          <cell r="E2327" t="str">
            <v>R=A1D1</v>
          </cell>
          <cell r="F2327">
            <v>1</v>
          </cell>
          <cell r="G2327">
            <v>39385</v>
          </cell>
          <cell r="H2327">
            <v>240</v>
          </cell>
          <cell r="I2327">
            <v>3</v>
          </cell>
          <cell r="J2327">
            <v>8</v>
          </cell>
        </row>
        <row r="2328">
          <cell r="A2328" t="str">
            <v>SSGN</v>
          </cell>
          <cell r="B2328" t="str">
            <v>Secondary Service Greater than 5kW w/o ID</v>
          </cell>
          <cell r="C2328">
            <v>30</v>
          </cell>
          <cell r="D2328">
            <v>25</v>
          </cell>
          <cell r="E2328" t="str">
            <v>R=A1D1</v>
          </cell>
          <cell r="F2328">
            <v>1</v>
          </cell>
          <cell r="G2328">
            <v>39450</v>
          </cell>
          <cell r="H2328">
            <v>240</v>
          </cell>
          <cell r="I2328">
            <v>3</v>
          </cell>
          <cell r="J2328">
            <v>4</v>
          </cell>
        </row>
        <row r="2329">
          <cell r="A2329" t="str">
            <v>SSGN</v>
          </cell>
          <cell r="B2329" t="str">
            <v>Secondary Service Greater than 5kW w/o ID</v>
          </cell>
          <cell r="C2329">
            <v>30</v>
          </cell>
          <cell r="D2329">
            <v>20</v>
          </cell>
          <cell r="E2329" t="str">
            <v>R=MX</v>
          </cell>
          <cell r="F2329">
            <v>1</v>
          </cell>
          <cell r="G2329">
            <v>39659</v>
          </cell>
          <cell r="H2329">
            <v>240</v>
          </cell>
          <cell r="I2329">
            <v>3</v>
          </cell>
          <cell r="J2329">
            <v>1</v>
          </cell>
        </row>
        <row r="2330">
          <cell r="A2330" t="str">
            <v>SSGN</v>
          </cell>
          <cell r="B2330" t="str">
            <v>Secondary Service Greater than 5kW w/o ID</v>
          </cell>
          <cell r="C2330">
            <v>30</v>
          </cell>
          <cell r="D2330">
            <v>20</v>
          </cell>
          <cell r="E2330" t="str">
            <v>R=MX</v>
          </cell>
          <cell r="F2330">
            <v>1</v>
          </cell>
          <cell r="G2330">
            <v>39790</v>
          </cell>
          <cell r="H2330">
            <v>240</v>
          </cell>
          <cell r="I2330">
            <v>3</v>
          </cell>
          <cell r="J2330">
            <v>1</v>
          </cell>
        </row>
        <row r="2331">
          <cell r="A2331" t="str">
            <v>SSGN</v>
          </cell>
          <cell r="B2331" t="str">
            <v>Secondary Service Greater than 5kW w/o ID</v>
          </cell>
          <cell r="C2331">
            <v>30</v>
          </cell>
          <cell r="D2331">
            <v>25</v>
          </cell>
          <cell r="E2331" t="str">
            <v>R=A1D1</v>
          </cell>
          <cell r="F2331">
            <v>1</v>
          </cell>
          <cell r="G2331">
            <v>39969</v>
          </cell>
          <cell r="H2331">
            <v>240</v>
          </cell>
          <cell r="I2331">
            <v>3</v>
          </cell>
          <cell r="J2331">
            <v>1</v>
          </cell>
        </row>
        <row r="2332">
          <cell r="A2332" t="str">
            <v>SSGN</v>
          </cell>
          <cell r="B2332" t="str">
            <v>Secondary Service Greater than 5kW w/o ID</v>
          </cell>
          <cell r="C2332">
            <v>30</v>
          </cell>
          <cell r="D2332">
            <v>25</v>
          </cell>
          <cell r="E2332" t="str">
            <v>R=A1D1</v>
          </cell>
          <cell r="F2332">
            <v>1</v>
          </cell>
          <cell r="G2332">
            <v>39989</v>
          </cell>
          <cell r="H2332">
            <v>240</v>
          </cell>
          <cell r="I2332">
            <v>3</v>
          </cell>
          <cell r="J2332">
            <v>36</v>
          </cell>
        </row>
        <row r="2333">
          <cell r="A2333" t="str">
            <v>SSNN</v>
          </cell>
          <cell r="B2333" t="str">
            <v>Secondary Service Greater than 5kW w/o ID</v>
          </cell>
          <cell r="C2333">
            <v>30</v>
          </cell>
          <cell r="D2333">
            <v>25</v>
          </cell>
          <cell r="E2333" t="str">
            <v>R=A1D1</v>
          </cell>
          <cell r="F2333">
            <v>1</v>
          </cell>
          <cell r="G2333">
            <v>39989</v>
          </cell>
          <cell r="H2333">
            <v>240</v>
          </cell>
          <cell r="I2333">
            <v>3</v>
          </cell>
          <cell r="J2333">
            <v>46</v>
          </cell>
        </row>
        <row r="2334">
          <cell r="A2334" t="str">
            <v>SSNN</v>
          </cell>
          <cell r="B2334" t="str">
            <v>Secondary Service Greater than 5kW w/o ID</v>
          </cell>
          <cell r="C2334">
            <v>30</v>
          </cell>
          <cell r="D2334">
            <v>25</v>
          </cell>
          <cell r="E2334" t="str">
            <v>S=I210+CE</v>
          </cell>
          <cell r="F2334">
            <v>1</v>
          </cell>
          <cell r="G2334">
            <v>39970</v>
          </cell>
          <cell r="H2334">
            <v>240</v>
          </cell>
          <cell r="I2334">
            <v>3</v>
          </cell>
          <cell r="J2334">
            <v>3</v>
          </cell>
        </row>
        <row r="2335">
          <cell r="A2335" t="str">
            <v>SSGN</v>
          </cell>
          <cell r="B2335" t="str">
            <v>Secondary Service Greater than 5kW w/o ID</v>
          </cell>
          <cell r="C2335">
            <v>30</v>
          </cell>
          <cell r="D2335">
            <v>25</v>
          </cell>
          <cell r="E2335" t="str">
            <v>R=A1D1+</v>
          </cell>
          <cell r="F2335">
            <v>1</v>
          </cell>
          <cell r="G2335">
            <v>40073</v>
          </cell>
          <cell r="H2335">
            <v>999</v>
          </cell>
          <cell r="I2335">
            <v>3</v>
          </cell>
          <cell r="J2335">
            <v>20</v>
          </cell>
        </row>
        <row r="2336">
          <cell r="A2336" t="str">
            <v>SSNN</v>
          </cell>
          <cell r="B2336" t="str">
            <v>Secondary Service Greater than 5kW w/o ID</v>
          </cell>
          <cell r="C2336">
            <v>30</v>
          </cell>
          <cell r="D2336">
            <v>25</v>
          </cell>
          <cell r="E2336" t="str">
            <v>S=I210+CE</v>
          </cell>
          <cell r="F2336">
            <v>1</v>
          </cell>
          <cell r="G2336">
            <v>40206</v>
          </cell>
          <cell r="H2336">
            <v>240</v>
          </cell>
          <cell r="I2336">
            <v>3</v>
          </cell>
          <cell r="J2336">
            <v>6</v>
          </cell>
        </row>
        <row r="2337">
          <cell r="A2337" t="str">
            <v>SSNN</v>
          </cell>
          <cell r="B2337" t="str">
            <v>Secondary Service Greater than 5kW w/o ID</v>
          </cell>
          <cell r="C2337">
            <v>30</v>
          </cell>
          <cell r="D2337">
            <v>25</v>
          </cell>
          <cell r="E2337" t="str">
            <v>R=D5SH</v>
          </cell>
          <cell r="F2337">
            <v>1</v>
          </cell>
          <cell r="H2337">
            <v>0</v>
          </cell>
          <cell r="I2337">
            <v>0</v>
          </cell>
          <cell r="J2337">
            <v>11</v>
          </cell>
        </row>
        <row r="2338">
          <cell r="A2338" t="str">
            <v>SSGN</v>
          </cell>
          <cell r="B2338" t="str">
            <v>Secondary Service Greater than 5kW w/o ID</v>
          </cell>
          <cell r="C2338">
            <v>30</v>
          </cell>
          <cell r="D2338">
            <v>25</v>
          </cell>
          <cell r="E2338" t="str">
            <v>R=IM70S</v>
          </cell>
          <cell r="F2338">
            <v>1</v>
          </cell>
          <cell r="H2338">
            <v>0</v>
          </cell>
          <cell r="I2338">
            <v>0</v>
          </cell>
          <cell r="J2338">
            <v>1</v>
          </cell>
        </row>
        <row r="2339">
          <cell r="A2339" t="str">
            <v>SSNN</v>
          </cell>
          <cell r="B2339" t="str">
            <v>Secondary Service Greater than 5kW w/o ID</v>
          </cell>
          <cell r="C2339">
            <v>30</v>
          </cell>
          <cell r="D2339">
            <v>25</v>
          </cell>
          <cell r="E2339" t="str">
            <v>R=J5DS</v>
          </cell>
          <cell r="F2339">
            <v>1</v>
          </cell>
          <cell r="H2339">
            <v>240</v>
          </cell>
          <cell r="I2339">
            <v>3</v>
          </cell>
          <cell r="J2339">
            <v>2</v>
          </cell>
        </row>
        <row r="2340">
          <cell r="A2340" t="str">
            <v>SSNN</v>
          </cell>
          <cell r="B2340" t="str">
            <v>Secondary Service Greater than 5kW w/o ID</v>
          </cell>
          <cell r="C2340">
            <v>30</v>
          </cell>
          <cell r="D2340">
            <v>25</v>
          </cell>
          <cell r="E2340" t="str">
            <v>R=D5SH</v>
          </cell>
          <cell r="F2340">
            <v>1</v>
          </cell>
          <cell r="H2340">
            <v>240</v>
          </cell>
          <cell r="I2340">
            <v>3</v>
          </cell>
          <cell r="J2340">
            <v>2</v>
          </cell>
        </row>
        <row r="2341">
          <cell r="A2341" t="str">
            <v>SSGN</v>
          </cell>
          <cell r="B2341" t="str">
            <v>Secondary Service Greater than 5kW w/o ID</v>
          </cell>
          <cell r="C2341">
            <v>30</v>
          </cell>
          <cell r="D2341">
            <v>25</v>
          </cell>
          <cell r="E2341" t="str">
            <v>R=A1D1</v>
          </cell>
          <cell r="F2341">
            <v>1</v>
          </cell>
          <cell r="G2341">
            <v>38377</v>
          </cell>
          <cell r="H2341">
            <v>240</v>
          </cell>
          <cell r="I2341">
            <v>3</v>
          </cell>
          <cell r="J2341">
            <v>4</v>
          </cell>
        </row>
        <row r="2342">
          <cell r="A2342" t="str">
            <v>SSNN</v>
          </cell>
          <cell r="B2342" t="str">
            <v>Secondary Service Greater than 5kW w/o ID</v>
          </cell>
          <cell r="C2342">
            <v>30</v>
          </cell>
          <cell r="D2342">
            <v>25</v>
          </cell>
          <cell r="E2342" t="str">
            <v>R=A1D1</v>
          </cell>
          <cell r="F2342">
            <v>1</v>
          </cell>
          <cell r="G2342">
            <v>37993</v>
          </cell>
          <cell r="H2342">
            <v>240</v>
          </cell>
          <cell r="I2342">
            <v>3</v>
          </cell>
          <cell r="J2342">
            <v>10</v>
          </cell>
        </row>
        <row r="2343">
          <cell r="A2343" t="str">
            <v>SSNN</v>
          </cell>
          <cell r="B2343" t="str">
            <v>Secondary Service Greater than 5kW w/o ID</v>
          </cell>
          <cell r="C2343">
            <v>30</v>
          </cell>
          <cell r="D2343">
            <v>25</v>
          </cell>
          <cell r="E2343" t="str">
            <v>R=J5SD</v>
          </cell>
          <cell r="F2343">
            <v>1</v>
          </cell>
          <cell r="H2343">
            <v>240</v>
          </cell>
          <cell r="I2343">
            <v>3</v>
          </cell>
          <cell r="J2343">
            <v>1</v>
          </cell>
        </row>
        <row r="2344">
          <cell r="A2344" t="str">
            <v>SSNN</v>
          </cell>
          <cell r="B2344" t="str">
            <v>Secondary Service Greater than 5kW w/o ID</v>
          </cell>
          <cell r="C2344">
            <v>30</v>
          </cell>
          <cell r="D2344">
            <v>25</v>
          </cell>
          <cell r="E2344" t="str">
            <v>R=J5SD</v>
          </cell>
          <cell r="F2344">
            <v>1</v>
          </cell>
          <cell r="H2344">
            <v>240</v>
          </cell>
          <cell r="I2344">
            <v>3</v>
          </cell>
          <cell r="J2344">
            <v>2</v>
          </cell>
        </row>
        <row r="2345">
          <cell r="A2345" t="str">
            <v>SSGN</v>
          </cell>
          <cell r="B2345" t="str">
            <v>Secondary Service Greater than 5kW w/o ID</v>
          </cell>
          <cell r="C2345">
            <v>30</v>
          </cell>
          <cell r="D2345">
            <v>25</v>
          </cell>
          <cell r="E2345" t="str">
            <v>R=A1D1</v>
          </cell>
          <cell r="F2345">
            <v>1</v>
          </cell>
          <cell r="G2345">
            <v>37931</v>
          </cell>
          <cell r="H2345">
            <v>240</v>
          </cell>
          <cell r="I2345">
            <v>3</v>
          </cell>
          <cell r="J2345">
            <v>3</v>
          </cell>
        </row>
        <row r="2346">
          <cell r="A2346" t="str">
            <v>SSNN</v>
          </cell>
          <cell r="B2346" t="str">
            <v>Secondary Service Greater than 5kW w/o ID</v>
          </cell>
          <cell r="C2346">
            <v>30</v>
          </cell>
          <cell r="D2346">
            <v>25</v>
          </cell>
          <cell r="E2346" t="str">
            <v>R=A1D1</v>
          </cell>
          <cell r="F2346">
            <v>1</v>
          </cell>
          <cell r="G2346">
            <v>37811</v>
          </cell>
          <cell r="H2346">
            <v>240</v>
          </cell>
          <cell r="I2346">
            <v>3</v>
          </cell>
          <cell r="J2346">
            <v>21</v>
          </cell>
        </row>
        <row r="2347">
          <cell r="A2347" t="str">
            <v>SSGN</v>
          </cell>
          <cell r="B2347" t="str">
            <v>Secondary Service Greater than 5kW w/o ID</v>
          </cell>
          <cell r="C2347">
            <v>30</v>
          </cell>
          <cell r="D2347">
            <v>25</v>
          </cell>
          <cell r="E2347" t="str">
            <v>R=A1D1</v>
          </cell>
          <cell r="F2347">
            <v>1</v>
          </cell>
          <cell r="G2347">
            <v>37802</v>
          </cell>
          <cell r="H2347">
            <v>999</v>
          </cell>
          <cell r="I2347">
            <v>3</v>
          </cell>
          <cell r="J2347">
            <v>1</v>
          </cell>
        </row>
        <row r="2348">
          <cell r="A2348" t="str">
            <v>SSNN</v>
          </cell>
          <cell r="B2348" t="str">
            <v>Secondary Service Greater than 5kW w/o ID</v>
          </cell>
          <cell r="C2348">
            <v>30</v>
          </cell>
          <cell r="D2348">
            <v>25</v>
          </cell>
          <cell r="E2348" t="str">
            <v>R=A1D1</v>
          </cell>
          <cell r="F2348">
            <v>1</v>
          </cell>
          <cell r="G2348">
            <v>36404</v>
          </cell>
          <cell r="H2348">
            <v>240</v>
          </cell>
          <cell r="I2348">
            <v>3</v>
          </cell>
          <cell r="J2348">
            <v>11</v>
          </cell>
        </row>
        <row r="2349">
          <cell r="A2349" t="str">
            <v>SSNN</v>
          </cell>
          <cell r="B2349" t="str">
            <v>Secondary Service Greater than 5kW w/o ID</v>
          </cell>
          <cell r="C2349">
            <v>30</v>
          </cell>
          <cell r="D2349">
            <v>25</v>
          </cell>
          <cell r="E2349" t="str">
            <v>R=A1D1</v>
          </cell>
          <cell r="F2349">
            <v>1</v>
          </cell>
          <cell r="G2349">
            <v>36161</v>
          </cell>
          <cell r="H2349">
            <v>240</v>
          </cell>
          <cell r="I2349">
            <v>3</v>
          </cell>
          <cell r="J2349">
            <v>4</v>
          </cell>
        </row>
        <row r="2350">
          <cell r="A2350" t="str">
            <v>SSNN</v>
          </cell>
          <cell r="B2350" t="str">
            <v>Secondary Service Greater than 5kW w/o ID</v>
          </cell>
          <cell r="C2350">
            <v>30</v>
          </cell>
          <cell r="D2350">
            <v>25</v>
          </cell>
          <cell r="E2350" t="str">
            <v>R=A1D1</v>
          </cell>
          <cell r="F2350">
            <v>1</v>
          </cell>
          <cell r="G2350">
            <v>35431</v>
          </cell>
          <cell r="H2350">
            <v>240</v>
          </cell>
          <cell r="I2350">
            <v>3</v>
          </cell>
          <cell r="J2350">
            <v>1</v>
          </cell>
        </row>
        <row r="2351">
          <cell r="A2351" t="str">
            <v>SSNN</v>
          </cell>
          <cell r="B2351" t="str">
            <v>Secondary Service Greater than 5kW w/o ID</v>
          </cell>
          <cell r="C2351">
            <v>30</v>
          </cell>
          <cell r="D2351">
            <v>25</v>
          </cell>
          <cell r="E2351" t="str">
            <v>R=A1D1</v>
          </cell>
          <cell r="F2351">
            <v>1</v>
          </cell>
          <cell r="G2351">
            <v>35796</v>
          </cell>
          <cell r="H2351">
            <v>240</v>
          </cell>
          <cell r="I2351">
            <v>3</v>
          </cell>
          <cell r="J2351">
            <v>4</v>
          </cell>
        </row>
        <row r="2352">
          <cell r="A2352" t="str">
            <v>SSGN</v>
          </cell>
          <cell r="B2352" t="str">
            <v>Secondary Service Greater than 5kW w/o ID</v>
          </cell>
          <cell r="C2352">
            <v>30</v>
          </cell>
          <cell r="D2352">
            <v>25</v>
          </cell>
          <cell r="E2352" t="str">
            <v>R=A1D1</v>
          </cell>
          <cell r="F2352">
            <v>1</v>
          </cell>
          <cell r="G2352">
            <v>35796</v>
          </cell>
          <cell r="H2352">
            <v>240</v>
          </cell>
          <cell r="I2352">
            <v>3</v>
          </cell>
          <cell r="J2352">
            <v>1</v>
          </cell>
        </row>
        <row r="2353">
          <cell r="A2353" t="str">
            <v>SSGN</v>
          </cell>
          <cell r="B2353" t="str">
            <v>Secondary Service Greater than 5kW w/o ID</v>
          </cell>
          <cell r="C2353">
            <v>30</v>
          </cell>
          <cell r="D2353">
            <v>25</v>
          </cell>
          <cell r="E2353" t="str">
            <v>R=A1D1</v>
          </cell>
          <cell r="F2353">
            <v>1</v>
          </cell>
          <cell r="G2353">
            <v>35797</v>
          </cell>
          <cell r="H2353">
            <v>240</v>
          </cell>
          <cell r="I2353">
            <v>3</v>
          </cell>
          <cell r="J2353">
            <v>2</v>
          </cell>
        </row>
        <row r="2354">
          <cell r="A2354" t="str">
            <v>SSNN</v>
          </cell>
          <cell r="B2354" t="str">
            <v>Secondary Service Greater than 5kW w/o ID</v>
          </cell>
          <cell r="C2354">
            <v>30</v>
          </cell>
          <cell r="D2354">
            <v>25</v>
          </cell>
          <cell r="E2354" t="str">
            <v>R=A1D1</v>
          </cell>
          <cell r="F2354">
            <v>1</v>
          </cell>
          <cell r="G2354">
            <v>36426</v>
          </cell>
          <cell r="H2354">
            <v>240</v>
          </cell>
          <cell r="I2354">
            <v>3</v>
          </cell>
          <cell r="J2354">
            <v>1</v>
          </cell>
        </row>
        <row r="2355">
          <cell r="A2355" t="str">
            <v>SSGN</v>
          </cell>
          <cell r="B2355" t="str">
            <v>Secondary Service Greater than 5kW w/o ID</v>
          </cell>
          <cell r="C2355">
            <v>30</v>
          </cell>
          <cell r="D2355">
            <v>25</v>
          </cell>
          <cell r="E2355" t="str">
            <v>R=A1D1</v>
          </cell>
          <cell r="F2355">
            <v>1</v>
          </cell>
          <cell r="G2355">
            <v>36481</v>
          </cell>
          <cell r="H2355">
            <v>240</v>
          </cell>
          <cell r="I2355">
            <v>3</v>
          </cell>
          <cell r="J2355">
            <v>1</v>
          </cell>
        </row>
        <row r="2356">
          <cell r="A2356" t="str">
            <v>SSNN</v>
          </cell>
          <cell r="B2356" t="str">
            <v>Secondary Service Greater than 5kW w/o ID</v>
          </cell>
          <cell r="C2356">
            <v>30</v>
          </cell>
          <cell r="D2356">
            <v>25</v>
          </cell>
          <cell r="E2356" t="str">
            <v>R=A1TL1</v>
          </cell>
          <cell r="F2356">
            <v>1</v>
          </cell>
          <cell r="G2356">
            <v>36558</v>
          </cell>
          <cell r="H2356">
            <v>999</v>
          </cell>
          <cell r="I2356">
            <v>3</v>
          </cell>
          <cell r="J2356">
            <v>3</v>
          </cell>
        </row>
        <row r="2357">
          <cell r="A2357" t="str">
            <v>SSNN</v>
          </cell>
          <cell r="B2357" t="str">
            <v>Secondary Service Greater than 5kW w/o ID</v>
          </cell>
          <cell r="C2357">
            <v>30</v>
          </cell>
          <cell r="D2357">
            <v>25</v>
          </cell>
          <cell r="E2357" t="str">
            <v>R=A1D1</v>
          </cell>
          <cell r="F2357">
            <v>1</v>
          </cell>
          <cell r="G2357">
            <v>36647</v>
          </cell>
          <cell r="H2357">
            <v>240</v>
          </cell>
          <cell r="I2357">
            <v>3</v>
          </cell>
          <cell r="J2357">
            <v>1</v>
          </cell>
        </row>
        <row r="2358">
          <cell r="A2358" t="str">
            <v>SSGN</v>
          </cell>
          <cell r="B2358" t="str">
            <v>Secondary Service Greater than 5kW w/o ID</v>
          </cell>
          <cell r="C2358">
            <v>30</v>
          </cell>
          <cell r="D2358">
            <v>25</v>
          </cell>
          <cell r="E2358" t="str">
            <v>R=A1D1</v>
          </cell>
          <cell r="F2358">
            <v>1</v>
          </cell>
          <cell r="G2358">
            <v>36719</v>
          </cell>
          <cell r="H2358">
            <v>240</v>
          </cell>
          <cell r="I2358">
            <v>3</v>
          </cell>
          <cell r="J2358">
            <v>1</v>
          </cell>
        </row>
        <row r="2359">
          <cell r="A2359" t="str">
            <v>SSGN</v>
          </cell>
          <cell r="B2359" t="str">
            <v>Secondary Service Greater than 5kW w/o ID</v>
          </cell>
          <cell r="C2359">
            <v>30</v>
          </cell>
          <cell r="D2359">
            <v>25</v>
          </cell>
          <cell r="E2359" t="str">
            <v>R=A1D1</v>
          </cell>
          <cell r="F2359">
            <v>1</v>
          </cell>
          <cell r="G2359">
            <v>36528</v>
          </cell>
          <cell r="H2359">
            <v>240</v>
          </cell>
          <cell r="I2359">
            <v>3</v>
          </cell>
          <cell r="J2359">
            <v>1</v>
          </cell>
        </row>
        <row r="2360">
          <cell r="A2360" t="str">
            <v>SSGN</v>
          </cell>
          <cell r="B2360" t="str">
            <v>Secondary Service Greater than 5kW w/o ID</v>
          </cell>
          <cell r="C2360">
            <v>30</v>
          </cell>
          <cell r="D2360">
            <v>25</v>
          </cell>
          <cell r="E2360" t="str">
            <v>R=A1D1</v>
          </cell>
          <cell r="F2360">
            <v>1</v>
          </cell>
          <cell r="G2360">
            <v>36874</v>
          </cell>
          <cell r="H2360">
            <v>999</v>
          </cell>
          <cell r="I2360">
            <v>3</v>
          </cell>
          <cell r="J2360">
            <v>5</v>
          </cell>
        </row>
        <row r="2361">
          <cell r="A2361" t="str">
            <v>SSGN</v>
          </cell>
          <cell r="B2361" t="str">
            <v>Secondary Service Greater than 5kW w/o ID</v>
          </cell>
          <cell r="C2361">
            <v>30</v>
          </cell>
          <cell r="D2361">
            <v>25</v>
          </cell>
          <cell r="E2361" t="str">
            <v>R=A1D1</v>
          </cell>
          <cell r="F2361">
            <v>1</v>
          </cell>
          <cell r="G2361">
            <v>37203</v>
          </cell>
          <cell r="H2361">
            <v>240</v>
          </cell>
          <cell r="I2361">
            <v>3</v>
          </cell>
          <cell r="J2361">
            <v>1</v>
          </cell>
        </row>
        <row r="2362">
          <cell r="A2362" t="str">
            <v>SSGN</v>
          </cell>
          <cell r="B2362" t="str">
            <v>Secondary Service Greater than 5kW w/o ID</v>
          </cell>
          <cell r="C2362">
            <v>30</v>
          </cell>
          <cell r="D2362">
            <v>25</v>
          </cell>
          <cell r="E2362" t="str">
            <v>R=A1D</v>
          </cell>
          <cell r="F2362">
            <v>1</v>
          </cell>
          <cell r="G2362">
            <v>36161</v>
          </cell>
          <cell r="H2362">
            <v>240</v>
          </cell>
          <cell r="I2362">
            <v>3</v>
          </cell>
          <cell r="J2362">
            <v>1</v>
          </cell>
        </row>
        <row r="2363">
          <cell r="A2363" t="str">
            <v>SSNN</v>
          </cell>
          <cell r="B2363" t="str">
            <v>Secondary Service Greater than 5kW w/o ID</v>
          </cell>
          <cell r="C2363">
            <v>30</v>
          </cell>
          <cell r="D2363">
            <v>25</v>
          </cell>
          <cell r="E2363" t="str">
            <v>R=A1D1</v>
          </cell>
          <cell r="F2363">
            <v>1</v>
          </cell>
          <cell r="G2363">
            <v>37173</v>
          </cell>
          <cell r="H2363">
            <v>999</v>
          </cell>
          <cell r="I2363">
            <v>3</v>
          </cell>
          <cell r="J2363">
            <v>1</v>
          </cell>
        </row>
        <row r="2364">
          <cell r="A2364" t="str">
            <v>SSGN</v>
          </cell>
          <cell r="B2364" t="str">
            <v>Secondary Service Greater than 5kW w/o ID</v>
          </cell>
          <cell r="C2364">
            <v>30</v>
          </cell>
          <cell r="D2364">
            <v>25</v>
          </cell>
          <cell r="E2364" t="str">
            <v>R=A1D1</v>
          </cell>
          <cell r="F2364">
            <v>1</v>
          </cell>
          <cell r="G2364">
            <v>37475</v>
          </cell>
          <cell r="H2364">
            <v>240</v>
          </cell>
          <cell r="I2364">
            <v>3</v>
          </cell>
          <cell r="J2364">
            <v>13</v>
          </cell>
        </row>
        <row r="2365">
          <cell r="A2365" t="str">
            <v>SSGN</v>
          </cell>
          <cell r="B2365" t="str">
            <v>Secondary Service Greater than 5kW w/o ID</v>
          </cell>
          <cell r="C2365">
            <v>30</v>
          </cell>
          <cell r="D2365">
            <v>25</v>
          </cell>
          <cell r="E2365" t="str">
            <v>R=A1D1</v>
          </cell>
          <cell r="F2365">
            <v>1</v>
          </cell>
          <cell r="G2365">
            <v>37442</v>
          </cell>
          <cell r="H2365">
            <v>240</v>
          </cell>
          <cell r="I2365">
            <v>3</v>
          </cell>
          <cell r="J2365">
            <v>4</v>
          </cell>
        </row>
        <row r="2366">
          <cell r="A2366" t="str">
            <v>SSNN</v>
          </cell>
          <cell r="B2366" t="str">
            <v>Secondary Service Greater than 5kW w/o ID</v>
          </cell>
          <cell r="C2366">
            <v>30</v>
          </cell>
          <cell r="D2366">
            <v>25</v>
          </cell>
          <cell r="E2366" t="str">
            <v>R=A1D1</v>
          </cell>
          <cell r="F2366">
            <v>1</v>
          </cell>
          <cell r="G2366">
            <v>37658</v>
          </cell>
          <cell r="H2366">
            <v>999</v>
          </cell>
          <cell r="I2366">
            <v>3</v>
          </cell>
          <cell r="J2366">
            <v>4</v>
          </cell>
        </row>
        <row r="2367">
          <cell r="A2367" t="str">
            <v>SSGN</v>
          </cell>
          <cell r="B2367" t="str">
            <v>Secondary Service Greater than 5kW w/o ID</v>
          </cell>
          <cell r="C2367">
            <v>30</v>
          </cell>
          <cell r="D2367">
            <v>25</v>
          </cell>
          <cell r="E2367" t="str">
            <v>R=A1D1</v>
          </cell>
          <cell r="F2367">
            <v>1</v>
          </cell>
          <cell r="G2367">
            <v>38727</v>
          </cell>
          <cell r="H2367">
            <v>240</v>
          </cell>
          <cell r="I2367">
            <v>3</v>
          </cell>
          <cell r="J2367">
            <v>7</v>
          </cell>
        </row>
        <row r="2368">
          <cell r="A2368" t="str">
            <v>SSPN</v>
          </cell>
          <cell r="B2368" t="str">
            <v>Secondary Service Greater than 5kW w/o ID</v>
          </cell>
          <cell r="C2368">
            <v>30</v>
          </cell>
          <cell r="D2368">
            <v>25</v>
          </cell>
          <cell r="E2368" t="str">
            <v>R=A1D1</v>
          </cell>
          <cell r="F2368">
            <v>1</v>
          </cell>
          <cell r="G2368">
            <v>38777</v>
          </cell>
          <cell r="H2368">
            <v>999</v>
          </cell>
          <cell r="I2368">
            <v>3</v>
          </cell>
          <cell r="J2368">
            <v>1</v>
          </cell>
        </row>
        <row r="2369">
          <cell r="A2369" t="str">
            <v>SSGN</v>
          </cell>
          <cell r="B2369" t="str">
            <v>Secondary Service Greater than 5kW w/o ID</v>
          </cell>
          <cell r="C2369">
            <v>30</v>
          </cell>
          <cell r="D2369">
            <v>25</v>
          </cell>
          <cell r="E2369" t="str">
            <v>R=A1D1</v>
          </cell>
          <cell r="F2369">
            <v>1</v>
          </cell>
          <cell r="G2369">
            <v>39060</v>
          </cell>
          <cell r="H2369">
            <v>240</v>
          </cell>
          <cell r="I2369">
            <v>3</v>
          </cell>
          <cell r="J2369">
            <v>6</v>
          </cell>
        </row>
        <row r="2370">
          <cell r="A2370" t="str">
            <v>SSGN</v>
          </cell>
          <cell r="B2370" t="str">
            <v>Secondary Service Greater than 5kW w/o ID</v>
          </cell>
          <cell r="C2370">
            <v>30</v>
          </cell>
          <cell r="D2370">
            <v>25</v>
          </cell>
          <cell r="E2370" t="str">
            <v>R=A1D1</v>
          </cell>
          <cell r="F2370">
            <v>1</v>
          </cell>
          <cell r="G2370">
            <v>39246</v>
          </cell>
          <cell r="H2370">
            <v>240</v>
          </cell>
          <cell r="I2370">
            <v>3</v>
          </cell>
          <cell r="J2370">
            <v>32</v>
          </cell>
        </row>
        <row r="2371">
          <cell r="A2371" t="str">
            <v>SSGN</v>
          </cell>
          <cell r="B2371" t="str">
            <v>Secondary Service Greater than 5kW w/o ID</v>
          </cell>
          <cell r="C2371">
            <v>30</v>
          </cell>
          <cell r="D2371">
            <v>25</v>
          </cell>
          <cell r="E2371" t="str">
            <v>R=A1TL1</v>
          </cell>
          <cell r="F2371">
            <v>1</v>
          </cell>
          <cell r="G2371">
            <v>39343</v>
          </cell>
          <cell r="H2371">
            <v>999</v>
          </cell>
          <cell r="I2371">
            <v>3</v>
          </cell>
          <cell r="J2371">
            <v>4</v>
          </cell>
        </row>
        <row r="2372">
          <cell r="A2372" t="str">
            <v>SSGN</v>
          </cell>
          <cell r="B2372" t="str">
            <v>Secondary Service Greater than 5kW w/o ID</v>
          </cell>
          <cell r="C2372">
            <v>30</v>
          </cell>
          <cell r="D2372">
            <v>20</v>
          </cell>
          <cell r="E2372" t="str">
            <v>A=ALF</v>
          </cell>
          <cell r="F2372">
            <v>1</v>
          </cell>
          <cell r="G2372">
            <v>39575</v>
          </cell>
          <cell r="H2372">
            <v>240</v>
          </cell>
          <cell r="I2372">
            <v>3</v>
          </cell>
          <cell r="J2372">
            <v>2</v>
          </cell>
        </row>
        <row r="2373">
          <cell r="A2373" t="str">
            <v>SSNN</v>
          </cell>
          <cell r="B2373" t="str">
            <v>Secondary Service Greater than 5kW w/o ID</v>
          </cell>
          <cell r="C2373">
            <v>30</v>
          </cell>
          <cell r="D2373">
            <v>25</v>
          </cell>
          <cell r="E2373" t="str">
            <v>R=A1D1</v>
          </cell>
          <cell r="F2373">
            <v>1</v>
          </cell>
          <cell r="G2373">
            <v>39664</v>
          </cell>
          <cell r="H2373">
            <v>240</v>
          </cell>
          <cell r="I2373">
            <v>3</v>
          </cell>
          <cell r="J2373">
            <v>6</v>
          </cell>
        </row>
        <row r="2374">
          <cell r="A2374" t="str">
            <v>SSNN</v>
          </cell>
          <cell r="B2374" t="str">
            <v>Secondary Service Greater than 5kW w/o ID</v>
          </cell>
          <cell r="C2374">
            <v>30</v>
          </cell>
          <cell r="D2374">
            <v>25</v>
          </cell>
          <cell r="E2374" t="str">
            <v>R=A1D1</v>
          </cell>
          <cell r="F2374">
            <v>1</v>
          </cell>
          <cell r="G2374">
            <v>39911</v>
          </cell>
          <cell r="H2374">
            <v>240</v>
          </cell>
          <cell r="I2374">
            <v>3</v>
          </cell>
          <cell r="J2374">
            <v>13</v>
          </cell>
        </row>
        <row r="2375">
          <cell r="A2375" t="str">
            <v>SSNN</v>
          </cell>
          <cell r="B2375" t="str">
            <v>Secondary Service Greater than 5kW w/o ID</v>
          </cell>
          <cell r="C2375">
            <v>30</v>
          </cell>
          <cell r="D2375">
            <v>25</v>
          </cell>
          <cell r="E2375" t="str">
            <v>S=I210+CE</v>
          </cell>
          <cell r="F2375">
            <v>1</v>
          </cell>
          <cell r="G2375">
            <v>39983</v>
          </cell>
          <cell r="H2375">
            <v>240</v>
          </cell>
          <cell r="I2375">
            <v>3</v>
          </cell>
          <cell r="J2375">
            <v>5</v>
          </cell>
        </row>
        <row r="2376">
          <cell r="A2376" t="str">
            <v>SSNN</v>
          </cell>
          <cell r="B2376" t="str">
            <v>Secondary Service Greater than 5kW w/o ID</v>
          </cell>
          <cell r="C2376">
            <v>30</v>
          </cell>
          <cell r="D2376">
            <v>25</v>
          </cell>
          <cell r="E2376" t="str">
            <v>R=A1D1+</v>
          </cell>
          <cell r="F2376">
            <v>1</v>
          </cell>
          <cell r="G2376">
            <v>40073</v>
          </cell>
          <cell r="H2376">
            <v>999</v>
          </cell>
          <cell r="I2376">
            <v>3</v>
          </cell>
          <cell r="J2376">
            <v>30</v>
          </cell>
        </row>
        <row r="2377">
          <cell r="A2377" t="str">
            <v>SSGN</v>
          </cell>
          <cell r="B2377" t="str">
            <v>Secondary Service Greater than 5kW w/o ID</v>
          </cell>
          <cell r="C2377">
            <v>30</v>
          </cell>
          <cell r="D2377">
            <v>25</v>
          </cell>
          <cell r="E2377" t="str">
            <v>R=A1D1+</v>
          </cell>
          <cell r="F2377">
            <v>1</v>
          </cell>
          <cell r="G2377">
            <v>40218</v>
          </cell>
          <cell r="H2377">
            <v>999</v>
          </cell>
          <cell r="I2377">
            <v>3</v>
          </cell>
          <cell r="J2377">
            <v>1</v>
          </cell>
        </row>
        <row r="2378">
          <cell r="A2378" t="str">
            <v>SSGN</v>
          </cell>
          <cell r="B2378" t="str">
            <v>Secondary Service Greater than 5kW w/o ID</v>
          </cell>
          <cell r="C2378">
            <v>30</v>
          </cell>
          <cell r="D2378">
            <v>25</v>
          </cell>
          <cell r="E2378" t="str">
            <v>R=KWS</v>
          </cell>
          <cell r="F2378">
            <v>1</v>
          </cell>
          <cell r="H2378">
            <v>240</v>
          </cell>
          <cell r="I2378">
            <v>3</v>
          </cell>
          <cell r="J2378">
            <v>9</v>
          </cell>
        </row>
        <row r="2379">
          <cell r="A2379" t="str">
            <v>SSGN</v>
          </cell>
          <cell r="B2379" t="str">
            <v>Secondary Service Greater than 5kW w/o ID</v>
          </cell>
          <cell r="C2379">
            <v>30</v>
          </cell>
          <cell r="D2379">
            <v>25</v>
          </cell>
          <cell r="E2379" t="str">
            <v>R=TMS2S</v>
          </cell>
          <cell r="F2379">
            <v>1</v>
          </cell>
          <cell r="H2379">
            <v>240</v>
          </cell>
          <cell r="I2379">
            <v>3</v>
          </cell>
          <cell r="J2379">
            <v>71</v>
          </cell>
        </row>
        <row r="2380">
          <cell r="A2380" t="str">
            <v>SSGN</v>
          </cell>
          <cell r="B2380" t="str">
            <v>Secondary Service Greater than 5kW w/o ID</v>
          </cell>
          <cell r="C2380">
            <v>30</v>
          </cell>
          <cell r="D2380">
            <v>25</v>
          </cell>
          <cell r="E2380" t="str">
            <v>R=TMS2S</v>
          </cell>
          <cell r="F2380">
            <v>1</v>
          </cell>
          <cell r="H2380">
            <v>240</v>
          </cell>
          <cell r="I2380">
            <v>3</v>
          </cell>
          <cell r="J2380">
            <v>1</v>
          </cell>
        </row>
        <row r="2381">
          <cell r="A2381" t="str">
            <v>SSNN</v>
          </cell>
          <cell r="B2381" t="str">
            <v>Secondary Service Greater than 5kW w/o ID</v>
          </cell>
          <cell r="C2381">
            <v>30</v>
          </cell>
          <cell r="D2381">
            <v>25</v>
          </cell>
          <cell r="E2381" t="str">
            <v>R=A1D1</v>
          </cell>
          <cell r="F2381">
            <v>1</v>
          </cell>
          <cell r="G2381">
            <v>38272</v>
          </cell>
          <cell r="H2381">
            <v>999</v>
          </cell>
          <cell r="I2381">
            <v>3</v>
          </cell>
          <cell r="J2381">
            <v>8</v>
          </cell>
        </row>
        <row r="2382">
          <cell r="A2382" t="str">
            <v>SSNN</v>
          </cell>
          <cell r="B2382" t="str">
            <v>Secondary Service Greater than 5kW w/o ID</v>
          </cell>
          <cell r="C2382">
            <v>30</v>
          </cell>
          <cell r="D2382">
            <v>25</v>
          </cell>
          <cell r="E2382" t="str">
            <v>R=A1D1</v>
          </cell>
          <cell r="F2382">
            <v>1</v>
          </cell>
          <cell r="G2382">
            <v>38055</v>
          </cell>
          <cell r="H2382">
            <v>240</v>
          </cell>
          <cell r="I2382">
            <v>3</v>
          </cell>
          <cell r="J2382">
            <v>94</v>
          </cell>
        </row>
        <row r="2383">
          <cell r="A2383" t="str">
            <v>SSNN</v>
          </cell>
          <cell r="B2383" t="str">
            <v>Secondary Service Greater than 5kW w/o ID</v>
          </cell>
          <cell r="C2383">
            <v>30</v>
          </cell>
          <cell r="D2383">
            <v>25</v>
          </cell>
          <cell r="E2383" t="str">
            <v>R=A1D1</v>
          </cell>
          <cell r="F2383">
            <v>1</v>
          </cell>
          <cell r="G2383">
            <v>38257</v>
          </cell>
          <cell r="H2383">
            <v>999</v>
          </cell>
          <cell r="I2383">
            <v>3</v>
          </cell>
          <cell r="J2383">
            <v>8</v>
          </cell>
        </row>
        <row r="2384">
          <cell r="A2384" t="str">
            <v>SSNN</v>
          </cell>
          <cell r="B2384" t="str">
            <v>Secondary Service Greater than 5kW w/o ID</v>
          </cell>
          <cell r="C2384">
            <v>30</v>
          </cell>
          <cell r="D2384">
            <v>25</v>
          </cell>
          <cell r="E2384" t="str">
            <v>R=A1D1</v>
          </cell>
          <cell r="F2384">
            <v>1</v>
          </cell>
          <cell r="G2384">
            <v>38020</v>
          </cell>
          <cell r="H2384">
            <v>999</v>
          </cell>
          <cell r="I2384">
            <v>3</v>
          </cell>
          <cell r="J2384">
            <v>8</v>
          </cell>
        </row>
        <row r="2385">
          <cell r="A2385" t="str">
            <v>SSNN</v>
          </cell>
          <cell r="B2385" t="str">
            <v>Secondary Service Greater than 5kW w/o ID</v>
          </cell>
          <cell r="C2385">
            <v>30</v>
          </cell>
          <cell r="D2385">
            <v>25</v>
          </cell>
          <cell r="E2385" t="str">
            <v>R=J4TS</v>
          </cell>
          <cell r="F2385">
            <v>1</v>
          </cell>
          <cell r="H2385">
            <v>240</v>
          </cell>
          <cell r="I2385">
            <v>3</v>
          </cell>
          <cell r="J2385">
            <v>6</v>
          </cell>
        </row>
        <row r="2386">
          <cell r="A2386" t="str">
            <v>SSNN</v>
          </cell>
          <cell r="B2386" t="str">
            <v>Secondary Service Greater than 5kW w/o ID</v>
          </cell>
          <cell r="C2386">
            <v>30</v>
          </cell>
          <cell r="D2386">
            <v>25</v>
          </cell>
          <cell r="E2386" t="str">
            <v>R=KWS</v>
          </cell>
          <cell r="F2386">
            <v>1</v>
          </cell>
          <cell r="H2386">
            <v>240</v>
          </cell>
          <cell r="I2386">
            <v>3</v>
          </cell>
          <cell r="J2386">
            <v>1</v>
          </cell>
        </row>
        <row r="2387">
          <cell r="A2387" t="str">
            <v>SSGN</v>
          </cell>
          <cell r="B2387" t="str">
            <v>Secondary Service Greater than 5kW w/o ID</v>
          </cell>
          <cell r="C2387">
            <v>30</v>
          </cell>
          <cell r="D2387">
            <v>25</v>
          </cell>
          <cell r="E2387" t="str">
            <v>R=A1D1</v>
          </cell>
          <cell r="F2387">
            <v>1</v>
          </cell>
          <cell r="G2387">
            <v>37818</v>
          </cell>
          <cell r="H2387">
            <v>240</v>
          </cell>
          <cell r="I2387">
            <v>3</v>
          </cell>
          <cell r="J2387">
            <v>1</v>
          </cell>
        </row>
        <row r="2388">
          <cell r="A2388" t="str">
            <v>SSNN</v>
          </cell>
          <cell r="B2388" t="str">
            <v>Secondary Service Greater than 5kW w/o ID</v>
          </cell>
          <cell r="C2388">
            <v>30</v>
          </cell>
          <cell r="D2388">
            <v>25</v>
          </cell>
          <cell r="E2388" t="str">
            <v>R=DDMS</v>
          </cell>
          <cell r="F2388">
            <v>1</v>
          </cell>
          <cell r="H2388">
            <v>0</v>
          </cell>
          <cell r="I2388">
            <v>0</v>
          </cell>
          <cell r="J2388">
            <v>1</v>
          </cell>
        </row>
        <row r="2389">
          <cell r="A2389" t="str">
            <v>SSNN</v>
          </cell>
          <cell r="B2389" t="str">
            <v>Secondary Service Greater than 5kW w/o ID</v>
          </cell>
          <cell r="C2389">
            <v>30</v>
          </cell>
          <cell r="D2389">
            <v>25</v>
          </cell>
          <cell r="E2389" t="str">
            <v>R=A1D1</v>
          </cell>
          <cell r="F2389">
            <v>1</v>
          </cell>
          <cell r="G2389">
            <v>36161</v>
          </cell>
          <cell r="H2389">
            <v>240</v>
          </cell>
          <cell r="I2389">
            <v>3</v>
          </cell>
          <cell r="J2389">
            <v>28</v>
          </cell>
        </row>
        <row r="2390">
          <cell r="A2390" t="str">
            <v>SSNN</v>
          </cell>
          <cell r="B2390" t="str">
            <v>Secondary Service Greater than 5kW w/o ID</v>
          </cell>
          <cell r="C2390">
            <v>30</v>
          </cell>
          <cell r="D2390">
            <v>25</v>
          </cell>
          <cell r="E2390" t="str">
            <v>R=A1D1</v>
          </cell>
          <cell r="F2390">
            <v>1</v>
          </cell>
          <cell r="G2390">
            <v>36353</v>
          </cell>
          <cell r="H2390">
            <v>240</v>
          </cell>
          <cell r="I2390">
            <v>3</v>
          </cell>
          <cell r="J2390">
            <v>1</v>
          </cell>
        </row>
        <row r="2391">
          <cell r="A2391" t="str">
            <v>SSGN</v>
          </cell>
          <cell r="B2391" t="str">
            <v>Secondary Service Greater than 5kW w/o ID</v>
          </cell>
          <cell r="C2391">
            <v>30</v>
          </cell>
          <cell r="D2391">
            <v>25</v>
          </cell>
          <cell r="E2391" t="str">
            <v>R=A1D1</v>
          </cell>
          <cell r="F2391">
            <v>1</v>
          </cell>
          <cell r="G2391">
            <v>36595</v>
          </cell>
          <cell r="H2391">
            <v>240</v>
          </cell>
          <cell r="I2391">
            <v>3</v>
          </cell>
          <cell r="J2391">
            <v>4</v>
          </cell>
        </row>
        <row r="2392">
          <cell r="A2392" t="str">
            <v>SSNN</v>
          </cell>
          <cell r="B2392" t="str">
            <v>Secondary Service Greater than 5kW w/o ID</v>
          </cell>
          <cell r="C2392">
            <v>30</v>
          </cell>
          <cell r="D2392">
            <v>25</v>
          </cell>
          <cell r="E2392" t="str">
            <v>R=A1D1</v>
          </cell>
          <cell r="F2392">
            <v>1</v>
          </cell>
          <cell r="G2392">
            <v>36608</v>
          </cell>
          <cell r="H2392">
            <v>240</v>
          </cell>
          <cell r="I2392">
            <v>3</v>
          </cell>
          <cell r="J2392">
            <v>1</v>
          </cell>
        </row>
        <row r="2393">
          <cell r="A2393" t="str">
            <v>SSGN</v>
          </cell>
          <cell r="B2393" t="str">
            <v>Secondary Service Greater than 5kW w/o ID</v>
          </cell>
          <cell r="C2393">
            <v>30</v>
          </cell>
          <cell r="D2393">
            <v>25</v>
          </cell>
          <cell r="E2393" t="str">
            <v>R=A1D1</v>
          </cell>
          <cell r="F2393">
            <v>1</v>
          </cell>
          <cell r="G2393">
            <v>36874</v>
          </cell>
          <cell r="H2393">
            <v>240</v>
          </cell>
          <cell r="I2393">
            <v>3</v>
          </cell>
          <cell r="J2393">
            <v>10</v>
          </cell>
        </row>
        <row r="2394">
          <cell r="A2394" t="str">
            <v>SSNN</v>
          </cell>
          <cell r="B2394" t="str">
            <v>Secondary Service Greater than 5kW w/o ID</v>
          </cell>
          <cell r="C2394">
            <v>30</v>
          </cell>
          <cell r="D2394">
            <v>25</v>
          </cell>
          <cell r="E2394" t="str">
            <v>R=A1D1</v>
          </cell>
          <cell r="F2394">
            <v>1</v>
          </cell>
          <cell r="G2394">
            <v>36874</v>
          </cell>
          <cell r="H2394">
            <v>240</v>
          </cell>
          <cell r="I2394">
            <v>3</v>
          </cell>
          <cell r="J2394">
            <v>21</v>
          </cell>
        </row>
        <row r="2395">
          <cell r="A2395" t="str">
            <v>SSNN</v>
          </cell>
          <cell r="B2395" t="str">
            <v>Secondary Service Greater than 5kW w/o ID</v>
          </cell>
          <cell r="C2395">
            <v>30</v>
          </cell>
          <cell r="D2395">
            <v>25</v>
          </cell>
          <cell r="E2395" t="str">
            <v>R=A1D1</v>
          </cell>
          <cell r="F2395">
            <v>1</v>
          </cell>
          <cell r="G2395">
            <v>36526</v>
          </cell>
          <cell r="H2395">
            <v>240</v>
          </cell>
          <cell r="I2395">
            <v>3</v>
          </cell>
          <cell r="J2395">
            <v>1</v>
          </cell>
        </row>
        <row r="2396">
          <cell r="A2396" t="str">
            <v>SSNN</v>
          </cell>
          <cell r="B2396" t="str">
            <v>Secondary Service Greater than 5kW w/o ID</v>
          </cell>
          <cell r="C2396">
            <v>30</v>
          </cell>
          <cell r="D2396">
            <v>25</v>
          </cell>
          <cell r="E2396" t="str">
            <v>R=A1D1</v>
          </cell>
          <cell r="F2396">
            <v>1</v>
          </cell>
          <cell r="G2396">
            <v>37210</v>
          </cell>
          <cell r="H2396">
            <v>240</v>
          </cell>
          <cell r="I2396">
            <v>3</v>
          </cell>
          <cell r="J2396">
            <v>9</v>
          </cell>
        </row>
        <row r="2397">
          <cell r="A2397" t="str">
            <v>SSGN</v>
          </cell>
          <cell r="B2397" t="str">
            <v>Secondary Service Greater than 5kW w/o ID</v>
          </cell>
          <cell r="C2397">
            <v>30</v>
          </cell>
          <cell r="D2397">
            <v>25</v>
          </cell>
          <cell r="E2397" t="str">
            <v>R=A1D1</v>
          </cell>
          <cell r="F2397">
            <v>1</v>
          </cell>
          <cell r="G2397">
            <v>37173</v>
          </cell>
          <cell r="H2397">
            <v>240</v>
          </cell>
          <cell r="I2397">
            <v>3</v>
          </cell>
          <cell r="J2397">
            <v>5</v>
          </cell>
        </row>
        <row r="2398">
          <cell r="A2398" t="str">
            <v>SSPN</v>
          </cell>
          <cell r="B2398" t="str">
            <v>Secondary Service Greater than 5kW w/o ID</v>
          </cell>
          <cell r="C2398">
            <v>30</v>
          </cell>
          <cell r="D2398">
            <v>25</v>
          </cell>
          <cell r="E2398" t="str">
            <v>R=A1D1</v>
          </cell>
          <cell r="F2398">
            <v>1</v>
          </cell>
          <cell r="G2398">
            <v>37475</v>
          </cell>
          <cell r="H2398">
            <v>240</v>
          </cell>
          <cell r="I2398">
            <v>3</v>
          </cell>
          <cell r="J2398">
            <v>1</v>
          </cell>
        </row>
        <row r="2399">
          <cell r="A2399" t="str">
            <v>SSGN</v>
          </cell>
          <cell r="B2399" t="str">
            <v>Secondary Service Greater than 5kW w/o ID</v>
          </cell>
          <cell r="C2399">
            <v>30</v>
          </cell>
          <cell r="D2399">
            <v>25</v>
          </cell>
          <cell r="E2399" t="str">
            <v>R=A1D1</v>
          </cell>
          <cell r="F2399">
            <v>1</v>
          </cell>
          <cell r="G2399">
            <v>38636</v>
          </cell>
          <cell r="H2399">
            <v>240</v>
          </cell>
          <cell r="I2399">
            <v>3</v>
          </cell>
          <cell r="J2399">
            <v>1</v>
          </cell>
        </row>
        <row r="2400">
          <cell r="A2400" t="str">
            <v>SSNN</v>
          </cell>
          <cell r="B2400" t="str">
            <v>Secondary Service Greater than 5kW w/o ID</v>
          </cell>
          <cell r="C2400">
            <v>30</v>
          </cell>
          <cell r="D2400">
            <v>25</v>
          </cell>
          <cell r="E2400" t="str">
            <v>R=A1D1</v>
          </cell>
          <cell r="F2400">
            <v>1</v>
          </cell>
          <cell r="G2400">
            <v>39036</v>
          </cell>
          <cell r="H2400">
            <v>240</v>
          </cell>
          <cell r="I2400">
            <v>3</v>
          </cell>
          <cell r="J2400">
            <v>10</v>
          </cell>
        </row>
        <row r="2401">
          <cell r="A2401" t="str">
            <v>SSNN</v>
          </cell>
          <cell r="B2401" t="str">
            <v>Secondary Service Greater than 5kW w/o ID</v>
          </cell>
          <cell r="C2401">
            <v>30</v>
          </cell>
          <cell r="D2401">
            <v>25</v>
          </cell>
          <cell r="E2401" t="str">
            <v>R=A1D1</v>
          </cell>
          <cell r="F2401">
            <v>1</v>
          </cell>
          <cell r="G2401">
            <v>39048</v>
          </cell>
          <cell r="H2401">
            <v>240</v>
          </cell>
          <cell r="I2401">
            <v>3</v>
          </cell>
          <cell r="J2401">
            <v>9</v>
          </cell>
        </row>
        <row r="2402">
          <cell r="A2402" t="str">
            <v>SSNN</v>
          </cell>
          <cell r="B2402" t="str">
            <v>Secondary Service Greater than 5kW w/o ID</v>
          </cell>
          <cell r="C2402">
            <v>30</v>
          </cell>
          <cell r="D2402">
            <v>25</v>
          </cell>
          <cell r="E2402" t="str">
            <v>R=A1D1</v>
          </cell>
          <cell r="F2402">
            <v>1</v>
          </cell>
          <cell r="G2402">
            <v>38923</v>
          </cell>
          <cell r="H2402">
            <v>240</v>
          </cell>
          <cell r="I2402">
            <v>3</v>
          </cell>
          <cell r="J2402">
            <v>10</v>
          </cell>
        </row>
        <row r="2403">
          <cell r="A2403" t="str">
            <v>SSNN</v>
          </cell>
          <cell r="B2403" t="str">
            <v>Secondary Service Greater than 5kW w/o ID</v>
          </cell>
          <cell r="C2403">
            <v>30</v>
          </cell>
          <cell r="D2403">
            <v>25</v>
          </cell>
          <cell r="E2403" t="str">
            <v>R=A1TL1</v>
          </cell>
          <cell r="F2403">
            <v>1</v>
          </cell>
          <cell r="G2403">
            <v>39343</v>
          </cell>
          <cell r="H2403">
            <v>999</v>
          </cell>
          <cell r="I2403">
            <v>3</v>
          </cell>
          <cell r="J2403">
            <v>11</v>
          </cell>
        </row>
        <row r="2404">
          <cell r="A2404" t="str">
            <v>SSNN</v>
          </cell>
          <cell r="B2404" t="str">
            <v>Secondary Service Greater than 5kW w/o ID</v>
          </cell>
          <cell r="C2404">
            <v>30</v>
          </cell>
          <cell r="D2404">
            <v>25</v>
          </cell>
          <cell r="E2404" t="str">
            <v>R=A1D1</v>
          </cell>
          <cell r="F2404">
            <v>1</v>
          </cell>
          <cell r="G2404">
            <v>39484</v>
          </cell>
          <cell r="H2404">
            <v>999</v>
          </cell>
          <cell r="I2404">
            <v>3</v>
          </cell>
          <cell r="J2404">
            <v>12</v>
          </cell>
        </row>
        <row r="2405">
          <cell r="A2405" t="str">
            <v>SSGN</v>
          </cell>
          <cell r="B2405" t="str">
            <v>Secondary Service Greater than 5kW w/o ID</v>
          </cell>
          <cell r="C2405">
            <v>30</v>
          </cell>
          <cell r="D2405">
            <v>20</v>
          </cell>
          <cell r="E2405" t="str">
            <v>R=MX</v>
          </cell>
          <cell r="F2405">
            <v>1</v>
          </cell>
          <cell r="G2405">
            <v>39609</v>
          </cell>
          <cell r="H2405">
            <v>240</v>
          </cell>
          <cell r="I2405">
            <v>3</v>
          </cell>
          <cell r="J2405">
            <v>1</v>
          </cell>
        </row>
        <row r="2406">
          <cell r="A2406" t="str">
            <v>SSGN</v>
          </cell>
          <cell r="B2406" t="str">
            <v>Secondary Service Greater than 5kW w/o ID</v>
          </cell>
          <cell r="C2406">
            <v>30</v>
          </cell>
          <cell r="D2406">
            <v>20</v>
          </cell>
          <cell r="E2406" t="str">
            <v>R=MX</v>
          </cell>
          <cell r="F2406">
            <v>1</v>
          </cell>
          <cell r="G2406">
            <v>39649</v>
          </cell>
          <cell r="H2406">
            <v>240</v>
          </cell>
          <cell r="I2406">
            <v>3</v>
          </cell>
          <cell r="J2406">
            <v>1</v>
          </cell>
        </row>
        <row r="2407">
          <cell r="A2407" t="str">
            <v>SSGN</v>
          </cell>
          <cell r="B2407" t="str">
            <v>Secondary Service Greater than 5kW w/o ID</v>
          </cell>
          <cell r="C2407">
            <v>30</v>
          </cell>
          <cell r="D2407">
            <v>25</v>
          </cell>
          <cell r="E2407" t="str">
            <v>R=A1D1+</v>
          </cell>
          <cell r="F2407">
            <v>1</v>
          </cell>
          <cell r="G2407">
            <v>40073</v>
          </cell>
          <cell r="H2407">
            <v>240</v>
          </cell>
          <cell r="I2407">
            <v>3</v>
          </cell>
          <cell r="J2407">
            <v>20</v>
          </cell>
        </row>
        <row r="2408">
          <cell r="A2408" t="str">
            <v>SSGN</v>
          </cell>
          <cell r="B2408" t="str">
            <v>Secondary Service Greater than 5kW w/o ID</v>
          </cell>
          <cell r="C2408">
            <v>30</v>
          </cell>
          <cell r="D2408">
            <v>20</v>
          </cell>
          <cell r="E2408" t="str">
            <v>R=MX</v>
          </cell>
          <cell r="F2408">
            <v>1</v>
          </cell>
          <cell r="G2408">
            <v>40296</v>
          </cell>
          <cell r="H2408">
            <v>240</v>
          </cell>
          <cell r="I2408">
            <v>3</v>
          </cell>
          <cell r="J2408">
            <v>1</v>
          </cell>
        </row>
        <row r="2409">
          <cell r="A2409" t="str">
            <v>SSGN</v>
          </cell>
          <cell r="B2409" t="str">
            <v>Secondary Service Greater than 5kW w/o ID</v>
          </cell>
          <cell r="C2409">
            <v>30</v>
          </cell>
          <cell r="D2409">
            <v>25</v>
          </cell>
          <cell r="E2409" t="str">
            <v>R=A1D1</v>
          </cell>
          <cell r="F2409">
            <v>1</v>
          </cell>
          <cell r="H2409">
            <v>240</v>
          </cell>
          <cell r="I2409">
            <v>3</v>
          </cell>
          <cell r="J2409">
            <v>12</v>
          </cell>
        </row>
        <row r="2410">
          <cell r="A2410" t="str">
            <v>SSGN</v>
          </cell>
          <cell r="B2410" t="str">
            <v>Secondary Service Greater than 5kW w/o ID</v>
          </cell>
          <cell r="C2410">
            <v>30</v>
          </cell>
          <cell r="D2410">
            <v>25</v>
          </cell>
          <cell r="E2410" t="str">
            <v>R=TQS</v>
          </cell>
          <cell r="F2410">
            <v>1</v>
          </cell>
          <cell r="H2410">
            <v>240</v>
          </cell>
          <cell r="I2410">
            <v>3</v>
          </cell>
          <cell r="J2410">
            <v>8</v>
          </cell>
        </row>
        <row r="2411">
          <cell r="A2411" t="str">
            <v>SSGN</v>
          </cell>
          <cell r="B2411" t="str">
            <v>Secondary Service Greater than 5kW w/o ID</v>
          </cell>
          <cell r="C2411">
            <v>30</v>
          </cell>
          <cell r="D2411">
            <v>25</v>
          </cell>
          <cell r="E2411" t="str">
            <v>R=J5SDR</v>
          </cell>
          <cell r="F2411">
            <v>1</v>
          </cell>
          <cell r="H2411">
            <v>240</v>
          </cell>
          <cell r="I2411">
            <v>3</v>
          </cell>
          <cell r="J2411">
            <v>1</v>
          </cell>
        </row>
        <row r="2412">
          <cell r="A2412" t="str">
            <v>SMNN</v>
          </cell>
          <cell r="B2412" t="str">
            <v>Secondary Service Greater than 5kW w/o ID</v>
          </cell>
          <cell r="C2412">
            <v>30</v>
          </cell>
          <cell r="D2412">
            <v>25</v>
          </cell>
          <cell r="E2412" t="str">
            <v>R=J5SD</v>
          </cell>
          <cell r="F2412">
            <v>1</v>
          </cell>
          <cell r="H2412">
            <v>240</v>
          </cell>
          <cell r="I2412">
            <v>3</v>
          </cell>
          <cell r="J2412">
            <v>2</v>
          </cell>
        </row>
        <row r="2413">
          <cell r="A2413" t="str">
            <v>SSNN</v>
          </cell>
          <cell r="B2413" t="str">
            <v>Secondary Service Greater than 5kW w/o ID</v>
          </cell>
          <cell r="C2413">
            <v>30</v>
          </cell>
          <cell r="D2413">
            <v>25</v>
          </cell>
          <cell r="E2413" t="str">
            <v>R=A1D1</v>
          </cell>
          <cell r="F2413">
            <v>1</v>
          </cell>
          <cell r="G2413">
            <v>38603</v>
          </cell>
          <cell r="H2413">
            <v>240</v>
          </cell>
          <cell r="I2413">
            <v>3</v>
          </cell>
          <cell r="J2413">
            <v>3</v>
          </cell>
        </row>
        <row r="2414">
          <cell r="A2414" t="str">
            <v>SSNN</v>
          </cell>
          <cell r="B2414" t="str">
            <v>Secondary Service Greater than 5kW w/o ID</v>
          </cell>
          <cell r="C2414">
            <v>30</v>
          </cell>
          <cell r="D2414">
            <v>25</v>
          </cell>
          <cell r="E2414" t="str">
            <v>R=A1D1</v>
          </cell>
          <cell r="F2414">
            <v>1</v>
          </cell>
          <cell r="G2414">
            <v>38377</v>
          </cell>
          <cell r="H2414">
            <v>240</v>
          </cell>
          <cell r="I2414">
            <v>3</v>
          </cell>
          <cell r="J2414">
            <v>9</v>
          </cell>
        </row>
        <row r="2415">
          <cell r="A2415" t="str">
            <v>SSNN</v>
          </cell>
          <cell r="B2415" t="str">
            <v>Secondary Service Greater than 5kW w/o ID</v>
          </cell>
          <cell r="C2415">
            <v>30</v>
          </cell>
          <cell r="D2415">
            <v>25</v>
          </cell>
          <cell r="E2415" t="str">
            <v>R=A1D1</v>
          </cell>
          <cell r="F2415">
            <v>1</v>
          </cell>
          <cell r="G2415">
            <v>38161</v>
          </cell>
          <cell r="H2415">
            <v>240</v>
          </cell>
          <cell r="I2415">
            <v>3</v>
          </cell>
          <cell r="J2415">
            <v>27</v>
          </cell>
        </row>
        <row r="2416">
          <cell r="A2416" t="str">
            <v>SSPN</v>
          </cell>
          <cell r="B2416" t="str">
            <v>Secondary Service Greater than 5kW w/o ID</v>
          </cell>
          <cell r="C2416">
            <v>30</v>
          </cell>
          <cell r="D2416">
            <v>25</v>
          </cell>
          <cell r="E2416" t="str">
            <v>R=A1D1</v>
          </cell>
          <cell r="F2416">
            <v>1</v>
          </cell>
          <cell r="G2416">
            <v>38084</v>
          </cell>
          <cell r="H2416">
            <v>999</v>
          </cell>
          <cell r="I2416">
            <v>3</v>
          </cell>
          <cell r="J2416">
            <v>1</v>
          </cell>
        </row>
        <row r="2417">
          <cell r="A2417" t="str">
            <v>SSGN</v>
          </cell>
          <cell r="B2417" t="str">
            <v>Secondary Service Greater than 5kW w/o ID</v>
          </cell>
          <cell r="C2417">
            <v>30</v>
          </cell>
          <cell r="D2417">
            <v>25</v>
          </cell>
          <cell r="E2417" t="str">
            <v>R=A1D1</v>
          </cell>
          <cell r="F2417">
            <v>1</v>
          </cell>
          <cell r="G2417">
            <v>38093</v>
          </cell>
          <cell r="H2417">
            <v>240</v>
          </cell>
          <cell r="I2417">
            <v>3</v>
          </cell>
          <cell r="J2417">
            <v>2</v>
          </cell>
        </row>
        <row r="2418">
          <cell r="A2418" t="str">
            <v>SSGN</v>
          </cell>
          <cell r="B2418" t="str">
            <v>Secondary Service Greater than 5kW w/o ID</v>
          </cell>
          <cell r="C2418">
            <v>30</v>
          </cell>
          <cell r="D2418">
            <v>25</v>
          </cell>
          <cell r="E2418" t="str">
            <v>R=A1D1</v>
          </cell>
          <cell r="F2418">
            <v>1</v>
          </cell>
          <cell r="G2418">
            <v>37993</v>
          </cell>
          <cell r="H2418">
            <v>240</v>
          </cell>
          <cell r="I2418">
            <v>3</v>
          </cell>
          <cell r="J2418">
            <v>3</v>
          </cell>
        </row>
        <row r="2419">
          <cell r="A2419" t="str">
            <v>SSNN</v>
          </cell>
          <cell r="B2419" t="str">
            <v>Secondary Service Greater than 5kW w/o ID</v>
          </cell>
          <cell r="C2419">
            <v>30</v>
          </cell>
          <cell r="D2419">
            <v>25</v>
          </cell>
          <cell r="E2419" t="str">
            <v>R=J5SD</v>
          </cell>
          <cell r="F2419">
            <v>1</v>
          </cell>
          <cell r="H2419">
            <v>240</v>
          </cell>
          <cell r="I2419">
            <v>3</v>
          </cell>
          <cell r="J2419">
            <v>2</v>
          </cell>
        </row>
        <row r="2420">
          <cell r="A2420" t="str">
            <v>SMNN</v>
          </cell>
          <cell r="B2420" t="str">
            <v>Secondary Service Greater than 5kW w/o ID</v>
          </cell>
          <cell r="C2420">
            <v>30</v>
          </cell>
          <cell r="D2420">
            <v>25</v>
          </cell>
          <cell r="E2420" t="str">
            <v>R=DXMS</v>
          </cell>
          <cell r="F2420">
            <v>1</v>
          </cell>
          <cell r="H2420">
            <v>240</v>
          </cell>
          <cell r="I2420">
            <v>3</v>
          </cell>
          <cell r="J2420">
            <v>1</v>
          </cell>
        </row>
        <row r="2421">
          <cell r="A2421" t="str">
            <v>SSGN</v>
          </cell>
          <cell r="B2421" t="str">
            <v>Secondary Service Greater than 5kW w/o ID</v>
          </cell>
          <cell r="C2421">
            <v>30</v>
          </cell>
          <cell r="D2421">
            <v>20</v>
          </cell>
          <cell r="E2421" t="str">
            <v>R=AB1</v>
          </cell>
          <cell r="F2421">
            <v>1</v>
          </cell>
          <cell r="H2421">
            <v>240</v>
          </cell>
          <cell r="I2421">
            <v>3</v>
          </cell>
          <cell r="J2421">
            <v>3</v>
          </cell>
        </row>
        <row r="2422">
          <cell r="A2422" t="str">
            <v>SSNN</v>
          </cell>
          <cell r="B2422" t="str">
            <v>Secondary Service Greater than 5kW w/o ID</v>
          </cell>
          <cell r="C2422">
            <v>30</v>
          </cell>
          <cell r="D2422">
            <v>25</v>
          </cell>
          <cell r="E2422" t="str">
            <v>R=A1D1</v>
          </cell>
          <cell r="F2422">
            <v>1</v>
          </cell>
          <cell r="H2422">
            <v>240</v>
          </cell>
          <cell r="I2422">
            <v>4</v>
          </cell>
          <cell r="J2422">
            <v>1</v>
          </cell>
        </row>
        <row r="2423">
          <cell r="A2423" t="str">
            <v>SSGN</v>
          </cell>
          <cell r="B2423" t="str">
            <v>Secondary Service Greater than 5kW w/o ID</v>
          </cell>
          <cell r="C2423">
            <v>30</v>
          </cell>
          <cell r="D2423">
            <v>20</v>
          </cell>
          <cell r="E2423" t="str">
            <v>R=J5S</v>
          </cell>
          <cell r="F2423">
            <v>1</v>
          </cell>
          <cell r="H2423">
            <v>240</v>
          </cell>
          <cell r="I2423">
            <v>3</v>
          </cell>
          <cell r="J2423">
            <v>1</v>
          </cell>
        </row>
        <row r="2424">
          <cell r="A2424" t="str">
            <v>SSAN</v>
          </cell>
          <cell r="B2424" t="str">
            <v>Secondary Service Greater than 5kW w/o ID</v>
          </cell>
          <cell r="C2424">
            <v>30</v>
          </cell>
          <cell r="D2424">
            <v>25</v>
          </cell>
          <cell r="E2424" t="str">
            <v>R=KWS</v>
          </cell>
          <cell r="F2424">
            <v>1</v>
          </cell>
          <cell r="H2424">
            <v>240</v>
          </cell>
          <cell r="I2424">
            <v>3</v>
          </cell>
          <cell r="J2424">
            <v>1</v>
          </cell>
        </row>
        <row r="2425">
          <cell r="A2425" t="str">
            <v>SSGN</v>
          </cell>
          <cell r="B2425" t="str">
            <v>Secondary Service Greater than 5kW w/o ID</v>
          </cell>
          <cell r="C2425">
            <v>30</v>
          </cell>
          <cell r="D2425">
            <v>25</v>
          </cell>
          <cell r="E2425" t="str">
            <v>R=A1D1</v>
          </cell>
          <cell r="F2425">
            <v>1</v>
          </cell>
          <cell r="G2425">
            <v>37658</v>
          </cell>
          <cell r="H2425">
            <v>240</v>
          </cell>
          <cell r="I2425">
            <v>3</v>
          </cell>
          <cell r="J2425">
            <v>1</v>
          </cell>
        </row>
        <row r="2426">
          <cell r="A2426" t="str">
            <v>SSGN</v>
          </cell>
          <cell r="B2426" t="str">
            <v>Secondary Service Greater than 5kW w/o ID</v>
          </cell>
          <cell r="C2426">
            <v>30</v>
          </cell>
          <cell r="D2426">
            <v>25</v>
          </cell>
          <cell r="E2426" t="str">
            <v>R=J5S</v>
          </cell>
          <cell r="F2426">
            <v>1</v>
          </cell>
          <cell r="H2426">
            <v>240</v>
          </cell>
          <cell r="I2426">
            <v>3</v>
          </cell>
          <cell r="J2426">
            <v>2</v>
          </cell>
        </row>
        <row r="2427">
          <cell r="A2427" t="str">
            <v>SSNN</v>
          </cell>
          <cell r="B2427" t="str">
            <v>Secondary Service Greater than 5kW w/o ID</v>
          </cell>
          <cell r="C2427">
            <v>30</v>
          </cell>
          <cell r="D2427">
            <v>25</v>
          </cell>
          <cell r="E2427" t="str">
            <v>R=DXMS</v>
          </cell>
          <cell r="F2427">
            <v>1</v>
          </cell>
          <cell r="H2427">
            <v>240</v>
          </cell>
          <cell r="I2427">
            <v>3</v>
          </cell>
          <cell r="J2427">
            <v>1</v>
          </cell>
        </row>
        <row r="2428">
          <cell r="A2428" t="str">
            <v>SSGN</v>
          </cell>
          <cell r="B2428" t="str">
            <v>Secondary Service Greater than 5kW w/o ID</v>
          </cell>
          <cell r="C2428">
            <v>30</v>
          </cell>
          <cell r="D2428">
            <v>25</v>
          </cell>
          <cell r="E2428" t="str">
            <v>R=A1D1</v>
          </cell>
          <cell r="F2428">
            <v>1</v>
          </cell>
          <cell r="G2428">
            <v>37802</v>
          </cell>
          <cell r="H2428">
            <v>240</v>
          </cell>
          <cell r="I2428">
            <v>3</v>
          </cell>
          <cell r="J2428">
            <v>1</v>
          </cell>
        </row>
        <row r="2429">
          <cell r="A2429" t="str">
            <v>SSNN</v>
          </cell>
          <cell r="B2429" t="str">
            <v>Secondary Service Greater than 5kW w/o ID</v>
          </cell>
          <cell r="C2429">
            <v>30</v>
          </cell>
          <cell r="D2429">
            <v>25</v>
          </cell>
          <cell r="E2429" t="str">
            <v>R=A1D1</v>
          </cell>
          <cell r="F2429">
            <v>1</v>
          </cell>
          <cell r="G2429">
            <v>37798</v>
          </cell>
          <cell r="H2429">
            <v>240</v>
          </cell>
          <cell r="I2429">
            <v>3</v>
          </cell>
          <cell r="J2429">
            <v>1</v>
          </cell>
        </row>
        <row r="2430">
          <cell r="A2430" t="str">
            <v>SSGN</v>
          </cell>
          <cell r="B2430" t="str">
            <v>Secondary Service Greater than 5kW w/o ID</v>
          </cell>
          <cell r="C2430">
            <v>30</v>
          </cell>
          <cell r="D2430">
            <v>25</v>
          </cell>
          <cell r="E2430" t="str">
            <v>R=A1D1</v>
          </cell>
          <cell r="F2430">
            <v>1</v>
          </cell>
          <cell r="G2430">
            <v>36404</v>
          </cell>
          <cell r="H2430">
            <v>240</v>
          </cell>
          <cell r="I2430">
            <v>3</v>
          </cell>
          <cell r="J2430">
            <v>4</v>
          </cell>
        </row>
        <row r="2431">
          <cell r="A2431" t="str">
            <v>SSNN</v>
          </cell>
          <cell r="B2431" t="str">
            <v>Secondary Service Greater than 5kW w/o ID</v>
          </cell>
          <cell r="C2431">
            <v>30</v>
          </cell>
          <cell r="D2431">
            <v>25</v>
          </cell>
          <cell r="E2431" t="str">
            <v>R=TMS2S</v>
          </cell>
          <cell r="F2431">
            <v>1</v>
          </cell>
          <cell r="G2431">
            <v>34701</v>
          </cell>
          <cell r="H2431">
            <v>240</v>
          </cell>
          <cell r="I2431">
            <v>3</v>
          </cell>
          <cell r="J2431">
            <v>1</v>
          </cell>
        </row>
        <row r="2432">
          <cell r="A2432" t="str">
            <v>SSNN</v>
          </cell>
          <cell r="B2432" t="str">
            <v>Secondary Service Greater than 5kW w/o ID</v>
          </cell>
          <cell r="C2432">
            <v>30</v>
          </cell>
          <cell r="D2432">
            <v>25</v>
          </cell>
          <cell r="E2432" t="str">
            <v>R=A1D1</v>
          </cell>
          <cell r="F2432">
            <v>1</v>
          </cell>
          <cell r="G2432">
            <v>36405</v>
          </cell>
          <cell r="H2432">
            <v>240</v>
          </cell>
          <cell r="I2432">
            <v>3</v>
          </cell>
          <cell r="J2432">
            <v>3</v>
          </cell>
        </row>
        <row r="2433">
          <cell r="A2433" t="str">
            <v>SSNN</v>
          </cell>
          <cell r="B2433" t="str">
            <v>Secondary Service Greater than 5kW w/o ID</v>
          </cell>
          <cell r="C2433">
            <v>30</v>
          </cell>
          <cell r="D2433">
            <v>25</v>
          </cell>
          <cell r="E2433" t="str">
            <v>R=A1D1</v>
          </cell>
          <cell r="F2433">
            <v>1</v>
          </cell>
          <cell r="G2433">
            <v>36465</v>
          </cell>
          <cell r="H2433">
            <v>240</v>
          </cell>
          <cell r="I2433">
            <v>3</v>
          </cell>
          <cell r="J2433">
            <v>2</v>
          </cell>
        </row>
        <row r="2434">
          <cell r="A2434" t="str">
            <v>SSNN</v>
          </cell>
          <cell r="B2434" t="str">
            <v>Secondary Service Greater than 5kW w/o ID</v>
          </cell>
          <cell r="C2434">
            <v>30</v>
          </cell>
          <cell r="D2434">
            <v>25</v>
          </cell>
          <cell r="E2434" t="str">
            <v>R=A1D1</v>
          </cell>
          <cell r="F2434">
            <v>1</v>
          </cell>
          <cell r="G2434">
            <v>36467</v>
          </cell>
          <cell r="H2434">
            <v>240</v>
          </cell>
          <cell r="I2434">
            <v>3</v>
          </cell>
          <cell r="J2434">
            <v>1</v>
          </cell>
        </row>
        <row r="2435">
          <cell r="A2435" t="str">
            <v>SSGN</v>
          </cell>
          <cell r="B2435" t="str">
            <v>Secondary Service Greater than 5kW w/o ID</v>
          </cell>
          <cell r="C2435">
            <v>30</v>
          </cell>
          <cell r="D2435">
            <v>25</v>
          </cell>
          <cell r="E2435" t="str">
            <v>R=A1D1</v>
          </cell>
          <cell r="F2435">
            <v>1</v>
          </cell>
          <cell r="G2435">
            <v>36879</v>
          </cell>
          <cell r="H2435">
            <v>240</v>
          </cell>
          <cell r="I2435">
            <v>3</v>
          </cell>
          <cell r="J2435">
            <v>4</v>
          </cell>
        </row>
        <row r="2436">
          <cell r="A2436" t="str">
            <v>SSNN</v>
          </cell>
          <cell r="B2436" t="str">
            <v>Secondary Service Greater than 5kW w/o ID</v>
          </cell>
          <cell r="C2436">
            <v>30</v>
          </cell>
          <cell r="D2436">
            <v>25</v>
          </cell>
          <cell r="E2436" t="str">
            <v>R=A1D1</v>
          </cell>
          <cell r="F2436">
            <v>1</v>
          </cell>
          <cell r="G2436">
            <v>36917</v>
          </cell>
          <cell r="H2436">
            <v>240</v>
          </cell>
          <cell r="I2436">
            <v>3</v>
          </cell>
          <cell r="J2436">
            <v>5</v>
          </cell>
        </row>
        <row r="2437">
          <cell r="A2437" t="str">
            <v>SSNN</v>
          </cell>
          <cell r="B2437" t="str">
            <v>Secondary Service Greater than 5kW w/o ID</v>
          </cell>
          <cell r="C2437">
            <v>30</v>
          </cell>
          <cell r="D2437">
            <v>25</v>
          </cell>
          <cell r="E2437" t="str">
            <v>R=A1D1</v>
          </cell>
          <cell r="F2437">
            <v>1</v>
          </cell>
          <cell r="G2437">
            <v>37153</v>
          </cell>
          <cell r="H2437">
            <v>999</v>
          </cell>
          <cell r="I2437">
            <v>3</v>
          </cell>
          <cell r="J2437">
            <v>1</v>
          </cell>
        </row>
        <row r="2438">
          <cell r="A2438" t="str">
            <v>SSNN</v>
          </cell>
          <cell r="B2438" t="str">
            <v>Secondary Service Greater than 5kW w/o ID</v>
          </cell>
          <cell r="C2438">
            <v>30</v>
          </cell>
          <cell r="D2438">
            <v>25</v>
          </cell>
          <cell r="E2438" t="str">
            <v>R=A1D1</v>
          </cell>
          <cell r="F2438">
            <v>1</v>
          </cell>
          <cell r="G2438">
            <v>37475</v>
          </cell>
          <cell r="H2438">
            <v>240</v>
          </cell>
          <cell r="I2438">
            <v>3</v>
          </cell>
          <cell r="J2438">
            <v>37</v>
          </cell>
        </row>
        <row r="2439">
          <cell r="A2439" t="str">
            <v>SSGN</v>
          </cell>
          <cell r="B2439" t="str">
            <v>Secondary Service Greater than 5kW w/o ID</v>
          </cell>
          <cell r="C2439">
            <v>30</v>
          </cell>
          <cell r="D2439">
            <v>25</v>
          </cell>
          <cell r="E2439" t="str">
            <v>R=A1D1</v>
          </cell>
          <cell r="F2439">
            <v>1</v>
          </cell>
          <cell r="G2439">
            <v>37581</v>
          </cell>
          <cell r="H2439">
            <v>999</v>
          </cell>
          <cell r="I2439">
            <v>2</v>
          </cell>
          <cell r="J2439">
            <v>1</v>
          </cell>
        </row>
        <row r="2440">
          <cell r="A2440" t="str">
            <v>SSPN</v>
          </cell>
          <cell r="B2440" t="str">
            <v>Secondary Service Greater than 5kW w/o ID</v>
          </cell>
          <cell r="C2440">
            <v>30</v>
          </cell>
          <cell r="D2440">
            <v>25</v>
          </cell>
          <cell r="E2440" t="str">
            <v>R=A1D1</v>
          </cell>
          <cell r="F2440">
            <v>1</v>
          </cell>
          <cell r="G2440">
            <v>38700</v>
          </cell>
          <cell r="H2440">
            <v>999</v>
          </cell>
          <cell r="I2440">
            <v>3</v>
          </cell>
          <cell r="J2440">
            <v>1</v>
          </cell>
        </row>
        <row r="2441">
          <cell r="A2441" t="str">
            <v>SSGN</v>
          </cell>
          <cell r="B2441" t="str">
            <v>Secondary Service Greater than 5kW w/o ID</v>
          </cell>
          <cell r="C2441">
            <v>30</v>
          </cell>
          <cell r="D2441">
            <v>25</v>
          </cell>
          <cell r="E2441" t="str">
            <v>R=A1D1</v>
          </cell>
          <cell r="F2441">
            <v>1</v>
          </cell>
          <cell r="G2441">
            <v>38727</v>
          </cell>
          <cell r="H2441">
            <v>999</v>
          </cell>
          <cell r="I2441">
            <v>3</v>
          </cell>
          <cell r="J2441">
            <v>1</v>
          </cell>
        </row>
        <row r="2442">
          <cell r="A2442" t="str">
            <v>SSGN</v>
          </cell>
          <cell r="B2442" t="str">
            <v>Secondary Service Greater than 5kW w/o ID</v>
          </cell>
          <cell r="C2442">
            <v>30</v>
          </cell>
          <cell r="D2442">
            <v>20</v>
          </cell>
          <cell r="E2442" t="str">
            <v>R=AB1</v>
          </cell>
          <cell r="F2442">
            <v>1</v>
          </cell>
          <cell r="G2442">
            <v>38624</v>
          </cell>
          <cell r="H2442">
            <v>240</v>
          </cell>
          <cell r="I2442">
            <v>3</v>
          </cell>
          <cell r="J2442">
            <v>1</v>
          </cell>
        </row>
        <row r="2443">
          <cell r="A2443" t="str">
            <v>SSNN</v>
          </cell>
          <cell r="B2443" t="str">
            <v>Secondary Service Greater than 5kW w/o ID</v>
          </cell>
          <cell r="C2443">
            <v>30</v>
          </cell>
          <cell r="D2443">
            <v>25</v>
          </cell>
          <cell r="E2443" t="str">
            <v>R=A1D1</v>
          </cell>
          <cell r="F2443">
            <v>1</v>
          </cell>
          <cell r="G2443">
            <v>38777</v>
          </cell>
          <cell r="H2443">
            <v>999</v>
          </cell>
          <cell r="I2443">
            <v>3</v>
          </cell>
          <cell r="J2443">
            <v>5</v>
          </cell>
        </row>
        <row r="2444">
          <cell r="A2444" t="str">
            <v>SSNN</v>
          </cell>
          <cell r="B2444" t="str">
            <v>Secondary Service Greater than 5kW w/o ID</v>
          </cell>
          <cell r="C2444">
            <v>30</v>
          </cell>
          <cell r="D2444">
            <v>25</v>
          </cell>
          <cell r="E2444" t="str">
            <v>R=A1D1</v>
          </cell>
          <cell r="F2444">
            <v>1</v>
          </cell>
          <cell r="G2444">
            <v>39176</v>
          </cell>
          <cell r="H2444">
            <v>999</v>
          </cell>
          <cell r="I2444">
            <v>3</v>
          </cell>
          <cell r="J2444">
            <v>9</v>
          </cell>
        </row>
        <row r="2445">
          <cell r="A2445" t="str">
            <v>SSNN</v>
          </cell>
          <cell r="B2445" t="str">
            <v>Secondary Service Greater than 5kW w/o ID</v>
          </cell>
          <cell r="C2445">
            <v>30</v>
          </cell>
          <cell r="D2445">
            <v>25</v>
          </cell>
          <cell r="E2445" t="str">
            <v>R=A1D1</v>
          </cell>
          <cell r="F2445">
            <v>1</v>
          </cell>
          <cell r="G2445">
            <v>39246</v>
          </cell>
          <cell r="H2445">
            <v>240</v>
          </cell>
          <cell r="I2445">
            <v>3</v>
          </cell>
          <cell r="J2445">
            <v>79</v>
          </cell>
        </row>
        <row r="2446">
          <cell r="A2446" t="str">
            <v>SSGN</v>
          </cell>
          <cell r="B2446" t="str">
            <v>Secondary Service Greater than 5kW w/o ID</v>
          </cell>
          <cell r="C2446">
            <v>30</v>
          </cell>
          <cell r="D2446">
            <v>25</v>
          </cell>
          <cell r="E2446" t="str">
            <v>R=A1D1</v>
          </cell>
          <cell r="F2446">
            <v>1</v>
          </cell>
          <cell r="G2446">
            <v>39244</v>
          </cell>
          <cell r="H2446">
            <v>240</v>
          </cell>
          <cell r="I2446">
            <v>3</v>
          </cell>
          <cell r="J2446">
            <v>7</v>
          </cell>
        </row>
        <row r="2447">
          <cell r="A2447" t="str">
            <v>SSNN</v>
          </cell>
          <cell r="B2447" t="str">
            <v>Secondary Service Greater than 5kW w/o ID</v>
          </cell>
          <cell r="C2447">
            <v>30</v>
          </cell>
          <cell r="D2447">
            <v>25</v>
          </cell>
          <cell r="E2447" t="str">
            <v>R=A1D1</v>
          </cell>
          <cell r="F2447">
            <v>1</v>
          </cell>
          <cell r="G2447">
            <v>39356</v>
          </cell>
          <cell r="H2447">
            <v>240</v>
          </cell>
          <cell r="I2447">
            <v>3</v>
          </cell>
          <cell r="J2447">
            <v>49</v>
          </cell>
        </row>
        <row r="2448">
          <cell r="A2448" t="str">
            <v>SSGN</v>
          </cell>
          <cell r="B2448" t="str">
            <v>Secondary Service Greater than 5kW w/o ID</v>
          </cell>
          <cell r="C2448">
            <v>30</v>
          </cell>
          <cell r="D2448">
            <v>20</v>
          </cell>
          <cell r="E2448" t="str">
            <v>A=ALF</v>
          </cell>
          <cell r="F2448">
            <v>1</v>
          </cell>
          <cell r="G2448">
            <v>39422</v>
          </cell>
          <cell r="H2448">
            <v>240</v>
          </cell>
          <cell r="I2448">
            <v>3</v>
          </cell>
          <cell r="J2448">
            <v>1</v>
          </cell>
        </row>
        <row r="2449">
          <cell r="A2449" t="str">
            <v>SSGN</v>
          </cell>
          <cell r="B2449" t="str">
            <v>Secondary Service Greater than 5kW w/o ID</v>
          </cell>
          <cell r="C2449">
            <v>30</v>
          </cell>
          <cell r="D2449">
            <v>25</v>
          </cell>
          <cell r="E2449" t="str">
            <v>R=A1D1</v>
          </cell>
          <cell r="F2449">
            <v>1</v>
          </cell>
          <cell r="G2449">
            <v>39637</v>
          </cell>
          <cell r="H2449">
            <v>240</v>
          </cell>
          <cell r="I2449">
            <v>3</v>
          </cell>
          <cell r="J2449">
            <v>23</v>
          </cell>
        </row>
        <row r="2450">
          <cell r="A2450" t="str">
            <v>SSNN</v>
          </cell>
          <cell r="B2450" t="str">
            <v>Secondary Service Greater than 5kW w/o ID</v>
          </cell>
          <cell r="C2450">
            <v>30</v>
          </cell>
          <cell r="D2450">
            <v>25</v>
          </cell>
          <cell r="E2450" t="str">
            <v>R=A1D1</v>
          </cell>
          <cell r="F2450">
            <v>1</v>
          </cell>
          <cell r="G2450">
            <v>39566</v>
          </cell>
          <cell r="H2450">
            <v>240</v>
          </cell>
          <cell r="I2450">
            <v>3</v>
          </cell>
          <cell r="J2450">
            <v>15</v>
          </cell>
        </row>
        <row r="2451">
          <cell r="A2451" t="str">
            <v>SSNN</v>
          </cell>
          <cell r="B2451" t="str">
            <v>Secondary Service Greater than 5kW w/o ID</v>
          </cell>
          <cell r="C2451">
            <v>30</v>
          </cell>
          <cell r="D2451">
            <v>25</v>
          </cell>
          <cell r="E2451" t="str">
            <v>R=A1D1</v>
          </cell>
          <cell r="F2451">
            <v>1</v>
          </cell>
          <cell r="G2451">
            <v>39765</v>
          </cell>
          <cell r="H2451">
            <v>240</v>
          </cell>
          <cell r="I2451">
            <v>3</v>
          </cell>
          <cell r="J2451">
            <v>18</v>
          </cell>
        </row>
        <row r="2452">
          <cell r="A2452" t="str">
            <v>SSGN</v>
          </cell>
          <cell r="B2452" t="str">
            <v>Secondary Service Greater than 5kW w/o ID</v>
          </cell>
          <cell r="C2452">
            <v>30</v>
          </cell>
          <cell r="D2452">
            <v>20</v>
          </cell>
          <cell r="E2452" t="str">
            <v>R=MX</v>
          </cell>
          <cell r="F2452">
            <v>1</v>
          </cell>
          <cell r="G2452">
            <v>39776</v>
          </cell>
          <cell r="H2452">
            <v>240</v>
          </cell>
          <cell r="I2452">
            <v>3</v>
          </cell>
          <cell r="J2452">
            <v>3</v>
          </cell>
        </row>
        <row r="2453">
          <cell r="A2453" t="str">
            <v>SSGN</v>
          </cell>
          <cell r="B2453" t="str">
            <v>Secondary Service Greater than 5kW w/o ID</v>
          </cell>
          <cell r="C2453">
            <v>30</v>
          </cell>
          <cell r="D2453">
            <v>25</v>
          </cell>
          <cell r="E2453" t="str">
            <v>R=A1D1</v>
          </cell>
          <cell r="F2453">
            <v>1</v>
          </cell>
          <cell r="G2453">
            <v>40052</v>
          </cell>
          <cell r="H2453">
            <v>999</v>
          </cell>
          <cell r="I2453">
            <v>3</v>
          </cell>
          <cell r="J2453">
            <v>13</v>
          </cell>
        </row>
        <row r="2454">
          <cell r="A2454" t="str">
            <v>SSNN</v>
          </cell>
          <cell r="B2454" t="str">
            <v>Secondary Service Greater than 5kW w/o ID</v>
          </cell>
          <cell r="C2454">
            <v>30</v>
          </cell>
          <cell r="D2454">
            <v>25</v>
          </cell>
          <cell r="E2454" t="str">
            <v>S=I210+CE</v>
          </cell>
          <cell r="F2454">
            <v>1</v>
          </cell>
          <cell r="G2454">
            <v>40073</v>
          </cell>
          <cell r="H2454">
            <v>240</v>
          </cell>
          <cell r="I2454">
            <v>3</v>
          </cell>
          <cell r="J2454">
            <v>9</v>
          </cell>
        </row>
        <row r="2455">
          <cell r="A2455" t="str">
            <v>SSNN</v>
          </cell>
          <cell r="B2455" t="str">
            <v>Secondary Service Greater than 5kW w/o ID</v>
          </cell>
          <cell r="C2455">
            <v>30</v>
          </cell>
          <cell r="D2455">
            <v>25</v>
          </cell>
          <cell r="E2455" t="str">
            <v>R=A1D1</v>
          </cell>
          <cell r="F2455">
            <v>1</v>
          </cell>
          <cell r="H2455">
            <v>240</v>
          </cell>
          <cell r="I2455">
            <v>3</v>
          </cell>
          <cell r="J2455">
            <v>318</v>
          </cell>
        </row>
        <row r="2456">
          <cell r="A2456" t="str">
            <v>SSAN</v>
          </cell>
          <cell r="B2456" t="str">
            <v>Secondary Service Greater than 5kW w/o ID</v>
          </cell>
          <cell r="C2456">
            <v>30</v>
          </cell>
          <cell r="D2456">
            <v>25</v>
          </cell>
          <cell r="E2456" t="str">
            <v>R=A1D1</v>
          </cell>
          <cell r="F2456">
            <v>1</v>
          </cell>
          <cell r="H2456">
            <v>240</v>
          </cell>
          <cell r="I2456">
            <v>3</v>
          </cell>
          <cell r="J2456">
            <v>1</v>
          </cell>
        </row>
        <row r="2457">
          <cell r="A2457" t="str">
            <v>SSGN</v>
          </cell>
          <cell r="B2457" t="str">
            <v>Secondary Service Greater than 5kW w/o ID</v>
          </cell>
          <cell r="C2457">
            <v>30</v>
          </cell>
          <cell r="D2457">
            <v>25</v>
          </cell>
          <cell r="E2457" t="str">
            <v>R=DXMS</v>
          </cell>
          <cell r="F2457">
            <v>1</v>
          </cell>
          <cell r="H2457">
            <v>0</v>
          </cell>
          <cell r="I2457">
            <v>0</v>
          </cell>
          <cell r="J2457">
            <v>1</v>
          </cell>
        </row>
        <row r="2458">
          <cell r="A2458" t="str">
            <v>SSNN</v>
          </cell>
          <cell r="B2458" t="str">
            <v>Secondary Service Greater than 5kW w/o ID</v>
          </cell>
          <cell r="C2458">
            <v>30</v>
          </cell>
          <cell r="D2458">
            <v>25</v>
          </cell>
          <cell r="E2458" t="str">
            <v>R=KWS</v>
          </cell>
          <cell r="F2458">
            <v>1</v>
          </cell>
          <cell r="H2458">
            <v>120</v>
          </cell>
          <cell r="I2458">
            <v>4</v>
          </cell>
          <cell r="J2458">
            <v>1</v>
          </cell>
        </row>
        <row r="2459">
          <cell r="A2459" t="str">
            <v>SSGN</v>
          </cell>
          <cell r="B2459" t="str">
            <v>Secondary Service Greater than 5kW w/o ID</v>
          </cell>
          <cell r="C2459">
            <v>30</v>
          </cell>
          <cell r="D2459">
            <v>25</v>
          </cell>
          <cell r="E2459" t="str">
            <v>R=D5SH</v>
          </cell>
          <cell r="F2459">
            <v>1</v>
          </cell>
          <cell r="H2459">
            <v>240</v>
          </cell>
          <cell r="I2459">
            <v>3</v>
          </cell>
          <cell r="J2459">
            <v>7</v>
          </cell>
        </row>
        <row r="2460">
          <cell r="A2460" t="str">
            <v>SSGN</v>
          </cell>
          <cell r="B2460" t="str">
            <v>Secondary Service Greater than 5kW w/o ID</v>
          </cell>
          <cell r="C2460">
            <v>30</v>
          </cell>
          <cell r="D2460">
            <v>25</v>
          </cell>
          <cell r="E2460" t="str">
            <v>R=DDMS</v>
          </cell>
          <cell r="F2460">
            <v>1</v>
          </cell>
          <cell r="H2460">
            <v>240</v>
          </cell>
          <cell r="I2460">
            <v>3</v>
          </cell>
          <cell r="J2460">
            <v>1</v>
          </cell>
        </row>
        <row r="2461">
          <cell r="A2461" t="str">
            <v>SSNN</v>
          </cell>
          <cell r="B2461" t="str">
            <v>Secondary Service Greater than 5kW w/o ID</v>
          </cell>
          <cell r="C2461">
            <v>30</v>
          </cell>
          <cell r="D2461">
            <v>25</v>
          </cell>
          <cell r="E2461" t="str">
            <v>R=A1D1</v>
          </cell>
          <cell r="F2461">
            <v>1</v>
          </cell>
          <cell r="G2461">
            <v>38603</v>
          </cell>
          <cell r="H2461">
            <v>999</v>
          </cell>
          <cell r="I2461">
            <v>3</v>
          </cell>
          <cell r="J2461">
            <v>10</v>
          </cell>
        </row>
        <row r="2462">
          <cell r="A2462" t="str">
            <v>SSGN</v>
          </cell>
          <cell r="B2462" t="str">
            <v>Secondary Service Greater than 5kW w/o ID</v>
          </cell>
          <cell r="C2462">
            <v>30</v>
          </cell>
          <cell r="D2462">
            <v>25</v>
          </cell>
          <cell r="E2462" t="str">
            <v>R=A1D1</v>
          </cell>
          <cell r="F2462">
            <v>1</v>
          </cell>
          <cell r="G2462">
            <v>38020</v>
          </cell>
          <cell r="H2462">
            <v>999</v>
          </cell>
          <cell r="I2462">
            <v>3</v>
          </cell>
          <cell r="J2462">
            <v>2</v>
          </cell>
        </row>
        <row r="2463">
          <cell r="A2463" t="str">
            <v>SSNN</v>
          </cell>
          <cell r="B2463" t="str">
            <v>Secondary Service Greater than 5kW w/o ID</v>
          </cell>
          <cell r="C2463">
            <v>30</v>
          </cell>
          <cell r="D2463">
            <v>25</v>
          </cell>
          <cell r="E2463" t="str">
            <v>R=A1D1</v>
          </cell>
          <cell r="F2463">
            <v>1</v>
          </cell>
          <cell r="G2463">
            <v>38518</v>
          </cell>
          <cell r="H2463">
            <v>240</v>
          </cell>
          <cell r="I2463">
            <v>3</v>
          </cell>
          <cell r="J2463">
            <v>6</v>
          </cell>
        </row>
        <row r="2464">
          <cell r="A2464" t="str">
            <v>SSNN</v>
          </cell>
          <cell r="B2464" t="str">
            <v>Secondary Service Greater than 5kW w/o ID</v>
          </cell>
          <cell r="C2464">
            <v>30</v>
          </cell>
          <cell r="D2464">
            <v>25</v>
          </cell>
          <cell r="E2464" t="str">
            <v>R=A1D1</v>
          </cell>
          <cell r="F2464">
            <v>1</v>
          </cell>
          <cell r="G2464">
            <v>38419</v>
          </cell>
          <cell r="H2464">
            <v>240</v>
          </cell>
          <cell r="I2464">
            <v>3</v>
          </cell>
          <cell r="J2464">
            <v>15</v>
          </cell>
        </row>
        <row r="2465">
          <cell r="A2465" t="str">
            <v>SSGN</v>
          </cell>
          <cell r="B2465" t="str">
            <v>Secondary Service Greater than 5kW w/o ID</v>
          </cell>
          <cell r="C2465">
            <v>30</v>
          </cell>
          <cell r="D2465">
            <v>25</v>
          </cell>
          <cell r="E2465" t="str">
            <v>R=A1D1</v>
          </cell>
          <cell r="F2465">
            <v>1</v>
          </cell>
          <cell r="G2465">
            <v>38419</v>
          </cell>
          <cell r="H2465">
            <v>240</v>
          </cell>
          <cell r="I2465">
            <v>3</v>
          </cell>
          <cell r="J2465">
            <v>4</v>
          </cell>
        </row>
        <row r="2466">
          <cell r="A2466" t="str">
            <v>SSNN</v>
          </cell>
          <cell r="B2466" t="str">
            <v>Secondary Service Greater than 5kW w/o ID</v>
          </cell>
          <cell r="C2466">
            <v>30</v>
          </cell>
          <cell r="D2466">
            <v>25</v>
          </cell>
          <cell r="E2466" t="str">
            <v>R=A1D1</v>
          </cell>
          <cell r="F2466">
            <v>1</v>
          </cell>
          <cell r="G2466">
            <v>38413</v>
          </cell>
          <cell r="H2466">
            <v>240</v>
          </cell>
          <cell r="I2466">
            <v>3</v>
          </cell>
          <cell r="J2466">
            <v>6</v>
          </cell>
        </row>
        <row r="2467">
          <cell r="A2467" t="str">
            <v>SSGN</v>
          </cell>
          <cell r="B2467" t="str">
            <v>Secondary Service Greater than 5kW w/o ID</v>
          </cell>
          <cell r="C2467">
            <v>30</v>
          </cell>
          <cell r="D2467">
            <v>25</v>
          </cell>
          <cell r="E2467" t="str">
            <v>R=A1D1</v>
          </cell>
          <cell r="F2467">
            <v>1</v>
          </cell>
          <cell r="G2467">
            <v>38533</v>
          </cell>
          <cell r="H2467">
            <v>240</v>
          </cell>
          <cell r="I2467">
            <v>3</v>
          </cell>
          <cell r="J2467">
            <v>2</v>
          </cell>
        </row>
        <row r="2468">
          <cell r="A2468" t="str">
            <v>SSNN</v>
          </cell>
          <cell r="B2468" t="str">
            <v>Secondary Service Greater than 5kW w/o ID</v>
          </cell>
          <cell r="C2468">
            <v>30</v>
          </cell>
          <cell r="D2468">
            <v>25</v>
          </cell>
          <cell r="E2468" t="str">
            <v>R=KWS</v>
          </cell>
          <cell r="F2468">
            <v>1</v>
          </cell>
          <cell r="H2468">
            <v>240</v>
          </cell>
          <cell r="I2468">
            <v>3</v>
          </cell>
          <cell r="J2468">
            <v>2</v>
          </cell>
        </row>
        <row r="2469">
          <cell r="A2469" t="str">
            <v>SSGN</v>
          </cell>
          <cell r="B2469" t="str">
            <v>Secondary Service Greater than 5kW w/o ID</v>
          </cell>
          <cell r="C2469">
            <v>30</v>
          </cell>
          <cell r="D2469">
            <v>20</v>
          </cell>
          <cell r="E2469" t="str">
            <v>R=MS</v>
          </cell>
          <cell r="F2469">
            <v>1</v>
          </cell>
          <cell r="H2469">
            <v>240</v>
          </cell>
          <cell r="I2469">
            <v>3</v>
          </cell>
          <cell r="J2469">
            <v>1</v>
          </cell>
        </row>
        <row r="2470">
          <cell r="A2470" t="str">
            <v>SSNN</v>
          </cell>
          <cell r="B2470" t="str">
            <v>Secondary Service Greater than 5kW w/o ID</v>
          </cell>
          <cell r="C2470">
            <v>30</v>
          </cell>
          <cell r="D2470">
            <v>25</v>
          </cell>
          <cell r="E2470" t="str">
            <v>R=A1D1</v>
          </cell>
          <cell r="F2470">
            <v>1</v>
          </cell>
          <cell r="G2470">
            <v>37931</v>
          </cell>
          <cell r="H2470">
            <v>240</v>
          </cell>
          <cell r="I2470">
            <v>3</v>
          </cell>
          <cell r="J2470">
            <v>8</v>
          </cell>
        </row>
        <row r="2471">
          <cell r="A2471" t="str">
            <v>SSPN</v>
          </cell>
          <cell r="B2471" t="str">
            <v>Secondary Service Greater than 5kW w/o ID</v>
          </cell>
          <cell r="C2471">
            <v>30</v>
          </cell>
          <cell r="D2471">
            <v>25</v>
          </cell>
          <cell r="E2471" t="str">
            <v>R=TMS2S</v>
          </cell>
          <cell r="F2471">
            <v>1</v>
          </cell>
          <cell r="H2471">
            <v>240</v>
          </cell>
          <cell r="I2471">
            <v>3</v>
          </cell>
          <cell r="J2471">
            <v>1</v>
          </cell>
        </row>
        <row r="2472">
          <cell r="A2472" t="str">
            <v>SSNN</v>
          </cell>
          <cell r="B2472" t="str">
            <v>Secondary Service Greater than 5kW w/o ID</v>
          </cell>
          <cell r="C2472">
            <v>30</v>
          </cell>
          <cell r="D2472">
            <v>25</v>
          </cell>
          <cell r="E2472" t="str">
            <v>R=A1D1</v>
          </cell>
          <cell r="F2472">
            <v>1</v>
          </cell>
          <cell r="G2472">
            <v>37802</v>
          </cell>
          <cell r="H2472">
            <v>240</v>
          </cell>
          <cell r="I2472">
            <v>3</v>
          </cell>
          <cell r="J2472">
            <v>3</v>
          </cell>
        </row>
        <row r="2473">
          <cell r="A2473" t="str">
            <v>SSGN</v>
          </cell>
          <cell r="B2473" t="str">
            <v>Secondary Service Greater than 5kW w/o ID</v>
          </cell>
          <cell r="C2473">
            <v>30</v>
          </cell>
          <cell r="D2473">
            <v>25</v>
          </cell>
          <cell r="E2473" t="str">
            <v>R=A1D1</v>
          </cell>
          <cell r="F2473">
            <v>1</v>
          </cell>
          <cell r="G2473">
            <v>35916</v>
          </cell>
          <cell r="H2473">
            <v>240</v>
          </cell>
          <cell r="I2473">
            <v>3</v>
          </cell>
          <cell r="J2473">
            <v>1</v>
          </cell>
        </row>
        <row r="2474">
          <cell r="A2474" t="str">
            <v>SSGN</v>
          </cell>
          <cell r="B2474" t="str">
            <v>Secondary Service Greater than 5kW w/o ID</v>
          </cell>
          <cell r="C2474">
            <v>30</v>
          </cell>
          <cell r="D2474">
            <v>25</v>
          </cell>
          <cell r="E2474" t="str">
            <v>R=A1D1</v>
          </cell>
          <cell r="F2474">
            <v>1</v>
          </cell>
          <cell r="G2474">
            <v>35947</v>
          </cell>
          <cell r="H2474">
            <v>240</v>
          </cell>
          <cell r="I2474">
            <v>3</v>
          </cell>
          <cell r="J2474">
            <v>1</v>
          </cell>
        </row>
        <row r="2475">
          <cell r="A2475" t="str">
            <v>SSGN</v>
          </cell>
          <cell r="B2475" t="str">
            <v>Secondary Service Greater than 5kW w/o ID</v>
          </cell>
          <cell r="C2475">
            <v>30</v>
          </cell>
          <cell r="D2475">
            <v>25</v>
          </cell>
          <cell r="E2475" t="str">
            <v>R=A1D1</v>
          </cell>
          <cell r="F2475">
            <v>1</v>
          </cell>
          <cell r="H2475">
            <v>999</v>
          </cell>
          <cell r="I2475">
            <v>3</v>
          </cell>
          <cell r="J2475">
            <v>3</v>
          </cell>
        </row>
        <row r="2476">
          <cell r="A2476" t="str">
            <v>SSGN</v>
          </cell>
          <cell r="B2476" t="str">
            <v>Secondary Service Greater than 5kW w/o ID</v>
          </cell>
          <cell r="C2476">
            <v>30</v>
          </cell>
          <cell r="D2476">
            <v>25</v>
          </cell>
          <cell r="E2476" t="str">
            <v>R=A1TL1</v>
          </cell>
          <cell r="F2476">
            <v>1</v>
          </cell>
          <cell r="G2476">
            <v>36558</v>
          </cell>
          <cell r="H2476">
            <v>999</v>
          </cell>
          <cell r="I2476">
            <v>3</v>
          </cell>
          <cell r="J2476">
            <v>2</v>
          </cell>
        </row>
        <row r="2477">
          <cell r="A2477" t="str">
            <v>SSNN</v>
          </cell>
          <cell r="B2477" t="str">
            <v>Secondary Service Greater than 5kW w/o ID</v>
          </cell>
          <cell r="C2477">
            <v>30</v>
          </cell>
          <cell r="D2477">
            <v>25</v>
          </cell>
          <cell r="E2477" t="str">
            <v>R=A1D1</v>
          </cell>
          <cell r="F2477">
            <v>1</v>
          </cell>
          <cell r="G2477">
            <v>36643</v>
          </cell>
          <cell r="H2477">
            <v>240</v>
          </cell>
          <cell r="I2477">
            <v>3</v>
          </cell>
          <cell r="J2477">
            <v>3</v>
          </cell>
        </row>
        <row r="2478">
          <cell r="A2478" t="str">
            <v>SSNN</v>
          </cell>
          <cell r="B2478" t="str">
            <v>Secondary Service Greater than 5kW w/o ID</v>
          </cell>
          <cell r="C2478">
            <v>30</v>
          </cell>
          <cell r="D2478">
            <v>25</v>
          </cell>
          <cell r="E2478" t="str">
            <v>R=A1D1</v>
          </cell>
          <cell r="F2478">
            <v>1</v>
          </cell>
          <cell r="G2478">
            <v>36647</v>
          </cell>
          <cell r="H2478">
            <v>999</v>
          </cell>
          <cell r="I2478">
            <v>3</v>
          </cell>
          <cell r="J2478">
            <v>1</v>
          </cell>
        </row>
        <row r="2479">
          <cell r="A2479" t="str">
            <v>SSGN</v>
          </cell>
          <cell r="B2479" t="str">
            <v>Secondary Service Greater than 5kW w/o ID</v>
          </cell>
          <cell r="C2479">
            <v>30</v>
          </cell>
          <cell r="D2479">
            <v>25</v>
          </cell>
          <cell r="E2479" t="str">
            <v>R=A1D1</v>
          </cell>
          <cell r="F2479">
            <v>1</v>
          </cell>
          <cell r="G2479">
            <v>36594</v>
          </cell>
          <cell r="H2479">
            <v>240</v>
          </cell>
          <cell r="I2479">
            <v>3</v>
          </cell>
          <cell r="J2479">
            <v>1</v>
          </cell>
        </row>
        <row r="2480">
          <cell r="A2480" t="str">
            <v>SSNN</v>
          </cell>
          <cell r="B2480" t="str">
            <v>Secondary Service Greater than 5kW w/o ID</v>
          </cell>
          <cell r="C2480">
            <v>30</v>
          </cell>
          <cell r="D2480">
            <v>25</v>
          </cell>
          <cell r="E2480" t="str">
            <v>R=A1D1</v>
          </cell>
          <cell r="F2480">
            <v>1</v>
          </cell>
          <cell r="G2480">
            <v>36595</v>
          </cell>
          <cell r="H2480">
            <v>240</v>
          </cell>
          <cell r="I2480">
            <v>3</v>
          </cell>
          <cell r="J2480">
            <v>6</v>
          </cell>
        </row>
        <row r="2481">
          <cell r="A2481" t="str">
            <v>SSGN</v>
          </cell>
          <cell r="B2481" t="str">
            <v>Secondary Service Greater than 5kW w/o ID</v>
          </cell>
          <cell r="C2481">
            <v>30</v>
          </cell>
          <cell r="D2481">
            <v>25</v>
          </cell>
          <cell r="E2481" t="str">
            <v>R=A1D1</v>
          </cell>
          <cell r="F2481">
            <v>1</v>
          </cell>
          <cell r="G2481">
            <v>36825</v>
          </cell>
          <cell r="H2481">
            <v>240</v>
          </cell>
          <cell r="I2481">
            <v>3</v>
          </cell>
          <cell r="J2481">
            <v>1</v>
          </cell>
        </row>
        <row r="2482">
          <cell r="A2482" t="str">
            <v>SSGN</v>
          </cell>
          <cell r="B2482" t="str">
            <v>Secondary Service Greater than 5kW w/o ID</v>
          </cell>
          <cell r="C2482">
            <v>30</v>
          </cell>
          <cell r="D2482">
            <v>25</v>
          </cell>
          <cell r="E2482" t="str">
            <v>R=A1D1</v>
          </cell>
          <cell r="F2482">
            <v>1</v>
          </cell>
          <cell r="G2482">
            <v>36851</v>
          </cell>
          <cell r="H2482">
            <v>240</v>
          </cell>
          <cell r="I2482">
            <v>3</v>
          </cell>
          <cell r="J2482">
            <v>2</v>
          </cell>
        </row>
        <row r="2483">
          <cell r="A2483" t="str">
            <v>SSGN</v>
          </cell>
          <cell r="B2483" t="str">
            <v>Secondary Service Greater than 5kW w/o ID</v>
          </cell>
          <cell r="C2483">
            <v>30</v>
          </cell>
          <cell r="D2483">
            <v>25</v>
          </cell>
          <cell r="E2483" t="str">
            <v>R=A1D1</v>
          </cell>
          <cell r="F2483">
            <v>1</v>
          </cell>
          <cell r="G2483">
            <v>37012</v>
          </cell>
          <cell r="H2483">
            <v>999</v>
          </cell>
          <cell r="I2483">
            <v>3</v>
          </cell>
          <cell r="J2483">
            <v>1</v>
          </cell>
        </row>
        <row r="2484">
          <cell r="A2484" t="str">
            <v>SSPN</v>
          </cell>
          <cell r="B2484" t="str">
            <v>Secondary Service Greater than 5kW w/o ID</v>
          </cell>
          <cell r="C2484">
            <v>30</v>
          </cell>
          <cell r="D2484">
            <v>25</v>
          </cell>
          <cell r="E2484" t="str">
            <v>R=A1D1</v>
          </cell>
          <cell r="F2484">
            <v>1</v>
          </cell>
          <cell r="G2484">
            <v>37025</v>
          </cell>
          <cell r="H2484">
            <v>999</v>
          </cell>
          <cell r="I2484">
            <v>3</v>
          </cell>
          <cell r="J2484">
            <v>1</v>
          </cell>
        </row>
        <row r="2485">
          <cell r="A2485" t="str">
            <v>SSNN</v>
          </cell>
          <cell r="B2485" t="str">
            <v>Secondary Service Greater than 5kW w/o ID</v>
          </cell>
          <cell r="C2485">
            <v>30</v>
          </cell>
          <cell r="D2485">
            <v>25</v>
          </cell>
          <cell r="E2485" t="str">
            <v>R=A1D1</v>
          </cell>
          <cell r="F2485">
            <v>1</v>
          </cell>
          <cell r="G2485">
            <v>36892</v>
          </cell>
          <cell r="H2485">
            <v>240</v>
          </cell>
          <cell r="I2485">
            <v>3</v>
          </cell>
          <cell r="J2485">
            <v>1</v>
          </cell>
        </row>
        <row r="2486">
          <cell r="A2486" t="str">
            <v>SMNN</v>
          </cell>
          <cell r="B2486" t="str">
            <v>Secondary Service Greater than 5kW w/o ID</v>
          </cell>
          <cell r="C2486">
            <v>30</v>
          </cell>
          <cell r="D2486">
            <v>25</v>
          </cell>
          <cell r="E2486" t="str">
            <v>R=A1D1</v>
          </cell>
          <cell r="F2486">
            <v>1</v>
          </cell>
          <cell r="G2486">
            <v>36526</v>
          </cell>
          <cell r="H2486">
            <v>240</v>
          </cell>
          <cell r="I2486">
            <v>3</v>
          </cell>
          <cell r="J2486">
            <v>1</v>
          </cell>
        </row>
        <row r="2487">
          <cell r="A2487" t="str">
            <v>SSAN</v>
          </cell>
          <cell r="B2487" t="str">
            <v>Secondary Service Greater than 5kW w/o ID</v>
          </cell>
          <cell r="C2487">
            <v>30</v>
          </cell>
          <cell r="D2487">
            <v>25</v>
          </cell>
          <cell r="E2487" t="str">
            <v>R=A1D1</v>
          </cell>
          <cell r="F2487">
            <v>1</v>
          </cell>
          <cell r="G2487">
            <v>37641</v>
          </cell>
          <cell r="H2487">
            <v>999</v>
          </cell>
          <cell r="I2487">
            <v>3</v>
          </cell>
          <cell r="J2487">
            <v>1</v>
          </cell>
        </row>
        <row r="2488">
          <cell r="A2488" t="str">
            <v>SSNN</v>
          </cell>
          <cell r="B2488" t="str">
            <v>Secondary Service Greater than 5kW w/o ID</v>
          </cell>
          <cell r="C2488">
            <v>30</v>
          </cell>
          <cell r="D2488">
            <v>25</v>
          </cell>
          <cell r="E2488" t="str">
            <v>R=A1D1</v>
          </cell>
          <cell r="F2488">
            <v>1</v>
          </cell>
          <cell r="G2488">
            <v>38730</v>
          </cell>
          <cell r="H2488">
            <v>240</v>
          </cell>
          <cell r="I2488">
            <v>3</v>
          </cell>
          <cell r="J2488">
            <v>30</v>
          </cell>
        </row>
        <row r="2489">
          <cell r="A2489" t="str">
            <v>SSGN</v>
          </cell>
          <cell r="B2489" t="str">
            <v>Secondary Service Greater than 5kW w/o ID</v>
          </cell>
          <cell r="C2489">
            <v>30</v>
          </cell>
          <cell r="D2489">
            <v>20</v>
          </cell>
          <cell r="E2489" t="str">
            <v>R=AB1</v>
          </cell>
          <cell r="F2489">
            <v>1</v>
          </cell>
          <cell r="G2489">
            <v>38685</v>
          </cell>
          <cell r="H2489">
            <v>240</v>
          </cell>
          <cell r="I2489">
            <v>3</v>
          </cell>
          <cell r="J2489">
            <v>1</v>
          </cell>
        </row>
        <row r="2490">
          <cell r="A2490" t="str">
            <v>SSNN</v>
          </cell>
          <cell r="B2490" t="str">
            <v>Secondary Service Greater than 5kW w/o ID</v>
          </cell>
          <cell r="C2490">
            <v>30</v>
          </cell>
          <cell r="D2490">
            <v>25</v>
          </cell>
          <cell r="E2490" t="str">
            <v>R=A1D1</v>
          </cell>
          <cell r="F2490">
            <v>1</v>
          </cell>
          <cell r="G2490">
            <v>38874</v>
          </cell>
          <cell r="H2490">
            <v>999</v>
          </cell>
          <cell r="I2490">
            <v>3</v>
          </cell>
          <cell r="J2490">
            <v>9</v>
          </cell>
        </row>
        <row r="2491">
          <cell r="A2491" t="str">
            <v>SSGN</v>
          </cell>
          <cell r="B2491" t="str">
            <v>Secondary Service Greater than 5kW w/o ID</v>
          </cell>
          <cell r="C2491">
            <v>30</v>
          </cell>
          <cell r="D2491">
            <v>25</v>
          </cell>
          <cell r="E2491" t="str">
            <v>R=A1D1</v>
          </cell>
          <cell r="F2491">
            <v>1</v>
          </cell>
          <cell r="G2491">
            <v>38777</v>
          </cell>
          <cell r="H2491">
            <v>999</v>
          </cell>
          <cell r="I2491">
            <v>3</v>
          </cell>
          <cell r="J2491">
            <v>4</v>
          </cell>
        </row>
        <row r="2492">
          <cell r="A2492" t="str">
            <v>SSNN</v>
          </cell>
          <cell r="B2492" t="str">
            <v>Secondary Service Greater than 5kW w/o ID</v>
          </cell>
          <cell r="C2492">
            <v>30</v>
          </cell>
          <cell r="D2492">
            <v>25</v>
          </cell>
          <cell r="E2492" t="str">
            <v>R=A1D1</v>
          </cell>
          <cell r="F2492">
            <v>1</v>
          </cell>
          <cell r="G2492">
            <v>38786</v>
          </cell>
          <cell r="H2492">
            <v>240</v>
          </cell>
          <cell r="I2492">
            <v>3</v>
          </cell>
          <cell r="J2492">
            <v>4</v>
          </cell>
        </row>
        <row r="2493">
          <cell r="A2493" t="str">
            <v>SSGN</v>
          </cell>
          <cell r="B2493" t="str">
            <v>Secondary Service Greater than 5kW w/o ID</v>
          </cell>
          <cell r="C2493">
            <v>30</v>
          </cell>
          <cell r="D2493">
            <v>25</v>
          </cell>
          <cell r="E2493" t="str">
            <v>R=A1D1</v>
          </cell>
          <cell r="F2493">
            <v>1</v>
          </cell>
          <cell r="G2493">
            <v>39010</v>
          </cell>
          <cell r="H2493">
            <v>999</v>
          </cell>
          <cell r="I2493">
            <v>3</v>
          </cell>
          <cell r="J2493">
            <v>4</v>
          </cell>
        </row>
        <row r="2494">
          <cell r="A2494" t="str">
            <v>SSNN</v>
          </cell>
          <cell r="B2494" t="str">
            <v>Secondary Service Greater than 5kW w/o ID</v>
          </cell>
          <cell r="C2494">
            <v>30</v>
          </cell>
          <cell r="D2494">
            <v>25</v>
          </cell>
          <cell r="E2494" t="str">
            <v>R=A1D1</v>
          </cell>
          <cell r="F2494">
            <v>1</v>
          </cell>
          <cell r="G2494">
            <v>39184</v>
          </cell>
          <cell r="H2494">
            <v>999</v>
          </cell>
          <cell r="I2494">
            <v>2</v>
          </cell>
          <cell r="J2494">
            <v>3</v>
          </cell>
        </row>
        <row r="2495">
          <cell r="A2495" t="str">
            <v>SSNN</v>
          </cell>
          <cell r="B2495" t="str">
            <v>Secondary Service Greater than 5kW w/o ID</v>
          </cell>
          <cell r="C2495">
            <v>30</v>
          </cell>
          <cell r="D2495">
            <v>25</v>
          </cell>
          <cell r="E2495" t="str">
            <v>R=A1D1</v>
          </cell>
          <cell r="F2495">
            <v>1</v>
          </cell>
          <cell r="G2495">
            <v>39190</v>
          </cell>
          <cell r="H2495">
            <v>240</v>
          </cell>
          <cell r="I2495">
            <v>3</v>
          </cell>
          <cell r="J2495">
            <v>12</v>
          </cell>
        </row>
        <row r="2496">
          <cell r="A2496" t="str">
            <v>SSGN</v>
          </cell>
          <cell r="B2496" t="str">
            <v>Secondary Service Greater than 5kW w/o ID</v>
          </cell>
          <cell r="C2496">
            <v>30</v>
          </cell>
          <cell r="D2496">
            <v>25</v>
          </cell>
          <cell r="E2496" t="str">
            <v>R=A1D1</v>
          </cell>
          <cell r="F2496">
            <v>1</v>
          </cell>
          <cell r="G2496">
            <v>39190</v>
          </cell>
          <cell r="H2496">
            <v>240</v>
          </cell>
          <cell r="I2496">
            <v>3</v>
          </cell>
          <cell r="J2496">
            <v>3</v>
          </cell>
        </row>
        <row r="2497">
          <cell r="A2497" t="str">
            <v>SSNN</v>
          </cell>
          <cell r="B2497" t="str">
            <v>Secondary Service Greater than 5kW w/o ID</v>
          </cell>
          <cell r="C2497">
            <v>30</v>
          </cell>
          <cell r="D2497">
            <v>25</v>
          </cell>
          <cell r="E2497" t="str">
            <v>R=A1D1</v>
          </cell>
          <cell r="F2497">
            <v>1</v>
          </cell>
          <cell r="G2497">
            <v>39258</v>
          </cell>
          <cell r="H2497">
            <v>240</v>
          </cell>
          <cell r="I2497">
            <v>3</v>
          </cell>
          <cell r="J2497">
            <v>7</v>
          </cell>
        </row>
        <row r="2498">
          <cell r="A2498" t="str">
            <v>SSNN</v>
          </cell>
          <cell r="B2498" t="str">
            <v>Secondary Service Greater than 5kW w/o ID</v>
          </cell>
          <cell r="C2498">
            <v>30</v>
          </cell>
          <cell r="D2498">
            <v>25</v>
          </cell>
          <cell r="E2498" t="str">
            <v>R=A1D1</v>
          </cell>
          <cell r="F2498">
            <v>1</v>
          </cell>
          <cell r="G2498">
            <v>39224</v>
          </cell>
          <cell r="H2498">
            <v>240</v>
          </cell>
          <cell r="I2498">
            <v>3</v>
          </cell>
          <cell r="J2498">
            <v>5</v>
          </cell>
        </row>
        <row r="2499">
          <cell r="A2499" t="str">
            <v>SSGN</v>
          </cell>
          <cell r="B2499" t="str">
            <v>Secondary Service Greater than 5kW w/o ID</v>
          </cell>
          <cell r="C2499">
            <v>30</v>
          </cell>
          <cell r="D2499">
            <v>25</v>
          </cell>
          <cell r="E2499" t="str">
            <v>R=A1D1</v>
          </cell>
          <cell r="F2499">
            <v>1</v>
          </cell>
          <cell r="G2499">
            <v>39385</v>
          </cell>
          <cell r="H2499">
            <v>240</v>
          </cell>
          <cell r="I2499">
            <v>3</v>
          </cell>
          <cell r="J2499">
            <v>7</v>
          </cell>
        </row>
        <row r="2500">
          <cell r="A2500" t="str">
            <v>SSNN</v>
          </cell>
          <cell r="B2500" t="str">
            <v>Secondary Service Greater than 5kW w/o ID</v>
          </cell>
          <cell r="C2500">
            <v>30</v>
          </cell>
          <cell r="D2500">
            <v>25</v>
          </cell>
          <cell r="E2500" t="str">
            <v>R=A1D1</v>
          </cell>
          <cell r="F2500">
            <v>1</v>
          </cell>
          <cell r="G2500">
            <v>39736</v>
          </cell>
          <cell r="H2500">
            <v>240</v>
          </cell>
          <cell r="I2500">
            <v>3</v>
          </cell>
          <cell r="J2500">
            <v>231</v>
          </cell>
        </row>
        <row r="2501">
          <cell r="A2501" t="str">
            <v>SSNN</v>
          </cell>
          <cell r="B2501" t="str">
            <v>Secondary Service Greater than 5kW w/o ID</v>
          </cell>
          <cell r="C2501">
            <v>30</v>
          </cell>
          <cell r="D2501">
            <v>25</v>
          </cell>
          <cell r="E2501" t="str">
            <v>R=A1D1</v>
          </cell>
          <cell r="F2501">
            <v>1</v>
          </cell>
          <cell r="G2501">
            <v>39923</v>
          </cell>
          <cell r="H2501">
            <v>999</v>
          </cell>
          <cell r="I2501">
            <v>3</v>
          </cell>
          <cell r="J2501">
            <v>5</v>
          </cell>
        </row>
        <row r="2502">
          <cell r="J2502">
            <v>6168</v>
          </cell>
        </row>
        <row r="2504">
          <cell r="A2504" t="str">
            <v>SSGN</v>
          </cell>
          <cell r="B2504" t="str">
            <v>Secondary Service Greater than 5kW w/o ID</v>
          </cell>
          <cell r="C2504">
            <v>50</v>
          </cell>
          <cell r="D2504">
            <v>25</v>
          </cell>
          <cell r="E2504" t="str">
            <v>R=TMSE</v>
          </cell>
          <cell r="F2504">
            <v>1</v>
          </cell>
          <cell r="H2504">
            <v>240</v>
          </cell>
          <cell r="I2504">
            <v>3</v>
          </cell>
          <cell r="J2504">
            <v>2</v>
          </cell>
        </row>
        <row r="2505">
          <cell r="A2505" t="str">
            <v>SSGN</v>
          </cell>
          <cell r="B2505" t="str">
            <v>Secondary Service Greater than 5kW w/o ID</v>
          </cell>
          <cell r="C2505">
            <v>50</v>
          </cell>
          <cell r="D2505">
            <v>25</v>
          </cell>
          <cell r="E2505" t="str">
            <v>R=IM70S</v>
          </cell>
          <cell r="F2505">
            <v>1</v>
          </cell>
          <cell r="H2505">
            <v>0</v>
          </cell>
          <cell r="I2505">
            <v>0</v>
          </cell>
          <cell r="J2505">
            <v>2</v>
          </cell>
        </row>
        <row r="2506">
          <cell r="A2506" t="str">
            <v>SSGN</v>
          </cell>
          <cell r="B2506" t="str">
            <v>Secondary Service Greater than 5kW w/o ID</v>
          </cell>
          <cell r="C2506">
            <v>50</v>
          </cell>
          <cell r="D2506">
            <v>25</v>
          </cell>
          <cell r="E2506" t="str">
            <v>R=A1D1</v>
          </cell>
          <cell r="F2506">
            <v>1</v>
          </cell>
          <cell r="G2506">
            <v>36404</v>
          </cell>
          <cell r="H2506">
            <v>240</v>
          </cell>
          <cell r="I2506">
            <v>3</v>
          </cell>
          <cell r="J2506">
            <v>3</v>
          </cell>
        </row>
        <row r="2507">
          <cell r="A2507" t="str">
            <v>SSGN</v>
          </cell>
          <cell r="B2507" t="str">
            <v>Secondary Service Greater than 5kW w/o ID</v>
          </cell>
          <cell r="C2507">
            <v>50</v>
          </cell>
          <cell r="D2507">
            <v>25</v>
          </cell>
          <cell r="E2507" t="str">
            <v>R=A1D1</v>
          </cell>
          <cell r="F2507">
            <v>1</v>
          </cell>
          <cell r="G2507">
            <v>37524</v>
          </cell>
          <cell r="H2507">
            <v>240</v>
          </cell>
          <cell r="I2507">
            <v>3</v>
          </cell>
          <cell r="J2507">
            <v>4</v>
          </cell>
        </row>
        <row r="2508">
          <cell r="A2508" t="str">
            <v>SSNN</v>
          </cell>
          <cell r="B2508" t="str">
            <v>Secondary Service Greater than 5kW w/o ID</v>
          </cell>
          <cell r="C2508">
            <v>50</v>
          </cell>
          <cell r="D2508">
            <v>25</v>
          </cell>
          <cell r="E2508" t="str">
            <v>R=A1D1</v>
          </cell>
          <cell r="F2508">
            <v>1</v>
          </cell>
          <cell r="G2508">
            <v>37559</v>
          </cell>
          <cell r="H2508">
            <v>240</v>
          </cell>
          <cell r="I2508">
            <v>3</v>
          </cell>
          <cell r="J2508">
            <v>4</v>
          </cell>
        </row>
        <row r="2509">
          <cell r="A2509" t="str">
            <v>SSAN</v>
          </cell>
          <cell r="B2509" t="str">
            <v>Secondary Service Greater than 5kW w/o ID</v>
          </cell>
          <cell r="C2509">
            <v>50</v>
          </cell>
          <cell r="D2509">
            <v>25</v>
          </cell>
          <cell r="E2509" t="str">
            <v>R=A1D1</v>
          </cell>
          <cell r="F2509">
            <v>1</v>
          </cell>
          <cell r="G2509">
            <v>38673</v>
          </cell>
          <cell r="H2509">
            <v>999</v>
          </cell>
          <cell r="I2509">
            <v>3</v>
          </cell>
          <cell r="J2509">
            <v>1</v>
          </cell>
        </row>
        <row r="2510">
          <cell r="A2510" t="str">
            <v>SSGN</v>
          </cell>
          <cell r="B2510" t="str">
            <v>Secondary Service Greater than 5kW w/o ID</v>
          </cell>
          <cell r="C2510">
            <v>50</v>
          </cell>
          <cell r="D2510">
            <v>25</v>
          </cell>
          <cell r="E2510" t="str">
            <v>R=A1D1</v>
          </cell>
          <cell r="F2510">
            <v>1</v>
          </cell>
          <cell r="G2510">
            <v>39963</v>
          </cell>
          <cell r="H2510">
            <v>999</v>
          </cell>
          <cell r="I2510">
            <v>3</v>
          </cell>
          <cell r="J2510">
            <v>5</v>
          </cell>
        </row>
        <row r="2511">
          <cell r="A2511" t="str">
            <v>SSGN</v>
          </cell>
          <cell r="B2511" t="str">
            <v>Secondary Service Greater than 5kW w/o ID</v>
          </cell>
          <cell r="C2511">
            <v>50</v>
          </cell>
          <cell r="D2511">
            <v>25</v>
          </cell>
          <cell r="E2511" t="str">
            <v>R=TMS</v>
          </cell>
          <cell r="F2511">
            <v>1</v>
          </cell>
          <cell r="H2511">
            <v>0</v>
          </cell>
          <cell r="I2511">
            <v>0</v>
          </cell>
          <cell r="J2511">
            <v>1</v>
          </cell>
        </row>
        <row r="2512">
          <cell r="A2512" t="str">
            <v>SSNN</v>
          </cell>
          <cell r="B2512" t="str">
            <v>Secondary Service Greater than 5kW w/o ID</v>
          </cell>
          <cell r="C2512">
            <v>50</v>
          </cell>
          <cell r="D2512">
            <v>25</v>
          </cell>
          <cell r="E2512" t="str">
            <v>R=TMS</v>
          </cell>
          <cell r="F2512">
            <v>1</v>
          </cell>
          <cell r="H2512">
            <v>240</v>
          </cell>
          <cell r="I2512">
            <v>3</v>
          </cell>
          <cell r="J2512">
            <v>1</v>
          </cell>
        </row>
        <row r="2513">
          <cell r="A2513" t="str">
            <v>SSNN</v>
          </cell>
          <cell r="B2513" t="str">
            <v>Secondary Service Greater than 5kW w/o ID</v>
          </cell>
          <cell r="C2513">
            <v>50</v>
          </cell>
          <cell r="D2513">
            <v>25</v>
          </cell>
          <cell r="E2513" t="str">
            <v>R=A1D1</v>
          </cell>
          <cell r="F2513">
            <v>1</v>
          </cell>
          <cell r="G2513">
            <v>38048</v>
          </cell>
          <cell r="H2513">
            <v>240</v>
          </cell>
          <cell r="I2513">
            <v>3</v>
          </cell>
          <cell r="J2513">
            <v>5</v>
          </cell>
        </row>
        <row r="2514">
          <cell r="A2514" t="str">
            <v>SSGN</v>
          </cell>
          <cell r="B2514" t="str">
            <v>Secondary Service Greater than 5kW w/o ID</v>
          </cell>
          <cell r="C2514">
            <v>50</v>
          </cell>
          <cell r="D2514">
            <v>25</v>
          </cell>
          <cell r="E2514" t="str">
            <v>R=A1D1</v>
          </cell>
          <cell r="F2514">
            <v>1</v>
          </cell>
          <cell r="G2514">
            <v>37994</v>
          </cell>
          <cell r="H2514">
            <v>240</v>
          </cell>
          <cell r="I2514">
            <v>3</v>
          </cell>
          <cell r="J2514">
            <v>2</v>
          </cell>
        </row>
        <row r="2515">
          <cell r="A2515" t="str">
            <v>SSAN</v>
          </cell>
          <cell r="B2515" t="str">
            <v>Secondary Service Greater than 5kW w/o ID</v>
          </cell>
          <cell r="C2515">
            <v>50</v>
          </cell>
          <cell r="D2515">
            <v>25</v>
          </cell>
          <cell r="E2515" t="str">
            <v>R=A1D1</v>
          </cell>
          <cell r="F2515">
            <v>1</v>
          </cell>
          <cell r="G2515">
            <v>37860</v>
          </cell>
          <cell r="H2515">
            <v>999</v>
          </cell>
          <cell r="I2515">
            <v>3</v>
          </cell>
          <cell r="J2515">
            <v>1</v>
          </cell>
        </row>
        <row r="2516">
          <cell r="A2516" t="str">
            <v>SSGN</v>
          </cell>
          <cell r="B2516" t="str">
            <v>Secondary Service Greater than 5kW w/o ID</v>
          </cell>
          <cell r="C2516">
            <v>50</v>
          </cell>
          <cell r="D2516">
            <v>25</v>
          </cell>
          <cell r="E2516" t="str">
            <v>R=A1D1</v>
          </cell>
          <cell r="F2516">
            <v>1</v>
          </cell>
          <cell r="G2516">
            <v>37732</v>
          </cell>
          <cell r="H2516">
            <v>240</v>
          </cell>
          <cell r="I2516">
            <v>3</v>
          </cell>
          <cell r="J2516">
            <v>2</v>
          </cell>
        </row>
        <row r="2517">
          <cell r="A2517" t="str">
            <v>SSGN</v>
          </cell>
          <cell r="B2517" t="str">
            <v>Secondary Service Greater than 5kW w/o ID</v>
          </cell>
          <cell r="C2517">
            <v>50</v>
          </cell>
          <cell r="D2517">
            <v>25</v>
          </cell>
          <cell r="E2517" t="str">
            <v>R=A1D1</v>
          </cell>
          <cell r="F2517">
            <v>1</v>
          </cell>
          <cell r="G2517">
            <v>36595</v>
          </cell>
          <cell r="H2517">
            <v>240</v>
          </cell>
          <cell r="I2517">
            <v>3</v>
          </cell>
          <cell r="J2517">
            <v>7</v>
          </cell>
        </row>
        <row r="2518">
          <cell r="A2518" t="str">
            <v>SSGN</v>
          </cell>
          <cell r="B2518" t="str">
            <v>Secondary Service Greater than 5kW w/o ID</v>
          </cell>
          <cell r="C2518">
            <v>50</v>
          </cell>
          <cell r="D2518">
            <v>25</v>
          </cell>
          <cell r="E2518" t="str">
            <v>R=A1D1</v>
          </cell>
          <cell r="F2518">
            <v>1</v>
          </cell>
          <cell r="G2518">
            <v>38972</v>
          </cell>
          <cell r="H2518">
            <v>240</v>
          </cell>
          <cell r="I2518">
            <v>3</v>
          </cell>
          <cell r="J2518">
            <v>6</v>
          </cell>
        </row>
        <row r="2519">
          <cell r="A2519" t="str">
            <v>SSNN</v>
          </cell>
          <cell r="B2519" t="str">
            <v>Secondary Service Greater than 5kW w/o ID</v>
          </cell>
          <cell r="C2519">
            <v>50</v>
          </cell>
          <cell r="D2519">
            <v>25</v>
          </cell>
          <cell r="E2519" t="str">
            <v>R=A1D1</v>
          </cell>
          <cell r="F2519">
            <v>1</v>
          </cell>
          <cell r="G2519">
            <v>39202</v>
          </cell>
          <cell r="H2519">
            <v>999</v>
          </cell>
          <cell r="I2519">
            <v>3</v>
          </cell>
          <cell r="J2519">
            <v>2</v>
          </cell>
        </row>
        <row r="2520">
          <cell r="A2520" t="str">
            <v>SSGN</v>
          </cell>
          <cell r="B2520" t="str">
            <v>Secondary Service Greater than 5kW w/o ID</v>
          </cell>
          <cell r="C2520">
            <v>50</v>
          </cell>
          <cell r="D2520">
            <v>25</v>
          </cell>
          <cell r="E2520" t="str">
            <v>R=A1D1</v>
          </cell>
          <cell r="F2520">
            <v>1</v>
          </cell>
          <cell r="G2520">
            <v>38489</v>
          </cell>
          <cell r="H2520">
            <v>999</v>
          </cell>
          <cell r="I2520">
            <v>3</v>
          </cell>
          <cell r="J2520">
            <v>5</v>
          </cell>
        </row>
        <row r="2521">
          <cell r="A2521" t="str">
            <v>SSGN</v>
          </cell>
          <cell r="B2521" t="str">
            <v>Secondary Service Greater than 5kW w/o ID</v>
          </cell>
          <cell r="C2521">
            <v>50</v>
          </cell>
          <cell r="D2521">
            <v>25</v>
          </cell>
          <cell r="E2521" t="str">
            <v>R=A1D1</v>
          </cell>
          <cell r="F2521">
            <v>1</v>
          </cell>
          <cell r="G2521">
            <v>38337</v>
          </cell>
          <cell r="H2521">
            <v>240</v>
          </cell>
          <cell r="I2521">
            <v>3</v>
          </cell>
          <cell r="J2521">
            <v>7</v>
          </cell>
        </row>
        <row r="2522">
          <cell r="A2522" t="str">
            <v>SSGN</v>
          </cell>
          <cell r="B2522" t="str">
            <v>Secondary Service Greater than 5kW w/o ID</v>
          </cell>
          <cell r="C2522">
            <v>50</v>
          </cell>
          <cell r="D2522">
            <v>25</v>
          </cell>
          <cell r="E2522" t="str">
            <v>R=D2SH</v>
          </cell>
          <cell r="F2522">
            <v>1</v>
          </cell>
          <cell r="H2522">
            <v>240</v>
          </cell>
          <cell r="I2522">
            <v>3</v>
          </cell>
          <cell r="J2522">
            <v>1</v>
          </cell>
        </row>
        <row r="2523">
          <cell r="A2523" t="str">
            <v>SSGN</v>
          </cell>
          <cell r="B2523" t="str">
            <v>Secondary Service Greater than 5kW w/o ID</v>
          </cell>
          <cell r="C2523">
            <v>50</v>
          </cell>
          <cell r="D2523">
            <v>25</v>
          </cell>
          <cell r="E2523" t="str">
            <v>R=TMS2SE</v>
          </cell>
          <cell r="F2523">
            <v>1</v>
          </cell>
          <cell r="H2523">
            <v>240</v>
          </cell>
          <cell r="I2523">
            <v>3</v>
          </cell>
          <cell r="J2523">
            <v>1</v>
          </cell>
        </row>
        <row r="2524">
          <cell r="A2524" t="str">
            <v>SSGN</v>
          </cell>
          <cell r="B2524" t="str">
            <v>Secondary Service Greater than 5kW w/o ID</v>
          </cell>
          <cell r="C2524">
            <v>50</v>
          </cell>
          <cell r="D2524">
            <v>25</v>
          </cell>
          <cell r="E2524" t="str">
            <v>R=A1D1</v>
          </cell>
          <cell r="F2524">
            <v>1</v>
          </cell>
          <cell r="G2524">
            <v>36445</v>
          </cell>
          <cell r="H2524">
            <v>240</v>
          </cell>
          <cell r="I2524">
            <v>3</v>
          </cell>
          <cell r="J2524">
            <v>4</v>
          </cell>
        </row>
        <row r="2525">
          <cell r="A2525" t="str">
            <v>SSNN</v>
          </cell>
          <cell r="B2525" t="str">
            <v>Secondary Service Greater than 5kW w/o ID</v>
          </cell>
          <cell r="C2525">
            <v>50</v>
          </cell>
          <cell r="D2525">
            <v>25</v>
          </cell>
          <cell r="E2525" t="str">
            <v>R=A1D1</v>
          </cell>
          <cell r="F2525">
            <v>1</v>
          </cell>
          <cell r="G2525">
            <v>36445</v>
          </cell>
          <cell r="H2525">
            <v>240</v>
          </cell>
          <cell r="I2525">
            <v>3</v>
          </cell>
          <cell r="J2525">
            <v>1</v>
          </cell>
        </row>
        <row r="2526">
          <cell r="A2526" t="str">
            <v>SSGN</v>
          </cell>
          <cell r="B2526" t="str">
            <v>Secondary Service Greater than 5kW w/o ID</v>
          </cell>
          <cell r="C2526">
            <v>50</v>
          </cell>
          <cell r="D2526">
            <v>25</v>
          </cell>
          <cell r="E2526" t="str">
            <v>R=A1D1</v>
          </cell>
          <cell r="F2526">
            <v>1</v>
          </cell>
          <cell r="G2526">
            <v>37482</v>
          </cell>
          <cell r="H2526">
            <v>240</v>
          </cell>
          <cell r="I2526">
            <v>3</v>
          </cell>
          <cell r="J2526">
            <v>1</v>
          </cell>
        </row>
        <row r="2527">
          <cell r="A2527" t="str">
            <v>SSGN</v>
          </cell>
          <cell r="B2527" t="str">
            <v>Secondary Service Greater than 5kW w/o ID</v>
          </cell>
          <cell r="C2527">
            <v>50</v>
          </cell>
          <cell r="D2527">
            <v>25</v>
          </cell>
          <cell r="E2527" t="str">
            <v>R=A1D1</v>
          </cell>
          <cell r="F2527">
            <v>1</v>
          </cell>
          <cell r="G2527">
            <v>37343</v>
          </cell>
          <cell r="H2527">
            <v>240</v>
          </cell>
          <cell r="I2527">
            <v>3</v>
          </cell>
          <cell r="J2527">
            <v>1</v>
          </cell>
        </row>
        <row r="2528">
          <cell r="A2528" t="str">
            <v>SSNN</v>
          </cell>
          <cell r="B2528" t="str">
            <v>Secondary Service Greater than 5kW w/o ID</v>
          </cell>
          <cell r="C2528">
            <v>50</v>
          </cell>
          <cell r="D2528">
            <v>25</v>
          </cell>
          <cell r="E2528" t="str">
            <v>R=A1D1</v>
          </cell>
          <cell r="F2528">
            <v>1</v>
          </cell>
          <cell r="G2528">
            <v>37524</v>
          </cell>
          <cell r="H2528">
            <v>240</v>
          </cell>
          <cell r="I2528">
            <v>3</v>
          </cell>
          <cell r="J2528">
            <v>2</v>
          </cell>
        </row>
        <row r="2529">
          <cell r="A2529" t="str">
            <v>SSGN</v>
          </cell>
          <cell r="B2529" t="str">
            <v>Secondary Service Greater than 5kW w/o ID</v>
          </cell>
          <cell r="C2529">
            <v>50</v>
          </cell>
          <cell r="D2529">
            <v>25</v>
          </cell>
          <cell r="E2529" t="str">
            <v>R=A1D1</v>
          </cell>
          <cell r="F2529">
            <v>1</v>
          </cell>
          <cell r="G2529">
            <v>37559</v>
          </cell>
          <cell r="H2529">
            <v>240</v>
          </cell>
          <cell r="I2529">
            <v>3</v>
          </cell>
          <cell r="J2529">
            <v>4</v>
          </cell>
        </row>
        <row r="2530">
          <cell r="A2530" t="str">
            <v>SSGN</v>
          </cell>
          <cell r="B2530" t="str">
            <v>Secondary Service Greater than 5kW w/o ID</v>
          </cell>
          <cell r="C2530">
            <v>50</v>
          </cell>
          <cell r="D2530">
            <v>25</v>
          </cell>
          <cell r="E2530" t="str">
            <v>R=A1D1</v>
          </cell>
          <cell r="F2530">
            <v>1</v>
          </cell>
          <cell r="G2530">
            <v>38673</v>
          </cell>
          <cell r="H2530">
            <v>999</v>
          </cell>
          <cell r="I2530">
            <v>3</v>
          </cell>
          <cell r="J2530">
            <v>2</v>
          </cell>
        </row>
        <row r="2531">
          <cell r="A2531" t="str">
            <v>SSGN</v>
          </cell>
          <cell r="B2531" t="str">
            <v>Secondary Service Greater than 5kW w/o ID</v>
          </cell>
          <cell r="C2531">
            <v>50</v>
          </cell>
          <cell r="D2531">
            <v>25</v>
          </cell>
          <cell r="E2531" t="str">
            <v>R=A1D1</v>
          </cell>
          <cell r="F2531">
            <v>1</v>
          </cell>
          <cell r="G2531">
            <v>39363</v>
          </cell>
          <cell r="H2531">
            <v>240</v>
          </cell>
          <cell r="I2531">
            <v>3</v>
          </cell>
          <cell r="J2531">
            <v>5</v>
          </cell>
        </row>
        <row r="2532">
          <cell r="A2532" t="str">
            <v>SSGN</v>
          </cell>
          <cell r="B2532" t="str">
            <v>Secondary Service Greater than 5kW w/o ID</v>
          </cell>
          <cell r="C2532">
            <v>50</v>
          </cell>
          <cell r="D2532">
            <v>25</v>
          </cell>
          <cell r="E2532" t="str">
            <v>R=A1D1</v>
          </cell>
          <cell r="F2532">
            <v>1</v>
          </cell>
          <cell r="G2532">
            <v>38161</v>
          </cell>
          <cell r="H2532">
            <v>999</v>
          </cell>
          <cell r="I2532">
            <v>3</v>
          </cell>
          <cell r="J2532">
            <v>1</v>
          </cell>
        </row>
        <row r="2533">
          <cell r="A2533" t="str">
            <v>SSGN</v>
          </cell>
          <cell r="B2533" t="str">
            <v>Secondary Service Greater than 5kW w/o ID</v>
          </cell>
          <cell r="C2533">
            <v>50</v>
          </cell>
          <cell r="D2533">
            <v>25</v>
          </cell>
          <cell r="E2533" t="str">
            <v>R=TMS2S</v>
          </cell>
          <cell r="F2533">
            <v>1</v>
          </cell>
          <cell r="H2533">
            <v>0</v>
          </cell>
          <cell r="I2533">
            <v>0</v>
          </cell>
          <cell r="J2533">
            <v>1</v>
          </cell>
        </row>
        <row r="2534">
          <cell r="A2534" t="str">
            <v>SSGN</v>
          </cell>
          <cell r="B2534" t="str">
            <v>Secondary Service Greater than 5kW w/o ID</v>
          </cell>
          <cell r="C2534">
            <v>50</v>
          </cell>
          <cell r="D2534">
            <v>25</v>
          </cell>
          <cell r="E2534" t="str">
            <v>R=A1D1</v>
          </cell>
          <cell r="F2534">
            <v>1</v>
          </cell>
          <cell r="G2534">
            <v>37678</v>
          </cell>
          <cell r="H2534">
            <v>240</v>
          </cell>
          <cell r="I2534">
            <v>3</v>
          </cell>
          <cell r="J2534">
            <v>5</v>
          </cell>
        </row>
        <row r="2535">
          <cell r="A2535" t="str">
            <v>SSNN</v>
          </cell>
          <cell r="B2535" t="str">
            <v>Secondary Service Greater than 5kW w/o ID</v>
          </cell>
          <cell r="C2535">
            <v>50</v>
          </cell>
          <cell r="D2535">
            <v>25</v>
          </cell>
          <cell r="E2535" t="str">
            <v>R=A1D1</v>
          </cell>
          <cell r="F2535">
            <v>1</v>
          </cell>
          <cell r="G2535">
            <v>38450</v>
          </cell>
          <cell r="H2535">
            <v>240</v>
          </cell>
          <cell r="I2535">
            <v>3</v>
          </cell>
          <cell r="J2535">
            <v>1</v>
          </cell>
        </row>
        <row r="2536">
          <cell r="A2536" t="str">
            <v>SSGN</v>
          </cell>
          <cell r="B2536" t="str">
            <v>Secondary Service Greater than 5kW w/o ID</v>
          </cell>
          <cell r="C2536">
            <v>50</v>
          </cell>
          <cell r="D2536">
            <v>25</v>
          </cell>
          <cell r="E2536" t="str">
            <v>R=TMS</v>
          </cell>
          <cell r="F2536">
            <v>1</v>
          </cell>
          <cell r="H2536">
            <v>240</v>
          </cell>
          <cell r="I2536">
            <v>3</v>
          </cell>
          <cell r="J2536">
            <v>1</v>
          </cell>
        </row>
        <row r="2537">
          <cell r="A2537" t="str">
            <v>SSGN</v>
          </cell>
          <cell r="B2537" t="str">
            <v>Secondary Service Greater than 5kW w/o ID</v>
          </cell>
          <cell r="C2537">
            <v>50</v>
          </cell>
          <cell r="D2537">
            <v>25</v>
          </cell>
          <cell r="E2537" t="str">
            <v>R=TMS2SE</v>
          </cell>
          <cell r="F2537">
            <v>1</v>
          </cell>
          <cell r="G2537">
            <v>36161</v>
          </cell>
          <cell r="H2537">
            <v>240</v>
          </cell>
          <cell r="I2537">
            <v>3</v>
          </cell>
          <cell r="J2537">
            <v>1</v>
          </cell>
        </row>
        <row r="2538">
          <cell r="A2538" t="str">
            <v>SSNN</v>
          </cell>
          <cell r="B2538" t="str">
            <v>Secondary Service Greater than 5kW w/o ID</v>
          </cell>
          <cell r="C2538">
            <v>50</v>
          </cell>
          <cell r="D2538">
            <v>25</v>
          </cell>
          <cell r="E2538" t="str">
            <v>R=A1D1</v>
          </cell>
          <cell r="F2538">
            <v>1</v>
          </cell>
          <cell r="G2538">
            <v>36595</v>
          </cell>
          <cell r="H2538">
            <v>240</v>
          </cell>
          <cell r="I2538">
            <v>3</v>
          </cell>
          <cell r="J2538">
            <v>1</v>
          </cell>
        </row>
        <row r="2539">
          <cell r="A2539" t="str">
            <v>SSGN</v>
          </cell>
          <cell r="B2539" t="str">
            <v>Secondary Service Greater than 5kW w/o ID</v>
          </cell>
          <cell r="C2539">
            <v>50</v>
          </cell>
          <cell r="D2539">
            <v>25</v>
          </cell>
          <cell r="E2539" t="str">
            <v>R=A1D1</v>
          </cell>
          <cell r="F2539">
            <v>1</v>
          </cell>
          <cell r="G2539">
            <v>37384</v>
          </cell>
          <cell r="H2539">
            <v>999</v>
          </cell>
          <cell r="I2539">
            <v>3</v>
          </cell>
          <cell r="J2539">
            <v>2</v>
          </cell>
        </row>
        <row r="2540">
          <cell r="A2540" t="str">
            <v>SSNN</v>
          </cell>
          <cell r="B2540" t="str">
            <v>Secondary Service Greater than 5kW w/o ID</v>
          </cell>
          <cell r="C2540">
            <v>50</v>
          </cell>
          <cell r="D2540">
            <v>25</v>
          </cell>
          <cell r="E2540" t="str">
            <v>R=A1D1</v>
          </cell>
          <cell r="F2540">
            <v>1</v>
          </cell>
          <cell r="G2540">
            <v>37482</v>
          </cell>
          <cell r="H2540">
            <v>240</v>
          </cell>
          <cell r="I2540">
            <v>3</v>
          </cell>
          <cell r="J2540">
            <v>1</v>
          </cell>
        </row>
        <row r="2541">
          <cell r="A2541" t="str">
            <v>SSGN</v>
          </cell>
          <cell r="B2541" t="str">
            <v>Secondary Service Greater than 5kW w/o ID</v>
          </cell>
          <cell r="C2541">
            <v>50</v>
          </cell>
          <cell r="D2541">
            <v>25</v>
          </cell>
          <cell r="E2541" t="str">
            <v>R=A1D1</v>
          </cell>
          <cell r="F2541">
            <v>1</v>
          </cell>
          <cell r="G2541">
            <v>37343</v>
          </cell>
          <cell r="H2541">
            <v>240</v>
          </cell>
          <cell r="I2541">
            <v>3</v>
          </cell>
          <cell r="J2541">
            <v>1</v>
          </cell>
        </row>
        <row r="2542">
          <cell r="A2542" t="str">
            <v>SSNN</v>
          </cell>
          <cell r="B2542" t="str">
            <v>Secondary Service Greater than 5kW w/o ID</v>
          </cell>
          <cell r="C2542">
            <v>50</v>
          </cell>
          <cell r="D2542">
            <v>25</v>
          </cell>
          <cell r="E2542" t="str">
            <v>R=A1D1</v>
          </cell>
          <cell r="F2542">
            <v>1</v>
          </cell>
          <cell r="G2542">
            <v>37658</v>
          </cell>
          <cell r="H2542">
            <v>240</v>
          </cell>
          <cell r="I2542">
            <v>3</v>
          </cell>
          <cell r="J2542">
            <v>3</v>
          </cell>
        </row>
        <row r="2543">
          <cell r="A2543" t="str">
            <v>SSGN</v>
          </cell>
          <cell r="B2543" t="str">
            <v>Secondary Service Greater than 5kW w/o ID</v>
          </cell>
          <cell r="C2543">
            <v>50</v>
          </cell>
          <cell r="D2543">
            <v>25</v>
          </cell>
          <cell r="E2543" t="str">
            <v>R=A1D1</v>
          </cell>
          <cell r="F2543">
            <v>1</v>
          </cell>
          <cell r="G2543">
            <v>38810</v>
          </cell>
          <cell r="H2543">
            <v>240</v>
          </cell>
          <cell r="I2543">
            <v>3</v>
          </cell>
          <cell r="J2543">
            <v>1</v>
          </cell>
        </row>
        <row r="2544">
          <cell r="A2544" t="str">
            <v>SSNN</v>
          </cell>
          <cell r="B2544" t="str">
            <v>Secondary Service Greater than 5kW w/o ID</v>
          </cell>
          <cell r="C2544">
            <v>50</v>
          </cell>
          <cell r="D2544">
            <v>25</v>
          </cell>
          <cell r="E2544" t="str">
            <v>R=A1D1</v>
          </cell>
          <cell r="F2544">
            <v>1</v>
          </cell>
          <cell r="G2544">
            <v>39107</v>
          </cell>
          <cell r="H2544">
            <v>999</v>
          </cell>
          <cell r="I2544">
            <v>3</v>
          </cell>
          <cell r="J2544">
            <v>1</v>
          </cell>
        </row>
        <row r="2545">
          <cell r="A2545" t="str">
            <v>SSGN</v>
          </cell>
          <cell r="B2545" t="str">
            <v>Secondary Service Greater than 5kW w/o ID</v>
          </cell>
          <cell r="C2545">
            <v>50</v>
          </cell>
          <cell r="D2545">
            <v>25</v>
          </cell>
          <cell r="E2545" t="str">
            <v>R=A1D1</v>
          </cell>
          <cell r="F2545">
            <v>1</v>
          </cell>
          <cell r="G2545">
            <v>37938</v>
          </cell>
          <cell r="H2545">
            <v>999</v>
          </cell>
          <cell r="I2545">
            <v>3</v>
          </cell>
          <cell r="J2545">
            <v>3</v>
          </cell>
        </row>
        <row r="2546">
          <cell r="A2546" t="str">
            <v>SSGN</v>
          </cell>
          <cell r="B2546" t="str">
            <v>Secondary Service Greater than 5kW w/o ID</v>
          </cell>
          <cell r="C2546">
            <v>50</v>
          </cell>
          <cell r="D2546">
            <v>25</v>
          </cell>
          <cell r="E2546" t="str">
            <v>R=A1D1</v>
          </cell>
          <cell r="F2546">
            <v>1</v>
          </cell>
          <cell r="G2546">
            <v>38450</v>
          </cell>
          <cell r="H2546">
            <v>240</v>
          </cell>
          <cell r="I2546">
            <v>3</v>
          </cell>
          <cell r="J2546">
            <v>4</v>
          </cell>
        </row>
        <row r="2547">
          <cell r="A2547" t="str">
            <v>SSGN</v>
          </cell>
          <cell r="B2547" t="str">
            <v>Secondary Service Greater than 5kW w/o ID</v>
          </cell>
          <cell r="C2547">
            <v>50</v>
          </cell>
          <cell r="D2547">
            <v>25</v>
          </cell>
          <cell r="E2547" t="str">
            <v>R=A1D1</v>
          </cell>
          <cell r="F2547">
            <v>1</v>
          </cell>
          <cell r="G2547">
            <v>38533</v>
          </cell>
          <cell r="H2547">
            <v>240</v>
          </cell>
          <cell r="I2547">
            <v>3</v>
          </cell>
          <cell r="J2547">
            <v>9</v>
          </cell>
        </row>
        <row r="2548">
          <cell r="A2548" t="str">
            <v>SSNN</v>
          </cell>
          <cell r="B2548" t="str">
            <v>Secondary Service Greater than 5kW w/o ID</v>
          </cell>
          <cell r="C2548">
            <v>50</v>
          </cell>
          <cell r="D2548">
            <v>25</v>
          </cell>
          <cell r="E2548" t="str">
            <v>R=A1D1</v>
          </cell>
          <cell r="F2548">
            <v>1</v>
          </cell>
          <cell r="G2548">
            <v>38533</v>
          </cell>
          <cell r="H2548">
            <v>240</v>
          </cell>
          <cell r="I2548">
            <v>3</v>
          </cell>
          <cell r="J2548">
            <v>3</v>
          </cell>
        </row>
        <row r="2549">
          <cell r="A2549" t="str">
            <v>SSGN</v>
          </cell>
          <cell r="B2549" t="str">
            <v>Secondary Service Greater than 5kW w/o ID</v>
          </cell>
          <cell r="C2549">
            <v>50</v>
          </cell>
          <cell r="D2549">
            <v>25</v>
          </cell>
          <cell r="E2549" t="str">
            <v>R=TMS2S</v>
          </cell>
          <cell r="F2549">
            <v>1</v>
          </cell>
          <cell r="H2549">
            <v>240</v>
          </cell>
          <cell r="I2549">
            <v>3</v>
          </cell>
          <cell r="J2549">
            <v>5</v>
          </cell>
        </row>
        <row r="2550">
          <cell r="A2550" t="str">
            <v>SSNN</v>
          </cell>
          <cell r="B2550" t="str">
            <v>Secondary Service Greater than 5kW w/o ID</v>
          </cell>
          <cell r="C2550">
            <v>50</v>
          </cell>
          <cell r="D2550">
            <v>25</v>
          </cell>
          <cell r="E2550" t="str">
            <v>R=A1D1</v>
          </cell>
          <cell r="F2550">
            <v>1</v>
          </cell>
          <cell r="G2550">
            <v>37994</v>
          </cell>
          <cell r="H2550">
            <v>240</v>
          </cell>
          <cell r="I2550">
            <v>3</v>
          </cell>
          <cell r="J2550">
            <v>2</v>
          </cell>
        </row>
        <row r="2551">
          <cell r="A2551" t="str">
            <v>SSNN</v>
          </cell>
          <cell r="B2551" t="str">
            <v>Secondary Service Greater than 5kW w/o ID</v>
          </cell>
          <cell r="C2551">
            <v>50</v>
          </cell>
          <cell r="D2551">
            <v>25</v>
          </cell>
          <cell r="E2551" t="str">
            <v>R=A1D1</v>
          </cell>
          <cell r="F2551">
            <v>1</v>
          </cell>
          <cell r="G2551">
            <v>36161</v>
          </cell>
          <cell r="H2551">
            <v>240</v>
          </cell>
          <cell r="I2551">
            <v>3</v>
          </cell>
          <cell r="J2551">
            <v>1</v>
          </cell>
        </row>
        <row r="2552">
          <cell r="A2552" t="str">
            <v>SSNN</v>
          </cell>
          <cell r="B2552" t="str">
            <v>Secondary Service Greater than 5kW w/o ID</v>
          </cell>
          <cell r="C2552">
            <v>50</v>
          </cell>
          <cell r="D2552">
            <v>25</v>
          </cell>
          <cell r="E2552" t="str">
            <v>R=A1D1</v>
          </cell>
          <cell r="F2552">
            <v>1</v>
          </cell>
          <cell r="G2552">
            <v>37678</v>
          </cell>
          <cell r="H2552">
            <v>240</v>
          </cell>
          <cell r="I2552">
            <v>3</v>
          </cell>
          <cell r="J2552">
            <v>11</v>
          </cell>
        </row>
        <row r="2553">
          <cell r="A2553" t="str">
            <v>SSGN</v>
          </cell>
          <cell r="B2553" t="str">
            <v>Secondary Service Greater than 5kW w/o ID</v>
          </cell>
          <cell r="C2553">
            <v>50</v>
          </cell>
          <cell r="D2553">
            <v>25</v>
          </cell>
          <cell r="E2553" t="str">
            <v>R=A1D1</v>
          </cell>
          <cell r="F2553">
            <v>1</v>
          </cell>
          <cell r="G2553">
            <v>37678</v>
          </cell>
          <cell r="H2553">
            <v>240</v>
          </cell>
          <cell r="I2553">
            <v>3</v>
          </cell>
          <cell r="J2553">
            <v>1</v>
          </cell>
        </row>
        <row r="2554">
          <cell r="A2554" t="str">
            <v>SSGN</v>
          </cell>
          <cell r="B2554" t="str">
            <v>Secondary Service Greater than 5kW w/o ID</v>
          </cell>
          <cell r="C2554">
            <v>50</v>
          </cell>
          <cell r="D2554">
            <v>25</v>
          </cell>
          <cell r="E2554" t="str">
            <v>R=A1D1</v>
          </cell>
          <cell r="F2554">
            <v>1</v>
          </cell>
          <cell r="G2554">
            <v>39258</v>
          </cell>
          <cell r="H2554">
            <v>240</v>
          </cell>
          <cell r="I2554">
            <v>3</v>
          </cell>
          <cell r="J2554">
            <v>4</v>
          </cell>
        </row>
        <row r="2555">
          <cell r="A2555" t="str">
            <v>SSNN</v>
          </cell>
          <cell r="B2555" t="str">
            <v>Secondary Service Greater than 5kW w/o ID</v>
          </cell>
          <cell r="C2555">
            <v>50</v>
          </cell>
          <cell r="D2555">
            <v>25</v>
          </cell>
          <cell r="E2555" t="str">
            <v>R=A1D1</v>
          </cell>
          <cell r="F2555">
            <v>1</v>
          </cell>
          <cell r="G2555">
            <v>39472</v>
          </cell>
          <cell r="H2555">
            <v>240</v>
          </cell>
          <cell r="I2555">
            <v>3</v>
          </cell>
          <cell r="J2555">
            <v>1</v>
          </cell>
        </row>
        <row r="2556">
          <cell r="A2556" t="str">
            <v>SSNN</v>
          </cell>
          <cell r="B2556" t="str">
            <v>Secondary Service Greater than 5kW w/o ID</v>
          </cell>
          <cell r="C2556">
            <v>50</v>
          </cell>
          <cell r="D2556">
            <v>25</v>
          </cell>
          <cell r="E2556" t="str">
            <v>R=A1D1</v>
          </cell>
          <cell r="F2556">
            <v>1</v>
          </cell>
          <cell r="G2556">
            <v>39989</v>
          </cell>
          <cell r="H2556">
            <v>240</v>
          </cell>
          <cell r="I2556">
            <v>3</v>
          </cell>
          <cell r="J2556">
            <v>2</v>
          </cell>
        </row>
        <row r="2557">
          <cell r="A2557" t="str">
            <v>SSNN</v>
          </cell>
          <cell r="B2557" t="str">
            <v>Secondary Service Greater than 5kW w/o ID</v>
          </cell>
          <cell r="C2557">
            <v>50</v>
          </cell>
          <cell r="D2557">
            <v>25</v>
          </cell>
          <cell r="E2557" t="str">
            <v>R=A1D1</v>
          </cell>
          <cell r="F2557">
            <v>1</v>
          </cell>
          <cell r="G2557">
            <v>38387</v>
          </cell>
          <cell r="H2557">
            <v>240</v>
          </cell>
          <cell r="I2557">
            <v>3</v>
          </cell>
          <cell r="J2557">
            <v>2</v>
          </cell>
        </row>
        <row r="2558">
          <cell r="A2558" t="str">
            <v>SSGN</v>
          </cell>
          <cell r="B2558" t="str">
            <v>Secondary Service Greater than 5kW w/o ID</v>
          </cell>
          <cell r="C2558">
            <v>50</v>
          </cell>
          <cell r="D2558">
            <v>25</v>
          </cell>
          <cell r="E2558" t="str">
            <v>R=A1D1</v>
          </cell>
          <cell r="F2558">
            <v>1</v>
          </cell>
          <cell r="G2558">
            <v>38048</v>
          </cell>
          <cell r="H2558">
            <v>240</v>
          </cell>
          <cell r="I2558">
            <v>3</v>
          </cell>
          <cell r="J2558">
            <v>4</v>
          </cell>
        </row>
        <row r="2559">
          <cell r="A2559" t="str">
            <v>SSNN</v>
          </cell>
          <cell r="B2559" t="str">
            <v>Secondary Service Greater than 5kW w/o ID</v>
          </cell>
          <cell r="C2559">
            <v>50</v>
          </cell>
          <cell r="D2559">
            <v>25</v>
          </cell>
          <cell r="E2559" t="str">
            <v>R=A1D1</v>
          </cell>
          <cell r="F2559">
            <v>1</v>
          </cell>
          <cell r="G2559">
            <v>37860</v>
          </cell>
          <cell r="H2559">
            <v>999</v>
          </cell>
          <cell r="I2559">
            <v>3</v>
          </cell>
          <cell r="J2559">
            <v>2</v>
          </cell>
        </row>
        <row r="2560">
          <cell r="A2560" t="str">
            <v>SSNN</v>
          </cell>
          <cell r="B2560" t="str">
            <v>Secondary Service Greater than 5kW w/o ID</v>
          </cell>
          <cell r="C2560">
            <v>50</v>
          </cell>
          <cell r="D2560">
            <v>25</v>
          </cell>
          <cell r="E2560" t="str">
            <v>R=A1D1</v>
          </cell>
          <cell r="F2560">
            <v>1</v>
          </cell>
          <cell r="G2560">
            <v>37279</v>
          </cell>
          <cell r="H2560">
            <v>240</v>
          </cell>
          <cell r="I2560">
            <v>3</v>
          </cell>
          <cell r="J2560">
            <v>1</v>
          </cell>
        </row>
        <row r="2561">
          <cell r="A2561" t="str">
            <v>SSNN</v>
          </cell>
          <cell r="B2561" t="str">
            <v>Secondary Service Greater than 5kW w/o ID</v>
          </cell>
          <cell r="C2561">
            <v>50</v>
          </cell>
          <cell r="D2561">
            <v>25</v>
          </cell>
          <cell r="E2561" t="str">
            <v>R=A1D1</v>
          </cell>
          <cell r="F2561">
            <v>1</v>
          </cell>
          <cell r="G2561">
            <v>38673</v>
          </cell>
          <cell r="H2561">
            <v>999</v>
          </cell>
          <cell r="I2561">
            <v>3</v>
          </cell>
          <cell r="J2561">
            <v>5</v>
          </cell>
        </row>
        <row r="2562">
          <cell r="A2562" t="str">
            <v>SSGN</v>
          </cell>
          <cell r="B2562" t="str">
            <v>Secondary Service Greater than 5kW w/o ID</v>
          </cell>
          <cell r="C2562">
            <v>50</v>
          </cell>
          <cell r="D2562">
            <v>25</v>
          </cell>
          <cell r="E2562" t="str">
            <v>R=A1D1</v>
          </cell>
          <cell r="F2562">
            <v>1</v>
          </cell>
          <cell r="G2562">
            <v>39202</v>
          </cell>
          <cell r="H2562">
            <v>999</v>
          </cell>
          <cell r="I2562">
            <v>3</v>
          </cell>
          <cell r="J2562">
            <v>3</v>
          </cell>
        </row>
        <row r="2563">
          <cell r="A2563" t="str">
            <v>SSGN</v>
          </cell>
          <cell r="B2563" t="str">
            <v>Secondary Service Greater than 5kW w/o ID</v>
          </cell>
          <cell r="C2563">
            <v>50</v>
          </cell>
          <cell r="D2563">
            <v>25</v>
          </cell>
          <cell r="E2563" t="str">
            <v>R=A1D1</v>
          </cell>
          <cell r="F2563">
            <v>1</v>
          </cell>
          <cell r="G2563">
            <v>39282</v>
          </cell>
          <cell r="H2563">
            <v>240</v>
          </cell>
          <cell r="I2563">
            <v>3</v>
          </cell>
          <cell r="J2563">
            <v>4</v>
          </cell>
        </row>
        <row r="2564">
          <cell r="A2564" t="str">
            <v>SSGN</v>
          </cell>
          <cell r="B2564" t="str">
            <v>Secondary Service Greater than 5kW w/o ID</v>
          </cell>
          <cell r="C2564">
            <v>50</v>
          </cell>
          <cell r="D2564">
            <v>25</v>
          </cell>
          <cell r="E2564" t="str">
            <v>R=A1D1</v>
          </cell>
          <cell r="F2564">
            <v>1</v>
          </cell>
          <cell r="G2564">
            <v>39665</v>
          </cell>
          <cell r="H2564">
            <v>999</v>
          </cell>
          <cell r="I2564">
            <v>3</v>
          </cell>
          <cell r="J2564">
            <v>5</v>
          </cell>
        </row>
        <row r="2565">
          <cell r="A2565" t="str">
            <v>SSGN</v>
          </cell>
          <cell r="B2565" t="str">
            <v>Secondary Service Greater than 5kW w/o ID</v>
          </cell>
          <cell r="C2565">
            <v>50</v>
          </cell>
          <cell r="D2565">
            <v>25</v>
          </cell>
          <cell r="E2565" t="str">
            <v>R=A1D1</v>
          </cell>
          <cell r="F2565">
            <v>1</v>
          </cell>
          <cell r="G2565">
            <v>39864</v>
          </cell>
          <cell r="H2565">
            <v>240</v>
          </cell>
          <cell r="I2565">
            <v>3</v>
          </cell>
          <cell r="J2565">
            <v>1</v>
          </cell>
        </row>
        <row r="2566">
          <cell r="A2566" t="str">
            <v>SSNN</v>
          </cell>
          <cell r="B2566" t="str">
            <v>Secondary Service Greater than 5kW w/o ID</v>
          </cell>
          <cell r="C2566">
            <v>50</v>
          </cell>
          <cell r="D2566">
            <v>25</v>
          </cell>
          <cell r="E2566" t="str">
            <v>R=A1D1</v>
          </cell>
          <cell r="F2566">
            <v>1</v>
          </cell>
          <cell r="G2566">
            <v>39963</v>
          </cell>
          <cell r="H2566">
            <v>999</v>
          </cell>
          <cell r="I2566">
            <v>3</v>
          </cell>
          <cell r="J2566">
            <v>1</v>
          </cell>
        </row>
        <row r="2567">
          <cell r="A2567" t="str">
            <v>SSNN</v>
          </cell>
          <cell r="B2567" t="str">
            <v>Secondary Service Greater than 5kW w/o ID</v>
          </cell>
          <cell r="C2567">
            <v>50</v>
          </cell>
          <cell r="D2567">
            <v>25</v>
          </cell>
          <cell r="E2567" t="str">
            <v>R=TMS2S</v>
          </cell>
          <cell r="F2567">
            <v>1</v>
          </cell>
          <cell r="H2567">
            <v>240</v>
          </cell>
          <cell r="I2567">
            <v>3</v>
          </cell>
          <cell r="J2567">
            <v>3</v>
          </cell>
        </row>
        <row r="2568">
          <cell r="A2568" t="str">
            <v>SSGN</v>
          </cell>
          <cell r="B2568" t="str">
            <v>Secondary Service Greater than 5kW w/o ID</v>
          </cell>
          <cell r="C2568">
            <v>50</v>
          </cell>
          <cell r="D2568">
            <v>25</v>
          </cell>
          <cell r="E2568" t="str">
            <v>R=A1D1</v>
          </cell>
          <cell r="F2568">
            <v>1</v>
          </cell>
          <cell r="H2568">
            <v>240</v>
          </cell>
          <cell r="I2568">
            <v>3</v>
          </cell>
          <cell r="J2568">
            <v>5</v>
          </cell>
        </row>
        <row r="2569">
          <cell r="A2569" t="str">
            <v>SSAN</v>
          </cell>
          <cell r="B2569" t="str">
            <v>Secondary Service Greater than 5kW w/o ID</v>
          </cell>
          <cell r="C2569">
            <v>50</v>
          </cell>
          <cell r="D2569">
            <v>25</v>
          </cell>
          <cell r="E2569" t="str">
            <v>R=A1D1</v>
          </cell>
          <cell r="F2569">
            <v>1</v>
          </cell>
          <cell r="G2569">
            <v>38387</v>
          </cell>
          <cell r="H2569">
            <v>240</v>
          </cell>
          <cell r="I2569">
            <v>3</v>
          </cell>
          <cell r="J2569">
            <v>1</v>
          </cell>
        </row>
        <row r="2570">
          <cell r="A2570" t="str">
            <v>SSPN</v>
          </cell>
          <cell r="B2570" t="str">
            <v>Secondary Service Greater than 5kW w/o ID</v>
          </cell>
          <cell r="C2570">
            <v>50</v>
          </cell>
          <cell r="D2570">
            <v>25</v>
          </cell>
          <cell r="E2570" t="str">
            <v>R=A1D1</v>
          </cell>
          <cell r="F2570">
            <v>1</v>
          </cell>
          <cell r="G2570">
            <v>38048</v>
          </cell>
          <cell r="H2570">
            <v>240</v>
          </cell>
          <cell r="I2570">
            <v>3</v>
          </cell>
          <cell r="J2570">
            <v>1</v>
          </cell>
        </row>
        <row r="2571">
          <cell r="A2571" t="str">
            <v>SSGN</v>
          </cell>
          <cell r="B2571" t="str">
            <v>Secondary Service Greater than 5kW w/o ID</v>
          </cell>
          <cell r="C2571">
            <v>50</v>
          </cell>
          <cell r="D2571">
            <v>25</v>
          </cell>
          <cell r="E2571" t="str">
            <v>R=A1D1</v>
          </cell>
          <cell r="F2571">
            <v>1</v>
          </cell>
          <cell r="G2571">
            <v>37994</v>
          </cell>
          <cell r="H2571">
            <v>240</v>
          </cell>
          <cell r="I2571">
            <v>3</v>
          </cell>
          <cell r="J2571">
            <v>1</v>
          </cell>
        </row>
        <row r="2572">
          <cell r="A2572" t="str">
            <v>SSNN</v>
          </cell>
          <cell r="B2572" t="str">
            <v>Secondary Service Greater than 5kW w/o ID</v>
          </cell>
          <cell r="C2572">
            <v>50</v>
          </cell>
          <cell r="D2572">
            <v>25</v>
          </cell>
          <cell r="E2572" t="str">
            <v>R=A1D1</v>
          </cell>
          <cell r="F2572">
            <v>1</v>
          </cell>
          <cell r="G2572">
            <v>36405</v>
          </cell>
          <cell r="H2572">
            <v>240</v>
          </cell>
          <cell r="I2572">
            <v>3</v>
          </cell>
          <cell r="J2572">
            <v>1</v>
          </cell>
        </row>
        <row r="2573">
          <cell r="A2573" t="str">
            <v>SSGN</v>
          </cell>
          <cell r="B2573" t="str">
            <v>Secondary Service Greater than 5kW w/o ID</v>
          </cell>
          <cell r="C2573">
            <v>50</v>
          </cell>
          <cell r="D2573">
            <v>25</v>
          </cell>
          <cell r="E2573" t="str">
            <v>R=A1D1</v>
          </cell>
          <cell r="F2573">
            <v>1</v>
          </cell>
          <cell r="G2573">
            <v>37139</v>
          </cell>
          <cell r="H2573">
            <v>240</v>
          </cell>
          <cell r="I2573">
            <v>3</v>
          </cell>
          <cell r="J2573">
            <v>1</v>
          </cell>
        </row>
        <row r="2574">
          <cell r="A2574" t="str">
            <v>SSNN</v>
          </cell>
          <cell r="B2574" t="str">
            <v>Secondary Service Greater than 5kW w/o ID</v>
          </cell>
          <cell r="C2574">
            <v>50</v>
          </cell>
          <cell r="D2574">
            <v>25</v>
          </cell>
          <cell r="E2574" t="str">
            <v>R=A1D1</v>
          </cell>
          <cell r="F2574">
            <v>1</v>
          </cell>
          <cell r="G2574">
            <v>37384</v>
          </cell>
          <cell r="H2574">
            <v>999</v>
          </cell>
          <cell r="I2574">
            <v>3</v>
          </cell>
          <cell r="J2574">
            <v>2</v>
          </cell>
        </row>
        <row r="2575">
          <cell r="A2575" t="str">
            <v>SSGN</v>
          </cell>
          <cell r="B2575" t="str">
            <v>Secondary Service Greater than 5kW w/o ID</v>
          </cell>
          <cell r="C2575">
            <v>50</v>
          </cell>
          <cell r="D2575">
            <v>25</v>
          </cell>
          <cell r="E2575" t="str">
            <v>R=A1D1</v>
          </cell>
          <cell r="F2575">
            <v>1</v>
          </cell>
          <cell r="G2575">
            <v>37432</v>
          </cell>
          <cell r="H2575">
            <v>240</v>
          </cell>
          <cell r="I2575">
            <v>3</v>
          </cell>
          <cell r="J2575">
            <v>9</v>
          </cell>
        </row>
        <row r="2576">
          <cell r="A2576" t="str">
            <v>SSNN</v>
          </cell>
          <cell r="B2576" t="str">
            <v>Secondary Service Greater than 5kW w/o ID</v>
          </cell>
          <cell r="C2576">
            <v>50</v>
          </cell>
          <cell r="D2576">
            <v>25</v>
          </cell>
          <cell r="E2576" t="str">
            <v>R=A1D1</v>
          </cell>
          <cell r="F2576">
            <v>1</v>
          </cell>
          <cell r="G2576">
            <v>38727</v>
          </cell>
          <cell r="H2576">
            <v>240</v>
          </cell>
          <cell r="I2576">
            <v>3</v>
          </cell>
          <cell r="J2576">
            <v>2</v>
          </cell>
        </row>
        <row r="2577">
          <cell r="A2577" t="str">
            <v>SSGN</v>
          </cell>
          <cell r="B2577" t="str">
            <v>Secondary Service Greater than 5kW w/o ID</v>
          </cell>
          <cell r="C2577">
            <v>50</v>
          </cell>
          <cell r="D2577">
            <v>25</v>
          </cell>
          <cell r="E2577" t="str">
            <v>R=A1D1</v>
          </cell>
          <cell r="F2577">
            <v>1</v>
          </cell>
          <cell r="G2577">
            <v>39638</v>
          </cell>
          <cell r="H2577">
            <v>240</v>
          </cell>
          <cell r="I2577">
            <v>3</v>
          </cell>
          <cell r="J2577">
            <v>5</v>
          </cell>
        </row>
        <row r="2578">
          <cell r="A2578" t="str">
            <v>SSGN</v>
          </cell>
          <cell r="B2578" t="str">
            <v>Secondary Service Greater than 5kW w/o ID</v>
          </cell>
          <cell r="C2578">
            <v>50</v>
          </cell>
          <cell r="D2578">
            <v>25</v>
          </cell>
          <cell r="E2578" t="str">
            <v>R=A1D1</v>
          </cell>
          <cell r="F2578">
            <v>1</v>
          </cell>
          <cell r="G2578">
            <v>37860</v>
          </cell>
          <cell r="H2578">
            <v>999</v>
          </cell>
          <cell r="I2578">
            <v>3</v>
          </cell>
          <cell r="J2578">
            <v>2</v>
          </cell>
        </row>
        <row r="2579">
          <cell r="A2579" t="str">
            <v>SSNN</v>
          </cell>
          <cell r="B2579" t="str">
            <v>Secondary Service Greater than 5kW w/o ID</v>
          </cell>
          <cell r="C2579">
            <v>50</v>
          </cell>
          <cell r="D2579">
            <v>25</v>
          </cell>
          <cell r="E2579" t="str">
            <v>R=A1D1</v>
          </cell>
          <cell r="F2579">
            <v>1</v>
          </cell>
          <cell r="H2579">
            <v>999</v>
          </cell>
          <cell r="I2579">
            <v>3</v>
          </cell>
          <cell r="J2579">
            <v>1</v>
          </cell>
        </row>
        <row r="2580">
          <cell r="A2580" t="str">
            <v>SSGN</v>
          </cell>
          <cell r="B2580" t="str">
            <v>Secondary Service Greater than 5kW w/o ID</v>
          </cell>
          <cell r="C2580">
            <v>50</v>
          </cell>
          <cell r="D2580">
            <v>25</v>
          </cell>
          <cell r="E2580" t="str">
            <v>R=A1D1</v>
          </cell>
          <cell r="F2580">
            <v>1</v>
          </cell>
          <cell r="G2580">
            <v>38727</v>
          </cell>
          <cell r="H2580">
            <v>240</v>
          </cell>
          <cell r="I2580">
            <v>3</v>
          </cell>
          <cell r="J2580">
            <v>10</v>
          </cell>
        </row>
        <row r="2581">
          <cell r="A2581" t="str">
            <v>SSNN</v>
          </cell>
          <cell r="B2581" t="str">
            <v>Secondary Service Greater than 5kW w/o ID</v>
          </cell>
          <cell r="C2581">
            <v>50</v>
          </cell>
          <cell r="D2581">
            <v>25</v>
          </cell>
          <cell r="E2581" t="str">
            <v>R=A1D1</v>
          </cell>
          <cell r="F2581">
            <v>1</v>
          </cell>
          <cell r="G2581">
            <v>38810</v>
          </cell>
          <cell r="H2581">
            <v>240</v>
          </cell>
          <cell r="I2581">
            <v>3</v>
          </cell>
          <cell r="J2581">
            <v>4</v>
          </cell>
        </row>
        <row r="2582">
          <cell r="A2582" t="str">
            <v>SSNN</v>
          </cell>
          <cell r="B2582" t="str">
            <v>Secondary Service Greater than 5kW w/o ID</v>
          </cell>
          <cell r="C2582">
            <v>50</v>
          </cell>
          <cell r="D2582">
            <v>25</v>
          </cell>
          <cell r="E2582" t="str">
            <v>R=A1D1</v>
          </cell>
          <cell r="F2582">
            <v>1</v>
          </cell>
          <cell r="H2582">
            <v>240</v>
          </cell>
          <cell r="I2582">
            <v>3</v>
          </cell>
          <cell r="J2582">
            <v>1</v>
          </cell>
        </row>
        <row r="2583">
          <cell r="A2583" t="str">
            <v>SSNN</v>
          </cell>
          <cell r="B2583" t="str">
            <v>Secondary Service Greater than 5kW w/o ID</v>
          </cell>
          <cell r="C2583">
            <v>50</v>
          </cell>
          <cell r="D2583">
            <v>25</v>
          </cell>
          <cell r="E2583" t="str">
            <v>R=TMS2S</v>
          </cell>
          <cell r="F2583">
            <v>1</v>
          </cell>
          <cell r="H2583">
            <v>240</v>
          </cell>
          <cell r="I2583">
            <v>3</v>
          </cell>
          <cell r="J2583">
            <v>6</v>
          </cell>
        </row>
        <row r="2584">
          <cell r="A2584" t="str">
            <v>SSGN</v>
          </cell>
          <cell r="B2584" t="str">
            <v>Secondary Service Greater than 5kW w/o ID</v>
          </cell>
          <cell r="C2584">
            <v>50</v>
          </cell>
          <cell r="D2584">
            <v>25</v>
          </cell>
          <cell r="E2584" t="str">
            <v>R=A1D1</v>
          </cell>
          <cell r="F2584">
            <v>1</v>
          </cell>
          <cell r="G2584">
            <v>38202</v>
          </cell>
          <cell r="H2584">
            <v>999</v>
          </cell>
          <cell r="I2584">
            <v>3</v>
          </cell>
          <cell r="J2584">
            <v>4</v>
          </cell>
        </row>
        <row r="2585">
          <cell r="A2585" t="str">
            <v>SSGN</v>
          </cell>
          <cell r="B2585" t="str">
            <v>Secondary Service Greater than 5kW w/o ID</v>
          </cell>
          <cell r="C2585">
            <v>50</v>
          </cell>
          <cell r="D2585">
            <v>25</v>
          </cell>
          <cell r="E2585" t="str">
            <v>R=TMS</v>
          </cell>
          <cell r="F2585">
            <v>1</v>
          </cell>
          <cell r="H2585">
            <v>240</v>
          </cell>
          <cell r="I2585">
            <v>3</v>
          </cell>
          <cell r="J2585">
            <v>2</v>
          </cell>
        </row>
        <row r="2586">
          <cell r="A2586" t="str">
            <v>SSGN</v>
          </cell>
          <cell r="B2586" t="str">
            <v>Secondary Service Greater than 5kW w/o ID</v>
          </cell>
          <cell r="C2586">
            <v>50</v>
          </cell>
          <cell r="D2586">
            <v>25</v>
          </cell>
          <cell r="E2586" t="str">
            <v>R=A1D1</v>
          </cell>
          <cell r="F2586">
            <v>1</v>
          </cell>
          <cell r="H2586">
            <v>240</v>
          </cell>
          <cell r="I2586">
            <v>3</v>
          </cell>
          <cell r="J2586">
            <v>2</v>
          </cell>
        </row>
        <row r="2587">
          <cell r="A2587" t="str">
            <v>SSGN</v>
          </cell>
          <cell r="B2587" t="str">
            <v>Secondary Service Greater than 5kW w/o ID</v>
          </cell>
          <cell r="C2587">
            <v>50</v>
          </cell>
          <cell r="D2587">
            <v>25</v>
          </cell>
          <cell r="E2587" t="str">
            <v>R=A1D1</v>
          </cell>
          <cell r="F2587">
            <v>1</v>
          </cell>
          <cell r="H2587">
            <v>999</v>
          </cell>
          <cell r="I2587">
            <v>3</v>
          </cell>
          <cell r="J2587">
            <v>1</v>
          </cell>
        </row>
        <row r="2588">
          <cell r="A2588" t="str">
            <v>SSNN</v>
          </cell>
          <cell r="B2588" t="str">
            <v>Secondary Service Greater than 5kW w/o ID</v>
          </cell>
          <cell r="C2588">
            <v>50</v>
          </cell>
          <cell r="D2588">
            <v>25</v>
          </cell>
          <cell r="E2588" t="str">
            <v>R=A1D1</v>
          </cell>
          <cell r="F2588">
            <v>1</v>
          </cell>
          <cell r="G2588">
            <v>36595</v>
          </cell>
          <cell r="H2588">
            <v>240</v>
          </cell>
          <cell r="I2588">
            <v>3</v>
          </cell>
          <cell r="J2588">
            <v>6</v>
          </cell>
        </row>
        <row r="2589">
          <cell r="A2589" t="str">
            <v>SSGN</v>
          </cell>
          <cell r="B2589" t="str">
            <v>Secondary Service Greater than 5kW w/o ID</v>
          </cell>
          <cell r="C2589">
            <v>50</v>
          </cell>
          <cell r="D2589">
            <v>25</v>
          </cell>
          <cell r="E2589" t="str">
            <v>R=A1D1</v>
          </cell>
          <cell r="F2589">
            <v>1</v>
          </cell>
          <cell r="G2589">
            <v>37279</v>
          </cell>
          <cell r="H2589">
            <v>240</v>
          </cell>
          <cell r="I2589">
            <v>3</v>
          </cell>
          <cell r="J2589">
            <v>2</v>
          </cell>
        </row>
        <row r="2590">
          <cell r="A2590" t="str">
            <v>SSNN</v>
          </cell>
          <cell r="B2590" t="str">
            <v>Secondary Service Greater than 5kW w/o ID</v>
          </cell>
          <cell r="C2590">
            <v>50</v>
          </cell>
          <cell r="D2590">
            <v>25</v>
          </cell>
          <cell r="E2590" t="str">
            <v>R=A1D1</v>
          </cell>
          <cell r="F2590">
            <v>1</v>
          </cell>
          <cell r="G2590">
            <v>37343</v>
          </cell>
          <cell r="H2590">
            <v>240</v>
          </cell>
          <cell r="I2590">
            <v>3</v>
          </cell>
          <cell r="J2590">
            <v>1</v>
          </cell>
        </row>
        <row r="2591">
          <cell r="A2591" t="str">
            <v>SSGN</v>
          </cell>
          <cell r="B2591" t="str">
            <v>Secondary Service Greater than 5kW w/o ID</v>
          </cell>
          <cell r="C2591">
            <v>50</v>
          </cell>
          <cell r="D2591">
            <v>25</v>
          </cell>
          <cell r="E2591" t="str">
            <v>R=A1D1</v>
          </cell>
          <cell r="F2591">
            <v>1</v>
          </cell>
          <cell r="G2591">
            <v>37658</v>
          </cell>
          <cell r="H2591">
            <v>240</v>
          </cell>
          <cell r="I2591">
            <v>3</v>
          </cell>
          <cell r="J2591">
            <v>2</v>
          </cell>
        </row>
        <row r="2592">
          <cell r="A2592" t="str">
            <v>SSNN</v>
          </cell>
          <cell r="B2592" t="str">
            <v>Secondary Service Greater than 5kW w/o ID</v>
          </cell>
          <cell r="C2592">
            <v>50</v>
          </cell>
          <cell r="D2592">
            <v>25</v>
          </cell>
          <cell r="E2592" t="str">
            <v>R=A1D1</v>
          </cell>
          <cell r="F2592">
            <v>1</v>
          </cell>
          <cell r="G2592">
            <v>39363</v>
          </cell>
          <cell r="H2592">
            <v>240</v>
          </cell>
          <cell r="I2592">
            <v>3</v>
          </cell>
          <cell r="J2592">
            <v>5</v>
          </cell>
        </row>
        <row r="2593">
          <cell r="A2593" t="str">
            <v>SSNN</v>
          </cell>
          <cell r="B2593" t="str">
            <v>Secondary Service Greater than 5kW w/o ID</v>
          </cell>
          <cell r="C2593">
            <v>50</v>
          </cell>
          <cell r="D2593">
            <v>25</v>
          </cell>
          <cell r="E2593" t="str">
            <v>R=A1D1</v>
          </cell>
          <cell r="F2593">
            <v>1</v>
          </cell>
          <cell r="G2593">
            <v>39665</v>
          </cell>
          <cell r="H2593">
            <v>999</v>
          </cell>
          <cell r="I2593">
            <v>3</v>
          </cell>
          <cell r="J2593">
            <v>2</v>
          </cell>
        </row>
        <row r="2594">
          <cell r="A2594" t="str">
            <v>SSNN</v>
          </cell>
          <cell r="B2594" t="str">
            <v>Secondary Service Greater than 5kW w/o ID</v>
          </cell>
          <cell r="C2594">
            <v>50</v>
          </cell>
          <cell r="D2594">
            <v>25</v>
          </cell>
          <cell r="E2594" t="str">
            <v>R=A1D1</v>
          </cell>
          <cell r="F2594">
            <v>1</v>
          </cell>
          <cell r="G2594">
            <v>37938</v>
          </cell>
          <cell r="H2594">
            <v>999</v>
          </cell>
          <cell r="I2594">
            <v>3</v>
          </cell>
          <cell r="J2594">
            <v>2</v>
          </cell>
        </row>
        <row r="2595">
          <cell r="A2595" t="str">
            <v>SSNN</v>
          </cell>
          <cell r="B2595" t="str">
            <v>Secondary Service Greater than 5kW w/o ID</v>
          </cell>
          <cell r="C2595">
            <v>50</v>
          </cell>
          <cell r="D2595">
            <v>25</v>
          </cell>
          <cell r="E2595" t="str">
            <v>R=D5SH</v>
          </cell>
          <cell r="F2595">
            <v>1</v>
          </cell>
          <cell r="H2595">
            <v>240</v>
          </cell>
          <cell r="I2595">
            <v>3</v>
          </cell>
          <cell r="J2595">
            <v>1</v>
          </cell>
        </row>
        <row r="2596">
          <cell r="A2596" t="str">
            <v>SSNN</v>
          </cell>
          <cell r="B2596" t="str">
            <v>Secondary Service Greater than 5kW w/o ID</v>
          </cell>
          <cell r="C2596">
            <v>50</v>
          </cell>
          <cell r="D2596">
            <v>25</v>
          </cell>
          <cell r="E2596" t="str">
            <v>R=A1D1</v>
          </cell>
          <cell r="F2596">
            <v>1</v>
          </cell>
          <cell r="G2596">
            <v>37174</v>
          </cell>
          <cell r="H2596">
            <v>240</v>
          </cell>
          <cell r="I2596">
            <v>3</v>
          </cell>
          <cell r="J2596">
            <v>2</v>
          </cell>
        </row>
        <row r="2597">
          <cell r="A2597" t="str">
            <v>SSNN</v>
          </cell>
          <cell r="B2597" t="str">
            <v>Secondary Service Greater than 5kW w/o ID</v>
          </cell>
          <cell r="C2597">
            <v>50</v>
          </cell>
          <cell r="D2597">
            <v>25</v>
          </cell>
          <cell r="E2597" t="str">
            <v>R=A1D1</v>
          </cell>
          <cell r="F2597">
            <v>1</v>
          </cell>
          <cell r="G2597">
            <v>39142</v>
          </cell>
          <cell r="H2597">
            <v>240</v>
          </cell>
          <cell r="I2597">
            <v>3</v>
          </cell>
          <cell r="J2597">
            <v>8</v>
          </cell>
        </row>
        <row r="2598">
          <cell r="A2598" t="str">
            <v>SSGN</v>
          </cell>
          <cell r="B2598" t="str">
            <v>Secondary Service Greater than 5kW w/o ID</v>
          </cell>
          <cell r="C2598">
            <v>50</v>
          </cell>
          <cell r="D2598">
            <v>25</v>
          </cell>
          <cell r="E2598" t="str">
            <v>R=A1D1</v>
          </cell>
          <cell r="F2598">
            <v>1</v>
          </cell>
          <cell r="G2598">
            <v>39142</v>
          </cell>
          <cell r="H2598">
            <v>240</v>
          </cell>
          <cell r="I2598">
            <v>3</v>
          </cell>
          <cell r="J2598">
            <v>3</v>
          </cell>
        </row>
        <row r="2599">
          <cell r="A2599" t="str">
            <v>SSGN</v>
          </cell>
          <cell r="B2599" t="str">
            <v>Secondary Service Greater than 5kW w/o ID</v>
          </cell>
          <cell r="C2599">
            <v>50</v>
          </cell>
          <cell r="D2599">
            <v>25</v>
          </cell>
          <cell r="E2599" t="str">
            <v>R=A1D1</v>
          </cell>
          <cell r="F2599">
            <v>1</v>
          </cell>
          <cell r="G2599">
            <v>39911</v>
          </cell>
          <cell r="H2599">
            <v>240</v>
          </cell>
          <cell r="I2599">
            <v>3</v>
          </cell>
          <cell r="J2599">
            <v>8</v>
          </cell>
        </row>
        <row r="2600">
          <cell r="A2600" t="str">
            <v>SSNN</v>
          </cell>
          <cell r="B2600" t="str">
            <v>Secondary Service Greater than 5kW w/o ID</v>
          </cell>
          <cell r="C2600">
            <v>50</v>
          </cell>
          <cell r="D2600">
            <v>25</v>
          </cell>
          <cell r="E2600" t="str">
            <v>R=A1D1</v>
          </cell>
          <cell r="F2600">
            <v>1</v>
          </cell>
          <cell r="G2600">
            <v>39911</v>
          </cell>
          <cell r="H2600">
            <v>240</v>
          </cell>
          <cell r="I2600">
            <v>3</v>
          </cell>
          <cell r="J2600">
            <v>2</v>
          </cell>
        </row>
        <row r="2601">
          <cell r="A2601" t="str">
            <v>SSNN</v>
          </cell>
          <cell r="B2601" t="str">
            <v>Secondary Service Greater than 5kW w/o ID</v>
          </cell>
          <cell r="C2601">
            <v>50</v>
          </cell>
          <cell r="D2601">
            <v>25</v>
          </cell>
          <cell r="E2601" t="str">
            <v>R=A1D1</v>
          </cell>
          <cell r="F2601">
            <v>1</v>
          </cell>
          <cell r="G2601">
            <v>38489</v>
          </cell>
          <cell r="H2601">
            <v>999</v>
          </cell>
          <cell r="I2601">
            <v>3</v>
          </cell>
          <cell r="J2601">
            <v>2</v>
          </cell>
        </row>
        <row r="2602">
          <cell r="A2602" t="str">
            <v>SSGN</v>
          </cell>
          <cell r="B2602" t="str">
            <v>Secondary Service Greater than 5kW w/o ID</v>
          </cell>
          <cell r="C2602">
            <v>50</v>
          </cell>
          <cell r="D2602">
            <v>25</v>
          </cell>
          <cell r="E2602" t="str">
            <v>R=A1D1</v>
          </cell>
          <cell r="F2602">
            <v>1</v>
          </cell>
          <cell r="G2602">
            <v>38387</v>
          </cell>
          <cell r="H2602">
            <v>240</v>
          </cell>
          <cell r="I2602">
            <v>3</v>
          </cell>
          <cell r="J2602">
            <v>6</v>
          </cell>
        </row>
        <row r="2603">
          <cell r="A2603" t="str">
            <v>SSGN</v>
          </cell>
          <cell r="B2603" t="str">
            <v>Secondary Service Greater than 5kW w/o ID</v>
          </cell>
          <cell r="C2603">
            <v>50</v>
          </cell>
          <cell r="D2603">
            <v>25</v>
          </cell>
          <cell r="E2603" t="str">
            <v>R=A1D1</v>
          </cell>
          <cell r="F2603">
            <v>1</v>
          </cell>
          <cell r="G2603">
            <v>37818</v>
          </cell>
          <cell r="H2603">
            <v>240</v>
          </cell>
          <cell r="I2603">
            <v>3</v>
          </cell>
          <cell r="J2603">
            <v>1</v>
          </cell>
        </row>
        <row r="2604">
          <cell r="A2604" t="str">
            <v>SSNN</v>
          </cell>
          <cell r="B2604" t="str">
            <v>Secondary Service Greater than 5kW w/o ID</v>
          </cell>
          <cell r="C2604">
            <v>50</v>
          </cell>
          <cell r="D2604">
            <v>25</v>
          </cell>
          <cell r="E2604" t="str">
            <v>R=A1D1</v>
          </cell>
          <cell r="F2604">
            <v>1</v>
          </cell>
          <cell r="G2604">
            <v>37732</v>
          </cell>
          <cell r="H2604">
            <v>240</v>
          </cell>
          <cell r="I2604">
            <v>3</v>
          </cell>
          <cell r="J2604">
            <v>1</v>
          </cell>
        </row>
        <row r="2605">
          <cell r="A2605" t="str">
            <v>SSGN</v>
          </cell>
          <cell r="B2605" t="str">
            <v>Secondary Service Greater than 5kW w/o ID</v>
          </cell>
          <cell r="C2605">
            <v>50</v>
          </cell>
          <cell r="D2605">
            <v>25</v>
          </cell>
          <cell r="E2605" t="str">
            <v>R=A1D1</v>
          </cell>
          <cell r="F2605">
            <v>1</v>
          </cell>
          <cell r="G2605">
            <v>36405</v>
          </cell>
          <cell r="H2605">
            <v>240</v>
          </cell>
          <cell r="I2605">
            <v>3</v>
          </cell>
          <cell r="J2605">
            <v>2</v>
          </cell>
        </row>
        <row r="2606">
          <cell r="A2606" t="str">
            <v>SSNN</v>
          </cell>
          <cell r="B2606" t="str">
            <v>Secondary Service Greater than 5kW w/o ID</v>
          </cell>
          <cell r="C2606">
            <v>50</v>
          </cell>
          <cell r="D2606">
            <v>25</v>
          </cell>
          <cell r="E2606" t="str">
            <v>R=A1D1</v>
          </cell>
          <cell r="F2606">
            <v>1</v>
          </cell>
          <cell r="G2606">
            <v>38972</v>
          </cell>
          <cell r="H2606">
            <v>240</v>
          </cell>
          <cell r="I2606">
            <v>3</v>
          </cell>
          <cell r="J2606">
            <v>2</v>
          </cell>
        </row>
        <row r="2607">
          <cell r="A2607" t="str">
            <v>SSNN</v>
          </cell>
          <cell r="B2607" t="str">
            <v>Secondary Service Greater than 5kW w/o ID</v>
          </cell>
          <cell r="C2607">
            <v>50</v>
          </cell>
          <cell r="D2607">
            <v>25</v>
          </cell>
          <cell r="E2607" t="str">
            <v>R=A1D1</v>
          </cell>
          <cell r="F2607">
            <v>1</v>
          </cell>
          <cell r="G2607">
            <v>38944</v>
          </cell>
          <cell r="H2607">
            <v>999</v>
          </cell>
          <cell r="I2607">
            <v>3</v>
          </cell>
          <cell r="J2607">
            <v>5</v>
          </cell>
        </row>
        <row r="2608">
          <cell r="A2608" t="str">
            <v>SSGN</v>
          </cell>
          <cell r="B2608" t="str">
            <v>Secondary Service Greater than 5kW w/o ID</v>
          </cell>
          <cell r="C2608">
            <v>50</v>
          </cell>
          <cell r="D2608">
            <v>25</v>
          </cell>
          <cell r="E2608" t="str">
            <v>R=A1D1</v>
          </cell>
          <cell r="F2608">
            <v>1</v>
          </cell>
          <cell r="G2608">
            <v>38944</v>
          </cell>
          <cell r="H2608">
            <v>999</v>
          </cell>
          <cell r="I2608">
            <v>3</v>
          </cell>
          <cell r="J2608">
            <v>4</v>
          </cell>
        </row>
        <row r="2609">
          <cell r="A2609" t="str">
            <v>SSNN</v>
          </cell>
          <cell r="B2609" t="str">
            <v>Secondary Service Greater than 5kW w/o ID</v>
          </cell>
          <cell r="C2609">
            <v>50</v>
          </cell>
          <cell r="D2609">
            <v>25</v>
          </cell>
          <cell r="E2609" t="str">
            <v>R=A1D1</v>
          </cell>
          <cell r="F2609">
            <v>1</v>
          </cell>
          <cell r="G2609">
            <v>39638</v>
          </cell>
          <cell r="H2609">
            <v>240</v>
          </cell>
          <cell r="I2609">
            <v>3</v>
          </cell>
          <cell r="J2609">
            <v>3</v>
          </cell>
        </row>
        <row r="2610">
          <cell r="A2610" t="str">
            <v>SSGN</v>
          </cell>
          <cell r="B2610" t="str">
            <v>Secondary Service Greater than 5kW w/o ID</v>
          </cell>
          <cell r="C2610">
            <v>50</v>
          </cell>
          <cell r="D2610">
            <v>25</v>
          </cell>
          <cell r="E2610" t="str">
            <v>R=A1D1</v>
          </cell>
          <cell r="F2610">
            <v>1</v>
          </cell>
          <cell r="G2610">
            <v>38201</v>
          </cell>
          <cell r="H2610">
            <v>240</v>
          </cell>
          <cell r="I2610">
            <v>3</v>
          </cell>
          <cell r="J2610">
            <v>3</v>
          </cell>
        </row>
        <row r="2611">
          <cell r="A2611" t="str">
            <v>SSGN</v>
          </cell>
          <cell r="B2611" t="str">
            <v>Secondary Service Greater than 5kW w/o ID</v>
          </cell>
          <cell r="C2611">
            <v>50</v>
          </cell>
          <cell r="D2611">
            <v>25</v>
          </cell>
          <cell r="E2611" t="str">
            <v>R=A1D1</v>
          </cell>
          <cell r="F2611">
            <v>1</v>
          </cell>
          <cell r="G2611">
            <v>38161</v>
          </cell>
          <cell r="H2611">
            <v>240</v>
          </cell>
          <cell r="I2611">
            <v>3</v>
          </cell>
          <cell r="J2611">
            <v>4</v>
          </cell>
        </row>
        <row r="2612">
          <cell r="A2612" t="str">
            <v>SSNN</v>
          </cell>
          <cell r="B2612" t="str">
            <v>Secondary Service Greater than 5kW w/o ID</v>
          </cell>
          <cell r="C2612">
            <v>50</v>
          </cell>
          <cell r="D2612">
            <v>25</v>
          </cell>
          <cell r="E2612" t="str">
            <v>R=A1D1</v>
          </cell>
          <cell r="F2612">
            <v>1</v>
          </cell>
          <cell r="G2612">
            <v>38161</v>
          </cell>
          <cell r="H2612">
            <v>240</v>
          </cell>
          <cell r="I2612">
            <v>3</v>
          </cell>
          <cell r="J2612">
            <v>1</v>
          </cell>
        </row>
        <row r="2613">
          <cell r="A2613" t="str">
            <v>SSGN</v>
          </cell>
          <cell r="B2613" t="str">
            <v>Secondary Service Greater than 5kW w/o ID</v>
          </cell>
          <cell r="C2613">
            <v>50</v>
          </cell>
          <cell r="D2613">
            <v>25</v>
          </cell>
          <cell r="E2613" t="str">
            <v>R=TMS2S</v>
          </cell>
          <cell r="F2613">
            <v>1</v>
          </cell>
          <cell r="H2613">
            <v>240</v>
          </cell>
          <cell r="I2613">
            <v>3</v>
          </cell>
          <cell r="J2613">
            <v>3</v>
          </cell>
        </row>
        <row r="2614">
          <cell r="A2614" t="str">
            <v>SSNN</v>
          </cell>
          <cell r="B2614" t="str">
            <v>Secondary Service Greater than 5kW w/o ID</v>
          </cell>
          <cell r="C2614">
            <v>50</v>
          </cell>
          <cell r="D2614">
            <v>25</v>
          </cell>
          <cell r="E2614" t="str">
            <v>R=TMS2E</v>
          </cell>
          <cell r="F2614">
            <v>1</v>
          </cell>
          <cell r="H2614">
            <v>240</v>
          </cell>
          <cell r="I2614">
            <v>3</v>
          </cell>
          <cell r="J2614">
            <v>1</v>
          </cell>
        </row>
        <row r="2615">
          <cell r="A2615" t="str">
            <v>SSGN</v>
          </cell>
          <cell r="B2615" t="str">
            <v>Secondary Service Greater than 5kW w/o ID</v>
          </cell>
          <cell r="C2615">
            <v>50</v>
          </cell>
          <cell r="D2615">
            <v>25</v>
          </cell>
          <cell r="E2615" t="str">
            <v>R=A1D1</v>
          </cell>
          <cell r="F2615">
            <v>1</v>
          </cell>
          <cell r="G2615">
            <v>37818</v>
          </cell>
          <cell r="H2615">
            <v>240</v>
          </cell>
          <cell r="I2615">
            <v>3</v>
          </cell>
          <cell r="J2615">
            <v>6</v>
          </cell>
        </row>
        <row r="2616">
          <cell r="A2616" t="str">
            <v>SSGN</v>
          </cell>
          <cell r="B2616" t="str">
            <v>Secondary Service Greater than 5kW w/o ID</v>
          </cell>
          <cell r="C2616">
            <v>50</v>
          </cell>
          <cell r="D2616">
            <v>25</v>
          </cell>
          <cell r="E2616" t="str">
            <v>R=A1D1</v>
          </cell>
          <cell r="F2616">
            <v>1</v>
          </cell>
          <cell r="G2616">
            <v>37238</v>
          </cell>
          <cell r="H2616">
            <v>240</v>
          </cell>
          <cell r="I2616">
            <v>3</v>
          </cell>
          <cell r="J2616">
            <v>3</v>
          </cell>
        </row>
        <row r="2617">
          <cell r="A2617" t="str">
            <v>SSNN</v>
          </cell>
          <cell r="B2617" t="str">
            <v>Secondary Service Greater than 5kW w/o ID</v>
          </cell>
          <cell r="C2617">
            <v>50</v>
          </cell>
          <cell r="D2617">
            <v>25</v>
          </cell>
          <cell r="E2617" t="str">
            <v>R=A1D1</v>
          </cell>
          <cell r="F2617">
            <v>1</v>
          </cell>
          <cell r="G2617">
            <v>37139</v>
          </cell>
          <cell r="H2617">
            <v>240</v>
          </cell>
          <cell r="I2617">
            <v>3</v>
          </cell>
          <cell r="J2617">
            <v>2</v>
          </cell>
        </row>
        <row r="2618">
          <cell r="A2618" t="str">
            <v>SSNN</v>
          </cell>
          <cell r="B2618" t="str">
            <v>Secondary Service Greater than 5kW w/o ID</v>
          </cell>
          <cell r="C2618">
            <v>50</v>
          </cell>
          <cell r="D2618">
            <v>25</v>
          </cell>
          <cell r="E2618" t="str">
            <v>R=A1D1</v>
          </cell>
          <cell r="F2618">
            <v>1</v>
          </cell>
          <cell r="G2618">
            <v>37488</v>
          </cell>
          <cell r="H2618">
            <v>999</v>
          </cell>
          <cell r="I2618">
            <v>3</v>
          </cell>
          <cell r="J2618">
            <v>1</v>
          </cell>
        </row>
        <row r="2619">
          <cell r="A2619" t="str">
            <v>SSGN</v>
          </cell>
          <cell r="B2619" t="str">
            <v>Secondary Service Greater than 5kW w/o ID</v>
          </cell>
          <cell r="C2619">
            <v>50</v>
          </cell>
          <cell r="D2619">
            <v>25</v>
          </cell>
          <cell r="E2619" t="str">
            <v>R=A1TL1</v>
          </cell>
          <cell r="F2619">
            <v>1</v>
          </cell>
          <cell r="G2619">
            <v>39343</v>
          </cell>
          <cell r="H2619">
            <v>999</v>
          </cell>
          <cell r="I2619">
            <v>3</v>
          </cell>
          <cell r="J2619">
            <v>2</v>
          </cell>
        </row>
        <row r="2620">
          <cell r="A2620" t="str">
            <v>SSNN</v>
          </cell>
          <cell r="B2620" t="str">
            <v>Secondary Service Greater than 5kW w/o ID</v>
          </cell>
          <cell r="C2620">
            <v>50</v>
          </cell>
          <cell r="D2620">
            <v>25</v>
          </cell>
          <cell r="E2620" t="str">
            <v>R=A1D1</v>
          </cell>
          <cell r="F2620">
            <v>1</v>
          </cell>
          <cell r="G2620">
            <v>38201</v>
          </cell>
          <cell r="H2620">
            <v>240</v>
          </cell>
          <cell r="I2620">
            <v>3</v>
          </cell>
          <cell r="J2620">
            <v>1</v>
          </cell>
        </row>
        <row r="2621">
          <cell r="A2621" t="str">
            <v>SSNN</v>
          </cell>
          <cell r="B2621" t="str">
            <v>Secondary Service Greater than 5kW w/o ID</v>
          </cell>
          <cell r="C2621">
            <v>50</v>
          </cell>
          <cell r="D2621">
            <v>25</v>
          </cell>
          <cell r="E2621" t="str">
            <v>R=TMS</v>
          </cell>
          <cell r="F2621">
            <v>1</v>
          </cell>
          <cell r="H2621">
            <v>240</v>
          </cell>
          <cell r="I2621">
            <v>3</v>
          </cell>
          <cell r="J2621">
            <v>3</v>
          </cell>
        </row>
        <row r="2622">
          <cell r="A2622" t="str">
            <v>SSGN</v>
          </cell>
          <cell r="B2622" t="str">
            <v>Secondary Service Greater than 5kW w/o ID</v>
          </cell>
          <cell r="C2622">
            <v>50</v>
          </cell>
          <cell r="D2622">
            <v>25</v>
          </cell>
          <cell r="E2622" t="str">
            <v>R=A1D1</v>
          </cell>
          <cell r="F2622">
            <v>1</v>
          </cell>
          <cell r="G2622">
            <v>37279</v>
          </cell>
          <cell r="H2622">
            <v>240</v>
          </cell>
          <cell r="I2622">
            <v>3</v>
          </cell>
          <cell r="J2622">
            <v>1</v>
          </cell>
        </row>
        <row r="2623">
          <cell r="A2623" t="str">
            <v>SSNN</v>
          </cell>
          <cell r="B2623" t="str">
            <v>Secondary Service Greater than 5kW w/o ID</v>
          </cell>
          <cell r="C2623">
            <v>50</v>
          </cell>
          <cell r="D2623">
            <v>25</v>
          </cell>
          <cell r="E2623" t="str">
            <v>R=A1D1</v>
          </cell>
          <cell r="F2623">
            <v>1</v>
          </cell>
          <cell r="G2623">
            <v>38895</v>
          </cell>
          <cell r="H2623">
            <v>240</v>
          </cell>
          <cell r="I2623">
            <v>3</v>
          </cell>
          <cell r="J2623">
            <v>5</v>
          </cell>
        </row>
        <row r="2624">
          <cell r="A2624" t="str">
            <v>SSAN</v>
          </cell>
          <cell r="B2624" t="str">
            <v>Secondary Service Greater than 5kW w/o ID</v>
          </cell>
          <cell r="C2624">
            <v>50</v>
          </cell>
          <cell r="D2624">
            <v>25</v>
          </cell>
          <cell r="E2624" t="str">
            <v>R=A1D1</v>
          </cell>
          <cell r="F2624">
            <v>1</v>
          </cell>
          <cell r="G2624">
            <v>38810</v>
          </cell>
          <cell r="H2624">
            <v>240</v>
          </cell>
          <cell r="I2624">
            <v>3</v>
          </cell>
          <cell r="J2624">
            <v>1</v>
          </cell>
        </row>
        <row r="2625">
          <cell r="A2625" t="str">
            <v>SSGN</v>
          </cell>
          <cell r="B2625" t="str">
            <v>Secondary Service Greater than 5kW w/o ID</v>
          </cell>
          <cell r="C2625">
            <v>50</v>
          </cell>
          <cell r="D2625">
            <v>25</v>
          </cell>
          <cell r="E2625" t="str">
            <v>R=A1D1</v>
          </cell>
          <cell r="F2625">
            <v>1</v>
          </cell>
          <cell r="G2625">
            <v>39107</v>
          </cell>
          <cell r="H2625">
            <v>999</v>
          </cell>
          <cell r="I2625">
            <v>3</v>
          </cell>
          <cell r="J2625">
            <v>9</v>
          </cell>
        </row>
        <row r="2626">
          <cell r="A2626" t="str">
            <v>SSGN</v>
          </cell>
          <cell r="B2626" t="str">
            <v>Secondary Service Greater than 5kW w/o ID</v>
          </cell>
          <cell r="C2626">
            <v>50</v>
          </cell>
          <cell r="D2626">
            <v>25</v>
          </cell>
          <cell r="E2626" t="str">
            <v>R=TMS2S</v>
          </cell>
          <cell r="F2626">
            <v>1</v>
          </cell>
          <cell r="H2626">
            <v>0</v>
          </cell>
          <cell r="I2626">
            <v>0</v>
          </cell>
          <cell r="J2626">
            <v>4</v>
          </cell>
        </row>
        <row r="2627">
          <cell r="A2627" t="str">
            <v>SSGN</v>
          </cell>
          <cell r="B2627" t="str">
            <v>Secondary Service Greater than 5kW w/o ID</v>
          </cell>
          <cell r="C2627">
            <v>50</v>
          </cell>
          <cell r="D2627">
            <v>25</v>
          </cell>
          <cell r="E2627" t="str">
            <v>R=A1D1</v>
          </cell>
          <cell r="F2627">
            <v>1</v>
          </cell>
          <cell r="G2627">
            <v>37174</v>
          </cell>
          <cell r="H2627">
            <v>240</v>
          </cell>
          <cell r="I2627">
            <v>3</v>
          </cell>
          <cell r="J2627">
            <v>1</v>
          </cell>
        </row>
        <row r="2628">
          <cell r="A2628" t="str">
            <v>SSGN</v>
          </cell>
          <cell r="B2628" t="str">
            <v>Secondary Service Greater than 5kW w/o ID</v>
          </cell>
          <cell r="C2628">
            <v>50</v>
          </cell>
          <cell r="D2628">
            <v>25</v>
          </cell>
          <cell r="E2628" t="str">
            <v>R=A1D1</v>
          </cell>
          <cell r="F2628">
            <v>1</v>
          </cell>
          <cell r="G2628">
            <v>37174</v>
          </cell>
          <cell r="H2628">
            <v>240</v>
          </cell>
          <cell r="I2628">
            <v>3</v>
          </cell>
          <cell r="J2628">
            <v>2</v>
          </cell>
        </row>
        <row r="2629">
          <cell r="A2629" t="str">
            <v>SSGN</v>
          </cell>
          <cell r="B2629" t="str">
            <v>Secondary Service Greater than 5kW w/o ID</v>
          </cell>
          <cell r="C2629">
            <v>50</v>
          </cell>
          <cell r="D2629">
            <v>25</v>
          </cell>
          <cell r="E2629" t="str">
            <v>R=A1D1</v>
          </cell>
          <cell r="F2629">
            <v>1</v>
          </cell>
          <cell r="G2629">
            <v>37384</v>
          </cell>
          <cell r="H2629">
            <v>240</v>
          </cell>
          <cell r="I2629">
            <v>3</v>
          </cell>
          <cell r="J2629">
            <v>1</v>
          </cell>
        </row>
        <row r="2630">
          <cell r="A2630" t="str">
            <v>SSNN</v>
          </cell>
          <cell r="B2630" t="str">
            <v>Secondary Service Greater than 5kW w/o ID</v>
          </cell>
          <cell r="C2630">
            <v>50</v>
          </cell>
          <cell r="D2630">
            <v>25</v>
          </cell>
          <cell r="E2630" t="str">
            <v>R=A1D1</v>
          </cell>
          <cell r="F2630">
            <v>1</v>
          </cell>
          <cell r="G2630">
            <v>37432</v>
          </cell>
          <cell r="H2630">
            <v>240</v>
          </cell>
          <cell r="I2630">
            <v>3</v>
          </cell>
          <cell r="J2630">
            <v>7</v>
          </cell>
        </row>
        <row r="2631">
          <cell r="A2631" t="str">
            <v>SSGN</v>
          </cell>
          <cell r="B2631" t="str">
            <v>Secondary Service Greater than 5kW w/o ID</v>
          </cell>
          <cell r="C2631">
            <v>50</v>
          </cell>
          <cell r="D2631">
            <v>25</v>
          </cell>
          <cell r="E2631" t="str">
            <v>R=A1D1</v>
          </cell>
          <cell r="F2631">
            <v>1</v>
          </cell>
          <cell r="G2631">
            <v>38895</v>
          </cell>
          <cell r="H2631">
            <v>240</v>
          </cell>
          <cell r="I2631">
            <v>3</v>
          </cell>
          <cell r="J2631">
            <v>3</v>
          </cell>
        </row>
        <row r="2632">
          <cell r="J2632">
            <v>374</v>
          </cell>
        </row>
        <row r="2634">
          <cell r="A2634" t="str">
            <v>SSLN</v>
          </cell>
          <cell r="B2634" t="str">
            <v>Secondary Service Greater than 5kW w/o ID</v>
          </cell>
          <cell r="C2634">
            <v>2.5</v>
          </cell>
          <cell r="D2634">
            <v>25</v>
          </cell>
          <cell r="E2634" t="str">
            <v>R=PWAY</v>
          </cell>
          <cell r="F2634">
            <v>3</v>
          </cell>
          <cell r="H2634">
            <v>0</v>
          </cell>
          <cell r="I2634">
            <v>0</v>
          </cell>
          <cell r="J2634">
            <v>1</v>
          </cell>
        </row>
        <row r="2635">
          <cell r="A2635" t="str">
            <v>SSGN</v>
          </cell>
          <cell r="B2635" t="str">
            <v>Secondary Service Greater than 5kW w/o ID</v>
          </cell>
          <cell r="C2635">
            <v>2.5</v>
          </cell>
          <cell r="D2635">
            <v>25</v>
          </cell>
          <cell r="E2635" t="str">
            <v>R=A1D</v>
          </cell>
          <cell r="F2635">
            <v>3</v>
          </cell>
          <cell r="H2635">
            <v>999</v>
          </cell>
          <cell r="I2635">
            <v>4</v>
          </cell>
          <cell r="J2635">
            <v>67</v>
          </cell>
        </row>
        <row r="2636">
          <cell r="A2636" t="str">
            <v>SSGN</v>
          </cell>
          <cell r="B2636" t="str">
            <v>Secondary Service Greater than 5kW w/o ID</v>
          </cell>
          <cell r="C2636">
            <v>2.5</v>
          </cell>
          <cell r="D2636">
            <v>25</v>
          </cell>
          <cell r="E2636" t="str">
            <v>R=SV4SD</v>
          </cell>
          <cell r="F2636">
            <v>3</v>
          </cell>
          <cell r="H2636">
            <v>208</v>
          </cell>
          <cell r="I2636">
            <v>4</v>
          </cell>
          <cell r="J2636">
            <v>8</v>
          </cell>
        </row>
        <row r="2637">
          <cell r="A2637" t="str">
            <v>SSGN</v>
          </cell>
          <cell r="B2637" t="str">
            <v>Secondary Service Greater than 5kW w/o ID</v>
          </cell>
          <cell r="C2637">
            <v>2.5</v>
          </cell>
          <cell r="D2637">
            <v>25</v>
          </cell>
          <cell r="E2637" t="str">
            <v>R=PWAY</v>
          </cell>
          <cell r="F2637">
            <v>3</v>
          </cell>
          <cell r="H2637">
            <v>120</v>
          </cell>
          <cell r="I2637">
            <v>4</v>
          </cell>
          <cell r="J2637">
            <v>9</v>
          </cell>
        </row>
        <row r="2638">
          <cell r="A2638" t="str">
            <v>SSGN</v>
          </cell>
          <cell r="B2638" t="str">
            <v>Secondary Service Greater than 5kW w/o ID</v>
          </cell>
          <cell r="C2638">
            <v>2.5</v>
          </cell>
          <cell r="D2638">
            <v>25</v>
          </cell>
          <cell r="E2638" t="str">
            <v>R=DDS2</v>
          </cell>
          <cell r="F2638">
            <v>3</v>
          </cell>
          <cell r="H2638">
            <v>277</v>
          </cell>
          <cell r="I2638">
            <v>4</v>
          </cell>
          <cell r="J2638">
            <v>4</v>
          </cell>
        </row>
        <row r="2639">
          <cell r="A2639" t="str">
            <v>SSNN</v>
          </cell>
          <cell r="B2639" t="str">
            <v>Secondary Service Greater than 5kW w/o ID</v>
          </cell>
          <cell r="C2639">
            <v>2.5</v>
          </cell>
          <cell r="D2639">
            <v>25</v>
          </cell>
          <cell r="E2639" t="str">
            <v>R=A1D</v>
          </cell>
          <cell r="F2639">
            <v>3</v>
          </cell>
          <cell r="H2639">
            <v>999</v>
          </cell>
          <cell r="I2639">
            <v>3</v>
          </cell>
          <cell r="J2639">
            <v>6</v>
          </cell>
        </row>
        <row r="2640">
          <cell r="A2640" t="str">
            <v>SSNN</v>
          </cell>
          <cell r="B2640" t="str">
            <v>Secondary Service Greater than 5kW w/o ID</v>
          </cell>
          <cell r="C2640">
            <v>2.5</v>
          </cell>
          <cell r="D2640">
            <v>25</v>
          </cell>
          <cell r="E2640" t="str">
            <v>R=A1D</v>
          </cell>
          <cell r="F2640">
            <v>3</v>
          </cell>
          <cell r="H2640">
            <v>240</v>
          </cell>
          <cell r="I2640">
            <v>3</v>
          </cell>
          <cell r="J2640">
            <v>1</v>
          </cell>
        </row>
        <row r="2641">
          <cell r="A2641" t="str">
            <v>SSLN</v>
          </cell>
          <cell r="B2641" t="str">
            <v>Secondary Service Greater than 5kW w/o ID</v>
          </cell>
          <cell r="C2641">
            <v>2.5</v>
          </cell>
          <cell r="D2641">
            <v>25</v>
          </cell>
          <cell r="E2641" t="str">
            <v>R=PWAP</v>
          </cell>
          <cell r="F2641">
            <v>3</v>
          </cell>
          <cell r="H2641">
            <v>480</v>
          </cell>
          <cell r="I2641">
            <v>3</v>
          </cell>
          <cell r="J2641">
            <v>1</v>
          </cell>
        </row>
        <row r="2642">
          <cell r="A2642" t="str">
            <v>DSGN</v>
          </cell>
          <cell r="B2642" t="str">
            <v>Secondary Service Greater than 5kW w/o ID</v>
          </cell>
          <cell r="C2642">
            <v>2.5</v>
          </cell>
          <cell r="D2642">
            <v>25</v>
          </cell>
          <cell r="E2642" t="str">
            <v>R=K6WA</v>
          </cell>
          <cell r="F2642">
            <v>3</v>
          </cell>
          <cell r="H2642">
            <v>240</v>
          </cell>
          <cell r="I2642">
            <v>4</v>
          </cell>
          <cell r="J2642">
            <v>1</v>
          </cell>
        </row>
        <row r="2643">
          <cell r="A2643" t="str">
            <v>SSLN</v>
          </cell>
          <cell r="B2643" t="str">
            <v>Secondary Service Greater than 5kW w/o ID</v>
          </cell>
          <cell r="C2643">
            <v>2.5</v>
          </cell>
          <cell r="D2643">
            <v>25</v>
          </cell>
          <cell r="E2643" t="str">
            <v>R=A1D</v>
          </cell>
          <cell r="F2643">
            <v>3</v>
          </cell>
          <cell r="H2643">
            <v>999</v>
          </cell>
          <cell r="I2643">
            <v>4</v>
          </cell>
          <cell r="J2643">
            <v>1</v>
          </cell>
        </row>
        <row r="2644">
          <cell r="A2644" t="str">
            <v>SSPN</v>
          </cell>
          <cell r="B2644" t="str">
            <v>Secondary Service Greater than 5kW w/o ID</v>
          </cell>
          <cell r="C2644">
            <v>2.5</v>
          </cell>
          <cell r="D2644">
            <v>25</v>
          </cell>
          <cell r="E2644" t="str">
            <v>R=PWA</v>
          </cell>
          <cell r="F2644">
            <v>3</v>
          </cell>
          <cell r="H2644">
            <v>240</v>
          </cell>
          <cell r="I2644">
            <v>4</v>
          </cell>
          <cell r="J2644">
            <v>2</v>
          </cell>
        </row>
        <row r="2645">
          <cell r="A2645" t="str">
            <v>SSGN</v>
          </cell>
          <cell r="B2645" t="str">
            <v>Secondary Service Greater than 5kW w/o ID</v>
          </cell>
          <cell r="C2645">
            <v>2.5</v>
          </cell>
          <cell r="D2645">
            <v>25</v>
          </cell>
          <cell r="E2645" t="str">
            <v>R=A1D</v>
          </cell>
          <cell r="F2645">
            <v>3</v>
          </cell>
          <cell r="G2645">
            <v>38132</v>
          </cell>
          <cell r="H2645">
            <v>999</v>
          </cell>
          <cell r="I2645">
            <v>4</v>
          </cell>
          <cell r="J2645">
            <v>3</v>
          </cell>
        </row>
        <row r="2646">
          <cell r="A2646" t="str">
            <v>SSAN</v>
          </cell>
          <cell r="B2646" t="str">
            <v>Secondary Service Greater than 5kW w/o ID</v>
          </cell>
          <cell r="C2646">
            <v>2.5</v>
          </cell>
          <cell r="D2646">
            <v>25</v>
          </cell>
          <cell r="E2646" t="str">
            <v>R=A1D</v>
          </cell>
          <cell r="F2646">
            <v>3</v>
          </cell>
          <cell r="G2646">
            <v>38132</v>
          </cell>
          <cell r="H2646">
            <v>999</v>
          </cell>
          <cell r="I2646">
            <v>4</v>
          </cell>
          <cell r="J2646">
            <v>1</v>
          </cell>
        </row>
        <row r="2647">
          <cell r="A2647" t="str">
            <v>SSPN</v>
          </cell>
          <cell r="B2647" t="str">
            <v>Secondary Service Greater than 5kW w/o ID</v>
          </cell>
          <cell r="C2647">
            <v>2.5</v>
          </cell>
          <cell r="D2647">
            <v>25</v>
          </cell>
          <cell r="E2647" t="str">
            <v>R=A1R</v>
          </cell>
          <cell r="F2647">
            <v>3</v>
          </cell>
          <cell r="G2647">
            <v>38343</v>
          </cell>
          <cell r="H2647">
            <v>999</v>
          </cell>
          <cell r="I2647">
            <v>3</v>
          </cell>
          <cell r="J2647">
            <v>1</v>
          </cell>
        </row>
        <row r="2648">
          <cell r="A2648" t="str">
            <v>SSLN</v>
          </cell>
          <cell r="B2648" t="str">
            <v>Secondary Service Greater than 5kW w/o ID</v>
          </cell>
          <cell r="C2648">
            <v>2.5</v>
          </cell>
          <cell r="D2648">
            <v>25</v>
          </cell>
          <cell r="E2648" t="str">
            <v>R=A1D</v>
          </cell>
          <cell r="F2648">
            <v>3</v>
          </cell>
          <cell r="G2648">
            <v>38602</v>
          </cell>
          <cell r="H2648">
            <v>999</v>
          </cell>
          <cell r="I2648">
            <v>4</v>
          </cell>
          <cell r="J2648">
            <v>1</v>
          </cell>
        </row>
        <row r="2649">
          <cell r="A2649" t="str">
            <v>SSPN</v>
          </cell>
          <cell r="B2649" t="str">
            <v>Secondary Service Greater than 5kW w/o ID</v>
          </cell>
          <cell r="C2649">
            <v>2.5</v>
          </cell>
          <cell r="D2649">
            <v>25</v>
          </cell>
          <cell r="E2649" t="str">
            <v>R=A1R</v>
          </cell>
          <cell r="F2649">
            <v>3</v>
          </cell>
          <cell r="G2649">
            <v>38092</v>
          </cell>
          <cell r="H2649">
            <v>999</v>
          </cell>
          <cell r="I2649">
            <v>4</v>
          </cell>
          <cell r="J2649">
            <v>5</v>
          </cell>
        </row>
        <row r="2650">
          <cell r="A2650" t="str">
            <v>SSLN</v>
          </cell>
          <cell r="B2650" t="str">
            <v>Secondary Service Greater than 5kW w/o ID</v>
          </cell>
          <cell r="C2650">
            <v>2.5</v>
          </cell>
          <cell r="D2650">
            <v>25</v>
          </cell>
          <cell r="E2650" t="str">
            <v>R=A1R</v>
          </cell>
          <cell r="F2650">
            <v>3</v>
          </cell>
          <cell r="G2650">
            <v>38092</v>
          </cell>
          <cell r="H2650">
            <v>999</v>
          </cell>
          <cell r="I2650">
            <v>3</v>
          </cell>
          <cell r="J2650">
            <v>1</v>
          </cell>
        </row>
        <row r="2651">
          <cell r="A2651" t="str">
            <v>SSGN</v>
          </cell>
          <cell r="B2651" t="str">
            <v>Secondary Service Greater than 5kW w/o ID</v>
          </cell>
          <cell r="C2651">
            <v>2.5</v>
          </cell>
          <cell r="D2651">
            <v>25</v>
          </cell>
          <cell r="E2651" t="str">
            <v>R=A1R</v>
          </cell>
          <cell r="F2651">
            <v>3</v>
          </cell>
          <cell r="G2651">
            <v>38449</v>
          </cell>
          <cell r="H2651">
            <v>999</v>
          </cell>
          <cell r="I2651">
            <v>4</v>
          </cell>
          <cell r="J2651">
            <v>11</v>
          </cell>
        </row>
        <row r="2652">
          <cell r="A2652" t="str">
            <v>SSGN</v>
          </cell>
          <cell r="B2652" t="str">
            <v>Secondary Service Greater than 5kW w/o ID</v>
          </cell>
          <cell r="C2652">
            <v>2.5</v>
          </cell>
          <cell r="D2652">
            <v>25</v>
          </cell>
          <cell r="E2652" t="str">
            <v>R=SV4SD</v>
          </cell>
          <cell r="F2652">
            <v>3</v>
          </cell>
          <cell r="H2652">
            <v>120</v>
          </cell>
          <cell r="I2652">
            <v>4</v>
          </cell>
          <cell r="J2652">
            <v>2</v>
          </cell>
        </row>
        <row r="2653">
          <cell r="A2653" t="str">
            <v>SSGN</v>
          </cell>
          <cell r="B2653" t="str">
            <v>Secondary Service Greater than 5kW w/o ID</v>
          </cell>
          <cell r="C2653">
            <v>2.5</v>
          </cell>
          <cell r="D2653">
            <v>25</v>
          </cell>
          <cell r="E2653" t="str">
            <v>R=A1D</v>
          </cell>
          <cell r="F2653">
            <v>3</v>
          </cell>
          <cell r="G2653">
            <v>37811</v>
          </cell>
          <cell r="H2653">
            <v>999</v>
          </cell>
          <cell r="I2653">
            <v>4</v>
          </cell>
          <cell r="J2653">
            <v>15</v>
          </cell>
        </row>
        <row r="2654">
          <cell r="A2654" t="str">
            <v>SSGN</v>
          </cell>
          <cell r="B2654" t="str">
            <v>Secondary Service Greater than 5kW w/o ID</v>
          </cell>
          <cell r="C2654">
            <v>2.5</v>
          </cell>
          <cell r="D2654">
            <v>25</v>
          </cell>
          <cell r="E2654" t="str">
            <v>R=SV5SD</v>
          </cell>
          <cell r="F2654">
            <v>3</v>
          </cell>
          <cell r="H2654">
            <v>0</v>
          </cell>
          <cell r="I2654">
            <v>0</v>
          </cell>
          <cell r="J2654">
            <v>1</v>
          </cell>
        </row>
        <row r="2655">
          <cell r="A2655" t="str">
            <v>SSLN</v>
          </cell>
          <cell r="B2655" t="str">
            <v>Secondary Service Greater than 5kW w/o ID</v>
          </cell>
          <cell r="C2655">
            <v>2.5</v>
          </cell>
          <cell r="D2655">
            <v>25</v>
          </cell>
          <cell r="E2655" t="str">
            <v>R=SV4SD</v>
          </cell>
          <cell r="F2655">
            <v>3</v>
          </cell>
          <cell r="H2655">
            <v>480</v>
          </cell>
          <cell r="I2655">
            <v>4</v>
          </cell>
          <cell r="J2655">
            <v>1</v>
          </cell>
        </row>
        <row r="2656">
          <cell r="A2656" t="str">
            <v>SSLN</v>
          </cell>
          <cell r="B2656" t="str">
            <v>Secondary Service Greater than 5kW w/o ID</v>
          </cell>
          <cell r="C2656">
            <v>2.5</v>
          </cell>
          <cell r="D2656">
            <v>25</v>
          </cell>
          <cell r="E2656" t="str">
            <v>R=SV4SD</v>
          </cell>
          <cell r="F2656">
            <v>3</v>
          </cell>
          <cell r="H2656">
            <v>208</v>
          </cell>
          <cell r="I2656">
            <v>4</v>
          </cell>
          <cell r="J2656">
            <v>1</v>
          </cell>
        </row>
        <row r="2657">
          <cell r="A2657" t="str">
            <v>SSGN</v>
          </cell>
          <cell r="B2657" t="str">
            <v>Secondary Service Greater than 5kW w/o ID</v>
          </cell>
          <cell r="C2657">
            <v>2.5</v>
          </cell>
          <cell r="D2657">
            <v>25</v>
          </cell>
          <cell r="E2657" t="str">
            <v>R=A1D</v>
          </cell>
          <cell r="F2657">
            <v>3</v>
          </cell>
          <cell r="G2657">
            <v>36353</v>
          </cell>
          <cell r="H2657">
            <v>999</v>
          </cell>
          <cell r="I2657">
            <v>3</v>
          </cell>
          <cell r="J2657">
            <v>1</v>
          </cell>
        </row>
        <row r="2658">
          <cell r="A2658" t="str">
            <v>SSNN</v>
          </cell>
          <cell r="B2658" t="str">
            <v>Secondary Service Greater than 5kW w/o ID</v>
          </cell>
          <cell r="C2658">
            <v>2.5</v>
          </cell>
          <cell r="D2658">
            <v>25</v>
          </cell>
          <cell r="E2658" t="str">
            <v>R=SV4SD</v>
          </cell>
          <cell r="F2658">
            <v>3</v>
          </cell>
          <cell r="H2658">
            <v>999</v>
          </cell>
          <cell r="I2658">
            <v>4</v>
          </cell>
          <cell r="J2658">
            <v>1</v>
          </cell>
        </row>
        <row r="2659">
          <cell r="A2659" t="str">
            <v>SSGN</v>
          </cell>
          <cell r="B2659" t="str">
            <v>Secondary Service Greater than 5kW w/o ID</v>
          </cell>
          <cell r="C2659">
            <v>2.5</v>
          </cell>
          <cell r="D2659">
            <v>25</v>
          </cell>
          <cell r="E2659" t="str">
            <v>R=A1D</v>
          </cell>
          <cell r="F2659">
            <v>3</v>
          </cell>
          <cell r="G2659">
            <v>36434</v>
          </cell>
          <cell r="H2659">
            <v>999</v>
          </cell>
          <cell r="I2659">
            <v>4</v>
          </cell>
          <cell r="J2659">
            <v>2</v>
          </cell>
        </row>
        <row r="2660">
          <cell r="A2660" t="str">
            <v>SSLN</v>
          </cell>
          <cell r="B2660" t="str">
            <v>Secondary Service Greater than 5kW w/o ID</v>
          </cell>
          <cell r="C2660">
            <v>2.5</v>
          </cell>
          <cell r="D2660">
            <v>25</v>
          </cell>
          <cell r="E2660" t="str">
            <v>R=A1D</v>
          </cell>
          <cell r="F2660">
            <v>3</v>
          </cell>
          <cell r="G2660">
            <v>36526</v>
          </cell>
          <cell r="H2660">
            <v>480</v>
          </cell>
          <cell r="I2660">
            <v>4</v>
          </cell>
          <cell r="J2660">
            <v>1</v>
          </cell>
        </row>
        <row r="2661">
          <cell r="A2661" t="str">
            <v>SSGN</v>
          </cell>
          <cell r="B2661" t="str">
            <v>Secondary Service Greater than 5kW w/o ID</v>
          </cell>
          <cell r="C2661">
            <v>2.5</v>
          </cell>
          <cell r="D2661">
            <v>25</v>
          </cell>
          <cell r="E2661" t="str">
            <v>R=A1D</v>
          </cell>
          <cell r="F2661">
            <v>3</v>
          </cell>
          <cell r="G2661">
            <v>36630</v>
          </cell>
          <cell r="H2661">
            <v>999</v>
          </cell>
          <cell r="I2661">
            <v>4</v>
          </cell>
          <cell r="J2661">
            <v>1</v>
          </cell>
        </row>
        <row r="2662">
          <cell r="A2662" t="str">
            <v>SSGN</v>
          </cell>
          <cell r="B2662" t="str">
            <v>Secondary Service Greater than 5kW w/o ID</v>
          </cell>
          <cell r="C2662">
            <v>2.5</v>
          </cell>
          <cell r="D2662">
            <v>25</v>
          </cell>
          <cell r="E2662" t="str">
            <v>R=SV4SD</v>
          </cell>
          <cell r="F2662">
            <v>3</v>
          </cell>
          <cell r="G2662">
            <v>36161</v>
          </cell>
          <cell r="H2662">
            <v>999</v>
          </cell>
          <cell r="I2662">
            <v>4</v>
          </cell>
          <cell r="J2662">
            <v>3</v>
          </cell>
        </row>
        <row r="2663">
          <cell r="A2663" t="str">
            <v>SSNN</v>
          </cell>
          <cell r="B2663" t="str">
            <v>Secondary Service Greater than 5kW w/o ID</v>
          </cell>
          <cell r="C2663">
            <v>2.5</v>
          </cell>
          <cell r="D2663">
            <v>25</v>
          </cell>
          <cell r="E2663" t="str">
            <v>R=A1D</v>
          </cell>
          <cell r="F2663">
            <v>3</v>
          </cell>
          <cell r="G2663">
            <v>37068</v>
          </cell>
          <cell r="H2663">
            <v>999</v>
          </cell>
          <cell r="I2663">
            <v>4</v>
          </cell>
          <cell r="J2663">
            <v>1</v>
          </cell>
        </row>
        <row r="2664">
          <cell r="A2664" t="str">
            <v>SSMN</v>
          </cell>
          <cell r="B2664" t="str">
            <v>Secondary Service Greater than 5kW w/o ID</v>
          </cell>
          <cell r="C2664">
            <v>2.5</v>
          </cell>
          <cell r="D2664">
            <v>25</v>
          </cell>
          <cell r="E2664" t="str">
            <v>R=A1D</v>
          </cell>
          <cell r="F2664">
            <v>3</v>
          </cell>
          <cell r="G2664">
            <v>36950</v>
          </cell>
          <cell r="H2664">
            <v>999</v>
          </cell>
          <cell r="I2664">
            <v>4</v>
          </cell>
          <cell r="J2664">
            <v>1</v>
          </cell>
        </row>
        <row r="2665">
          <cell r="A2665" t="str">
            <v>SSNN</v>
          </cell>
          <cell r="B2665" t="str">
            <v>Secondary Service Greater than 5kW w/o ID</v>
          </cell>
          <cell r="C2665">
            <v>2.5</v>
          </cell>
          <cell r="D2665">
            <v>25</v>
          </cell>
          <cell r="E2665" t="str">
            <v>R=A1D</v>
          </cell>
          <cell r="F2665">
            <v>3</v>
          </cell>
          <cell r="G2665">
            <v>37174</v>
          </cell>
          <cell r="H2665">
            <v>999</v>
          </cell>
          <cell r="I2665">
            <v>3</v>
          </cell>
          <cell r="J2665">
            <v>1</v>
          </cell>
        </row>
        <row r="2666">
          <cell r="A2666" t="str">
            <v>SSLN</v>
          </cell>
          <cell r="B2666" t="str">
            <v>Secondary Service Greater than 5kW w/o ID</v>
          </cell>
          <cell r="C2666">
            <v>2.5</v>
          </cell>
          <cell r="D2666">
            <v>25</v>
          </cell>
          <cell r="E2666" t="str">
            <v>R=A1D</v>
          </cell>
          <cell r="F2666">
            <v>3</v>
          </cell>
          <cell r="G2666">
            <v>36454</v>
          </cell>
          <cell r="H2666">
            <v>999</v>
          </cell>
          <cell r="I2666">
            <v>4</v>
          </cell>
          <cell r="J2666">
            <v>4</v>
          </cell>
        </row>
        <row r="2667">
          <cell r="A2667" t="str">
            <v>SSAN</v>
          </cell>
          <cell r="B2667" t="str">
            <v>Secondary Service Greater than 5kW w/o ID</v>
          </cell>
          <cell r="C2667">
            <v>2.5</v>
          </cell>
          <cell r="D2667">
            <v>25</v>
          </cell>
          <cell r="E2667" t="str">
            <v>R=A1R</v>
          </cell>
          <cell r="F2667">
            <v>3</v>
          </cell>
          <cell r="G2667">
            <v>38744</v>
          </cell>
          <cell r="H2667">
            <v>999</v>
          </cell>
          <cell r="I2667">
            <v>3</v>
          </cell>
          <cell r="J2667">
            <v>1</v>
          </cell>
        </row>
        <row r="2668">
          <cell r="A2668" t="str">
            <v>SSNN</v>
          </cell>
          <cell r="B2668" t="str">
            <v>Secondary Service Greater than 5kW w/o ID</v>
          </cell>
          <cell r="C2668">
            <v>2.5</v>
          </cell>
          <cell r="D2668">
            <v>25</v>
          </cell>
          <cell r="E2668" t="str">
            <v>R=A1RL</v>
          </cell>
          <cell r="F2668">
            <v>3</v>
          </cell>
          <cell r="G2668">
            <v>38775</v>
          </cell>
          <cell r="H2668">
            <v>999</v>
          </cell>
          <cell r="I2668">
            <v>4</v>
          </cell>
          <cell r="J2668">
            <v>1</v>
          </cell>
        </row>
        <row r="2669">
          <cell r="A2669" t="str">
            <v>SSPN</v>
          </cell>
          <cell r="B2669" t="str">
            <v>Secondary Service Greater than 5kW w/o ID</v>
          </cell>
          <cell r="C2669">
            <v>2.5</v>
          </cell>
          <cell r="D2669">
            <v>25</v>
          </cell>
          <cell r="E2669" t="str">
            <v>R=A1R</v>
          </cell>
          <cell r="F2669">
            <v>3</v>
          </cell>
          <cell r="G2669">
            <v>38776</v>
          </cell>
          <cell r="H2669">
            <v>999</v>
          </cell>
          <cell r="I2669">
            <v>4</v>
          </cell>
          <cell r="J2669">
            <v>1</v>
          </cell>
        </row>
        <row r="2670">
          <cell r="A2670" t="str">
            <v>SSGN</v>
          </cell>
          <cell r="B2670" t="str">
            <v>Secondary Service Greater than 5kW w/o ID</v>
          </cell>
          <cell r="C2670">
            <v>2.5</v>
          </cell>
          <cell r="D2670">
            <v>25</v>
          </cell>
          <cell r="E2670" t="str">
            <v>R=A1R</v>
          </cell>
          <cell r="F2670">
            <v>3</v>
          </cell>
          <cell r="G2670">
            <v>38785</v>
          </cell>
          <cell r="H2670">
            <v>999</v>
          </cell>
          <cell r="I2670">
            <v>3</v>
          </cell>
          <cell r="J2670">
            <v>1</v>
          </cell>
        </row>
        <row r="2671">
          <cell r="A2671" t="str">
            <v>SSGN</v>
          </cell>
          <cell r="B2671" t="str">
            <v>Secondary Service Greater than 5kW w/o ID</v>
          </cell>
          <cell r="C2671">
            <v>2.5</v>
          </cell>
          <cell r="D2671">
            <v>25</v>
          </cell>
          <cell r="E2671" t="str">
            <v>R=RXS4</v>
          </cell>
          <cell r="F2671">
            <v>3</v>
          </cell>
          <cell r="G2671">
            <v>37512</v>
          </cell>
          <cell r="H2671">
            <v>99</v>
          </cell>
          <cell r="I2671">
            <v>4</v>
          </cell>
          <cell r="J2671">
            <v>1</v>
          </cell>
        </row>
        <row r="2672">
          <cell r="A2672" t="str">
            <v>SSGN</v>
          </cell>
          <cell r="B2672" t="str">
            <v>Secondary Service Greater than 5kW w/o ID</v>
          </cell>
          <cell r="C2672">
            <v>2.5</v>
          </cell>
          <cell r="D2672">
            <v>25</v>
          </cell>
          <cell r="E2672" t="str">
            <v>R=A1R</v>
          </cell>
          <cell r="F2672">
            <v>3</v>
          </cell>
          <cell r="G2672">
            <v>38925</v>
          </cell>
          <cell r="H2672">
            <v>999</v>
          </cell>
          <cell r="I2672">
            <v>4</v>
          </cell>
          <cell r="J2672">
            <v>8</v>
          </cell>
        </row>
        <row r="2673">
          <cell r="A2673" t="str">
            <v>SSAN</v>
          </cell>
          <cell r="B2673" t="str">
            <v>Secondary Service Greater than 5kW w/o ID</v>
          </cell>
          <cell r="C2673">
            <v>2.5</v>
          </cell>
          <cell r="D2673">
            <v>25</v>
          </cell>
          <cell r="E2673" t="str">
            <v>R=A1R</v>
          </cell>
          <cell r="F2673">
            <v>3</v>
          </cell>
          <cell r="G2673">
            <v>38953</v>
          </cell>
          <cell r="H2673">
            <v>999</v>
          </cell>
          <cell r="I2673">
            <v>4</v>
          </cell>
          <cell r="J2673">
            <v>1</v>
          </cell>
        </row>
        <row r="2674">
          <cell r="A2674" t="str">
            <v>SSGN</v>
          </cell>
          <cell r="B2674" t="str">
            <v>Secondary Service Greater than 5kW w/o ID</v>
          </cell>
          <cell r="C2674">
            <v>2.5</v>
          </cell>
          <cell r="D2674">
            <v>25</v>
          </cell>
          <cell r="E2674" t="str">
            <v>R=A1R</v>
          </cell>
          <cell r="F2674">
            <v>3</v>
          </cell>
          <cell r="G2674">
            <v>39107</v>
          </cell>
          <cell r="H2674">
            <v>999</v>
          </cell>
          <cell r="I2674">
            <v>4</v>
          </cell>
          <cell r="J2674">
            <v>35</v>
          </cell>
        </row>
        <row r="2675">
          <cell r="A2675" t="str">
            <v>SSPN</v>
          </cell>
          <cell r="B2675" t="str">
            <v>Secondary Service Greater than 5kW w/o ID</v>
          </cell>
          <cell r="C2675">
            <v>2.5</v>
          </cell>
          <cell r="D2675">
            <v>25</v>
          </cell>
          <cell r="E2675" t="str">
            <v>R=A1R</v>
          </cell>
          <cell r="F2675">
            <v>3</v>
          </cell>
          <cell r="G2675">
            <v>39255</v>
          </cell>
          <cell r="H2675">
            <v>999</v>
          </cell>
          <cell r="I2675">
            <v>3</v>
          </cell>
          <cell r="J2675">
            <v>4</v>
          </cell>
        </row>
        <row r="2676">
          <cell r="A2676" t="str">
            <v>SSEN</v>
          </cell>
          <cell r="B2676" t="str">
            <v>Secondary Service Greater than 5kW w/o ID</v>
          </cell>
          <cell r="C2676">
            <v>2.5</v>
          </cell>
          <cell r="D2676">
            <v>25</v>
          </cell>
          <cell r="E2676" t="str">
            <v>R=A1R</v>
          </cell>
          <cell r="F2676">
            <v>3</v>
          </cell>
          <cell r="G2676">
            <v>39254</v>
          </cell>
          <cell r="H2676">
            <v>999</v>
          </cell>
          <cell r="I2676">
            <v>4</v>
          </cell>
          <cell r="J2676">
            <v>2</v>
          </cell>
        </row>
        <row r="2677">
          <cell r="A2677" t="str">
            <v>SSPN</v>
          </cell>
          <cell r="B2677" t="str">
            <v>Secondary Service Greater than 5kW w/o ID</v>
          </cell>
          <cell r="C2677">
            <v>2.5</v>
          </cell>
          <cell r="D2677">
            <v>25</v>
          </cell>
          <cell r="E2677" t="str">
            <v>R=A1R</v>
          </cell>
          <cell r="F2677">
            <v>3</v>
          </cell>
          <cell r="G2677">
            <v>39224</v>
          </cell>
          <cell r="H2677">
            <v>999</v>
          </cell>
          <cell r="I2677">
            <v>3</v>
          </cell>
          <cell r="J2677">
            <v>1</v>
          </cell>
        </row>
        <row r="2678">
          <cell r="A2678" t="str">
            <v>SSGN</v>
          </cell>
          <cell r="B2678" t="str">
            <v>Secondary Service Greater than 5kW w/o ID</v>
          </cell>
          <cell r="C2678">
            <v>2.5</v>
          </cell>
          <cell r="D2678">
            <v>25</v>
          </cell>
          <cell r="E2678" t="str">
            <v>R=A1R</v>
          </cell>
          <cell r="F2678">
            <v>3</v>
          </cell>
          <cell r="G2678">
            <v>39315</v>
          </cell>
          <cell r="H2678">
            <v>999</v>
          </cell>
          <cell r="I2678">
            <v>4</v>
          </cell>
          <cell r="J2678">
            <v>4</v>
          </cell>
        </row>
        <row r="2679">
          <cell r="A2679" t="str">
            <v>SSPN</v>
          </cell>
          <cell r="B2679" t="str">
            <v>Secondary Service Greater than 5kW w/o ID</v>
          </cell>
          <cell r="C2679">
            <v>2.5</v>
          </cell>
          <cell r="D2679">
            <v>25</v>
          </cell>
          <cell r="E2679" t="str">
            <v>R=A1R</v>
          </cell>
          <cell r="F2679">
            <v>3</v>
          </cell>
          <cell r="G2679">
            <v>39420</v>
          </cell>
          <cell r="H2679">
            <v>999</v>
          </cell>
          <cell r="I2679">
            <v>4</v>
          </cell>
          <cell r="J2679">
            <v>2</v>
          </cell>
        </row>
        <row r="2680">
          <cell r="A2680" t="str">
            <v>SSGN</v>
          </cell>
          <cell r="B2680" t="str">
            <v>Secondary Service Greater than 5kW w/o ID</v>
          </cell>
          <cell r="C2680">
            <v>2.5</v>
          </cell>
          <cell r="D2680">
            <v>25</v>
          </cell>
          <cell r="E2680" t="str">
            <v>R=A1D</v>
          </cell>
          <cell r="F2680">
            <v>3</v>
          </cell>
          <cell r="G2680">
            <v>39707</v>
          </cell>
          <cell r="H2680">
            <v>999</v>
          </cell>
          <cell r="I2680">
            <v>4</v>
          </cell>
          <cell r="J2680">
            <v>65</v>
          </cell>
        </row>
        <row r="2681">
          <cell r="A2681" t="str">
            <v>SSNN</v>
          </cell>
          <cell r="B2681" t="str">
            <v>Secondary Service Greater than 5kW w/o ID</v>
          </cell>
          <cell r="C2681">
            <v>2.5</v>
          </cell>
          <cell r="D2681">
            <v>25</v>
          </cell>
          <cell r="E2681" t="str">
            <v>R=SV5SD</v>
          </cell>
          <cell r="F2681">
            <v>3</v>
          </cell>
          <cell r="H2681">
            <v>120</v>
          </cell>
          <cell r="I2681">
            <v>4</v>
          </cell>
          <cell r="J2681">
            <v>2</v>
          </cell>
        </row>
        <row r="2682">
          <cell r="A2682" t="str">
            <v>SSNN</v>
          </cell>
          <cell r="B2682" t="str">
            <v>Secondary Service Greater than 5kW w/o ID</v>
          </cell>
          <cell r="C2682">
            <v>2.5</v>
          </cell>
          <cell r="D2682">
            <v>25</v>
          </cell>
          <cell r="E2682" t="str">
            <v>R=K6WA</v>
          </cell>
          <cell r="F2682">
            <v>3</v>
          </cell>
          <cell r="H2682">
            <v>0</v>
          </cell>
          <cell r="I2682">
            <v>0</v>
          </cell>
          <cell r="J2682">
            <v>2</v>
          </cell>
        </row>
        <row r="2683">
          <cell r="A2683" t="str">
            <v>SSGN</v>
          </cell>
          <cell r="B2683" t="str">
            <v>Secondary Service Greater than 5kW w/o ID</v>
          </cell>
          <cell r="C2683">
            <v>2.5</v>
          </cell>
          <cell r="D2683">
            <v>25</v>
          </cell>
          <cell r="E2683" t="str">
            <v>R=PWA</v>
          </cell>
          <cell r="F2683">
            <v>3</v>
          </cell>
          <cell r="H2683">
            <v>240</v>
          </cell>
          <cell r="I2683">
            <v>4</v>
          </cell>
          <cell r="J2683">
            <v>2</v>
          </cell>
        </row>
        <row r="2684">
          <cell r="A2684" t="str">
            <v>SSAN</v>
          </cell>
          <cell r="B2684" t="str">
            <v>Secondary Service Greater than 5kW w/o ID</v>
          </cell>
          <cell r="C2684">
            <v>2.5</v>
          </cell>
          <cell r="D2684">
            <v>25</v>
          </cell>
          <cell r="E2684" t="str">
            <v>R=K6WA</v>
          </cell>
          <cell r="F2684">
            <v>3</v>
          </cell>
          <cell r="H2684">
            <v>240</v>
          </cell>
          <cell r="I2684">
            <v>4</v>
          </cell>
          <cell r="J2684">
            <v>1</v>
          </cell>
        </row>
        <row r="2685">
          <cell r="A2685" t="str">
            <v>SSLN</v>
          </cell>
          <cell r="B2685" t="str">
            <v>Secondary Service Greater than 5kW w/o ID</v>
          </cell>
          <cell r="C2685">
            <v>2.5</v>
          </cell>
          <cell r="D2685">
            <v>25</v>
          </cell>
          <cell r="E2685" t="str">
            <v>R=D4B8FM</v>
          </cell>
          <cell r="F2685">
            <v>3</v>
          </cell>
          <cell r="H2685">
            <v>277</v>
          </cell>
          <cell r="I2685">
            <v>4</v>
          </cell>
          <cell r="J2685">
            <v>1</v>
          </cell>
        </row>
        <row r="2686">
          <cell r="A2686" t="str">
            <v>SSPN</v>
          </cell>
          <cell r="B2686" t="str">
            <v>Secondary Service Greater than 5kW w/o ID</v>
          </cell>
          <cell r="C2686">
            <v>2.5</v>
          </cell>
          <cell r="D2686">
            <v>25</v>
          </cell>
          <cell r="E2686" t="str">
            <v>R=SSM6A</v>
          </cell>
          <cell r="F2686">
            <v>3</v>
          </cell>
          <cell r="H2686">
            <v>277</v>
          </cell>
          <cell r="I2686">
            <v>4</v>
          </cell>
          <cell r="J2686">
            <v>1</v>
          </cell>
        </row>
        <row r="2687">
          <cell r="A2687" t="str">
            <v>SSPN</v>
          </cell>
          <cell r="B2687" t="str">
            <v>Secondary Service Greater than 5kW w/o ID</v>
          </cell>
          <cell r="C2687">
            <v>2.5</v>
          </cell>
          <cell r="D2687">
            <v>25</v>
          </cell>
          <cell r="E2687" t="str">
            <v>R=PWAP</v>
          </cell>
          <cell r="F2687">
            <v>3</v>
          </cell>
          <cell r="H2687">
            <v>0</v>
          </cell>
          <cell r="I2687">
            <v>0</v>
          </cell>
          <cell r="J2687">
            <v>1</v>
          </cell>
        </row>
        <row r="2688">
          <cell r="A2688" t="str">
            <v>SSLN</v>
          </cell>
          <cell r="B2688" t="str">
            <v>Secondary Service Greater than 5kW w/o ID</v>
          </cell>
          <cell r="C2688">
            <v>2.5</v>
          </cell>
          <cell r="D2688">
            <v>25</v>
          </cell>
          <cell r="E2688" t="str">
            <v>R=RXS4</v>
          </cell>
          <cell r="F2688">
            <v>3</v>
          </cell>
          <cell r="G2688">
            <v>38194</v>
          </cell>
          <cell r="H2688">
            <v>999</v>
          </cell>
          <cell r="I2688">
            <v>4</v>
          </cell>
          <cell r="J2688">
            <v>7</v>
          </cell>
        </row>
        <row r="2689">
          <cell r="A2689" t="str">
            <v>SSLN</v>
          </cell>
          <cell r="B2689" t="str">
            <v>Secondary Service Greater than 5kW w/o ID</v>
          </cell>
          <cell r="C2689">
            <v>2.5</v>
          </cell>
          <cell r="D2689">
            <v>25</v>
          </cell>
          <cell r="E2689" t="str">
            <v>R=RXS4</v>
          </cell>
          <cell r="F2689">
            <v>3</v>
          </cell>
          <cell r="G2689">
            <v>38082</v>
          </cell>
          <cell r="H2689">
            <v>277</v>
          </cell>
          <cell r="I2689">
            <v>4</v>
          </cell>
          <cell r="J2689">
            <v>1</v>
          </cell>
        </row>
        <row r="2690">
          <cell r="A2690" t="str">
            <v>SSAN</v>
          </cell>
          <cell r="B2690" t="str">
            <v>Secondary Service Greater than 5kW w/o ID</v>
          </cell>
          <cell r="C2690">
            <v>2.5</v>
          </cell>
          <cell r="D2690">
            <v>25</v>
          </cell>
          <cell r="E2690" t="str">
            <v>R=A1R</v>
          </cell>
          <cell r="F2690">
            <v>3</v>
          </cell>
          <cell r="G2690">
            <v>38449</v>
          </cell>
          <cell r="H2690">
            <v>999</v>
          </cell>
          <cell r="I2690">
            <v>4</v>
          </cell>
          <cell r="J2690">
            <v>1</v>
          </cell>
        </row>
        <row r="2691">
          <cell r="A2691" t="str">
            <v>DSGN</v>
          </cell>
          <cell r="B2691" t="str">
            <v>Secondary Service Greater than 5kW w/o ID</v>
          </cell>
          <cell r="C2691">
            <v>2.5</v>
          </cell>
          <cell r="D2691">
            <v>25</v>
          </cell>
          <cell r="E2691" t="str">
            <v>R=RXS4</v>
          </cell>
          <cell r="F2691">
            <v>3</v>
          </cell>
          <cell r="G2691">
            <v>38075</v>
          </cell>
          <cell r="H2691">
            <v>999</v>
          </cell>
          <cell r="I2691">
            <v>4</v>
          </cell>
          <cell r="J2691">
            <v>1</v>
          </cell>
        </row>
        <row r="2692">
          <cell r="A2692" t="str">
            <v>SSGN</v>
          </cell>
          <cell r="B2692" t="str">
            <v>Secondary Service Greater than 5kW w/o ID</v>
          </cell>
          <cell r="C2692">
            <v>2.5</v>
          </cell>
          <cell r="D2692">
            <v>25</v>
          </cell>
          <cell r="E2692" t="str">
            <v>R=A1D</v>
          </cell>
          <cell r="F2692">
            <v>3</v>
          </cell>
          <cell r="G2692">
            <v>38034</v>
          </cell>
          <cell r="H2692">
            <v>999</v>
          </cell>
          <cell r="I2692">
            <v>3</v>
          </cell>
          <cell r="J2692">
            <v>1</v>
          </cell>
        </row>
        <row r="2693">
          <cell r="A2693" t="str">
            <v>SSLN</v>
          </cell>
          <cell r="B2693" t="str">
            <v>Secondary Service Greater than 5kW w/o ID</v>
          </cell>
          <cell r="C2693">
            <v>2.5</v>
          </cell>
          <cell r="D2693">
            <v>25</v>
          </cell>
          <cell r="E2693" t="str">
            <v>R=K5WA</v>
          </cell>
          <cell r="F2693">
            <v>3</v>
          </cell>
          <cell r="H2693">
            <v>0</v>
          </cell>
          <cell r="I2693">
            <v>0</v>
          </cell>
          <cell r="J2693">
            <v>1</v>
          </cell>
        </row>
        <row r="2694">
          <cell r="A2694" t="str">
            <v>SSGN</v>
          </cell>
          <cell r="B2694" t="str">
            <v>Secondary Service Greater than 5kW w/o ID</v>
          </cell>
          <cell r="C2694">
            <v>2.5</v>
          </cell>
          <cell r="D2694">
            <v>25</v>
          </cell>
          <cell r="E2694" t="str">
            <v>R=SV4SD</v>
          </cell>
          <cell r="F2694">
            <v>3</v>
          </cell>
          <cell r="H2694">
            <v>277</v>
          </cell>
          <cell r="I2694">
            <v>4</v>
          </cell>
          <cell r="J2694">
            <v>1</v>
          </cell>
        </row>
        <row r="2695">
          <cell r="A2695" t="str">
            <v>SSLN</v>
          </cell>
          <cell r="B2695" t="str">
            <v>Secondary Service Greater than 5kW w/o ID</v>
          </cell>
          <cell r="C2695">
            <v>2.5</v>
          </cell>
          <cell r="D2695">
            <v>25</v>
          </cell>
          <cell r="E2695" t="str">
            <v>R=DXS2</v>
          </cell>
          <cell r="F2695">
            <v>3</v>
          </cell>
          <cell r="H2695">
            <v>120</v>
          </cell>
          <cell r="I2695">
            <v>4</v>
          </cell>
          <cell r="J2695">
            <v>1</v>
          </cell>
        </row>
        <row r="2696">
          <cell r="A2696" t="str">
            <v>SSLN</v>
          </cell>
          <cell r="B2696" t="str">
            <v>Secondary Service Greater than 5kW w/o ID</v>
          </cell>
          <cell r="C2696">
            <v>2.5</v>
          </cell>
          <cell r="D2696">
            <v>25</v>
          </cell>
          <cell r="E2696" t="str">
            <v>R=A1D</v>
          </cell>
          <cell r="F2696">
            <v>3</v>
          </cell>
          <cell r="H2696">
            <v>277</v>
          </cell>
          <cell r="I2696">
            <v>4</v>
          </cell>
          <cell r="J2696">
            <v>1</v>
          </cell>
        </row>
        <row r="2697">
          <cell r="A2697" t="str">
            <v>SSGN</v>
          </cell>
          <cell r="B2697" t="str">
            <v>Secondary Service Greater than 5kW w/o ID</v>
          </cell>
          <cell r="C2697">
            <v>2.5</v>
          </cell>
          <cell r="D2697">
            <v>25</v>
          </cell>
          <cell r="E2697" t="str">
            <v>R=A1D</v>
          </cell>
          <cell r="F2697">
            <v>3</v>
          </cell>
          <cell r="G2697">
            <v>37188</v>
          </cell>
          <cell r="H2697">
            <v>240</v>
          </cell>
          <cell r="I2697">
            <v>4</v>
          </cell>
          <cell r="J2697">
            <v>1</v>
          </cell>
        </row>
        <row r="2698">
          <cell r="A2698" t="str">
            <v>SSGN</v>
          </cell>
          <cell r="B2698" t="str">
            <v>Secondary Service Greater than 5kW w/o ID</v>
          </cell>
          <cell r="C2698">
            <v>2.5</v>
          </cell>
          <cell r="D2698">
            <v>25</v>
          </cell>
          <cell r="E2698" t="str">
            <v>R=A1D</v>
          </cell>
          <cell r="F2698">
            <v>3</v>
          </cell>
          <cell r="G2698">
            <v>36404</v>
          </cell>
          <cell r="H2698">
            <v>999</v>
          </cell>
          <cell r="I2698">
            <v>4</v>
          </cell>
          <cell r="J2698">
            <v>1</v>
          </cell>
        </row>
        <row r="2699">
          <cell r="A2699" t="str">
            <v>SSEN</v>
          </cell>
          <cell r="B2699" t="str">
            <v>Secondary Service Greater than 5kW w/o ID</v>
          </cell>
          <cell r="C2699">
            <v>2.5</v>
          </cell>
          <cell r="D2699">
            <v>25</v>
          </cell>
          <cell r="E2699" t="str">
            <v>R=A1R</v>
          </cell>
          <cell r="F2699">
            <v>3</v>
          </cell>
          <cell r="G2699">
            <v>36410</v>
          </cell>
          <cell r="H2699">
            <v>999</v>
          </cell>
          <cell r="I2699">
            <v>4</v>
          </cell>
          <cell r="J2699">
            <v>1</v>
          </cell>
        </row>
        <row r="2700">
          <cell r="A2700" t="str">
            <v>SSLN</v>
          </cell>
          <cell r="B2700" t="str">
            <v>Secondary Service Greater than 5kW w/o ID</v>
          </cell>
          <cell r="C2700">
            <v>2.5</v>
          </cell>
          <cell r="D2700">
            <v>25</v>
          </cell>
          <cell r="E2700" t="str">
            <v>R=A1D</v>
          </cell>
          <cell r="F2700">
            <v>3</v>
          </cell>
          <cell r="G2700">
            <v>36525</v>
          </cell>
          <cell r="H2700">
            <v>999</v>
          </cell>
          <cell r="I2700">
            <v>4</v>
          </cell>
          <cell r="J2700">
            <v>1</v>
          </cell>
        </row>
        <row r="2701">
          <cell r="A2701" t="str">
            <v>SSGN</v>
          </cell>
          <cell r="B2701" t="str">
            <v>Secondary Service Greater than 5kW w/o ID</v>
          </cell>
          <cell r="C2701">
            <v>2.5</v>
          </cell>
          <cell r="D2701">
            <v>25</v>
          </cell>
          <cell r="E2701" t="str">
            <v>R=A1D</v>
          </cell>
          <cell r="F2701">
            <v>3</v>
          </cell>
          <cell r="G2701">
            <v>36465</v>
          </cell>
          <cell r="H2701">
            <v>999</v>
          </cell>
          <cell r="I2701">
            <v>4</v>
          </cell>
          <cell r="J2701">
            <v>1</v>
          </cell>
        </row>
        <row r="2702">
          <cell r="A2702" t="str">
            <v>SSNN</v>
          </cell>
          <cell r="B2702" t="str">
            <v>Secondary Service Greater than 5kW w/o ID</v>
          </cell>
          <cell r="C2702">
            <v>2.5</v>
          </cell>
          <cell r="D2702">
            <v>25</v>
          </cell>
          <cell r="E2702" t="str">
            <v>R=A1D</v>
          </cell>
          <cell r="F2702">
            <v>3</v>
          </cell>
          <cell r="G2702">
            <v>36593</v>
          </cell>
          <cell r="H2702">
            <v>999</v>
          </cell>
          <cell r="I2702">
            <v>3</v>
          </cell>
          <cell r="J2702">
            <v>1</v>
          </cell>
        </row>
        <row r="2703">
          <cell r="A2703" t="str">
            <v>SSNN</v>
          </cell>
          <cell r="B2703" t="str">
            <v>Secondary Service Greater than 5kW w/o ID</v>
          </cell>
          <cell r="C2703">
            <v>2.5</v>
          </cell>
          <cell r="D2703">
            <v>25</v>
          </cell>
          <cell r="E2703" t="str">
            <v>R=A1D</v>
          </cell>
          <cell r="F2703">
            <v>3</v>
          </cell>
          <cell r="G2703">
            <v>36161</v>
          </cell>
          <cell r="H2703">
            <v>999</v>
          </cell>
          <cell r="I2703">
            <v>4</v>
          </cell>
          <cell r="J2703">
            <v>1</v>
          </cell>
        </row>
        <row r="2704">
          <cell r="A2704" t="str">
            <v>SSGN</v>
          </cell>
          <cell r="B2704" t="str">
            <v>Secondary Service Greater than 5kW w/o ID</v>
          </cell>
          <cell r="C2704">
            <v>2.5</v>
          </cell>
          <cell r="D2704">
            <v>25</v>
          </cell>
          <cell r="E2704" t="str">
            <v>R=A1D</v>
          </cell>
          <cell r="F2704">
            <v>3</v>
          </cell>
          <cell r="G2704">
            <v>36161</v>
          </cell>
          <cell r="H2704">
            <v>999</v>
          </cell>
          <cell r="I2704">
            <v>4</v>
          </cell>
          <cell r="J2704">
            <v>2</v>
          </cell>
        </row>
        <row r="2705">
          <cell r="A2705" t="str">
            <v>SSGN</v>
          </cell>
          <cell r="B2705" t="str">
            <v>Secondary Service Greater than 5kW w/o ID</v>
          </cell>
          <cell r="C2705">
            <v>2.5</v>
          </cell>
          <cell r="D2705">
            <v>25</v>
          </cell>
          <cell r="E2705" t="str">
            <v>R=A1D</v>
          </cell>
          <cell r="F2705">
            <v>3</v>
          </cell>
          <cell r="G2705">
            <v>36733</v>
          </cell>
          <cell r="H2705">
            <v>999</v>
          </cell>
          <cell r="I2705">
            <v>4</v>
          </cell>
          <cell r="J2705">
            <v>1</v>
          </cell>
        </row>
        <row r="2706">
          <cell r="A2706" t="str">
            <v>SSGN</v>
          </cell>
          <cell r="B2706" t="str">
            <v>Secondary Service Greater than 5kW w/o ID</v>
          </cell>
          <cell r="C2706">
            <v>2.5</v>
          </cell>
          <cell r="D2706">
            <v>25</v>
          </cell>
          <cell r="E2706" t="str">
            <v>R=A1D</v>
          </cell>
          <cell r="F2706">
            <v>3</v>
          </cell>
          <cell r="G2706">
            <v>37068</v>
          </cell>
          <cell r="H2706">
            <v>999</v>
          </cell>
          <cell r="I2706">
            <v>4</v>
          </cell>
          <cell r="J2706">
            <v>1</v>
          </cell>
        </row>
        <row r="2707">
          <cell r="A2707" t="str">
            <v>SSLN</v>
          </cell>
          <cell r="B2707" t="str">
            <v>Secondary Service Greater than 5kW w/o ID</v>
          </cell>
          <cell r="C2707">
            <v>2.5</v>
          </cell>
          <cell r="D2707">
            <v>25</v>
          </cell>
          <cell r="E2707" t="str">
            <v>R=A1D</v>
          </cell>
          <cell r="F2707">
            <v>3</v>
          </cell>
          <cell r="G2707">
            <v>36950</v>
          </cell>
          <cell r="H2707">
            <v>999</v>
          </cell>
          <cell r="I2707">
            <v>4</v>
          </cell>
          <cell r="J2707">
            <v>1</v>
          </cell>
        </row>
        <row r="2708">
          <cell r="A2708" t="str">
            <v>DSGN</v>
          </cell>
          <cell r="B2708" t="str">
            <v>Secondary Service Greater than 5kW w/o ID</v>
          </cell>
          <cell r="C2708">
            <v>2.5</v>
          </cell>
          <cell r="D2708">
            <v>25</v>
          </cell>
          <cell r="E2708" t="str">
            <v>R=A1D</v>
          </cell>
          <cell r="F2708">
            <v>3</v>
          </cell>
          <cell r="G2708">
            <v>37208</v>
          </cell>
          <cell r="H2708">
            <v>120</v>
          </cell>
          <cell r="I2708">
            <v>4</v>
          </cell>
          <cell r="J2708">
            <v>1</v>
          </cell>
        </row>
        <row r="2709">
          <cell r="A2709" t="str">
            <v>SSGN</v>
          </cell>
          <cell r="B2709" t="str">
            <v>Secondary Service Greater than 5kW w/o ID</v>
          </cell>
          <cell r="C2709">
            <v>2.5</v>
          </cell>
          <cell r="D2709">
            <v>25</v>
          </cell>
          <cell r="E2709" t="str">
            <v>R=A1D</v>
          </cell>
          <cell r="F2709">
            <v>3</v>
          </cell>
          <cell r="G2709">
            <v>37140</v>
          </cell>
          <cell r="H2709">
            <v>999</v>
          </cell>
          <cell r="I2709">
            <v>3</v>
          </cell>
          <cell r="J2709">
            <v>1</v>
          </cell>
        </row>
        <row r="2710">
          <cell r="A2710" t="str">
            <v>SSLN</v>
          </cell>
          <cell r="B2710" t="str">
            <v>Secondary Service Greater than 5kW w/o ID</v>
          </cell>
          <cell r="C2710">
            <v>2.5</v>
          </cell>
          <cell r="D2710">
            <v>25</v>
          </cell>
          <cell r="E2710" t="str">
            <v>R=A1R</v>
          </cell>
          <cell r="F2710">
            <v>3</v>
          </cell>
          <cell r="G2710">
            <v>36454</v>
          </cell>
          <cell r="H2710">
            <v>999</v>
          </cell>
          <cell r="I2710">
            <v>4</v>
          </cell>
          <cell r="J2710">
            <v>5</v>
          </cell>
        </row>
        <row r="2711">
          <cell r="A2711" t="str">
            <v>SSGN</v>
          </cell>
          <cell r="B2711" t="str">
            <v>Secondary Service Greater than 5kW w/o ID</v>
          </cell>
          <cell r="C2711">
            <v>2.5</v>
          </cell>
          <cell r="D2711">
            <v>25</v>
          </cell>
          <cell r="E2711" t="str">
            <v>R=A1D</v>
          </cell>
          <cell r="F2711">
            <v>3</v>
          </cell>
          <cell r="G2711">
            <v>37606</v>
          </cell>
          <cell r="H2711">
            <v>999</v>
          </cell>
          <cell r="I2711">
            <v>4</v>
          </cell>
          <cell r="J2711">
            <v>3</v>
          </cell>
        </row>
        <row r="2712">
          <cell r="A2712" t="str">
            <v>SSNN</v>
          </cell>
          <cell r="B2712" t="str">
            <v>Secondary Service Greater than 5kW w/o ID</v>
          </cell>
          <cell r="C2712">
            <v>2.5</v>
          </cell>
          <cell r="D2712">
            <v>25</v>
          </cell>
          <cell r="E2712" t="str">
            <v>R=A1D</v>
          </cell>
          <cell r="F2712">
            <v>3</v>
          </cell>
          <cell r="G2712">
            <v>37512</v>
          </cell>
          <cell r="H2712">
            <v>999</v>
          </cell>
          <cell r="I2712">
            <v>4</v>
          </cell>
          <cell r="J2712">
            <v>1</v>
          </cell>
        </row>
        <row r="2713">
          <cell r="A2713" t="str">
            <v>SSGN</v>
          </cell>
          <cell r="B2713" t="str">
            <v>Secondary Service Greater than 5kW w/o ID</v>
          </cell>
          <cell r="C2713">
            <v>2.5</v>
          </cell>
          <cell r="D2713">
            <v>25</v>
          </cell>
          <cell r="E2713" t="str">
            <v>R=A1D</v>
          </cell>
          <cell r="F2713">
            <v>3</v>
          </cell>
          <cell r="G2713">
            <v>37146</v>
          </cell>
          <cell r="H2713">
            <v>999</v>
          </cell>
          <cell r="I2713">
            <v>4</v>
          </cell>
          <cell r="J2713">
            <v>1</v>
          </cell>
        </row>
        <row r="2714">
          <cell r="A2714" t="str">
            <v>SSAN</v>
          </cell>
          <cell r="B2714" t="str">
            <v>Secondary Service Greater than 5kW w/o ID</v>
          </cell>
          <cell r="C2714">
            <v>2.5</v>
          </cell>
          <cell r="D2714">
            <v>25</v>
          </cell>
          <cell r="E2714" t="str">
            <v>R=RXS4</v>
          </cell>
          <cell r="F2714">
            <v>3</v>
          </cell>
          <cell r="G2714">
            <v>37517</v>
          </cell>
          <cell r="H2714">
            <v>999</v>
          </cell>
          <cell r="I2714">
            <v>4</v>
          </cell>
          <cell r="J2714">
            <v>2</v>
          </cell>
        </row>
        <row r="2715">
          <cell r="A2715" t="str">
            <v>SSAN</v>
          </cell>
          <cell r="B2715" t="str">
            <v>Secondary Service Greater than 5kW w/o ID</v>
          </cell>
          <cell r="C2715">
            <v>2.5</v>
          </cell>
          <cell r="D2715">
            <v>25</v>
          </cell>
          <cell r="E2715" t="str">
            <v>R=A1D</v>
          </cell>
          <cell r="F2715">
            <v>3</v>
          </cell>
          <cell r="G2715">
            <v>38696</v>
          </cell>
          <cell r="H2715">
            <v>999</v>
          </cell>
          <cell r="I2715">
            <v>4</v>
          </cell>
          <cell r="J2715">
            <v>1</v>
          </cell>
        </row>
        <row r="2716">
          <cell r="A2716" t="str">
            <v>SSGN</v>
          </cell>
          <cell r="B2716" t="str">
            <v>Secondary Service Greater than 5kW w/o ID</v>
          </cell>
          <cell r="C2716">
            <v>2.5</v>
          </cell>
          <cell r="D2716">
            <v>25</v>
          </cell>
          <cell r="E2716" t="str">
            <v>R=A1R</v>
          </cell>
          <cell r="F2716">
            <v>3</v>
          </cell>
          <cell r="G2716">
            <v>38749</v>
          </cell>
          <cell r="H2716">
            <v>999</v>
          </cell>
          <cell r="I2716">
            <v>4</v>
          </cell>
          <cell r="J2716">
            <v>4</v>
          </cell>
        </row>
        <row r="2717">
          <cell r="A2717" t="str">
            <v>SSGN</v>
          </cell>
          <cell r="B2717" t="str">
            <v>Secondary Service Greater than 5kW w/o ID</v>
          </cell>
          <cell r="C2717">
            <v>2.5</v>
          </cell>
          <cell r="D2717">
            <v>25</v>
          </cell>
          <cell r="E2717" t="str">
            <v>R=A1R</v>
          </cell>
          <cell r="F2717">
            <v>3</v>
          </cell>
          <cell r="G2717">
            <v>39030</v>
          </cell>
          <cell r="H2717">
            <v>999</v>
          </cell>
          <cell r="I2717">
            <v>4</v>
          </cell>
          <cell r="J2717">
            <v>4</v>
          </cell>
        </row>
        <row r="2718">
          <cell r="A2718" t="str">
            <v>SSPN</v>
          </cell>
          <cell r="B2718" t="str">
            <v>Secondary Service Greater than 5kW w/o ID</v>
          </cell>
          <cell r="C2718">
            <v>2.5</v>
          </cell>
          <cell r="D2718">
            <v>25</v>
          </cell>
          <cell r="E2718" t="str">
            <v>R=A1R</v>
          </cell>
          <cell r="F2718">
            <v>3</v>
          </cell>
          <cell r="G2718">
            <v>38925</v>
          </cell>
          <cell r="H2718">
            <v>999</v>
          </cell>
          <cell r="I2718">
            <v>4</v>
          </cell>
          <cell r="J2718">
            <v>1</v>
          </cell>
        </row>
        <row r="2719">
          <cell r="A2719" t="str">
            <v>SSPN</v>
          </cell>
          <cell r="B2719" t="str">
            <v>Secondary Service Greater than 5kW w/o ID</v>
          </cell>
          <cell r="C2719">
            <v>2.5</v>
          </cell>
          <cell r="D2719">
            <v>25</v>
          </cell>
          <cell r="E2719" t="str">
            <v>R=A1R</v>
          </cell>
          <cell r="F2719">
            <v>3</v>
          </cell>
          <cell r="G2719">
            <v>39246</v>
          </cell>
          <cell r="H2719">
            <v>999</v>
          </cell>
          <cell r="I2719">
            <v>4</v>
          </cell>
          <cell r="J2719">
            <v>1</v>
          </cell>
        </row>
        <row r="2720">
          <cell r="A2720" t="str">
            <v>SSAN</v>
          </cell>
          <cell r="B2720" t="str">
            <v>Secondary Service Greater than 5kW w/o ID</v>
          </cell>
          <cell r="C2720">
            <v>2.5</v>
          </cell>
          <cell r="D2720">
            <v>25</v>
          </cell>
          <cell r="E2720" t="str">
            <v>R=A1R</v>
          </cell>
          <cell r="F2720">
            <v>3</v>
          </cell>
          <cell r="G2720">
            <v>39308</v>
          </cell>
          <cell r="H2720">
            <v>999</v>
          </cell>
          <cell r="I2720">
            <v>3</v>
          </cell>
          <cell r="J2720">
            <v>1</v>
          </cell>
        </row>
        <row r="2721">
          <cell r="A2721" t="str">
            <v>SSGN</v>
          </cell>
          <cell r="B2721" t="str">
            <v>Secondary Service Greater than 5kW w/o ID</v>
          </cell>
          <cell r="C2721">
            <v>2.5</v>
          </cell>
          <cell r="D2721">
            <v>25</v>
          </cell>
          <cell r="E2721" t="str">
            <v>R=A1R</v>
          </cell>
          <cell r="F2721">
            <v>3</v>
          </cell>
          <cell r="G2721">
            <v>39426</v>
          </cell>
          <cell r="H2721">
            <v>999</v>
          </cell>
          <cell r="I2721">
            <v>4</v>
          </cell>
          <cell r="J2721">
            <v>60</v>
          </cell>
        </row>
        <row r="2722">
          <cell r="A2722" t="str">
            <v>SSLN</v>
          </cell>
          <cell r="B2722" t="str">
            <v>Secondary Service Greater than 5kW w/o ID</v>
          </cell>
          <cell r="C2722">
            <v>2.5</v>
          </cell>
          <cell r="D2722">
            <v>25</v>
          </cell>
          <cell r="E2722" t="str">
            <v>R=A1R</v>
          </cell>
          <cell r="F2722">
            <v>3</v>
          </cell>
          <cell r="G2722">
            <v>39426</v>
          </cell>
          <cell r="H2722">
            <v>999</v>
          </cell>
          <cell r="I2722">
            <v>4</v>
          </cell>
          <cell r="J2722">
            <v>1</v>
          </cell>
        </row>
        <row r="2723">
          <cell r="A2723" t="str">
            <v>SSAN</v>
          </cell>
          <cell r="B2723" t="str">
            <v>Secondary Service Greater than 5kW w/o ID</v>
          </cell>
          <cell r="C2723">
            <v>2.5</v>
          </cell>
          <cell r="D2723">
            <v>25</v>
          </cell>
          <cell r="E2723" t="str">
            <v>R=A1R</v>
          </cell>
          <cell r="F2723">
            <v>3</v>
          </cell>
          <cell r="G2723">
            <v>39426</v>
          </cell>
          <cell r="H2723">
            <v>999</v>
          </cell>
          <cell r="I2723">
            <v>4</v>
          </cell>
          <cell r="J2723">
            <v>1</v>
          </cell>
        </row>
        <row r="2724">
          <cell r="A2724" t="str">
            <v>SSLN</v>
          </cell>
          <cell r="B2724" t="str">
            <v>Secondary Service Greater than 5kW w/o ID</v>
          </cell>
          <cell r="C2724">
            <v>2.5</v>
          </cell>
          <cell r="D2724">
            <v>25</v>
          </cell>
          <cell r="E2724" t="str">
            <v>R=A1D</v>
          </cell>
          <cell r="F2724">
            <v>3</v>
          </cell>
          <cell r="G2724">
            <v>39637</v>
          </cell>
          <cell r="H2724">
            <v>999</v>
          </cell>
          <cell r="I2724">
            <v>4</v>
          </cell>
          <cell r="J2724">
            <v>3</v>
          </cell>
        </row>
        <row r="2725">
          <cell r="A2725" t="str">
            <v>SSGN</v>
          </cell>
          <cell r="B2725" t="str">
            <v>Secondary Service Greater than 5kW w/o ID</v>
          </cell>
          <cell r="C2725">
            <v>2.5</v>
          </cell>
          <cell r="D2725">
            <v>25</v>
          </cell>
          <cell r="E2725" t="str">
            <v>R=A1D</v>
          </cell>
          <cell r="F2725">
            <v>3</v>
          </cell>
          <cell r="G2725">
            <v>39707</v>
          </cell>
          <cell r="H2725">
            <v>999</v>
          </cell>
          <cell r="I2725">
            <v>4</v>
          </cell>
          <cell r="J2725">
            <v>23</v>
          </cell>
        </row>
        <row r="2726">
          <cell r="A2726" t="str">
            <v>SSLN</v>
          </cell>
          <cell r="B2726" t="str">
            <v>Secondary Service Greater than 5kW w/o ID</v>
          </cell>
          <cell r="C2726">
            <v>2.5</v>
          </cell>
          <cell r="D2726">
            <v>25</v>
          </cell>
          <cell r="E2726" t="str">
            <v>R=A1D</v>
          </cell>
          <cell r="F2726">
            <v>3</v>
          </cell>
          <cell r="G2726">
            <v>39707</v>
          </cell>
          <cell r="H2726">
            <v>999</v>
          </cell>
          <cell r="I2726">
            <v>4</v>
          </cell>
          <cell r="J2726">
            <v>5</v>
          </cell>
        </row>
        <row r="2727">
          <cell r="A2727" t="str">
            <v>SSNN</v>
          </cell>
          <cell r="B2727" t="str">
            <v>Secondary Service Greater than 5kW w/o ID</v>
          </cell>
          <cell r="C2727">
            <v>2.5</v>
          </cell>
          <cell r="D2727">
            <v>25</v>
          </cell>
          <cell r="E2727" t="str">
            <v>R=A1D</v>
          </cell>
          <cell r="F2727">
            <v>3</v>
          </cell>
          <cell r="G2727">
            <v>39707</v>
          </cell>
          <cell r="H2727">
            <v>999</v>
          </cell>
          <cell r="I2727">
            <v>4</v>
          </cell>
          <cell r="J2727">
            <v>2</v>
          </cell>
        </row>
        <row r="2728">
          <cell r="A2728" t="str">
            <v>SSGN</v>
          </cell>
          <cell r="B2728" t="str">
            <v>Secondary Service Greater than 5kW w/o ID</v>
          </cell>
          <cell r="C2728">
            <v>2.5</v>
          </cell>
          <cell r="D2728">
            <v>25</v>
          </cell>
          <cell r="E2728" t="str">
            <v>R=A1D</v>
          </cell>
          <cell r="F2728">
            <v>3</v>
          </cell>
          <cell r="G2728">
            <v>39954</v>
          </cell>
          <cell r="H2728">
            <v>999</v>
          </cell>
          <cell r="I2728">
            <v>3</v>
          </cell>
          <cell r="J2728">
            <v>1</v>
          </cell>
        </row>
        <row r="2729">
          <cell r="A2729" t="str">
            <v>SSGN</v>
          </cell>
          <cell r="B2729" t="str">
            <v>Secondary Service Greater than 5kW w/o ID</v>
          </cell>
          <cell r="C2729">
            <v>2.5</v>
          </cell>
          <cell r="D2729">
            <v>25</v>
          </cell>
          <cell r="E2729" t="str">
            <v>R=SSM8A</v>
          </cell>
          <cell r="F2729">
            <v>3</v>
          </cell>
          <cell r="H2729">
            <v>240</v>
          </cell>
          <cell r="I2729">
            <v>4</v>
          </cell>
          <cell r="J2729">
            <v>3</v>
          </cell>
        </row>
        <row r="2730">
          <cell r="A2730" t="str">
            <v>SSGN</v>
          </cell>
          <cell r="B2730" t="str">
            <v>Secondary Service Greater than 5kW w/o ID</v>
          </cell>
          <cell r="C2730">
            <v>2.5</v>
          </cell>
          <cell r="D2730">
            <v>25</v>
          </cell>
          <cell r="E2730" t="str">
            <v>R=SV5SD</v>
          </cell>
          <cell r="F2730">
            <v>3</v>
          </cell>
          <cell r="H2730">
            <v>120</v>
          </cell>
          <cell r="I2730">
            <v>4</v>
          </cell>
          <cell r="J2730">
            <v>2</v>
          </cell>
        </row>
        <row r="2731">
          <cell r="A2731" t="str">
            <v>SSGN</v>
          </cell>
          <cell r="B2731" t="str">
            <v>Secondary Service Greater than 5kW w/o ID</v>
          </cell>
          <cell r="C2731">
            <v>2.5</v>
          </cell>
          <cell r="D2731">
            <v>25</v>
          </cell>
          <cell r="E2731" t="str">
            <v>R=PWA</v>
          </cell>
          <cell r="F2731">
            <v>3</v>
          </cell>
          <cell r="H2731">
            <v>240</v>
          </cell>
          <cell r="I2731">
            <v>3</v>
          </cell>
          <cell r="J2731">
            <v>1</v>
          </cell>
        </row>
        <row r="2732">
          <cell r="A2732" t="str">
            <v>SSGN</v>
          </cell>
          <cell r="B2732" t="str">
            <v>Secondary Service Greater than 5kW w/o ID</v>
          </cell>
          <cell r="C2732">
            <v>2.5</v>
          </cell>
          <cell r="D2732">
            <v>25</v>
          </cell>
          <cell r="E2732" t="str">
            <v>R=SSM6A</v>
          </cell>
          <cell r="F2732">
            <v>3</v>
          </cell>
          <cell r="H2732">
            <v>480</v>
          </cell>
          <cell r="I2732">
            <v>4</v>
          </cell>
          <cell r="J2732">
            <v>1</v>
          </cell>
        </row>
        <row r="2733">
          <cell r="A2733" t="str">
            <v>SSNN</v>
          </cell>
          <cell r="B2733" t="str">
            <v>Secondary Service Greater than 5kW w/o ID</v>
          </cell>
          <cell r="C2733">
            <v>2.5</v>
          </cell>
          <cell r="D2733">
            <v>25</v>
          </cell>
          <cell r="E2733" t="str">
            <v>R=SV4SD</v>
          </cell>
          <cell r="F2733">
            <v>3</v>
          </cell>
          <cell r="H2733">
            <v>240</v>
          </cell>
          <cell r="I2733">
            <v>4</v>
          </cell>
          <cell r="J2733">
            <v>1</v>
          </cell>
        </row>
        <row r="2734">
          <cell r="A2734" t="str">
            <v>SSLN</v>
          </cell>
          <cell r="B2734" t="str">
            <v>Secondary Service Greater than 5kW w/o ID</v>
          </cell>
          <cell r="C2734">
            <v>2.5</v>
          </cell>
          <cell r="D2734">
            <v>25</v>
          </cell>
          <cell r="E2734" t="str">
            <v>R=A1D</v>
          </cell>
          <cell r="F2734">
            <v>3</v>
          </cell>
          <cell r="H2734">
            <v>208</v>
          </cell>
          <cell r="I2734">
            <v>4</v>
          </cell>
          <cell r="J2734">
            <v>1</v>
          </cell>
        </row>
        <row r="2735">
          <cell r="A2735" t="str">
            <v>SSGN</v>
          </cell>
          <cell r="B2735" t="str">
            <v>Secondary Service Greater than 5kW w/o ID</v>
          </cell>
          <cell r="C2735">
            <v>2.5</v>
          </cell>
          <cell r="D2735">
            <v>25</v>
          </cell>
          <cell r="E2735" t="str">
            <v>R=A1R</v>
          </cell>
          <cell r="F2735">
            <v>3</v>
          </cell>
          <cell r="G2735">
            <v>37938</v>
          </cell>
          <cell r="H2735">
            <v>999</v>
          </cell>
          <cell r="I2735">
            <v>4</v>
          </cell>
          <cell r="J2735">
            <v>1</v>
          </cell>
        </row>
        <row r="2736">
          <cell r="A2736" t="str">
            <v>SSPN</v>
          </cell>
          <cell r="B2736" t="str">
            <v>Secondary Service Greater than 5kW w/o ID</v>
          </cell>
          <cell r="C2736">
            <v>2.5</v>
          </cell>
          <cell r="D2736">
            <v>25</v>
          </cell>
          <cell r="E2736" t="str">
            <v>R=A1D</v>
          </cell>
          <cell r="F2736">
            <v>3</v>
          </cell>
          <cell r="H2736">
            <v>999</v>
          </cell>
          <cell r="I2736">
            <v>4</v>
          </cell>
          <cell r="J2736">
            <v>5</v>
          </cell>
        </row>
        <row r="2737">
          <cell r="A2737" t="str">
            <v>SSGN</v>
          </cell>
          <cell r="B2737" t="str">
            <v>Secondary Service Greater than 5kW w/o ID</v>
          </cell>
          <cell r="C2737">
            <v>2.5</v>
          </cell>
          <cell r="D2737">
            <v>25</v>
          </cell>
          <cell r="E2737" t="str">
            <v>R=A1D</v>
          </cell>
          <cell r="F2737">
            <v>3</v>
          </cell>
          <cell r="G2737">
            <v>36334</v>
          </cell>
          <cell r="H2737">
            <v>999</v>
          </cell>
          <cell r="I2737">
            <v>4</v>
          </cell>
          <cell r="J2737">
            <v>1</v>
          </cell>
        </row>
        <row r="2738">
          <cell r="A2738" t="str">
            <v>SSPN</v>
          </cell>
          <cell r="B2738" t="str">
            <v>Secondary Service Greater than 5kW w/o ID</v>
          </cell>
          <cell r="C2738">
            <v>2.5</v>
          </cell>
          <cell r="D2738">
            <v>25</v>
          </cell>
          <cell r="E2738" t="str">
            <v>R=A1R</v>
          </cell>
          <cell r="F2738">
            <v>3</v>
          </cell>
          <cell r="G2738">
            <v>38311</v>
          </cell>
          <cell r="H2738">
            <v>999</v>
          </cell>
          <cell r="I2738">
            <v>4</v>
          </cell>
          <cell r="J2738">
            <v>1</v>
          </cell>
        </row>
        <row r="2739">
          <cell r="A2739" t="str">
            <v>SSGN</v>
          </cell>
          <cell r="B2739" t="str">
            <v>Secondary Service Greater than 5kW w/o ID</v>
          </cell>
          <cell r="C2739">
            <v>2.5</v>
          </cell>
          <cell r="D2739">
            <v>25</v>
          </cell>
          <cell r="E2739" t="str">
            <v>R=A1R</v>
          </cell>
          <cell r="F2739">
            <v>3</v>
          </cell>
          <cell r="G2739">
            <v>38132</v>
          </cell>
          <cell r="H2739">
            <v>999</v>
          </cell>
          <cell r="I2739">
            <v>4</v>
          </cell>
          <cell r="J2739">
            <v>2</v>
          </cell>
        </row>
        <row r="2740">
          <cell r="A2740" t="str">
            <v>SSPN</v>
          </cell>
          <cell r="B2740" t="str">
            <v>Secondary Service Greater than 5kW w/o ID</v>
          </cell>
          <cell r="C2740">
            <v>2.5</v>
          </cell>
          <cell r="D2740">
            <v>25</v>
          </cell>
          <cell r="E2740" t="str">
            <v>R=A1D</v>
          </cell>
          <cell r="F2740">
            <v>3</v>
          </cell>
          <cell r="G2740">
            <v>38446</v>
          </cell>
          <cell r="H2740">
            <v>999</v>
          </cell>
          <cell r="I2740">
            <v>4</v>
          </cell>
          <cell r="J2740">
            <v>1</v>
          </cell>
        </row>
        <row r="2741">
          <cell r="A2741" t="str">
            <v>SSGN</v>
          </cell>
          <cell r="B2741" t="str">
            <v>Secondary Service Greater than 5kW w/o ID</v>
          </cell>
          <cell r="C2741">
            <v>2.5</v>
          </cell>
          <cell r="D2741">
            <v>25</v>
          </cell>
          <cell r="E2741" t="str">
            <v>R=A1D</v>
          </cell>
          <cell r="F2741">
            <v>3</v>
          </cell>
          <cell r="H2741">
            <v>240</v>
          </cell>
          <cell r="I2741">
            <v>4</v>
          </cell>
          <cell r="J2741">
            <v>3</v>
          </cell>
        </row>
        <row r="2742">
          <cell r="A2742" t="str">
            <v>SSGN</v>
          </cell>
          <cell r="B2742" t="str">
            <v>Secondary Service Greater than 5kW w/o ID</v>
          </cell>
          <cell r="C2742">
            <v>2.5</v>
          </cell>
          <cell r="D2742">
            <v>25</v>
          </cell>
          <cell r="E2742" t="str">
            <v>R=PWSP</v>
          </cell>
          <cell r="F2742">
            <v>3</v>
          </cell>
          <cell r="H2742">
            <v>480</v>
          </cell>
          <cell r="I2742">
            <v>3</v>
          </cell>
          <cell r="J2742">
            <v>1</v>
          </cell>
        </row>
        <row r="2743">
          <cell r="A2743" t="str">
            <v>SSAN</v>
          </cell>
          <cell r="B2743" t="str">
            <v>Secondary Service Greater than 5kW w/o ID</v>
          </cell>
          <cell r="C2743">
            <v>2.5</v>
          </cell>
          <cell r="D2743">
            <v>25</v>
          </cell>
          <cell r="E2743" t="str">
            <v>R=A1D</v>
          </cell>
          <cell r="F2743">
            <v>3</v>
          </cell>
          <cell r="G2743">
            <v>37867</v>
          </cell>
          <cell r="H2743">
            <v>999</v>
          </cell>
          <cell r="I2743">
            <v>3</v>
          </cell>
          <cell r="J2743">
            <v>1</v>
          </cell>
        </row>
        <row r="2744">
          <cell r="A2744" t="str">
            <v>SSNN</v>
          </cell>
          <cell r="B2744" t="str">
            <v>Secondary Service Greater than 5kW w/o ID</v>
          </cell>
          <cell r="C2744">
            <v>2.5</v>
          </cell>
          <cell r="D2744">
            <v>25</v>
          </cell>
          <cell r="E2744" t="str">
            <v>R=A1D</v>
          </cell>
          <cell r="F2744">
            <v>3</v>
          </cell>
          <cell r="H2744">
            <v>277</v>
          </cell>
          <cell r="I2744">
            <v>4</v>
          </cell>
          <cell r="J2744">
            <v>1</v>
          </cell>
        </row>
        <row r="2745">
          <cell r="A2745" t="str">
            <v>SSGN</v>
          </cell>
          <cell r="B2745" t="str">
            <v>Secondary Service Greater than 5kW w/o ID</v>
          </cell>
          <cell r="C2745">
            <v>2.5</v>
          </cell>
          <cell r="D2745">
            <v>25</v>
          </cell>
          <cell r="E2745" t="str">
            <v>R=VM65S</v>
          </cell>
          <cell r="F2745">
            <v>3</v>
          </cell>
          <cell r="H2745">
            <v>120</v>
          </cell>
          <cell r="I2745">
            <v>4</v>
          </cell>
          <cell r="J2745">
            <v>1</v>
          </cell>
        </row>
        <row r="2746">
          <cell r="A2746" t="str">
            <v>SSPN</v>
          </cell>
          <cell r="B2746" t="str">
            <v>Secondary Service Greater than 5kW w/o ID</v>
          </cell>
          <cell r="C2746">
            <v>2.5</v>
          </cell>
          <cell r="D2746">
            <v>25</v>
          </cell>
          <cell r="E2746" t="str">
            <v>R=A1D</v>
          </cell>
          <cell r="F2746">
            <v>3</v>
          </cell>
          <cell r="H2746">
            <v>208</v>
          </cell>
          <cell r="I2746">
            <v>4</v>
          </cell>
          <cell r="J2746">
            <v>1</v>
          </cell>
        </row>
        <row r="2747">
          <cell r="A2747" t="str">
            <v>SSLN</v>
          </cell>
          <cell r="B2747" t="str">
            <v>Secondary Service Greater than 5kW w/o ID</v>
          </cell>
          <cell r="C2747">
            <v>2.5</v>
          </cell>
          <cell r="D2747">
            <v>25</v>
          </cell>
          <cell r="E2747" t="str">
            <v>R=K3WA</v>
          </cell>
          <cell r="F2747">
            <v>3</v>
          </cell>
          <cell r="H2747">
            <v>480</v>
          </cell>
          <cell r="I2747">
            <v>3</v>
          </cell>
          <cell r="J2747">
            <v>1</v>
          </cell>
        </row>
        <row r="2748">
          <cell r="A2748" t="str">
            <v>SSPN</v>
          </cell>
          <cell r="B2748" t="str">
            <v>Secondary Service Greater than 5kW w/o ID</v>
          </cell>
          <cell r="C2748">
            <v>2.5</v>
          </cell>
          <cell r="D2748">
            <v>25</v>
          </cell>
          <cell r="E2748" t="str">
            <v>R=A1R</v>
          </cell>
          <cell r="F2748">
            <v>3</v>
          </cell>
          <cell r="G2748">
            <v>37811</v>
          </cell>
          <cell r="H2748">
            <v>999</v>
          </cell>
          <cell r="I2748">
            <v>4</v>
          </cell>
          <cell r="J2748">
            <v>1</v>
          </cell>
        </row>
        <row r="2749">
          <cell r="A2749" t="str">
            <v>SSGN</v>
          </cell>
          <cell r="B2749" t="str">
            <v>Secondary Service Greater than 5kW w/o ID</v>
          </cell>
          <cell r="C2749">
            <v>2.5</v>
          </cell>
          <cell r="D2749">
            <v>25</v>
          </cell>
          <cell r="E2749" t="str">
            <v>R=A1D</v>
          </cell>
          <cell r="F2749">
            <v>3</v>
          </cell>
          <cell r="G2749">
            <v>36404</v>
          </cell>
          <cell r="H2749">
            <v>999</v>
          </cell>
          <cell r="I2749">
            <v>4</v>
          </cell>
          <cell r="J2749">
            <v>1</v>
          </cell>
        </row>
        <row r="2750">
          <cell r="A2750" t="str">
            <v>SSGN</v>
          </cell>
          <cell r="B2750" t="str">
            <v>Secondary Service Greater than 5kW w/o ID</v>
          </cell>
          <cell r="C2750">
            <v>2.5</v>
          </cell>
          <cell r="D2750">
            <v>25</v>
          </cell>
          <cell r="E2750" t="str">
            <v>R=A1D</v>
          </cell>
          <cell r="F2750">
            <v>3</v>
          </cell>
          <cell r="G2750">
            <v>36161</v>
          </cell>
          <cell r="H2750">
            <v>999</v>
          </cell>
          <cell r="I2750">
            <v>4</v>
          </cell>
          <cell r="J2750">
            <v>3</v>
          </cell>
        </row>
        <row r="2751">
          <cell r="A2751" t="str">
            <v>SSNN</v>
          </cell>
          <cell r="B2751" t="str">
            <v>Secondary Service Greater than 5kW w/o ID</v>
          </cell>
          <cell r="C2751">
            <v>2.5</v>
          </cell>
          <cell r="D2751">
            <v>25</v>
          </cell>
          <cell r="E2751" t="str">
            <v>R=A1D</v>
          </cell>
          <cell r="F2751">
            <v>3</v>
          </cell>
          <cell r="G2751">
            <v>36161</v>
          </cell>
          <cell r="H2751">
            <v>999</v>
          </cell>
          <cell r="I2751">
            <v>4</v>
          </cell>
          <cell r="J2751">
            <v>1</v>
          </cell>
        </row>
        <row r="2752">
          <cell r="A2752" t="str">
            <v>SSNN</v>
          </cell>
          <cell r="B2752" t="str">
            <v>Secondary Service Greater than 5kW w/o ID</v>
          </cell>
          <cell r="C2752">
            <v>2.5</v>
          </cell>
          <cell r="D2752">
            <v>25</v>
          </cell>
          <cell r="E2752" t="str">
            <v>R=SSM8A</v>
          </cell>
          <cell r="F2752">
            <v>3</v>
          </cell>
          <cell r="G2752">
            <v>36411</v>
          </cell>
          <cell r="H2752">
            <v>240</v>
          </cell>
          <cell r="I2752">
            <v>4</v>
          </cell>
          <cell r="J2752">
            <v>1</v>
          </cell>
        </row>
        <row r="2753">
          <cell r="A2753" t="str">
            <v>SSGN</v>
          </cell>
          <cell r="B2753" t="str">
            <v>Secondary Service Greater than 5kW w/o ID</v>
          </cell>
          <cell r="C2753">
            <v>2.5</v>
          </cell>
          <cell r="D2753">
            <v>25</v>
          </cell>
          <cell r="E2753" t="str">
            <v>R=A1D</v>
          </cell>
          <cell r="F2753">
            <v>3</v>
          </cell>
          <cell r="G2753">
            <v>36593</v>
          </cell>
          <cell r="H2753">
            <v>999</v>
          </cell>
          <cell r="I2753">
            <v>3</v>
          </cell>
          <cell r="J2753">
            <v>1</v>
          </cell>
        </row>
        <row r="2754">
          <cell r="A2754" t="str">
            <v>SSGN</v>
          </cell>
          <cell r="B2754" t="str">
            <v>Secondary Service Greater than 5kW w/o ID</v>
          </cell>
          <cell r="C2754">
            <v>2.5</v>
          </cell>
          <cell r="D2754">
            <v>25</v>
          </cell>
          <cell r="E2754" t="str">
            <v>R=A1D</v>
          </cell>
          <cell r="F2754">
            <v>3</v>
          </cell>
          <cell r="G2754">
            <v>36161</v>
          </cell>
          <cell r="H2754">
            <v>999</v>
          </cell>
          <cell r="I2754">
            <v>3</v>
          </cell>
          <cell r="J2754">
            <v>4</v>
          </cell>
        </row>
        <row r="2755">
          <cell r="A2755" t="str">
            <v>SSGN</v>
          </cell>
          <cell r="B2755" t="str">
            <v>Secondary Service Greater than 5kW w/o ID</v>
          </cell>
          <cell r="C2755">
            <v>2.5</v>
          </cell>
          <cell r="D2755">
            <v>25</v>
          </cell>
          <cell r="E2755" t="str">
            <v>R=PWAP</v>
          </cell>
          <cell r="F2755">
            <v>3</v>
          </cell>
          <cell r="G2755">
            <v>37061</v>
          </cell>
          <cell r="H2755">
            <v>480</v>
          </cell>
          <cell r="I2755">
            <v>3</v>
          </cell>
          <cell r="J2755">
            <v>1</v>
          </cell>
        </row>
        <row r="2756">
          <cell r="A2756" t="str">
            <v>SSGN</v>
          </cell>
          <cell r="B2756" t="str">
            <v>Secondary Service Greater than 5kW w/o ID</v>
          </cell>
          <cell r="C2756">
            <v>2.5</v>
          </cell>
          <cell r="D2756">
            <v>25</v>
          </cell>
          <cell r="E2756" t="str">
            <v>R=A1D</v>
          </cell>
          <cell r="F2756">
            <v>3</v>
          </cell>
          <cell r="G2756">
            <v>36950</v>
          </cell>
          <cell r="H2756">
            <v>999</v>
          </cell>
          <cell r="I2756">
            <v>4</v>
          </cell>
          <cell r="J2756">
            <v>13</v>
          </cell>
        </row>
        <row r="2757">
          <cell r="A2757" t="str">
            <v>SSNN</v>
          </cell>
          <cell r="B2757" t="str">
            <v>Secondary Service Greater than 5kW w/o ID</v>
          </cell>
          <cell r="C2757">
            <v>2.5</v>
          </cell>
          <cell r="D2757">
            <v>25</v>
          </cell>
          <cell r="E2757" t="str">
            <v>R=A1D</v>
          </cell>
          <cell r="F2757">
            <v>3</v>
          </cell>
          <cell r="G2757">
            <v>37229</v>
          </cell>
          <cell r="H2757">
            <v>999</v>
          </cell>
          <cell r="I2757">
            <v>4</v>
          </cell>
          <cell r="J2757">
            <v>1</v>
          </cell>
        </row>
        <row r="2758">
          <cell r="A2758" t="str">
            <v>SSGN</v>
          </cell>
          <cell r="B2758" t="str">
            <v>Secondary Service Greater than 5kW w/o ID</v>
          </cell>
          <cell r="C2758">
            <v>2.5</v>
          </cell>
          <cell r="D2758">
            <v>25</v>
          </cell>
          <cell r="E2758" t="str">
            <v>R=A1R</v>
          </cell>
          <cell r="F2758">
            <v>3</v>
          </cell>
          <cell r="G2758">
            <v>37606</v>
          </cell>
          <cell r="H2758">
            <v>999</v>
          </cell>
          <cell r="I2758">
            <v>4</v>
          </cell>
          <cell r="J2758">
            <v>3</v>
          </cell>
        </row>
        <row r="2759">
          <cell r="A2759" t="str">
            <v>SSLN</v>
          </cell>
          <cell r="B2759" t="str">
            <v>Secondary Service Greater than 5kW w/o ID</v>
          </cell>
          <cell r="C2759">
            <v>2.5</v>
          </cell>
          <cell r="D2759">
            <v>25</v>
          </cell>
          <cell r="E2759" t="str">
            <v>R=A1R</v>
          </cell>
          <cell r="F2759">
            <v>3</v>
          </cell>
          <cell r="G2759">
            <v>39420</v>
          </cell>
          <cell r="H2759">
            <v>999</v>
          </cell>
          <cell r="I2759">
            <v>4</v>
          </cell>
          <cell r="J2759">
            <v>2</v>
          </cell>
        </row>
        <row r="2760">
          <cell r="A2760" t="str">
            <v>SSAN</v>
          </cell>
          <cell r="B2760" t="str">
            <v>Secondary Service Greater than 5kW w/o ID</v>
          </cell>
          <cell r="C2760">
            <v>2.5</v>
          </cell>
          <cell r="D2760">
            <v>25</v>
          </cell>
          <cell r="E2760" t="str">
            <v>R=A1R</v>
          </cell>
          <cell r="F2760">
            <v>3</v>
          </cell>
          <cell r="G2760">
            <v>39482</v>
          </cell>
          <cell r="H2760">
            <v>999</v>
          </cell>
          <cell r="I2760">
            <v>4</v>
          </cell>
          <cell r="J2760">
            <v>4</v>
          </cell>
        </row>
        <row r="2761">
          <cell r="A2761" t="str">
            <v>SSGN</v>
          </cell>
          <cell r="B2761" t="str">
            <v>Secondary Service Greater than 5kW w/o ID</v>
          </cell>
          <cell r="C2761">
            <v>2.5</v>
          </cell>
          <cell r="D2761">
            <v>25</v>
          </cell>
          <cell r="E2761" t="str">
            <v>R=A1R</v>
          </cell>
          <cell r="F2761">
            <v>3</v>
          </cell>
          <cell r="G2761">
            <v>39637</v>
          </cell>
          <cell r="H2761">
            <v>999</v>
          </cell>
          <cell r="I2761">
            <v>4</v>
          </cell>
          <cell r="J2761">
            <v>2</v>
          </cell>
        </row>
        <row r="2762">
          <cell r="A2762" t="str">
            <v>SSMN</v>
          </cell>
          <cell r="B2762" t="str">
            <v>Secondary Service Greater than 5kW w/o ID</v>
          </cell>
          <cell r="C2762">
            <v>2.5</v>
          </cell>
          <cell r="D2762">
            <v>25</v>
          </cell>
          <cell r="E2762" t="str">
            <v>R=A1D</v>
          </cell>
          <cell r="F2762">
            <v>3</v>
          </cell>
          <cell r="G2762">
            <v>39707</v>
          </cell>
          <cell r="H2762">
            <v>999</v>
          </cell>
          <cell r="I2762">
            <v>4</v>
          </cell>
          <cell r="J2762">
            <v>1</v>
          </cell>
        </row>
        <row r="2763">
          <cell r="A2763" t="str">
            <v>SSNN</v>
          </cell>
          <cell r="B2763" t="str">
            <v>Secondary Service Greater than 5kW w/o ID</v>
          </cell>
          <cell r="C2763">
            <v>2.5</v>
          </cell>
          <cell r="D2763">
            <v>25</v>
          </cell>
          <cell r="E2763" t="str">
            <v>R=A1D</v>
          </cell>
          <cell r="F2763">
            <v>3</v>
          </cell>
          <cell r="G2763">
            <v>39666</v>
          </cell>
          <cell r="H2763">
            <v>999</v>
          </cell>
          <cell r="I2763">
            <v>4</v>
          </cell>
          <cell r="J2763">
            <v>2</v>
          </cell>
        </row>
        <row r="2764">
          <cell r="A2764" t="str">
            <v>SSGN</v>
          </cell>
          <cell r="B2764" t="str">
            <v>Secondary Service Greater than 5kW w/o ID</v>
          </cell>
          <cell r="C2764">
            <v>2.5</v>
          </cell>
          <cell r="D2764">
            <v>25</v>
          </cell>
          <cell r="E2764" t="str">
            <v>R=A1D</v>
          </cell>
          <cell r="F2764">
            <v>3</v>
          </cell>
          <cell r="G2764">
            <v>40014</v>
          </cell>
          <cell r="H2764">
            <v>999</v>
          </cell>
          <cell r="I2764">
            <v>4</v>
          </cell>
          <cell r="J2764">
            <v>20</v>
          </cell>
        </row>
        <row r="2765">
          <cell r="A2765" t="str">
            <v>SSGN</v>
          </cell>
          <cell r="B2765" t="str">
            <v>Secondary Service Greater than 5kW w/o ID</v>
          </cell>
          <cell r="C2765">
            <v>2.5</v>
          </cell>
          <cell r="D2765">
            <v>25</v>
          </cell>
          <cell r="E2765" t="str">
            <v>R=PWAY</v>
          </cell>
          <cell r="F2765">
            <v>3</v>
          </cell>
          <cell r="H2765">
            <v>0</v>
          </cell>
          <cell r="I2765">
            <v>0</v>
          </cell>
          <cell r="J2765">
            <v>5</v>
          </cell>
        </row>
        <row r="2766">
          <cell r="A2766" t="str">
            <v>SSGN</v>
          </cell>
          <cell r="B2766" t="str">
            <v>Secondary Service Greater than 5kW w/o ID</v>
          </cell>
          <cell r="C2766">
            <v>2.5</v>
          </cell>
          <cell r="D2766">
            <v>25</v>
          </cell>
          <cell r="E2766" t="str">
            <v>R=S5DA</v>
          </cell>
          <cell r="F2766">
            <v>3</v>
          </cell>
          <cell r="H2766">
            <v>120</v>
          </cell>
          <cell r="I2766">
            <v>4</v>
          </cell>
          <cell r="J2766">
            <v>2</v>
          </cell>
        </row>
        <row r="2767">
          <cell r="A2767" t="str">
            <v>SSGN</v>
          </cell>
          <cell r="B2767" t="str">
            <v>Secondary Service Greater than 5kW w/o ID</v>
          </cell>
          <cell r="C2767">
            <v>2.5</v>
          </cell>
          <cell r="D2767">
            <v>25</v>
          </cell>
          <cell r="E2767" t="str">
            <v>R=K5WA</v>
          </cell>
          <cell r="F2767">
            <v>3</v>
          </cell>
          <cell r="H2767">
            <v>240</v>
          </cell>
          <cell r="I2767">
            <v>4</v>
          </cell>
          <cell r="J2767">
            <v>1</v>
          </cell>
        </row>
        <row r="2768">
          <cell r="A2768" t="str">
            <v>SSPN</v>
          </cell>
          <cell r="B2768" t="str">
            <v>Secondary Service Greater than 5kW w/o ID</v>
          </cell>
          <cell r="C2768">
            <v>2.5</v>
          </cell>
          <cell r="D2768">
            <v>25</v>
          </cell>
          <cell r="E2768" t="str">
            <v>R=A1D</v>
          </cell>
          <cell r="F2768">
            <v>3</v>
          </cell>
          <cell r="H2768">
            <v>999</v>
          </cell>
          <cell r="I2768">
            <v>4</v>
          </cell>
          <cell r="J2768">
            <v>5</v>
          </cell>
        </row>
        <row r="2769">
          <cell r="A2769" t="str">
            <v>SSGN</v>
          </cell>
          <cell r="B2769" t="str">
            <v>Secondary Service Greater than 5kW w/o ID</v>
          </cell>
          <cell r="C2769">
            <v>2.5</v>
          </cell>
          <cell r="D2769">
            <v>25</v>
          </cell>
          <cell r="E2769" t="str">
            <v>R=A1D</v>
          </cell>
          <cell r="F2769">
            <v>3</v>
          </cell>
          <cell r="G2769">
            <v>38446</v>
          </cell>
          <cell r="H2769">
            <v>999</v>
          </cell>
          <cell r="I2769">
            <v>4</v>
          </cell>
          <cell r="J2769">
            <v>1</v>
          </cell>
        </row>
        <row r="2770">
          <cell r="A2770" t="str">
            <v>SSNN</v>
          </cell>
          <cell r="B2770" t="str">
            <v>Secondary Service Greater than 5kW w/o ID</v>
          </cell>
          <cell r="C2770">
            <v>2.5</v>
          </cell>
          <cell r="D2770">
            <v>25</v>
          </cell>
          <cell r="E2770" t="str">
            <v>R=A1D</v>
          </cell>
          <cell r="F2770">
            <v>3</v>
          </cell>
          <cell r="G2770">
            <v>38183</v>
          </cell>
          <cell r="H2770">
            <v>999</v>
          </cell>
          <cell r="I2770">
            <v>4</v>
          </cell>
          <cell r="J2770">
            <v>2</v>
          </cell>
        </row>
        <row r="2771">
          <cell r="A2771" t="str">
            <v>SSLN</v>
          </cell>
          <cell r="B2771" t="str">
            <v>Secondary Service Greater than 5kW w/o ID</v>
          </cell>
          <cell r="C2771">
            <v>2.5</v>
          </cell>
          <cell r="D2771">
            <v>25</v>
          </cell>
          <cell r="E2771" t="str">
            <v>R=SV5SD</v>
          </cell>
          <cell r="F2771">
            <v>3</v>
          </cell>
          <cell r="H2771">
            <v>240</v>
          </cell>
          <cell r="I2771">
            <v>4</v>
          </cell>
          <cell r="J2771">
            <v>1</v>
          </cell>
        </row>
        <row r="2772">
          <cell r="A2772" t="str">
            <v>SSGN</v>
          </cell>
          <cell r="B2772" t="str">
            <v>Secondary Service Greater than 5kW w/o ID</v>
          </cell>
          <cell r="C2772">
            <v>2.5</v>
          </cell>
          <cell r="D2772">
            <v>25</v>
          </cell>
          <cell r="E2772" t="str">
            <v>R=SV5SD</v>
          </cell>
          <cell r="F2772">
            <v>3</v>
          </cell>
          <cell r="H2772">
            <v>120</v>
          </cell>
          <cell r="I2772">
            <v>4</v>
          </cell>
          <cell r="J2772">
            <v>1</v>
          </cell>
        </row>
        <row r="2773">
          <cell r="A2773" t="str">
            <v>SSNN</v>
          </cell>
          <cell r="B2773" t="str">
            <v>Secondary Service Greater than 5kW w/o ID</v>
          </cell>
          <cell r="C2773">
            <v>2.5</v>
          </cell>
          <cell r="D2773">
            <v>25</v>
          </cell>
          <cell r="E2773" t="str">
            <v>R=A1D</v>
          </cell>
          <cell r="F2773">
            <v>3</v>
          </cell>
          <cell r="H2773">
            <v>480</v>
          </cell>
          <cell r="I2773">
            <v>4</v>
          </cell>
          <cell r="J2773">
            <v>1</v>
          </cell>
        </row>
        <row r="2774">
          <cell r="A2774" t="str">
            <v>DSGN</v>
          </cell>
          <cell r="B2774" t="str">
            <v>Secondary Service Greater than 5kW w/o ID</v>
          </cell>
          <cell r="C2774">
            <v>2.5</v>
          </cell>
          <cell r="D2774">
            <v>25</v>
          </cell>
          <cell r="E2774" t="str">
            <v>R=SV5SD</v>
          </cell>
          <cell r="F2774">
            <v>3</v>
          </cell>
          <cell r="H2774">
            <v>999</v>
          </cell>
          <cell r="I2774">
            <v>4</v>
          </cell>
          <cell r="J2774">
            <v>1</v>
          </cell>
        </row>
        <row r="2775">
          <cell r="A2775" t="str">
            <v>SSGN</v>
          </cell>
          <cell r="B2775" t="str">
            <v>Secondary Service Greater than 5kW w/o ID</v>
          </cell>
          <cell r="C2775">
            <v>2.5</v>
          </cell>
          <cell r="D2775">
            <v>25</v>
          </cell>
          <cell r="E2775" t="str">
            <v>R=SV5SD</v>
          </cell>
          <cell r="F2775">
            <v>3</v>
          </cell>
          <cell r="H2775">
            <v>277</v>
          </cell>
          <cell r="I2775">
            <v>4</v>
          </cell>
          <cell r="J2775">
            <v>1</v>
          </cell>
        </row>
        <row r="2776">
          <cell r="A2776" t="str">
            <v>SSGN</v>
          </cell>
          <cell r="B2776" t="str">
            <v>Secondary Service Greater than 5kW w/o ID</v>
          </cell>
          <cell r="C2776">
            <v>2.5</v>
          </cell>
          <cell r="D2776">
            <v>25</v>
          </cell>
          <cell r="E2776" t="str">
            <v>R=DXS2</v>
          </cell>
          <cell r="F2776">
            <v>3</v>
          </cell>
          <cell r="G2776">
            <v>36404</v>
          </cell>
          <cell r="H2776">
            <v>240</v>
          </cell>
          <cell r="I2776">
            <v>4</v>
          </cell>
          <cell r="J2776">
            <v>1</v>
          </cell>
        </row>
        <row r="2777">
          <cell r="A2777" t="str">
            <v>SSGN</v>
          </cell>
          <cell r="B2777" t="str">
            <v>Secondary Service Greater than 5kW w/o ID</v>
          </cell>
          <cell r="C2777">
            <v>2.5</v>
          </cell>
          <cell r="D2777">
            <v>25</v>
          </cell>
          <cell r="E2777" t="str">
            <v>R=A1D</v>
          </cell>
          <cell r="F2777">
            <v>3</v>
          </cell>
          <cell r="G2777">
            <v>37188</v>
          </cell>
          <cell r="H2777">
            <v>240</v>
          </cell>
          <cell r="I2777">
            <v>4</v>
          </cell>
          <cell r="J2777">
            <v>1</v>
          </cell>
        </row>
        <row r="2778">
          <cell r="A2778" t="str">
            <v>SSLN</v>
          </cell>
          <cell r="B2778" t="str">
            <v>Secondary Service Greater than 5kW w/o ID</v>
          </cell>
          <cell r="C2778">
            <v>2.5</v>
          </cell>
          <cell r="D2778">
            <v>25</v>
          </cell>
          <cell r="E2778" t="str">
            <v>R=A1D</v>
          </cell>
          <cell r="F2778">
            <v>3</v>
          </cell>
          <cell r="G2778">
            <v>36161</v>
          </cell>
          <cell r="H2778">
            <v>999</v>
          </cell>
          <cell r="I2778">
            <v>4</v>
          </cell>
          <cell r="J2778">
            <v>5</v>
          </cell>
        </row>
        <row r="2779">
          <cell r="A2779" t="str">
            <v>SSGN</v>
          </cell>
          <cell r="B2779" t="str">
            <v>Secondary Service Greater than 5kW w/o ID</v>
          </cell>
          <cell r="C2779">
            <v>2.5</v>
          </cell>
          <cell r="D2779">
            <v>25</v>
          </cell>
          <cell r="E2779" t="str">
            <v>R=A1D</v>
          </cell>
          <cell r="F2779">
            <v>3</v>
          </cell>
          <cell r="G2779">
            <v>36733</v>
          </cell>
          <cell r="H2779">
            <v>999</v>
          </cell>
          <cell r="I2779">
            <v>4</v>
          </cell>
          <cell r="J2779">
            <v>7</v>
          </cell>
        </row>
        <row r="2780">
          <cell r="A2780" t="str">
            <v>SSGN</v>
          </cell>
          <cell r="B2780" t="str">
            <v>Secondary Service Greater than 5kW w/o ID</v>
          </cell>
          <cell r="C2780">
            <v>2.5</v>
          </cell>
          <cell r="D2780">
            <v>25</v>
          </cell>
          <cell r="E2780" t="str">
            <v>R=A1D</v>
          </cell>
          <cell r="F2780">
            <v>3</v>
          </cell>
          <cell r="G2780">
            <v>36436</v>
          </cell>
          <cell r="H2780">
            <v>999</v>
          </cell>
          <cell r="I2780">
            <v>3</v>
          </cell>
          <cell r="J2780">
            <v>1</v>
          </cell>
        </row>
        <row r="2781">
          <cell r="A2781" t="str">
            <v>SSGN</v>
          </cell>
          <cell r="B2781" t="str">
            <v>Secondary Service Greater than 5kW w/o ID</v>
          </cell>
          <cell r="C2781">
            <v>2.5</v>
          </cell>
          <cell r="D2781">
            <v>25</v>
          </cell>
          <cell r="E2781" t="str">
            <v>R=A1D</v>
          </cell>
          <cell r="F2781">
            <v>3</v>
          </cell>
          <cell r="G2781">
            <v>36614</v>
          </cell>
          <cell r="H2781">
            <v>999</v>
          </cell>
          <cell r="I2781">
            <v>4</v>
          </cell>
          <cell r="J2781">
            <v>1</v>
          </cell>
        </row>
        <row r="2782">
          <cell r="A2782" t="str">
            <v>SSLN</v>
          </cell>
          <cell r="B2782" t="str">
            <v>Secondary Service Greater than 5kW w/o ID</v>
          </cell>
          <cell r="C2782">
            <v>2.5</v>
          </cell>
          <cell r="D2782">
            <v>25</v>
          </cell>
          <cell r="E2782" t="str">
            <v>R=A1D</v>
          </cell>
          <cell r="F2782">
            <v>3</v>
          </cell>
          <cell r="G2782">
            <v>36776</v>
          </cell>
          <cell r="H2782">
            <v>999</v>
          </cell>
          <cell r="I2782">
            <v>4</v>
          </cell>
          <cell r="J2782">
            <v>1</v>
          </cell>
        </row>
        <row r="2783">
          <cell r="A2783" t="str">
            <v>SSGN</v>
          </cell>
          <cell r="B2783" t="str">
            <v>Secondary Service Greater than 5kW w/o ID</v>
          </cell>
          <cell r="C2783">
            <v>2.5</v>
          </cell>
          <cell r="D2783">
            <v>25</v>
          </cell>
          <cell r="E2783" t="str">
            <v>R=A1D</v>
          </cell>
          <cell r="F2783">
            <v>3</v>
          </cell>
          <cell r="G2783">
            <v>37012</v>
          </cell>
          <cell r="H2783">
            <v>999</v>
          </cell>
          <cell r="I2783">
            <v>4</v>
          </cell>
          <cell r="J2783">
            <v>2</v>
          </cell>
        </row>
        <row r="2784">
          <cell r="A2784" t="str">
            <v>SSGN</v>
          </cell>
          <cell r="B2784" t="str">
            <v>Secondary Service Greater than 5kW w/o ID</v>
          </cell>
          <cell r="C2784">
            <v>2.5</v>
          </cell>
          <cell r="D2784">
            <v>25</v>
          </cell>
          <cell r="E2784" t="str">
            <v>R=K6WA</v>
          </cell>
          <cell r="F2784">
            <v>3</v>
          </cell>
          <cell r="G2784">
            <v>37062</v>
          </cell>
          <cell r="H2784">
            <v>120</v>
          </cell>
          <cell r="I2784">
            <v>4</v>
          </cell>
          <cell r="J2784">
            <v>2</v>
          </cell>
        </row>
        <row r="2785">
          <cell r="A2785" t="str">
            <v>SSPN</v>
          </cell>
          <cell r="B2785" t="str">
            <v>Secondary Service Greater than 5kW w/o ID</v>
          </cell>
          <cell r="C2785">
            <v>2.5</v>
          </cell>
          <cell r="D2785">
            <v>25</v>
          </cell>
          <cell r="E2785" t="str">
            <v>R=A1D</v>
          </cell>
          <cell r="F2785">
            <v>3</v>
          </cell>
          <cell r="G2785">
            <v>37229</v>
          </cell>
          <cell r="H2785">
            <v>999</v>
          </cell>
          <cell r="I2785">
            <v>4</v>
          </cell>
          <cell r="J2785">
            <v>1</v>
          </cell>
        </row>
        <row r="2786">
          <cell r="A2786" t="str">
            <v>SSNN</v>
          </cell>
          <cell r="B2786" t="str">
            <v>Secondary Service Greater than 5kW w/o ID</v>
          </cell>
          <cell r="C2786">
            <v>2.5</v>
          </cell>
          <cell r="D2786">
            <v>25</v>
          </cell>
          <cell r="E2786" t="str">
            <v>R=A1D</v>
          </cell>
          <cell r="F2786">
            <v>3</v>
          </cell>
          <cell r="G2786">
            <v>37229</v>
          </cell>
          <cell r="H2786">
            <v>999</v>
          </cell>
          <cell r="I2786">
            <v>4</v>
          </cell>
          <cell r="J2786">
            <v>1</v>
          </cell>
        </row>
        <row r="2787">
          <cell r="A2787" t="str">
            <v>SSGN</v>
          </cell>
          <cell r="B2787" t="str">
            <v>Secondary Service Greater than 5kW w/o ID</v>
          </cell>
          <cell r="C2787">
            <v>2.5</v>
          </cell>
          <cell r="D2787">
            <v>25</v>
          </cell>
          <cell r="E2787" t="str">
            <v>R=A1D</v>
          </cell>
          <cell r="F2787">
            <v>3</v>
          </cell>
          <cell r="G2787">
            <v>37229</v>
          </cell>
          <cell r="H2787">
            <v>999</v>
          </cell>
          <cell r="I2787">
            <v>4</v>
          </cell>
          <cell r="J2787">
            <v>2</v>
          </cell>
        </row>
        <row r="2788">
          <cell r="A2788" t="str">
            <v>SSGN</v>
          </cell>
          <cell r="B2788" t="str">
            <v>Secondary Service Greater than 5kW w/o ID</v>
          </cell>
          <cell r="C2788">
            <v>2.5</v>
          </cell>
          <cell r="D2788">
            <v>25</v>
          </cell>
          <cell r="E2788" t="str">
            <v>R=A1D</v>
          </cell>
          <cell r="F2788">
            <v>3</v>
          </cell>
          <cell r="G2788">
            <v>37174</v>
          </cell>
          <cell r="H2788">
            <v>999</v>
          </cell>
          <cell r="I2788">
            <v>4</v>
          </cell>
          <cell r="J2788">
            <v>10</v>
          </cell>
        </row>
        <row r="2789">
          <cell r="A2789" t="str">
            <v>SSGN</v>
          </cell>
          <cell r="B2789" t="str">
            <v>Secondary Service Greater than 5kW w/o ID</v>
          </cell>
          <cell r="C2789">
            <v>2.5</v>
          </cell>
          <cell r="D2789">
            <v>25</v>
          </cell>
          <cell r="E2789" t="str">
            <v>R=A1D</v>
          </cell>
          <cell r="F2789">
            <v>3</v>
          </cell>
          <cell r="G2789">
            <v>37174</v>
          </cell>
          <cell r="H2789">
            <v>999</v>
          </cell>
          <cell r="I2789">
            <v>4</v>
          </cell>
          <cell r="J2789">
            <v>8</v>
          </cell>
        </row>
        <row r="2790">
          <cell r="A2790" t="str">
            <v>SSGN</v>
          </cell>
          <cell r="B2790" t="str">
            <v>Secondary Service Greater than 5kW w/o ID</v>
          </cell>
          <cell r="C2790">
            <v>2.5</v>
          </cell>
          <cell r="D2790">
            <v>25</v>
          </cell>
          <cell r="E2790" t="str">
            <v>R=A1D</v>
          </cell>
          <cell r="F2790">
            <v>3</v>
          </cell>
          <cell r="G2790">
            <v>37321</v>
          </cell>
          <cell r="H2790">
            <v>999</v>
          </cell>
          <cell r="I2790">
            <v>4</v>
          </cell>
          <cell r="J2790">
            <v>16</v>
          </cell>
        </row>
        <row r="2791">
          <cell r="A2791" t="str">
            <v>SSNN</v>
          </cell>
          <cell r="B2791" t="str">
            <v>Secondary Service Greater than 5kW w/o ID</v>
          </cell>
          <cell r="C2791">
            <v>2.5</v>
          </cell>
          <cell r="D2791">
            <v>25</v>
          </cell>
          <cell r="E2791" t="str">
            <v>R=A1D</v>
          </cell>
          <cell r="F2791">
            <v>3</v>
          </cell>
          <cell r="G2791">
            <v>37321</v>
          </cell>
          <cell r="H2791">
            <v>999</v>
          </cell>
          <cell r="I2791">
            <v>4</v>
          </cell>
          <cell r="J2791">
            <v>3</v>
          </cell>
        </row>
        <row r="2792">
          <cell r="A2792" t="str">
            <v>SSNN</v>
          </cell>
          <cell r="B2792" t="str">
            <v>Secondary Service Greater than 5kW w/o ID</v>
          </cell>
          <cell r="C2792">
            <v>2.5</v>
          </cell>
          <cell r="D2792">
            <v>25</v>
          </cell>
          <cell r="E2792" t="str">
            <v>R=A1D</v>
          </cell>
          <cell r="F2792">
            <v>3</v>
          </cell>
          <cell r="G2792">
            <v>37356</v>
          </cell>
          <cell r="H2792">
            <v>999</v>
          </cell>
          <cell r="I2792">
            <v>4</v>
          </cell>
          <cell r="J2792">
            <v>1</v>
          </cell>
        </row>
        <row r="2793">
          <cell r="A2793" t="str">
            <v>SSAN</v>
          </cell>
          <cell r="B2793" t="str">
            <v>Secondary Service Greater than 5kW w/o ID</v>
          </cell>
          <cell r="C2793">
            <v>2.5</v>
          </cell>
          <cell r="D2793">
            <v>25</v>
          </cell>
          <cell r="E2793" t="str">
            <v>R=A1D</v>
          </cell>
          <cell r="F2793">
            <v>3</v>
          </cell>
          <cell r="G2793">
            <v>37356</v>
          </cell>
          <cell r="H2793">
            <v>999</v>
          </cell>
          <cell r="I2793">
            <v>4</v>
          </cell>
          <cell r="J2793">
            <v>1</v>
          </cell>
        </row>
        <row r="2794">
          <cell r="A2794" t="str">
            <v>SSGN</v>
          </cell>
          <cell r="B2794" t="str">
            <v>Secondary Service Greater than 5kW w/o ID</v>
          </cell>
          <cell r="C2794">
            <v>2.5</v>
          </cell>
          <cell r="D2794">
            <v>25</v>
          </cell>
          <cell r="E2794" t="str">
            <v>R=A3T</v>
          </cell>
          <cell r="F2794">
            <v>3</v>
          </cell>
          <cell r="G2794">
            <v>37581</v>
          </cell>
          <cell r="H2794">
            <v>999</v>
          </cell>
          <cell r="I2794">
            <v>3</v>
          </cell>
          <cell r="J2794">
            <v>1</v>
          </cell>
        </row>
        <row r="2795">
          <cell r="A2795" t="str">
            <v>SSAN</v>
          </cell>
          <cell r="B2795" t="str">
            <v>Secondary Service Greater than 5kW w/o ID</v>
          </cell>
          <cell r="C2795">
            <v>2.5</v>
          </cell>
          <cell r="D2795">
            <v>25</v>
          </cell>
          <cell r="E2795" t="str">
            <v>R=A1D</v>
          </cell>
          <cell r="F2795">
            <v>3</v>
          </cell>
          <cell r="G2795">
            <v>37517</v>
          </cell>
          <cell r="H2795">
            <v>999</v>
          </cell>
          <cell r="I2795">
            <v>4</v>
          </cell>
          <cell r="J2795">
            <v>1</v>
          </cell>
        </row>
        <row r="2796">
          <cell r="A2796" t="str">
            <v>SSNN</v>
          </cell>
          <cell r="B2796" t="str">
            <v>Secondary Service Greater than 5kW w/o ID</v>
          </cell>
          <cell r="C2796">
            <v>2.5</v>
          </cell>
          <cell r="D2796">
            <v>25</v>
          </cell>
          <cell r="E2796" t="str">
            <v>R=A1D</v>
          </cell>
          <cell r="F2796">
            <v>3</v>
          </cell>
          <cell r="G2796">
            <v>37517</v>
          </cell>
          <cell r="H2796">
            <v>999</v>
          </cell>
          <cell r="I2796">
            <v>4</v>
          </cell>
          <cell r="J2796">
            <v>1</v>
          </cell>
        </row>
        <row r="2797">
          <cell r="A2797" t="str">
            <v>SSMN</v>
          </cell>
          <cell r="B2797" t="str">
            <v>Secondary Service Greater than 5kW w/o ID</v>
          </cell>
          <cell r="C2797">
            <v>2.5</v>
          </cell>
          <cell r="D2797">
            <v>25</v>
          </cell>
          <cell r="E2797" t="str">
            <v>R=A1D</v>
          </cell>
          <cell r="F2797">
            <v>3</v>
          </cell>
          <cell r="G2797">
            <v>37558</v>
          </cell>
          <cell r="H2797">
            <v>999</v>
          </cell>
          <cell r="I2797">
            <v>4</v>
          </cell>
          <cell r="J2797">
            <v>1</v>
          </cell>
        </row>
        <row r="2798">
          <cell r="A2798" t="str">
            <v>SSNN</v>
          </cell>
          <cell r="B2798" t="str">
            <v>Secondary Service Greater than 5kW w/o ID</v>
          </cell>
          <cell r="C2798">
            <v>2.5</v>
          </cell>
          <cell r="D2798">
            <v>25</v>
          </cell>
          <cell r="E2798" t="str">
            <v>R=A1D</v>
          </cell>
          <cell r="F2798">
            <v>3</v>
          </cell>
          <cell r="G2798">
            <v>38696</v>
          </cell>
          <cell r="H2798">
            <v>999</v>
          </cell>
          <cell r="I2798">
            <v>4</v>
          </cell>
          <cell r="J2798">
            <v>1</v>
          </cell>
        </row>
        <row r="2799">
          <cell r="A2799" t="str">
            <v>SSGN</v>
          </cell>
          <cell r="B2799" t="str">
            <v>Secondary Service Greater than 5kW w/o ID</v>
          </cell>
          <cell r="C2799">
            <v>2.5</v>
          </cell>
          <cell r="D2799">
            <v>25</v>
          </cell>
          <cell r="E2799" t="str">
            <v>R=A1RL</v>
          </cell>
          <cell r="F2799">
            <v>3</v>
          </cell>
          <cell r="G2799">
            <v>38636</v>
          </cell>
          <cell r="H2799">
            <v>999</v>
          </cell>
          <cell r="I2799">
            <v>4</v>
          </cell>
          <cell r="J2799">
            <v>2</v>
          </cell>
        </row>
        <row r="2800">
          <cell r="A2800" t="str">
            <v>SSMN</v>
          </cell>
          <cell r="B2800" t="str">
            <v>Secondary Service Greater than 5kW w/o ID</v>
          </cell>
          <cell r="C2800">
            <v>2.5</v>
          </cell>
          <cell r="D2800">
            <v>25</v>
          </cell>
          <cell r="E2800" t="str">
            <v>R=A1R</v>
          </cell>
          <cell r="F2800">
            <v>3</v>
          </cell>
          <cell r="G2800">
            <v>39142</v>
          </cell>
          <cell r="H2800">
            <v>999</v>
          </cell>
          <cell r="I2800">
            <v>4</v>
          </cell>
          <cell r="J2800">
            <v>1</v>
          </cell>
        </row>
        <row r="2801">
          <cell r="A2801" t="str">
            <v>SSNN</v>
          </cell>
          <cell r="B2801" t="str">
            <v>Secondary Service Greater than 5kW w/o ID</v>
          </cell>
          <cell r="C2801">
            <v>2.5</v>
          </cell>
          <cell r="D2801">
            <v>25</v>
          </cell>
          <cell r="E2801" t="str">
            <v>R=A1R</v>
          </cell>
          <cell r="F2801">
            <v>3</v>
          </cell>
          <cell r="G2801">
            <v>39245</v>
          </cell>
          <cell r="H2801">
            <v>999</v>
          </cell>
          <cell r="I2801">
            <v>3</v>
          </cell>
          <cell r="J2801">
            <v>2</v>
          </cell>
        </row>
        <row r="2802">
          <cell r="A2802" t="str">
            <v>SSGN</v>
          </cell>
          <cell r="B2802" t="str">
            <v>Secondary Service Greater than 5kW w/o ID</v>
          </cell>
          <cell r="C2802">
            <v>2.5</v>
          </cell>
          <cell r="D2802">
            <v>25</v>
          </cell>
          <cell r="E2802" t="str">
            <v>R=A1R</v>
          </cell>
          <cell r="F2802">
            <v>3</v>
          </cell>
          <cell r="G2802">
            <v>39343</v>
          </cell>
          <cell r="H2802">
            <v>999</v>
          </cell>
          <cell r="I2802">
            <v>4</v>
          </cell>
          <cell r="J2802">
            <v>3</v>
          </cell>
        </row>
        <row r="2803">
          <cell r="A2803" t="str">
            <v>SSPN</v>
          </cell>
          <cell r="B2803" t="str">
            <v>Secondary Service Greater than 5kW w/o ID</v>
          </cell>
          <cell r="C2803">
            <v>2.5</v>
          </cell>
          <cell r="D2803">
            <v>25</v>
          </cell>
          <cell r="E2803" t="str">
            <v>R=A1RL</v>
          </cell>
          <cell r="F2803">
            <v>3</v>
          </cell>
          <cell r="G2803">
            <v>39343</v>
          </cell>
          <cell r="H2803">
            <v>999</v>
          </cell>
          <cell r="I2803">
            <v>3</v>
          </cell>
          <cell r="J2803">
            <v>1</v>
          </cell>
        </row>
        <row r="2804">
          <cell r="A2804" t="str">
            <v>SSAN</v>
          </cell>
          <cell r="B2804" t="str">
            <v>Secondary Service Greater than 5kW w/o ID</v>
          </cell>
          <cell r="C2804">
            <v>2.5</v>
          </cell>
          <cell r="D2804">
            <v>25</v>
          </cell>
          <cell r="E2804" t="str">
            <v>R=A1R</v>
          </cell>
          <cell r="F2804">
            <v>3</v>
          </cell>
          <cell r="G2804">
            <v>39510</v>
          </cell>
          <cell r="H2804">
            <v>999</v>
          </cell>
          <cell r="I2804">
            <v>4</v>
          </cell>
          <cell r="J2804">
            <v>1</v>
          </cell>
        </row>
        <row r="2805">
          <cell r="A2805" t="str">
            <v>SSNN</v>
          </cell>
          <cell r="B2805" t="str">
            <v>Secondary Service Greater than 5kW w/o ID</v>
          </cell>
          <cell r="C2805">
            <v>2.5</v>
          </cell>
          <cell r="D2805">
            <v>25</v>
          </cell>
          <cell r="E2805" t="str">
            <v>R=A1D</v>
          </cell>
          <cell r="F2805">
            <v>3</v>
          </cell>
          <cell r="G2805">
            <v>39610</v>
          </cell>
          <cell r="H2805">
            <v>999</v>
          </cell>
          <cell r="I2805">
            <v>4</v>
          </cell>
          <cell r="J2805">
            <v>1</v>
          </cell>
        </row>
        <row r="2806">
          <cell r="A2806" t="str">
            <v>SSPN</v>
          </cell>
          <cell r="B2806" t="str">
            <v>Secondary Service Greater than 5kW w/o ID</v>
          </cell>
          <cell r="C2806">
            <v>2.5</v>
          </cell>
          <cell r="D2806">
            <v>25</v>
          </cell>
          <cell r="E2806" t="str">
            <v>R=A1D</v>
          </cell>
          <cell r="F2806">
            <v>3</v>
          </cell>
          <cell r="G2806">
            <v>39954</v>
          </cell>
          <cell r="H2806">
            <v>999</v>
          </cell>
          <cell r="I2806">
            <v>3</v>
          </cell>
          <cell r="J2806">
            <v>1</v>
          </cell>
        </row>
        <row r="2807">
          <cell r="A2807" t="str">
            <v>SSLN</v>
          </cell>
          <cell r="B2807" t="str">
            <v>Secondary Service Greater than 5kW w/o ID</v>
          </cell>
          <cell r="C2807">
            <v>2.5</v>
          </cell>
          <cell r="D2807">
            <v>25</v>
          </cell>
          <cell r="E2807" t="str">
            <v>R=A1D</v>
          </cell>
          <cell r="F2807">
            <v>3</v>
          </cell>
          <cell r="G2807">
            <v>40014</v>
          </cell>
          <cell r="H2807">
            <v>999</v>
          </cell>
          <cell r="I2807">
            <v>4</v>
          </cell>
          <cell r="J2807">
            <v>2</v>
          </cell>
        </row>
        <row r="2808">
          <cell r="A2808" t="str">
            <v>SSGN</v>
          </cell>
          <cell r="B2808" t="str">
            <v>Secondary Service Greater than 5kW w/o ID</v>
          </cell>
          <cell r="C2808">
            <v>2.5</v>
          </cell>
          <cell r="D2808">
            <v>25</v>
          </cell>
          <cell r="E2808" t="str">
            <v>R=A1D</v>
          </cell>
          <cell r="F2808">
            <v>3</v>
          </cell>
          <cell r="H2808">
            <v>208</v>
          </cell>
          <cell r="I2808">
            <v>3</v>
          </cell>
          <cell r="J2808">
            <v>2</v>
          </cell>
        </row>
        <row r="2809">
          <cell r="A2809" t="str">
            <v>SSNN</v>
          </cell>
          <cell r="B2809" t="str">
            <v>Secondary Service Greater than 5kW w/o ID</v>
          </cell>
          <cell r="C2809">
            <v>2.5</v>
          </cell>
          <cell r="D2809">
            <v>25</v>
          </cell>
          <cell r="E2809" t="str">
            <v>R=PWAP</v>
          </cell>
          <cell r="F2809">
            <v>3</v>
          </cell>
          <cell r="H2809">
            <v>480</v>
          </cell>
          <cell r="I2809">
            <v>4</v>
          </cell>
          <cell r="J2809">
            <v>1</v>
          </cell>
        </row>
        <row r="2810">
          <cell r="A2810" t="str">
            <v>SSGN</v>
          </cell>
          <cell r="B2810" t="str">
            <v>Secondary Service Greater than 5kW w/o ID</v>
          </cell>
          <cell r="C2810">
            <v>2.5</v>
          </cell>
          <cell r="D2810">
            <v>25</v>
          </cell>
          <cell r="E2810" t="str">
            <v>R=PWA</v>
          </cell>
          <cell r="F2810">
            <v>3</v>
          </cell>
          <cell r="H2810">
            <v>240</v>
          </cell>
          <cell r="I2810">
            <v>4</v>
          </cell>
          <cell r="J2810">
            <v>1</v>
          </cell>
        </row>
        <row r="2811">
          <cell r="A2811" t="str">
            <v>SSLN</v>
          </cell>
          <cell r="B2811" t="str">
            <v>Secondary Service Greater than 5kW w/o ID</v>
          </cell>
          <cell r="C2811">
            <v>2.5</v>
          </cell>
          <cell r="D2811">
            <v>25</v>
          </cell>
          <cell r="E2811" t="str">
            <v>R=SV5SD</v>
          </cell>
          <cell r="F2811">
            <v>3</v>
          </cell>
          <cell r="H2811">
            <v>277</v>
          </cell>
          <cell r="I2811">
            <v>4</v>
          </cell>
          <cell r="J2811">
            <v>2</v>
          </cell>
        </row>
        <row r="2812">
          <cell r="A2812" t="str">
            <v>SSNN</v>
          </cell>
          <cell r="B2812" t="str">
            <v>Secondary Service Greater than 5kW w/o ID</v>
          </cell>
          <cell r="C2812">
            <v>2.5</v>
          </cell>
          <cell r="D2812">
            <v>25</v>
          </cell>
          <cell r="E2812" t="str">
            <v>R=PWA</v>
          </cell>
          <cell r="F2812">
            <v>3</v>
          </cell>
          <cell r="H2812">
            <v>240</v>
          </cell>
          <cell r="I2812">
            <v>4</v>
          </cell>
          <cell r="J2812">
            <v>1</v>
          </cell>
        </row>
        <row r="2813">
          <cell r="A2813" t="str">
            <v>SSGN</v>
          </cell>
          <cell r="B2813" t="str">
            <v>Secondary Service Greater than 5kW w/o ID</v>
          </cell>
          <cell r="C2813">
            <v>2.5</v>
          </cell>
          <cell r="D2813">
            <v>25</v>
          </cell>
          <cell r="E2813" t="str">
            <v>R=K5WA</v>
          </cell>
          <cell r="F2813">
            <v>3</v>
          </cell>
          <cell r="H2813">
            <v>208</v>
          </cell>
          <cell r="I2813">
            <v>4</v>
          </cell>
          <cell r="J2813">
            <v>1</v>
          </cell>
        </row>
        <row r="2814">
          <cell r="A2814" t="str">
            <v>SSPN</v>
          </cell>
          <cell r="B2814" t="str">
            <v>Secondary Service Greater than 5kW w/o ID</v>
          </cell>
          <cell r="C2814">
            <v>2.5</v>
          </cell>
          <cell r="D2814">
            <v>25</v>
          </cell>
          <cell r="E2814" t="str">
            <v>R=A1D</v>
          </cell>
          <cell r="F2814">
            <v>3</v>
          </cell>
          <cell r="G2814">
            <v>37938</v>
          </cell>
          <cell r="H2814">
            <v>999</v>
          </cell>
          <cell r="I2814">
            <v>3</v>
          </cell>
          <cell r="J2814">
            <v>1</v>
          </cell>
        </row>
        <row r="2815">
          <cell r="A2815" t="str">
            <v>SSGN</v>
          </cell>
          <cell r="B2815" t="str">
            <v>Secondary Service Greater than 5kW w/o ID</v>
          </cell>
          <cell r="C2815">
            <v>2.5</v>
          </cell>
          <cell r="D2815">
            <v>25</v>
          </cell>
          <cell r="E2815" t="str">
            <v>R=A1R</v>
          </cell>
          <cell r="F2815">
            <v>3</v>
          </cell>
          <cell r="G2815">
            <v>37938</v>
          </cell>
          <cell r="H2815">
            <v>999</v>
          </cell>
          <cell r="I2815">
            <v>3</v>
          </cell>
          <cell r="J2815">
            <v>1</v>
          </cell>
        </row>
        <row r="2816">
          <cell r="A2816" t="str">
            <v>SSNN</v>
          </cell>
          <cell r="B2816" t="str">
            <v>Secondary Service Greater than 5kW w/o ID</v>
          </cell>
          <cell r="C2816">
            <v>2.5</v>
          </cell>
          <cell r="D2816">
            <v>25</v>
          </cell>
          <cell r="E2816" t="str">
            <v>R=A1D</v>
          </cell>
          <cell r="F2816">
            <v>3</v>
          </cell>
          <cell r="G2816">
            <v>38602</v>
          </cell>
          <cell r="H2816">
            <v>999</v>
          </cell>
          <cell r="I2816">
            <v>4</v>
          </cell>
          <cell r="J2816">
            <v>2</v>
          </cell>
        </row>
        <row r="2817">
          <cell r="A2817" t="str">
            <v>SSNN</v>
          </cell>
          <cell r="B2817" t="str">
            <v>Secondary Service Greater than 5kW w/o ID</v>
          </cell>
          <cell r="C2817">
            <v>2.5</v>
          </cell>
          <cell r="D2817">
            <v>25</v>
          </cell>
          <cell r="E2817" t="str">
            <v>R=A1R</v>
          </cell>
          <cell r="F2817">
            <v>3</v>
          </cell>
          <cell r="G2817">
            <v>38311</v>
          </cell>
          <cell r="H2817">
            <v>999</v>
          </cell>
          <cell r="I2817">
            <v>4</v>
          </cell>
          <cell r="J2817">
            <v>1</v>
          </cell>
        </row>
        <row r="2818">
          <cell r="A2818" t="str">
            <v>SSGN</v>
          </cell>
          <cell r="B2818" t="str">
            <v>Secondary Service Greater than 5kW w/o ID</v>
          </cell>
          <cell r="C2818">
            <v>2.5</v>
          </cell>
          <cell r="D2818">
            <v>25</v>
          </cell>
          <cell r="E2818" t="str">
            <v>R=RXS4</v>
          </cell>
          <cell r="F2818">
            <v>3</v>
          </cell>
          <cell r="G2818">
            <v>38194</v>
          </cell>
          <cell r="H2818">
            <v>999</v>
          </cell>
          <cell r="I2818">
            <v>4</v>
          </cell>
          <cell r="J2818">
            <v>8</v>
          </cell>
        </row>
        <row r="2819">
          <cell r="A2819" t="str">
            <v>SSPN</v>
          </cell>
          <cell r="B2819" t="str">
            <v>Secondary Service Greater than 5kW w/o ID</v>
          </cell>
          <cell r="C2819">
            <v>2.5</v>
          </cell>
          <cell r="D2819">
            <v>25</v>
          </cell>
          <cell r="E2819" t="str">
            <v>R=RXS4</v>
          </cell>
          <cell r="F2819">
            <v>3</v>
          </cell>
          <cell r="G2819">
            <v>38082</v>
          </cell>
          <cell r="H2819">
            <v>999</v>
          </cell>
          <cell r="I2819">
            <v>4</v>
          </cell>
          <cell r="J2819">
            <v>1</v>
          </cell>
        </row>
        <row r="2820">
          <cell r="A2820" t="str">
            <v>SSGN</v>
          </cell>
          <cell r="B2820" t="str">
            <v>Secondary Service Greater than 5kW w/o ID</v>
          </cell>
          <cell r="C2820">
            <v>2.5</v>
          </cell>
          <cell r="D2820">
            <v>25</v>
          </cell>
          <cell r="E2820" t="str">
            <v>R=A1R</v>
          </cell>
          <cell r="F2820">
            <v>3</v>
          </cell>
          <cell r="G2820">
            <v>38092</v>
          </cell>
          <cell r="H2820">
            <v>999</v>
          </cell>
          <cell r="I2820">
            <v>4</v>
          </cell>
          <cell r="J2820">
            <v>4</v>
          </cell>
        </row>
        <row r="2821">
          <cell r="A2821" t="str">
            <v>SSGN</v>
          </cell>
          <cell r="B2821" t="str">
            <v>Secondary Service Greater than 5kW w/o ID</v>
          </cell>
          <cell r="C2821">
            <v>2.5</v>
          </cell>
          <cell r="D2821">
            <v>25</v>
          </cell>
          <cell r="E2821" t="str">
            <v>R=A1R</v>
          </cell>
          <cell r="F2821">
            <v>3</v>
          </cell>
          <cell r="G2821">
            <v>38092</v>
          </cell>
          <cell r="H2821">
            <v>999</v>
          </cell>
          <cell r="I2821">
            <v>3</v>
          </cell>
          <cell r="J2821">
            <v>4</v>
          </cell>
        </row>
        <row r="2822">
          <cell r="A2822" t="str">
            <v>SSGN</v>
          </cell>
          <cell r="B2822" t="str">
            <v>Secondary Service Greater than 5kW w/o ID</v>
          </cell>
          <cell r="C2822">
            <v>2.5</v>
          </cell>
          <cell r="D2822">
            <v>25</v>
          </cell>
          <cell r="E2822" t="str">
            <v>R=A1D</v>
          </cell>
          <cell r="F2822">
            <v>3</v>
          </cell>
          <cell r="G2822">
            <v>38257</v>
          </cell>
          <cell r="H2822">
            <v>999</v>
          </cell>
          <cell r="I2822">
            <v>4</v>
          </cell>
          <cell r="J2822">
            <v>8</v>
          </cell>
        </row>
        <row r="2823">
          <cell r="A2823" t="str">
            <v>SSNN</v>
          </cell>
          <cell r="B2823" t="str">
            <v>Secondary Service Greater than 5kW w/o ID</v>
          </cell>
          <cell r="C2823">
            <v>2.5</v>
          </cell>
          <cell r="D2823">
            <v>25</v>
          </cell>
          <cell r="E2823" t="str">
            <v>R=SL5SR</v>
          </cell>
          <cell r="F2823">
            <v>3</v>
          </cell>
          <cell r="H2823">
            <v>120</v>
          </cell>
          <cell r="I2823">
            <v>4</v>
          </cell>
          <cell r="J2823">
            <v>1</v>
          </cell>
        </row>
        <row r="2824">
          <cell r="A2824" t="str">
            <v>SSNN</v>
          </cell>
          <cell r="B2824" t="str">
            <v>Secondary Service Greater than 5kW w/o ID</v>
          </cell>
          <cell r="C2824">
            <v>2.5</v>
          </cell>
          <cell r="D2824">
            <v>25</v>
          </cell>
          <cell r="E2824" t="str">
            <v>R=A1D</v>
          </cell>
          <cell r="F2824">
            <v>3</v>
          </cell>
          <cell r="H2824">
            <v>120</v>
          </cell>
          <cell r="I2824">
            <v>4</v>
          </cell>
          <cell r="J2824">
            <v>1</v>
          </cell>
        </row>
        <row r="2825">
          <cell r="A2825" t="str">
            <v>SSGN</v>
          </cell>
          <cell r="B2825" t="str">
            <v>Secondary Service Greater than 5kW w/o ID</v>
          </cell>
          <cell r="C2825">
            <v>2.5</v>
          </cell>
          <cell r="D2825">
            <v>25</v>
          </cell>
          <cell r="E2825" t="str">
            <v>R=VM66S</v>
          </cell>
          <cell r="F2825">
            <v>3</v>
          </cell>
          <cell r="H2825">
            <v>0</v>
          </cell>
          <cell r="I2825">
            <v>0</v>
          </cell>
          <cell r="J2825">
            <v>3</v>
          </cell>
        </row>
        <row r="2826">
          <cell r="A2826" t="str">
            <v>SSNN</v>
          </cell>
          <cell r="B2826" t="str">
            <v>Secondary Service Greater than 5kW w/o ID</v>
          </cell>
          <cell r="C2826">
            <v>2.5</v>
          </cell>
          <cell r="D2826">
            <v>25</v>
          </cell>
          <cell r="E2826" t="str">
            <v>R=A1D</v>
          </cell>
          <cell r="F2826">
            <v>3</v>
          </cell>
          <cell r="H2826">
            <v>120</v>
          </cell>
          <cell r="I2826">
            <v>4</v>
          </cell>
          <cell r="J2826">
            <v>1</v>
          </cell>
        </row>
        <row r="2827">
          <cell r="A2827" t="str">
            <v>SSGN</v>
          </cell>
          <cell r="B2827" t="str">
            <v>Secondary Service Greater than 5kW w/o ID</v>
          </cell>
          <cell r="C2827">
            <v>2.5</v>
          </cell>
          <cell r="D2827">
            <v>25</v>
          </cell>
          <cell r="E2827" t="str">
            <v>R=SV4SD</v>
          </cell>
          <cell r="F2827">
            <v>3</v>
          </cell>
          <cell r="H2827">
            <v>999</v>
          </cell>
          <cell r="I2827">
            <v>4</v>
          </cell>
          <cell r="J2827">
            <v>1</v>
          </cell>
        </row>
        <row r="2828">
          <cell r="A2828" t="str">
            <v>SSLN</v>
          </cell>
          <cell r="B2828" t="str">
            <v>Secondary Service Greater than 5kW w/o ID</v>
          </cell>
          <cell r="C2828">
            <v>2.5</v>
          </cell>
          <cell r="D2828">
            <v>25</v>
          </cell>
          <cell r="E2828" t="str">
            <v>R=SV4SD</v>
          </cell>
          <cell r="F2828">
            <v>3</v>
          </cell>
          <cell r="H2828">
            <v>208</v>
          </cell>
          <cell r="I2828">
            <v>4</v>
          </cell>
          <cell r="J2828">
            <v>1</v>
          </cell>
        </row>
        <row r="2829">
          <cell r="A2829" t="str">
            <v>SSGN</v>
          </cell>
          <cell r="B2829" t="str">
            <v>Secondary Service Greater than 5kW w/o ID</v>
          </cell>
          <cell r="C2829">
            <v>2.5</v>
          </cell>
          <cell r="D2829">
            <v>25</v>
          </cell>
          <cell r="E2829" t="str">
            <v>R=SV5SD</v>
          </cell>
          <cell r="F2829">
            <v>3</v>
          </cell>
          <cell r="H2829">
            <v>999</v>
          </cell>
          <cell r="I2829">
            <v>4</v>
          </cell>
          <cell r="J2829">
            <v>1</v>
          </cell>
        </row>
        <row r="2830">
          <cell r="A2830" t="str">
            <v>SSGN</v>
          </cell>
          <cell r="B2830" t="str">
            <v>Secondary Service Greater than 5kW w/o ID</v>
          </cell>
          <cell r="C2830">
            <v>2.5</v>
          </cell>
          <cell r="D2830">
            <v>25</v>
          </cell>
          <cell r="E2830" t="str">
            <v>R=PWA</v>
          </cell>
          <cell r="F2830">
            <v>3</v>
          </cell>
          <cell r="H2830">
            <v>208</v>
          </cell>
          <cell r="I2830">
            <v>4</v>
          </cell>
          <cell r="J2830">
            <v>1</v>
          </cell>
        </row>
        <row r="2831">
          <cell r="A2831" t="str">
            <v>SSGN</v>
          </cell>
          <cell r="B2831" t="str">
            <v>Secondary Service Greater than 5kW w/o ID</v>
          </cell>
          <cell r="C2831">
            <v>2.5</v>
          </cell>
          <cell r="D2831">
            <v>25</v>
          </cell>
          <cell r="E2831" t="str">
            <v>R=DXS2</v>
          </cell>
          <cell r="F2831">
            <v>3</v>
          </cell>
          <cell r="G2831">
            <v>36404</v>
          </cell>
          <cell r="H2831">
            <v>277</v>
          </cell>
          <cell r="I2831">
            <v>4</v>
          </cell>
          <cell r="J2831">
            <v>1</v>
          </cell>
        </row>
        <row r="2832">
          <cell r="A2832" t="str">
            <v>SSGN</v>
          </cell>
          <cell r="B2832" t="str">
            <v>Secondary Service Greater than 5kW w/o ID</v>
          </cell>
          <cell r="C2832">
            <v>2.5</v>
          </cell>
          <cell r="D2832">
            <v>25</v>
          </cell>
          <cell r="E2832" t="str">
            <v>R=A1D</v>
          </cell>
          <cell r="F2832">
            <v>3</v>
          </cell>
          <cell r="G2832">
            <v>37188</v>
          </cell>
          <cell r="H2832">
            <v>240</v>
          </cell>
          <cell r="I2832">
            <v>4</v>
          </cell>
          <cell r="J2832">
            <v>3</v>
          </cell>
        </row>
        <row r="2833">
          <cell r="A2833" t="str">
            <v>SSGN</v>
          </cell>
          <cell r="B2833" t="str">
            <v>Secondary Service Greater than 5kW w/o ID</v>
          </cell>
          <cell r="C2833">
            <v>2.5</v>
          </cell>
          <cell r="D2833">
            <v>25</v>
          </cell>
          <cell r="E2833" t="str">
            <v>R=A1D</v>
          </cell>
          <cell r="F2833">
            <v>3</v>
          </cell>
          <cell r="G2833">
            <v>37188</v>
          </cell>
          <cell r="H2833">
            <v>999</v>
          </cell>
          <cell r="I2833">
            <v>4</v>
          </cell>
          <cell r="J2833">
            <v>1</v>
          </cell>
        </row>
        <row r="2834">
          <cell r="A2834" t="str">
            <v>SSGN</v>
          </cell>
          <cell r="B2834" t="str">
            <v>Secondary Service Greater than 5kW w/o ID</v>
          </cell>
          <cell r="C2834">
            <v>2.5</v>
          </cell>
          <cell r="D2834">
            <v>25</v>
          </cell>
          <cell r="E2834" t="str">
            <v>R=A1D</v>
          </cell>
          <cell r="F2834">
            <v>3</v>
          </cell>
          <cell r="G2834">
            <v>36161</v>
          </cell>
          <cell r="H2834">
            <v>999</v>
          </cell>
          <cell r="I2834">
            <v>4</v>
          </cell>
          <cell r="J2834">
            <v>2</v>
          </cell>
        </row>
        <row r="2835">
          <cell r="A2835" t="str">
            <v>SSGN</v>
          </cell>
          <cell r="B2835" t="str">
            <v>Secondary Service Greater than 5kW w/o ID</v>
          </cell>
          <cell r="C2835">
            <v>2.5</v>
          </cell>
          <cell r="D2835">
            <v>25</v>
          </cell>
          <cell r="E2835" t="str">
            <v>R=A1D</v>
          </cell>
          <cell r="F2835">
            <v>3</v>
          </cell>
          <cell r="G2835">
            <v>36431</v>
          </cell>
          <cell r="H2835">
            <v>999</v>
          </cell>
          <cell r="I2835">
            <v>3</v>
          </cell>
          <cell r="J2835">
            <v>1</v>
          </cell>
        </row>
        <row r="2836">
          <cell r="A2836" t="str">
            <v>SSGN</v>
          </cell>
          <cell r="B2836" t="str">
            <v>Secondary Service Greater than 5kW w/o ID</v>
          </cell>
          <cell r="C2836">
            <v>2.5</v>
          </cell>
          <cell r="D2836">
            <v>25</v>
          </cell>
          <cell r="E2836" t="str">
            <v>R=A1D</v>
          </cell>
          <cell r="F2836">
            <v>3</v>
          </cell>
          <cell r="G2836">
            <v>36495</v>
          </cell>
          <cell r="H2836">
            <v>999</v>
          </cell>
          <cell r="I2836">
            <v>4</v>
          </cell>
          <cell r="J2836">
            <v>3</v>
          </cell>
        </row>
        <row r="2837">
          <cell r="A2837" t="str">
            <v>SSAN</v>
          </cell>
          <cell r="B2837" t="str">
            <v>Secondary Service Greater than 5kW w/o ID</v>
          </cell>
          <cell r="C2837">
            <v>2.5</v>
          </cell>
          <cell r="D2837">
            <v>25</v>
          </cell>
          <cell r="E2837" t="str">
            <v>R=A1D</v>
          </cell>
          <cell r="F2837">
            <v>3</v>
          </cell>
          <cell r="G2837">
            <v>36593</v>
          </cell>
          <cell r="H2837">
            <v>999</v>
          </cell>
          <cell r="I2837">
            <v>3</v>
          </cell>
          <cell r="J2837">
            <v>1</v>
          </cell>
        </row>
        <row r="2838">
          <cell r="A2838" t="str">
            <v>SSGN</v>
          </cell>
          <cell r="B2838" t="str">
            <v>Secondary Service Greater than 5kW w/o ID</v>
          </cell>
          <cell r="C2838">
            <v>2.5</v>
          </cell>
          <cell r="D2838">
            <v>25</v>
          </cell>
          <cell r="E2838" t="str">
            <v>R=A1D</v>
          </cell>
          <cell r="F2838">
            <v>3</v>
          </cell>
          <cell r="G2838">
            <v>36593</v>
          </cell>
          <cell r="H2838">
            <v>999</v>
          </cell>
          <cell r="I2838">
            <v>4</v>
          </cell>
          <cell r="J2838">
            <v>2</v>
          </cell>
        </row>
        <row r="2839">
          <cell r="A2839" t="str">
            <v>SSGN</v>
          </cell>
          <cell r="B2839" t="str">
            <v>Secondary Service Greater than 5kW w/o ID</v>
          </cell>
          <cell r="C2839">
            <v>2.5</v>
          </cell>
          <cell r="D2839">
            <v>25</v>
          </cell>
          <cell r="E2839" t="str">
            <v>R=A1D</v>
          </cell>
          <cell r="F2839">
            <v>3</v>
          </cell>
          <cell r="G2839">
            <v>36669</v>
          </cell>
          <cell r="H2839">
            <v>999</v>
          </cell>
          <cell r="I2839">
            <v>4</v>
          </cell>
          <cell r="J2839">
            <v>5</v>
          </cell>
        </row>
        <row r="2840">
          <cell r="A2840" t="str">
            <v>SSNN</v>
          </cell>
          <cell r="B2840" t="str">
            <v>Secondary Service Greater than 5kW w/o ID</v>
          </cell>
          <cell r="C2840">
            <v>2.5</v>
          </cell>
          <cell r="D2840">
            <v>25</v>
          </cell>
          <cell r="E2840" t="str">
            <v>R=A1D</v>
          </cell>
          <cell r="F2840">
            <v>3</v>
          </cell>
          <cell r="G2840">
            <v>36717</v>
          </cell>
          <cell r="H2840">
            <v>999</v>
          </cell>
          <cell r="I2840">
            <v>3</v>
          </cell>
          <cell r="J2840">
            <v>1</v>
          </cell>
        </row>
        <row r="2841">
          <cell r="A2841" t="str">
            <v>SSNN</v>
          </cell>
          <cell r="B2841" t="str">
            <v>Secondary Service Greater than 5kW w/o ID</v>
          </cell>
          <cell r="C2841">
            <v>2.5</v>
          </cell>
          <cell r="D2841">
            <v>25</v>
          </cell>
          <cell r="E2841" t="str">
            <v>R=A1D</v>
          </cell>
          <cell r="F2841">
            <v>3</v>
          </cell>
          <cell r="G2841">
            <v>36733</v>
          </cell>
          <cell r="H2841">
            <v>999</v>
          </cell>
          <cell r="I2841">
            <v>4</v>
          </cell>
          <cell r="J2841">
            <v>1</v>
          </cell>
        </row>
        <row r="2842">
          <cell r="A2842" t="str">
            <v>SSGN</v>
          </cell>
          <cell r="B2842" t="str">
            <v>Secondary Service Greater than 5kW w/o ID</v>
          </cell>
          <cell r="C2842">
            <v>2.5</v>
          </cell>
          <cell r="D2842">
            <v>25</v>
          </cell>
          <cell r="E2842" t="str">
            <v>R=A1D</v>
          </cell>
          <cell r="F2842">
            <v>3</v>
          </cell>
          <cell r="G2842">
            <v>36816</v>
          </cell>
          <cell r="H2842">
            <v>999</v>
          </cell>
          <cell r="I2842">
            <v>3</v>
          </cell>
          <cell r="J2842">
            <v>3</v>
          </cell>
        </row>
        <row r="2843">
          <cell r="A2843" t="str">
            <v>SSLN</v>
          </cell>
          <cell r="B2843" t="str">
            <v>Secondary Service Greater than 5kW w/o ID</v>
          </cell>
          <cell r="C2843">
            <v>2.5</v>
          </cell>
          <cell r="D2843">
            <v>25</v>
          </cell>
          <cell r="E2843" t="str">
            <v>R=A1D</v>
          </cell>
          <cell r="F2843">
            <v>3</v>
          </cell>
          <cell r="G2843">
            <v>36526</v>
          </cell>
          <cell r="H2843">
            <v>999</v>
          </cell>
          <cell r="I2843">
            <v>4</v>
          </cell>
          <cell r="J2843">
            <v>1</v>
          </cell>
        </row>
        <row r="2844">
          <cell r="A2844" t="str">
            <v>SSGN</v>
          </cell>
          <cell r="B2844" t="str">
            <v>Secondary Service Greater than 5kW w/o ID</v>
          </cell>
          <cell r="C2844">
            <v>2.5</v>
          </cell>
          <cell r="D2844">
            <v>25</v>
          </cell>
          <cell r="E2844" t="str">
            <v>R=A1D</v>
          </cell>
          <cell r="F2844">
            <v>3</v>
          </cell>
          <cell r="G2844">
            <v>36776</v>
          </cell>
          <cell r="H2844">
            <v>999</v>
          </cell>
          <cell r="I2844">
            <v>4</v>
          </cell>
          <cell r="J2844">
            <v>1</v>
          </cell>
        </row>
        <row r="2845">
          <cell r="A2845" t="str">
            <v>SSGN</v>
          </cell>
          <cell r="B2845" t="str">
            <v>Secondary Service Greater than 5kW w/o ID</v>
          </cell>
          <cell r="C2845">
            <v>2.5</v>
          </cell>
          <cell r="D2845">
            <v>25</v>
          </cell>
          <cell r="E2845" t="str">
            <v>R=A1D</v>
          </cell>
          <cell r="F2845">
            <v>3</v>
          </cell>
          <cell r="G2845">
            <v>36526</v>
          </cell>
          <cell r="H2845">
            <v>999</v>
          </cell>
          <cell r="I2845">
            <v>4</v>
          </cell>
          <cell r="J2845">
            <v>1</v>
          </cell>
        </row>
        <row r="2846">
          <cell r="A2846" t="str">
            <v>SSGN</v>
          </cell>
          <cell r="B2846" t="str">
            <v>Secondary Service Greater than 5kW w/o ID</v>
          </cell>
          <cell r="C2846">
            <v>2.5</v>
          </cell>
          <cell r="D2846">
            <v>25</v>
          </cell>
          <cell r="E2846" t="str">
            <v>R=A1D</v>
          </cell>
          <cell r="F2846">
            <v>3</v>
          </cell>
          <cell r="G2846">
            <v>36801</v>
          </cell>
          <cell r="H2846">
            <v>999</v>
          </cell>
          <cell r="I2846">
            <v>4</v>
          </cell>
          <cell r="J2846">
            <v>1</v>
          </cell>
        </row>
        <row r="2847">
          <cell r="A2847" t="str">
            <v>SSGN</v>
          </cell>
          <cell r="B2847" t="str">
            <v>Secondary Service Greater than 5kW w/o ID</v>
          </cell>
          <cell r="C2847">
            <v>2.5</v>
          </cell>
          <cell r="D2847">
            <v>25</v>
          </cell>
          <cell r="E2847" t="str">
            <v>R=A1D</v>
          </cell>
          <cell r="F2847">
            <v>3</v>
          </cell>
          <cell r="G2847">
            <v>37012</v>
          </cell>
          <cell r="H2847">
            <v>999</v>
          </cell>
          <cell r="I2847">
            <v>4</v>
          </cell>
          <cell r="J2847">
            <v>1</v>
          </cell>
        </row>
        <row r="2848">
          <cell r="A2848" t="str">
            <v>SSGN</v>
          </cell>
          <cell r="B2848" t="str">
            <v>Secondary Service Greater than 5kW w/o ID</v>
          </cell>
          <cell r="C2848">
            <v>2.5</v>
          </cell>
          <cell r="D2848">
            <v>25</v>
          </cell>
          <cell r="E2848" t="str">
            <v>R=A1D</v>
          </cell>
          <cell r="F2848">
            <v>3</v>
          </cell>
          <cell r="G2848">
            <v>37229</v>
          </cell>
          <cell r="H2848">
            <v>999</v>
          </cell>
          <cell r="I2848">
            <v>4</v>
          </cell>
          <cell r="J2848">
            <v>8</v>
          </cell>
        </row>
        <row r="2849">
          <cell r="A2849" t="str">
            <v>SSGN</v>
          </cell>
          <cell r="B2849" t="str">
            <v>Secondary Service Greater than 5kW w/o ID</v>
          </cell>
          <cell r="C2849">
            <v>2.5</v>
          </cell>
          <cell r="D2849">
            <v>25</v>
          </cell>
          <cell r="E2849" t="str">
            <v>R=A1D</v>
          </cell>
          <cell r="F2849">
            <v>3</v>
          </cell>
          <cell r="G2849">
            <v>37173</v>
          </cell>
          <cell r="H2849">
            <v>999</v>
          </cell>
          <cell r="I2849">
            <v>4</v>
          </cell>
          <cell r="J2849">
            <v>17</v>
          </cell>
        </row>
        <row r="2850">
          <cell r="A2850" t="str">
            <v>SSNN</v>
          </cell>
          <cell r="B2850" t="str">
            <v>Secondary Service Greater than 5kW w/o ID</v>
          </cell>
          <cell r="C2850">
            <v>2.5</v>
          </cell>
          <cell r="D2850">
            <v>25</v>
          </cell>
          <cell r="E2850" t="str">
            <v>R=A1D</v>
          </cell>
          <cell r="F2850">
            <v>3</v>
          </cell>
          <cell r="G2850">
            <v>37173</v>
          </cell>
          <cell r="H2850">
            <v>999</v>
          </cell>
          <cell r="I2850">
            <v>4</v>
          </cell>
          <cell r="J2850">
            <v>1</v>
          </cell>
        </row>
        <row r="2851">
          <cell r="A2851" t="str">
            <v>SSGN</v>
          </cell>
          <cell r="B2851" t="str">
            <v>Secondary Service Greater than 5kW w/o ID</v>
          </cell>
          <cell r="C2851">
            <v>2.5</v>
          </cell>
          <cell r="D2851">
            <v>25</v>
          </cell>
          <cell r="E2851" t="str">
            <v>R=A1D</v>
          </cell>
          <cell r="F2851">
            <v>3</v>
          </cell>
          <cell r="G2851">
            <v>37174</v>
          </cell>
          <cell r="H2851">
            <v>999</v>
          </cell>
          <cell r="I2851">
            <v>4</v>
          </cell>
          <cell r="J2851">
            <v>1</v>
          </cell>
        </row>
        <row r="2852">
          <cell r="A2852" t="str">
            <v>SSGN</v>
          </cell>
          <cell r="B2852" t="str">
            <v>Secondary Service Greater than 5kW w/o ID</v>
          </cell>
          <cell r="C2852">
            <v>2.5</v>
          </cell>
          <cell r="D2852">
            <v>25</v>
          </cell>
          <cell r="E2852" t="str">
            <v>R=A1D</v>
          </cell>
          <cell r="F2852">
            <v>3</v>
          </cell>
          <cell r="G2852">
            <v>37512</v>
          </cell>
          <cell r="H2852">
            <v>999</v>
          </cell>
          <cell r="I2852">
            <v>4</v>
          </cell>
          <cell r="J2852">
            <v>7</v>
          </cell>
        </row>
        <row r="2853">
          <cell r="A2853" t="str">
            <v>SSLN</v>
          </cell>
          <cell r="B2853" t="str">
            <v>Secondary Service Greater than 5kW w/o ID</v>
          </cell>
          <cell r="C2853">
            <v>2.5</v>
          </cell>
          <cell r="D2853">
            <v>25</v>
          </cell>
          <cell r="E2853" t="str">
            <v>R=RXS4</v>
          </cell>
          <cell r="F2853">
            <v>3</v>
          </cell>
          <cell r="G2853">
            <v>37512</v>
          </cell>
          <cell r="H2853">
            <v>999</v>
          </cell>
          <cell r="I2853">
            <v>4</v>
          </cell>
          <cell r="J2853">
            <v>13</v>
          </cell>
        </row>
        <row r="2854">
          <cell r="A2854" t="str">
            <v>DSGN</v>
          </cell>
          <cell r="B2854" t="str">
            <v>Secondary Service Greater than 5kW w/o ID</v>
          </cell>
          <cell r="C2854">
            <v>2.5</v>
          </cell>
          <cell r="D2854">
            <v>25</v>
          </cell>
          <cell r="E2854" t="str">
            <v>R=A1RL</v>
          </cell>
          <cell r="F2854">
            <v>3</v>
          </cell>
          <cell r="G2854">
            <v>38636</v>
          </cell>
          <cell r="H2854">
            <v>999</v>
          </cell>
          <cell r="I2854">
            <v>4</v>
          </cell>
          <cell r="J2854">
            <v>1</v>
          </cell>
        </row>
        <row r="2855">
          <cell r="A2855" t="str">
            <v>SSLN</v>
          </cell>
          <cell r="B2855" t="str">
            <v>Secondary Service Greater than 5kW w/o ID</v>
          </cell>
          <cell r="C2855">
            <v>2.5</v>
          </cell>
          <cell r="D2855">
            <v>25</v>
          </cell>
          <cell r="E2855" t="str">
            <v>R=A1R</v>
          </cell>
          <cell r="F2855">
            <v>3</v>
          </cell>
          <cell r="G2855">
            <v>38971</v>
          </cell>
          <cell r="H2855">
            <v>999</v>
          </cell>
          <cell r="I2855">
            <v>4</v>
          </cell>
          <cell r="J2855">
            <v>2</v>
          </cell>
        </row>
        <row r="2856">
          <cell r="A2856" t="str">
            <v>SSPN</v>
          </cell>
          <cell r="B2856" t="str">
            <v>Secondary Service Greater than 5kW w/o ID</v>
          </cell>
          <cell r="C2856">
            <v>2.5</v>
          </cell>
          <cell r="D2856">
            <v>25</v>
          </cell>
          <cell r="E2856" t="str">
            <v>R=A1R</v>
          </cell>
          <cell r="F2856">
            <v>3</v>
          </cell>
          <cell r="G2856">
            <v>39107</v>
          </cell>
          <cell r="H2856">
            <v>999</v>
          </cell>
          <cell r="I2856">
            <v>4</v>
          </cell>
          <cell r="J2856">
            <v>1</v>
          </cell>
        </row>
        <row r="2857">
          <cell r="A2857" t="str">
            <v>SSGN</v>
          </cell>
          <cell r="B2857" t="str">
            <v>Secondary Service Greater than 5kW w/o ID</v>
          </cell>
          <cell r="C2857">
            <v>2.5</v>
          </cell>
          <cell r="D2857">
            <v>25</v>
          </cell>
          <cell r="E2857" t="str">
            <v>R=A1R</v>
          </cell>
          <cell r="F2857">
            <v>3</v>
          </cell>
          <cell r="G2857">
            <v>39246</v>
          </cell>
          <cell r="H2857">
            <v>999</v>
          </cell>
          <cell r="I2857">
            <v>4</v>
          </cell>
          <cell r="J2857">
            <v>66</v>
          </cell>
        </row>
        <row r="2858">
          <cell r="A2858" t="str">
            <v>SSNN</v>
          </cell>
          <cell r="B2858" t="str">
            <v>Secondary Service Greater than 5kW w/o ID</v>
          </cell>
          <cell r="C2858">
            <v>2.5</v>
          </cell>
          <cell r="D2858">
            <v>25</v>
          </cell>
          <cell r="E2858" t="str">
            <v>R=A1R</v>
          </cell>
          <cell r="F2858">
            <v>3</v>
          </cell>
          <cell r="G2858">
            <v>39295</v>
          </cell>
          <cell r="H2858">
            <v>999</v>
          </cell>
          <cell r="I2858">
            <v>4</v>
          </cell>
          <cell r="J2858">
            <v>1</v>
          </cell>
        </row>
        <row r="2859">
          <cell r="A2859" t="str">
            <v>SSGN</v>
          </cell>
          <cell r="B2859" t="str">
            <v>Secondary Service Greater than 5kW w/o ID</v>
          </cell>
          <cell r="C2859">
            <v>2.5</v>
          </cell>
          <cell r="D2859">
            <v>25</v>
          </cell>
          <cell r="E2859" t="str">
            <v>R=A1R</v>
          </cell>
          <cell r="F2859">
            <v>3</v>
          </cell>
          <cell r="G2859">
            <v>39245</v>
          </cell>
          <cell r="H2859">
            <v>999</v>
          </cell>
          <cell r="I2859">
            <v>3</v>
          </cell>
          <cell r="J2859">
            <v>1</v>
          </cell>
        </row>
        <row r="2860">
          <cell r="A2860" t="str">
            <v>SSLN</v>
          </cell>
          <cell r="B2860" t="str">
            <v>Secondary Service Greater than 5kW w/o ID</v>
          </cell>
          <cell r="C2860">
            <v>2.5</v>
          </cell>
          <cell r="D2860">
            <v>25</v>
          </cell>
          <cell r="E2860" t="str">
            <v>R=A1RL</v>
          </cell>
          <cell r="F2860">
            <v>3</v>
          </cell>
          <cell r="G2860">
            <v>39343</v>
          </cell>
          <cell r="H2860">
            <v>999</v>
          </cell>
          <cell r="I2860">
            <v>3</v>
          </cell>
          <cell r="J2860">
            <v>2</v>
          </cell>
        </row>
        <row r="2861">
          <cell r="A2861" t="str">
            <v>SSEN</v>
          </cell>
          <cell r="B2861" t="str">
            <v>Secondary Service Greater than 5kW w/o ID</v>
          </cell>
          <cell r="C2861">
            <v>2.5</v>
          </cell>
          <cell r="D2861">
            <v>25</v>
          </cell>
          <cell r="E2861" t="str">
            <v>R=A1RL</v>
          </cell>
          <cell r="F2861">
            <v>3</v>
          </cell>
          <cell r="G2861">
            <v>39343</v>
          </cell>
          <cell r="H2861">
            <v>999</v>
          </cell>
          <cell r="I2861">
            <v>4</v>
          </cell>
          <cell r="J2861">
            <v>2</v>
          </cell>
        </row>
        <row r="2862">
          <cell r="A2862" t="str">
            <v>SSLN</v>
          </cell>
          <cell r="B2862" t="str">
            <v>Secondary Service Greater than 5kW w/o ID</v>
          </cell>
          <cell r="C2862">
            <v>2.5</v>
          </cell>
          <cell r="D2862">
            <v>25</v>
          </cell>
          <cell r="E2862" t="str">
            <v>R=A1R</v>
          </cell>
          <cell r="F2862">
            <v>3</v>
          </cell>
          <cell r="G2862">
            <v>39510</v>
          </cell>
          <cell r="H2862">
            <v>999</v>
          </cell>
          <cell r="I2862">
            <v>4</v>
          </cell>
          <cell r="J2862">
            <v>1</v>
          </cell>
        </row>
        <row r="2863">
          <cell r="A2863" t="str">
            <v>SSNN</v>
          </cell>
          <cell r="B2863" t="str">
            <v>Secondary Service Greater than 5kW w/o ID</v>
          </cell>
          <cell r="C2863">
            <v>2.5</v>
          </cell>
          <cell r="D2863">
            <v>25</v>
          </cell>
          <cell r="E2863" t="str">
            <v>R=A1R</v>
          </cell>
          <cell r="F2863">
            <v>3</v>
          </cell>
          <cell r="G2863">
            <v>39482</v>
          </cell>
          <cell r="H2863">
            <v>999</v>
          </cell>
          <cell r="I2863">
            <v>4</v>
          </cell>
          <cell r="J2863">
            <v>1</v>
          </cell>
        </row>
        <row r="2864">
          <cell r="A2864" t="str">
            <v>SSPN</v>
          </cell>
          <cell r="B2864" t="str">
            <v>Secondary Service Greater than 5kW w/o ID</v>
          </cell>
          <cell r="C2864">
            <v>2.5</v>
          </cell>
          <cell r="D2864">
            <v>25</v>
          </cell>
          <cell r="E2864" t="str">
            <v>R=A1D</v>
          </cell>
          <cell r="F2864">
            <v>3</v>
          </cell>
          <cell r="G2864">
            <v>39707</v>
          </cell>
          <cell r="H2864">
            <v>999</v>
          </cell>
          <cell r="I2864">
            <v>3</v>
          </cell>
          <cell r="J2864">
            <v>2</v>
          </cell>
        </row>
        <row r="2865">
          <cell r="A2865" t="str">
            <v>SSPN</v>
          </cell>
          <cell r="B2865" t="str">
            <v>Secondary Service Greater than 5kW w/o ID</v>
          </cell>
          <cell r="C2865">
            <v>2.5</v>
          </cell>
          <cell r="D2865">
            <v>25</v>
          </cell>
          <cell r="E2865" t="str">
            <v>R=A1D</v>
          </cell>
          <cell r="F2865">
            <v>3</v>
          </cell>
          <cell r="G2865">
            <v>39707</v>
          </cell>
          <cell r="H2865">
            <v>999</v>
          </cell>
          <cell r="I2865">
            <v>4</v>
          </cell>
          <cell r="J2865">
            <v>2</v>
          </cell>
        </row>
        <row r="2866">
          <cell r="A2866" t="str">
            <v>SSLN</v>
          </cell>
          <cell r="B2866" t="str">
            <v>Secondary Service Greater than 5kW w/o ID</v>
          </cell>
          <cell r="C2866">
            <v>2.5</v>
          </cell>
          <cell r="D2866">
            <v>25</v>
          </cell>
          <cell r="E2866" t="str">
            <v>R=A1D</v>
          </cell>
          <cell r="F2866">
            <v>3</v>
          </cell>
          <cell r="G2866">
            <v>39666</v>
          </cell>
          <cell r="H2866">
            <v>999</v>
          </cell>
          <cell r="I2866">
            <v>4</v>
          </cell>
          <cell r="J2866">
            <v>1</v>
          </cell>
        </row>
        <row r="2867">
          <cell r="A2867" t="str">
            <v>SSGN</v>
          </cell>
          <cell r="B2867" t="str">
            <v>Secondary Service Greater than 5kW w/o ID</v>
          </cell>
          <cell r="C2867">
            <v>2.5</v>
          </cell>
          <cell r="D2867">
            <v>25</v>
          </cell>
          <cell r="E2867" t="str">
            <v>R=A1R</v>
          </cell>
          <cell r="F2867">
            <v>3</v>
          </cell>
          <cell r="H2867">
            <v>999</v>
          </cell>
          <cell r="I2867">
            <v>4</v>
          </cell>
          <cell r="J2867">
            <v>2</v>
          </cell>
        </row>
        <row r="2868">
          <cell r="A2868" t="str">
            <v>SSGN</v>
          </cell>
          <cell r="B2868" t="str">
            <v>Secondary Service Greater than 5kW w/o ID</v>
          </cell>
          <cell r="C2868">
            <v>2.5</v>
          </cell>
          <cell r="D2868">
            <v>25</v>
          </cell>
          <cell r="E2868" t="str">
            <v>R=K6WA</v>
          </cell>
          <cell r="F2868">
            <v>3</v>
          </cell>
          <cell r="H2868">
            <v>0</v>
          </cell>
          <cell r="I2868">
            <v>0</v>
          </cell>
          <cell r="J2868">
            <v>21</v>
          </cell>
        </row>
        <row r="2869">
          <cell r="A2869" t="str">
            <v>SSLN</v>
          </cell>
          <cell r="B2869" t="str">
            <v>Secondary Service Greater than 5kW w/o ID</v>
          </cell>
          <cell r="C2869">
            <v>2.5</v>
          </cell>
          <cell r="D2869">
            <v>25</v>
          </cell>
          <cell r="E2869" t="str">
            <v>R=A1D</v>
          </cell>
          <cell r="F2869">
            <v>3</v>
          </cell>
          <cell r="H2869">
            <v>480</v>
          </cell>
          <cell r="I2869">
            <v>4</v>
          </cell>
          <cell r="J2869">
            <v>4</v>
          </cell>
        </row>
        <row r="2870">
          <cell r="A2870" t="str">
            <v>SSNN</v>
          </cell>
          <cell r="B2870" t="str">
            <v>Secondary Service Greater than 5kW w/o ID</v>
          </cell>
          <cell r="C2870">
            <v>2.5</v>
          </cell>
          <cell r="D2870">
            <v>25</v>
          </cell>
          <cell r="E2870" t="str">
            <v>R=SV4SD</v>
          </cell>
          <cell r="F2870">
            <v>3</v>
          </cell>
          <cell r="H2870">
            <v>240</v>
          </cell>
          <cell r="I2870">
            <v>4</v>
          </cell>
          <cell r="J2870">
            <v>1</v>
          </cell>
        </row>
        <row r="2871">
          <cell r="A2871" t="str">
            <v>SSGN</v>
          </cell>
          <cell r="B2871" t="str">
            <v>Secondary Service Greater than 5kW w/o ID</v>
          </cell>
          <cell r="C2871">
            <v>2.5</v>
          </cell>
          <cell r="D2871">
            <v>25</v>
          </cell>
          <cell r="E2871" t="str">
            <v>R=DDS2</v>
          </cell>
          <cell r="F2871">
            <v>3</v>
          </cell>
          <cell r="H2871">
            <v>208</v>
          </cell>
          <cell r="I2871">
            <v>4</v>
          </cell>
          <cell r="J2871">
            <v>1</v>
          </cell>
        </row>
        <row r="2872">
          <cell r="A2872" t="str">
            <v>SSLN</v>
          </cell>
          <cell r="B2872" t="str">
            <v>Secondary Service Greater than 5kW w/o ID</v>
          </cell>
          <cell r="C2872">
            <v>2.5</v>
          </cell>
          <cell r="D2872">
            <v>25</v>
          </cell>
          <cell r="E2872" t="str">
            <v>R=SV5SD</v>
          </cell>
          <cell r="F2872">
            <v>3</v>
          </cell>
          <cell r="H2872">
            <v>240</v>
          </cell>
          <cell r="I2872">
            <v>4</v>
          </cell>
          <cell r="J2872">
            <v>1</v>
          </cell>
        </row>
        <row r="2873">
          <cell r="A2873" t="str">
            <v>SSGN</v>
          </cell>
          <cell r="B2873" t="str">
            <v>Secondary Service Greater than 5kW w/o ID</v>
          </cell>
          <cell r="C2873">
            <v>2.5</v>
          </cell>
          <cell r="D2873">
            <v>25</v>
          </cell>
          <cell r="E2873" t="str">
            <v>R=K6WA</v>
          </cell>
          <cell r="F2873">
            <v>3</v>
          </cell>
          <cell r="H2873">
            <v>240</v>
          </cell>
          <cell r="I2873">
            <v>4</v>
          </cell>
          <cell r="J2873">
            <v>65</v>
          </cell>
        </row>
        <row r="2874">
          <cell r="A2874" t="str">
            <v>SSGN</v>
          </cell>
          <cell r="B2874" t="str">
            <v>Secondary Service Greater than 5kW w/o ID</v>
          </cell>
          <cell r="C2874">
            <v>2.5</v>
          </cell>
          <cell r="D2874">
            <v>25</v>
          </cell>
          <cell r="E2874" t="str">
            <v>R=A1D</v>
          </cell>
          <cell r="F2874">
            <v>3</v>
          </cell>
          <cell r="H2874">
            <v>480</v>
          </cell>
          <cell r="I2874">
            <v>3</v>
          </cell>
          <cell r="J2874">
            <v>7</v>
          </cell>
        </row>
        <row r="2875">
          <cell r="A2875" t="str">
            <v>SSGN</v>
          </cell>
          <cell r="B2875" t="str">
            <v>Secondary Service Greater than 5kW w/o ID</v>
          </cell>
          <cell r="C2875">
            <v>2.5</v>
          </cell>
          <cell r="D2875">
            <v>25</v>
          </cell>
          <cell r="E2875" t="str">
            <v>R=K5WA</v>
          </cell>
          <cell r="F2875">
            <v>3</v>
          </cell>
          <cell r="H2875">
            <v>0</v>
          </cell>
          <cell r="I2875">
            <v>4</v>
          </cell>
          <cell r="J2875">
            <v>1</v>
          </cell>
        </row>
        <row r="2876">
          <cell r="A2876" t="str">
            <v>SSGN</v>
          </cell>
          <cell r="B2876" t="str">
            <v>Secondary Service Greater than 5kW w/o ID</v>
          </cell>
          <cell r="C2876">
            <v>2.5</v>
          </cell>
          <cell r="D2876">
            <v>25</v>
          </cell>
          <cell r="E2876" t="str">
            <v>R=PWAY</v>
          </cell>
          <cell r="F2876">
            <v>3</v>
          </cell>
          <cell r="H2876">
            <v>240</v>
          </cell>
          <cell r="I2876">
            <v>4</v>
          </cell>
          <cell r="J2876">
            <v>7</v>
          </cell>
        </row>
        <row r="2877">
          <cell r="A2877" t="str">
            <v>SSNN</v>
          </cell>
          <cell r="B2877" t="str">
            <v>Secondary Service Greater than 5kW w/o ID</v>
          </cell>
          <cell r="C2877">
            <v>2.5</v>
          </cell>
          <cell r="D2877">
            <v>25</v>
          </cell>
          <cell r="E2877" t="str">
            <v>R=A1D</v>
          </cell>
          <cell r="F2877">
            <v>3</v>
          </cell>
          <cell r="H2877">
            <v>999</v>
          </cell>
          <cell r="I2877">
            <v>4</v>
          </cell>
          <cell r="J2877">
            <v>9</v>
          </cell>
        </row>
        <row r="2878">
          <cell r="A2878" t="str">
            <v>SSNN</v>
          </cell>
          <cell r="B2878" t="str">
            <v>Secondary Service Greater than 5kW w/o ID</v>
          </cell>
          <cell r="C2878">
            <v>2.5</v>
          </cell>
          <cell r="D2878">
            <v>25</v>
          </cell>
          <cell r="E2878" t="str">
            <v>R=PWA</v>
          </cell>
          <cell r="F2878">
            <v>3</v>
          </cell>
          <cell r="H2878">
            <v>240</v>
          </cell>
          <cell r="I2878">
            <v>4</v>
          </cell>
          <cell r="J2878">
            <v>10</v>
          </cell>
        </row>
        <row r="2879">
          <cell r="A2879" t="str">
            <v>SSGN</v>
          </cell>
          <cell r="B2879" t="str">
            <v>Secondary Service Greater than 5kW w/o ID</v>
          </cell>
          <cell r="C2879">
            <v>2.5</v>
          </cell>
          <cell r="D2879">
            <v>25</v>
          </cell>
          <cell r="E2879" t="str">
            <v>R=A1D</v>
          </cell>
          <cell r="F2879">
            <v>3</v>
          </cell>
          <cell r="H2879">
            <v>240</v>
          </cell>
          <cell r="I2879">
            <v>3</v>
          </cell>
          <cell r="J2879">
            <v>5</v>
          </cell>
        </row>
        <row r="2880">
          <cell r="A2880" t="str">
            <v>SSGN</v>
          </cell>
          <cell r="B2880" t="str">
            <v>Secondary Service Greater than 5kW w/o ID</v>
          </cell>
          <cell r="C2880">
            <v>2.5</v>
          </cell>
          <cell r="D2880">
            <v>25</v>
          </cell>
          <cell r="E2880" t="str">
            <v>R=SV5SD</v>
          </cell>
          <cell r="F2880">
            <v>3</v>
          </cell>
          <cell r="H2880">
            <v>480</v>
          </cell>
          <cell r="I2880">
            <v>4</v>
          </cell>
          <cell r="J2880">
            <v>1</v>
          </cell>
        </row>
        <row r="2881">
          <cell r="A2881" t="str">
            <v>SSGN</v>
          </cell>
          <cell r="B2881" t="str">
            <v>Secondary Service Greater than 5kW w/o ID</v>
          </cell>
          <cell r="C2881">
            <v>2.5</v>
          </cell>
          <cell r="D2881">
            <v>25</v>
          </cell>
          <cell r="E2881" t="str">
            <v>R=SSM6A</v>
          </cell>
          <cell r="F2881">
            <v>3</v>
          </cell>
          <cell r="H2881">
            <v>120</v>
          </cell>
          <cell r="I2881">
            <v>4</v>
          </cell>
          <cell r="J2881">
            <v>1</v>
          </cell>
        </row>
        <row r="2882">
          <cell r="A2882" t="str">
            <v>SSNN</v>
          </cell>
          <cell r="B2882" t="str">
            <v>Secondary Service Greater than 5kW w/o ID</v>
          </cell>
          <cell r="C2882">
            <v>2.5</v>
          </cell>
          <cell r="D2882">
            <v>25</v>
          </cell>
          <cell r="E2882" t="str">
            <v>R=A1D</v>
          </cell>
          <cell r="F2882">
            <v>3</v>
          </cell>
          <cell r="H2882">
            <v>999</v>
          </cell>
          <cell r="I2882">
            <v>4</v>
          </cell>
          <cell r="J2882">
            <v>5</v>
          </cell>
        </row>
        <row r="2883">
          <cell r="A2883" t="str">
            <v>SSGN</v>
          </cell>
          <cell r="B2883" t="str">
            <v>Secondary Service Greater than 5kW w/o ID</v>
          </cell>
          <cell r="C2883">
            <v>2.5</v>
          </cell>
          <cell r="D2883">
            <v>25</v>
          </cell>
          <cell r="E2883" t="str">
            <v>R=SV5SD</v>
          </cell>
          <cell r="F2883">
            <v>3</v>
          </cell>
          <cell r="H2883">
            <v>277</v>
          </cell>
          <cell r="I2883">
            <v>4</v>
          </cell>
          <cell r="J2883">
            <v>1</v>
          </cell>
        </row>
        <row r="2884">
          <cell r="A2884" t="str">
            <v>SSGN</v>
          </cell>
          <cell r="B2884" t="str">
            <v>Secondary Service Greater than 5kW w/o ID</v>
          </cell>
          <cell r="C2884">
            <v>2.5</v>
          </cell>
          <cell r="D2884">
            <v>25</v>
          </cell>
          <cell r="E2884" t="str">
            <v>R=SSM6A</v>
          </cell>
          <cell r="F2884">
            <v>3</v>
          </cell>
          <cell r="H2884">
            <v>277</v>
          </cell>
          <cell r="I2884">
            <v>4</v>
          </cell>
          <cell r="J2884">
            <v>1</v>
          </cell>
        </row>
        <row r="2885">
          <cell r="A2885" t="str">
            <v>SSAN</v>
          </cell>
          <cell r="B2885" t="str">
            <v>Secondary Service Greater than 5kW w/o ID</v>
          </cell>
          <cell r="C2885">
            <v>2.5</v>
          </cell>
          <cell r="D2885">
            <v>25</v>
          </cell>
          <cell r="E2885" t="str">
            <v>R=A1D</v>
          </cell>
          <cell r="F2885">
            <v>3</v>
          </cell>
          <cell r="G2885">
            <v>37341</v>
          </cell>
          <cell r="H2885">
            <v>999</v>
          </cell>
          <cell r="I2885">
            <v>4</v>
          </cell>
          <cell r="J2885">
            <v>3</v>
          </cell>
        </row>
        <row r="2886">
          <cell r="A2886" t="str">
            <v>SSPN</v>
          </cell>
          <cell r="B2886" t="str">
            <v>Secondary Service Greater than 5kW w/o ID</v>
          </cell>
          <cell r="C2886">
            <v>2.5</v>
          </cell>
          <cell r="D2886">
            <v>25</v>
          </cell>
          <cell r="E2886" t="str">
            <v>R=A1R</v>
          </cell>
          <cell r="F2886">
            <v>3</v>
          </cell>
          <cell r="G2886">
            <v>38495</v>
          </cell>
          <cell r="H2886">
            <v>999</v>
          </cell>
          <cell r="I2886">
            <v>3</v>
          </cell>
          <cell r="J2886">
            <v>1</v>
          </cell>
        </row>
        <row r="2887">
          <cell r="A2887" t="str">
            <v>SSPN</v>
          </cell>
          <cell r="B2887" t="str">
            <v>Secondary Service Greater than 5kW w/o ID</v>
          </cell>
          <cell r="C2887">
            <v>2.5</v>
          </cell>
          <cell r="D2887">
            <v>25</v>
          </cell>
          <cell r="E2887" t="str">
            <v>R=RXS4</v>
          </cell>
          <cell r="F2887">
            <v>3</v>
          </cell>
          <cell r="G2887">
            <v>38194</v>
          </cell>
          <cell r="H2887">
            <v>999</v>
          </cell>
          <cell r="I2887">
            <v>4</v>
          </cell>
          <cell r="J2887">
            <v>1</v>
          </cell>
        </row>
        <row r="2888">
          <cell r="A2888" t="str">
            <v>SSLN</v>
          </cell>
          <cell r="B2888" t="str">
            <v>Secondary Service Greater than 5kW w/o ID</v>
          </cell>
          <cell r="C2888">
            <v>2.5</v>
          </cell>
          <cell r="D2888">
            <v>25</v>
          </cell>
          <cell r="E2888" t="str">
            <v>R=A1R</v>
          </cell>
          <cell r="F2888">
            <v>3</v>
          </cell>
          <cell r="G2888">
            <v>38449</v>
          </cell>
          <cell r="H2888">
            <v>999</v>
          </cell>
          <cell r="I2888">
            <v>4</v>
          </cell>
          <cell r="J2888">
            <v>1</v>
          </cell>
        </row>
        <row r="2889">
          <cell r="A2889" t="str">
            <v>SSPN</v>
          </cell>
          <cell r="B2889" t="str">
            <v>Secondary Service Greater than 5kW w/o ID</v>
          </cell>
          <cell r="C2889">
            <v>2.5</v>
          </cell>
          <cell r="D2889">
            <v>25</v>
          </cell>
          <cell r="E2889" t="str">
            <v>R=RXS4</v>
          </cell>
          <cell r="F2889">
            <v>3</v>
          </cell>
          <cell r="G2889">
            <v>38075</v>
          </cell>
          <cell r="H2889">
            <v>999</v>
          </cell>
          <cell r="I2889">
            <v>4</v>
          </cell>
          <cell r="J2889">
            <v>2</v>
          </cell>
        </row>
        <row r="2890">
          <cell r="A2890" t="str">
            <v>SSNN</v>
          </cell>
          <cell r="B2890" t="str">
            <v>Secondary Service Greater than 5kW w/o ID</v>
          </cell>
          <cell r="C2890">
            <v>2.5</v>
          </cell>
          <cell r="D2890">
            <v>25</v>
          </cell>
          <cell r="E2890" t="str">
            <v>R=A1D</v>
          </cell>
          <cell r="F2890">
            <v>3</v>
          </cell>
          <cell r="H2890">
            <v>240</v>
          </cell>
          <cell r="I2890">
            <v>4</v>
          </cell>
          <cell r="J2890">
            <v>1</v>
          </cell>
        </row>
        <row r="2891">
          <cell r="A2891" t="str">
            <v>SSLN</v>
          </cell>
          <cell r="B2891" t="str">
            <v>Secondary Service Greater than 5kW w/o ID</v>
          </cell>
          <cell r="C2891">
            <v>2.5</v>
          </cell>
          <cell r="D2891">
            <v>25</v>
          </cell>
          <cell r="E2891" t="str">
            <v>R=S5DA</v>
          </cell>
          <cell r="F2891">
            <v>3</v>
          </cell>
          <cell r="H2891">
            <v>277</v>
          </cell>
          <cell r="I2891">
            <v>4</v>
          </cell>
          <cell r="J2891">
            <v>1</v>
          </cell>
        </row>
        <row r="2892">
          <cell r="A2892" t="str">
            <v>SSLN</v>
          </cell>
          <cell r="B2892" t="str">
            <v>Secondary Service Greater than 5kW w/o ID</v>
          </cell>
          <cell r="C2892">
            <v>2.5</v>
          </cell>
          <cell r="D2892">
            <v>25</v>
          </cell>
          <cell r="E2892" t="str">
            <v>R=A1D</v>
          </cell>
          <cell r="F2892">
            <v>3</v>
          </cell>
          <cell r="H2892">
            <v>0</v>
          </cell>
          <cell r="I2892">
            <v>0</v>
          </cell>
          <cell r="J2892">
            <v>2</v>
          </cell>
        </row>
        <row r="2893">
          <cell r="A2893" t="str">
            <v>SSLN</v>
          </cell>
          <cell r="B2893" t="str">
            <v>Secondary Service Greater than 5kW w/o ID</v>
          </cell>
          <cell r="C2893">
            <v>2.5</v>
          </cell>
          <cell r="D2893">
            <v>25</v>
          </cell>
          <cell r="E2893" t="str">
            <v>R=DDS2</v>
          </cell>
          <cell r="F2893">
            <v>3</v>
          </cell>
          <cell r="H2893">
            <v>277</v>
          </cell>
          <cell r="I2893">
            <v>4</v>
          </cell>
          <cell r="J2893">
            <v>1</v>
          </cell>
        </row>
        <row r="2894">
          <cell r="A2894" t="str">
            <v>SSLN</v>
          </cell>
          <cell r="B2894" t="str">
            <v>Secondary Service Greater than 5kW w/o ID</v>
          </cell>
          <cell r="C2894">
            <v>2.5</v>
          </cell>
          <cell r="D2894">
            <v>25</v>
          </cell>
          <cell r="E2894" t="str">
            <v>R=A1D</v>
          </cell>
          <cell r="F2894">
            <v>3</v>
          </cell>
          <cell r="G2894">
            <v>36404</v>
          </cell>
          <cell r="H2894">
            <v>999</v>
          </cell>
          <cell r="I2894">
            <v>4</v>
          </cell>
          <cell r="J2894">
            <v>1</v>
          </cell>
        </row>
        <row r="2895">
          <cell r="A2895" t="str">
            <v>SSTD</v>
          </cell>
          <cell r="B2895" t="str">
            <v>Secondary Service Greater than 5kW w/o ID</v>
          </cell>
          <cell r="C2895">
            <v>2.5</v>
          </cell>
          <cell r="D2895">
            <v>23</v>
          </cell>
          <cell r="E2895" t="str">
            <v>R=SV5ST</v>
          </cell>
          <cell r="F2895">
            <v>3</v>
          </cell>
          <cell r="G2895">
            <v>36465</v>
          </cell>
          <cell r="H2895">
            <v>999</v>
          </cell>
          <cell r="I2895">
            <v>4</v>
          </cell>
          <cell r="J2895">
            <v>1</v>
          </cell>
        </row>
        <row r="2896">
          <cell r="A2896" t="str">
            <v>SSNN</v>
          </cell>
          <cell r="B2896" t="str">
            <v>Secondary Service Greater than 5kW w/o ID</v>
          </cell>
          <cell r="C2896">
            <v>2.5</v>
          </cell>
          <cell r="D2896">
            <v>25</v>
          </cell>
          <cell r="E2896" t="str">
            <v>R=A1R</v>
          </cell>
          <cell r="F2896">
            <v>3</v>
          </cell>
          <cell r="G2896">
            <v>36161</v>
          </cell>
          <cell r="H2896">
            <v>999</v>
          </cell>
          <cell r="I2896">
            <v>3</v>
          </cell>
          <cell r="J2896">
            <v>1</v>
          </cell>
        </row>
        <row r="2897">
          <cell r="A2897" t="str">
            <v>SSGN</v>
          </cell>
          <cell r="B2897" t="str">
            <v>Secondary Service Greater than 5kW w/o ID</v>
          </cell>
          <cell r="C2897">
            <v>2.5</v>
          </cell>
          <cell r="D2897">
            <v>25</v>
          </cell>
          <cell r="E2897" t="str">
            <v>R=A1D</v>
          </cell>
          <cell r="F2897">
            <v>3</v>
          </cell>
          <cell r="G2897">
            <v>36161</v>
          </cell>
          <cell r="H2897">
            <v>120</v>
          </cell>
          <cell r="I2897">
            <v>4</v>
          </cell>
          <cell r="J2897">
            <v>1</v>
          </cell>
        </row>
        <row r="2898">
          <cell r="A2898" t="str">
            <v>SSGN</v>
          </cell>
          <cell r="B2898" t="str">
            <v>Secondary Service Greater than 5kW w/o ID</v>
          </cell>
          <cell r="C2898">
            <v>2.5</v>
          </cell>
          <cell r="D2898">
            <v>25</v>
          </cell>
          <cell r="E2898" t="str">
            <v>R=A1D</v>
          </cell>
          <cell r="F2898">
            <v>3</v>
          </cell>
          <cell r="G2898">
            <v>36410</v>
          </cell>
          <cell r="H2898">
            <v>999</v>
          </cell>
          <cell r="I2898">
            <v>4</v>
          </cell>
          <cell r="J2898">
            <v>17</v>
          </cell>
        </row>
        <row r="2899">
          <cell r="A2899" t="str">
            <v>SSGN</v>
          </cell>
          <cell r="B2899" t="str">
            <v>Secondary Service Greater than 5kW w/o ID</v>
          </cell>
          <cell r="C2899">
            <v>2.5</v>
          </cell>
          <cell r="D2899">
            <v>25</v>
          </cell>
          <cell r="E2899" t="str">
            <v>R=A1D</v>
          </cell>
          <cell r="F2899">
            <v>3</v>
          </cell>
          <cell r="G2899">
            <v>36411</v>
          </cell>
          <cell r="H2899">
            <v>999</v>
          </cell>
          <cell r="I2899">
            <v>3</v>
          </cell>
          <cell r="J2899">
            <v>2</v>
          </cell>
        </row>
        <row r="2900">
          <cell r="A2900" t="str">
            <v>SSLN</v>
          </cell>
          <cell r="B2900" t="str">
            <v>Secondary Service Greater than 5kW w/o ID</v>
          </cell>
          <cell r="C2900">
            <v>2.5</v>
          </cell>
          <cell r="D2900">
            <v>25</v>
          </cell>
          <cell r="E2900" t="str">
            <v>R=A1D</v>
          </cell>
          <cell r="F2900">
            <v>3</v>
          </cell>
          <cell r="G2900">
            <v>36656</v>
          </cell>
          <cell r="H2900">
            <v>999</v>
          </cell>
          <cell r="I2900">
            <v>4</v>
          </cell>
          <cell r="J2900">
            <v>1</v>
          </cell>
        </row>
        <row r="2901">
          <cell r="A2901" t="str">
            <v>SSLN</v>
          </cell>
          <cell r="B2901" t="str">
            <v>Secondary Service Greater than 5kW w/o ID</v>
          </cell>
          <cell r="C2901">
            <v>2.5</v>
          </cell>
          <cell r="D2901">
            <v>25</v>
          </cell>
          <cell r="E2901" t="str">
            <v>R=A1D</v>
          </cell>
          <cell r="F2901">
            <v>3</v>
          </cell>
          <cell r="G2901">
            <v>36526</v>
          </cell>
          <cell r="H2901">
            <v>999</v>
          </cell>
          <cell r="I2901">
            <v>4</v>
          </cell>
          <cell r="J2901">
            <v>1</v>
          </cell>
        </row>
        <row r="2902">
          <cell r="A2902" t="str">
            <v>SSPN</v>
          </cell>
          <cell r="B2902" t="str">
            <v>Secondary Service Greater than 5kW w/o ID</v>
          </cell>
          <cell r="C2902">
            <v>2.5</v>
          </cell>
          <cell r="D2902">
            <v>25</v>
          </cell>
          <cell r="E2902" t="str">
            <v>R=A1D</v>
          </cell>
          <cell r="F2902">
            <v>3</v>
          </cell>
          <cell r="G2902">
            <v>36454</v>
          </cell>
          <cell r="H2902">
            <v>999</v>
          </cell>
          <cell r="I2902">
            <v>4</v>
          </cell>
          <cell r="J2902">
            <v>1</v>
          </cell>
        </row>
        <row r="2903">
          <cell r="A2903" t="str">
            <v>SSGN</v>
          </cell>
          <cell r="B2903" t="str">
            <v>Secondary Service Greater than 5kW w/o ID</v>
          </cell>
          <cell r="C2903">
            <v>2.5</v>
          </cell>
          <cell r="D2903">
            <v>25</v>
          </cell>
          <cell r="E2903" t="str">
            <v>R=A1D</v>
          </cell>
          <cell r="F2903">
            <v>3</v>
          </cell>
          <cell r="G2903">
            <v>37042</v>
          </cell>
          <cell r="H2903">
            <v>120</v>
          </cell>
          <cell r="I2903">
            <v>4</v>
          </cell>
          <cell r="J2903">
            <v>3</v>
          </cell>
        </row>
        <row r="2904">
          <cell r="A2904" t="str">
            <v>SSGN</v>
          </cell>
          <cell r="B2904" t="str">
            <v>Secondary Service Greater than 5kW w/o ID</v>
          </cell>
          <cell r="C2904">
            <v>2.5</v>
          </cell>
          <cell r="D2904">
            <v>25</v>
          </cell>
          <cell r="E2904" t="str">
            <v>R=A1D</v>
          </cell>
          <cell r="F2904">
            <v>3</v>
          </cell>
          <cell r="G2904">
            <v>37042</v>
          </cell>
          <cell r="H2904">
            <v>120</v>
          </cell>
          <cell r="I2904">
            <v>4</v>
          </cell>
          <cell r="J2904">
            <v>1</v>
          </cell>
        </row>
        <row r="2905">
          <cell r="A2905" t="str">
            <v>SSGN</v>
          </cell>
          <cell r="B2905" t="str">
            <v>Secondary Service Greater than 5kW w/o ID</v>
          </cell>
          <cell r="C2905">
            <v>2.5</v>
          </cell>
          <cell r="D2905">
            <v>25</v>
          </cell>
          <cell r="E2905" t="str">
            <v>R=A1D</v>
          </cell>
          <cell r="F2905">
            <v>3</v>
          </cell>
          <cell r="G2905">
            <v>37042</v>
          </cell>
          <cell r="H2905">
            <v>999</v>
          </cell>
          <cell r="I2905">
            <v>4</v>
          </cell>
          <cell r="J2905">
            <v>1</v>
          </cell>
        </row>
        <row r="2906">
          <cell r="A2906" t="str">
            <v>SSGN</v>
          </cell>
          <cell r="B2906" t="str">
            <v>Secondary Service Greater than 5kW w/o ID</v>
          </cell>
          <cell r="C2906">
            <v>2.5</v>
          </cell>
          <cell r="D2906">
            <v>25</v>
          </cell>
          <cell r="E2906" t="str">
            <v>R=K6WA</v>
          </cell>
          <cell r="F2906">
            <v>3</v>
          </cell>
          <cell r="G2906">
            <v>37056</v>
          </cell>
          <cell r="H2906">
            <v>240</v>
          </cell>
          <cell r="I2906">
            <v>4</v>
          </cell>
          <cell r="J2906">
            <v>1</v>
          </cell>
        </row>
        <row r="2907">
          <cell r="A2907" t="str">
            <v>SSNN</v>
          </cell>
          <cell r="B2907" t="str">
            <v>Secondary Service Greater than 5kW w/o ID</v>
          </cell>
          <cell r="C2907">
            <v>2.5</v>
          </cell>
          <cell r="D2907">
            <v>25</v>
          </cell>
          <cell r="E2907" t="str">
            <v>R=PWA</v>
          </cell>
          <cell r="F2907">
            <v>3</v>
          </cell>
          <cell r="G2907">
            <v>37061</v>
          </cell>
          <cell r="H2907">
            <v>240</v>
          </cell>
          <cell r="I2907">
            <v>4</v>
          </cell>
          <cell r="J2907">
            <v>1</v>
          </cell>
        </row>
        <row r="2908">
          <cell r="A2908" t="str">
            <v>SSLN</v>
          </cell>
          <cell r="B2908" t="str">
            <v>Secondary Service Greater than 5kW w/o ID</v>
          </cell>
          <cell r="C2908">
            <v>2.5</v>
          </cell>
          <cell r="D2908">
            <v>25</v>
          </cell>
          <cell r="E2908" t="str">
            <v>R=A1D</v>
          </cell>
          <cell r="F2908">
            <v>3</v>
          </cell>
          <cell r="G2908">
            <v>36950</v>
          </cell>
          <cell r="H2908">
            <v>999</v>
          </cell>
          <cell r="I2908">
            <v>4</v>
          </cell>
          <cell r="J2908">
            <v>2</v>
          </cell>
        </row>
        <row r="2909">
          <cell r="A2909" t="str">
            <v>SSAN</v>
          </cell>
          <cell r="B2909" t="str">
            <v>Secondary Service Greater than 5kW w/o ID</v>
          </cell>
          <cell r="C2909">
            <v>2.5</v>
          </cell>
          <cell r="D2909">
            <v>25</v>
          </cell>
          <cell r="E2909" t="str">
            <v>R=A1D</v>
          </cell>
          <cell r="F2909">
            <v>3</v>
          </cell>
          <cell r="G2909">
            <v>37208</v>
          </cell>
          <cell r="H2909">
            <v>120</v>
          </cell>
          <cell r="I2909">
            <v>4</v>
          </cell>
          <cell r="J2909">
            <v>1</v>
          </cell>
        </row>
        <row r="2910">
          <cell r="A2910" t="str">
            <v>SSGN</v>
          </cell>
          <cell r="B2910" t="str">
            <v>Secondary Service Greater than 5kW w/o ID</v>
          </cell>
          <cell r="C2910">
            <v>2.5</v>
          </cell>
          <cell r="D2910">
            <v>25</v>
          </cell>
          <cell r="E2910" t="str">
            <v>R=A1D</v>
          </cell>
          <cell r="F2910">
            <v>3</v>
          </cell>
          <cell r="G2910">
            <v>37174</v>
          </cell>
          <cell r="H2910">
            <v>999</v>
          </cell>
          <cell r="I2910">
            <v>3</v>
          </cell>
          <cell r="J2910">
            <v>3</v>
          </cell>
        </row>
        <row r="2911">
          <cell r="A2911" t="str">
            <v>SSGN</v>
          </cell>
          <cell r="B2911" t="str">
            <v>Secondary Service Greater than 5kW w/o ID</v>
          </cell>
          <cell r="C2911">
            <v>2.5</v>
          </cell>
          <cell r="D2911">
            <v>25</v>
          </cell>
          <cell r="E2911" t="str">
            <v>R=A1D</v>
          </cell>
          <cell r="F2911">
            <v>3</v>
          </cell>
          <cell r="G2911">
            <v>37174</v>
          </cell>
          <cell r="H2911">
            <v>999</v>
          </cell>
          <cell r="I2911">
            <v>4</v>
          </cell>
          <cell r="J2911">
            <v>2</v>
          </cell>
        </row>
        <row r="2912">
          <cell r="A2912" t="str">
            <v>SSGN</v>
          </cell>
          <cell r="B2912" t="str">
            <v>Secondary Service Greater than 5kW w/o ID</v>
          </cell>
          <cell r="C2912">
            <v>2.5</v>
          </cell>
          <cell r="D2912">
            <v>25</v>
          </cell>
          <cell r="E2912" t="str">
            <v>R=A1D</v>
          </cell>
          <cell r="F2912">
            <v>3</v>
          </cell>
          <cell r="G2912">
            <v>37320</v>
          </cell>
          <cell r="H2912">
            <v>999</v>
          </cell>
          <cell r="I2912">
            <v>4</v>
          </cell>
          <cell r="J2912">
            <v>2</v>
          </cell>
        </row>
        <row r="2913">
          <cell r="A2913" t="str">
            <v>SSGN</v>
          </cell>
          <cell r="B2913" t="str">
            <v>Secondary Service Greater than 5kW w/o ID</v>
          </cell>
          <cell r="C2913">
            <v>2.5</v>
          </cell>
          <cell r="D2913">
            <v>25</v>
          </cell>
          <cell r="E2913" t="str">
            <v>R=A1D</v>
          </cell>
          <cell r="F2913">
            <v>3</v>
          </cell>
          <cell r="G2913">
            <v>37321</v>
          </cell>
          <cell r="H2913">
            <v>999</v>
          </cell>
          <cell r="I2913">
            <v>3</v>
          </cell>
          <cell r="J2913">
            <v>3</v>
          </cell>
        </row>
        <row r="2914">
          <cell r="A2914" t="str">
            <v>SSNN</v>
          </cell>
          <cell r="B2914" t="str">
            <v>Secondary Service Greater than 5kW w/o ID</v>
          </cell>
          <cell r="C2914">
            <v>2.5</v>
          </cell>
          <cell r="D2914">
            <v>25</v>
          </cell>
          <cell r="E2914" t="str">
            <v>R=A1R</v>
          </cell>
          <cell r="F2914">
            <v>3</v>
          </cell>
          <cell r="G2914">
            <v>36454</v>
          </cell>
          <cell r="H2914">
            <v>999</v>
          </cell>
          <cell r="I2914">
            <v>4</v>
          </cell>
          <cell r="J2914">
            <v>4</v>
          </cell>
        </row>
        <row r="2915">
          <cell r="A2915" t="str">
            <v>SSNN</v>
          </cell>
          <cell r="B2915" t="str">
            <v>Secondary Service Greater than 5kW w/o ID</v>
          </cell>
          <cell r="C2915">
            <v>2.5</v>
          </cell>
          <cell r="D2915">
            <v>25</v>
          </cell>
          <cell r="E2915" t="str">
            <v>R=A1D</v>
          </cell>
          <cell r="F2915">
            <v>3</v>
          </cell>
          <cell r="G2915">
            <v>37606</v>
          </cell>
          <cell r="H2915">
            <v>999</v>
          </cell>
          <cell r="I2915">
            <v>4</v>
          </cell>
          <cell r="J2915">
            <v>4</v>
          </cell>
        </row>
        <row r="2916">
          <cell r="A2916" t="str">
            <v>SSMN</v>
          </cell>
          <cell r="B2916" t="str">
            <v>Secondary Service Greater than 5kW w/o ID</v>
          </cell>
          <cell r="C2916">
            <v>2.5</v>
          </cell>
          <cell r="D2916">
            <v>25</v>
          </cell>
          <cell r="E2916" t="str">
            <v>R=A1D</v>
          </cell>
          <cell r="F2916">
            <v>3</v>
          </cell>
          <cell r="G2916">
            <v>37606</v>
          </cell>
          <cell r="H2916">
            <v>999</v>
          </cell>
          <cell r="I2916">
            <v>4</v>
          </cell>
          <cell r="J2916">
            <v>1</v>
          </cell>
        </row>
        <row r="2917">
          <cell r="A2917" t="str">
            <v>SSLN</v>
          </cell>
          <cell r="B2917" t="str">
            <v>Secondary Service Greater than 5kW w/o ID</v>
          </cell>
          <cell r="C2917">
            <v>2.5</v>
          </cell>
          <cell r="D2917">
            <v>25</v>
          </cell>
          <cell r="E2917" t="str">
            <v>R=A1R</v>
          </cell>
          <cell r="F2917">
            <v>3</v>
          </cell>
          <cell r="G2917">
            <v>38770</v>
          </cell>
          <cell r="H2917">
            <v>999</v>
          </cell>
          <cell r="I2917">
            <v>4</v>
          </cell>
          <cell r="J2917">
            <v>1</v>
          </cell>
        </row>
        <row r="2918">
          <cell r="A2918" t="str">
            <v>SSEN</v>
          </cell>
          <cell r="B2918" t="str">
            <v>Secondary Service Greater than 5kW w/o ID</v>
          </cell>
          <cell r="C2918">
            <v>2.5</v>
          </cell>
          <cell r="D2918">
            <v>25</v>
          </cell>
          <cell r="E2918" t="str">
            <v>R=A1RL</v>
          </cell>
          <cell r="F2918">
            <v>3</v>
          </cell>
          <cell r="G2918">
            <v>38636</v>
          </cell>
          <cell r="H2918">
            <v>999</v>
          </cell>
          <cell r="I2918">
            <v>3</v>
          </cell>
          <cell r="J2918">
            <v>1</v>
          </cell>
        </row>
        <row r="2919">
          <cell r="A2919" t="str">
            <v>SSGN</v>
          </cell>
          <cell r="B2919" t="str">
            <v>Secondary Service Greater than 5kW w/o ID</v>
          </cell>
          <cell r="C2919">
            <v>2.5</v>
          </cell>
          <cell r="D2919">
            <v>25</v>
          </cell>
          <cell r="E2919" t="str">
            <v>R=A1R</v>
          </cell>
          <cell r="F2919">
            <v>3</v>
          </cell>
          <cell r="G2919">
            <v>39161</v>
          </cell>
          <cell r="H2919">
            <v>999</v>
          </cell>
          <cell r="I2919">
            <v>4</v>
          </cell>
          <cell r="J2919">
            <v>10</v>
          </cell>
        </row>
        <row r="2920">
          <cell r="A2920" t="str">
            <v>SSMN</v>
          </cell>
          <cell r="B2920" t="str">
            <v>Secondary Service Greater than 5kW w/o ID</v>
          </cell>
          <cell r="C2920">
            <v>2.5</v>
          </cell>
          <cell r="D2920">
            <v>25</v>
          </cell>
          <cell r="E2920" t="str">
            <v>R=A1R</v>
          </cell>
          <cell r="F2920">
            <v>3</v>
          </cell>
          <cell r="G2920">
            <v>39254</v>
          </cell>
          <cell r="H2920">
            <v>999</v>
          </cell>
          <cell r="I2920">
            <v>4</v>
          </cell>
          <cell r="J2920">
            <v>1</v>
          </cell>
        </row>
        <row r="2921">
          <cell r="A2921" t="str">
            <v>SSGN</v>
          </cell>
          <cell r="B2921" t="str">
            <v>Secondary Service Greater than 5kW w/o ID</v>
          </cell>
          <cell r="C2921">
            <v>2.5</v>
          </cell>
          <cell r="D2921">
            <v>25</v>
          </cell>
          <cell r="E2921" t="str">
            <v>R=A1R</v>
          </cell>
          <cell r="F2921">
            <v>3</v>
          </cell>
          <cell r="G2921">
            <v>39300</v>
          </cell>
          <cell r="H2921">
            <v>999</v>
          </cell>
          <cell r="I2921">
            <v>3</v>
          </cell>
          <cell r="J2921">
            <v>2</v>
          </cell>
        </row>
        <row r="2922">
          <cell r="A2922" t="str">
            <v>SSLN</v>
          </cell>
          <cell r="B2922" t="str">
            <v>Secondary Service Greater than 5kW w/o ID</v>
          </cell>
          <cell r="C2922">
            <v>2.5</v>
          </cell>
          <cell r="D2922">
            <v>25</v>
          </cell>
          <cell r="E2922" t="str">
            <v>R=A1R</v>
          </cell>
          <cell r="F2922">
            <v>3</v>
          </cell>
          <cell r="G2922">
            <v>39343</v>
          </cell>
          <cell r="H2922">
            <v>999</v>
          </cell>
          <cell r="I2922">
            <v>4</v>
          </cell>
          <cell r="J2922">
            <v>2</v>
          </cell>
        </row>
        <row r="2923">
          <cell r="A2923" t="str">
            <v>SSNN</v>
          </cell>
          <cell r="B2923" t="str">
            <v>Secondary Service Greater than 5kW w/o ID</v>
          </cell>
          <cell r="C2923">
            <v>2.5</v>
          </cell>
          <cell r="D2923">
            <v>25</v>
          </cell>
          <cell r="E2923" t="str">
            <v>R=A1R</v>
          </cell>
          <cell r="F2923">
            <v>3</v>
          </cell>
          <cell r="G2923">
            <v>39426</v>
          </cell>
          <cell r="H2923">
            <v>999</v>
          </cell>
          <cell r="I2923">
            <v>4</v>
          </cell>
          <cell r="J2923">
            <v>6</v>
          </cell>
        </row>
        <row r="2924">
          <cell r="A2924" t="str">
            <v>SSPN</v>
          </cell>
          <cell r="B2924" t="str">
            <v>Secondary Service Greater than 5kW w/o ID</v>
          </cell>
          <cell r="C2924">
            <v>2.5</v>
          </cell>
          <cell r="D2924">
            <v>25</v>
          </cell>
          <cell r="E2924" t="str">
            <v>R=A1R</v>
          </cell>
          <cell r="F2924">
            <v>3</v>
          </cell>
          <cell r="G2924">
            <v>39449</v>
          </cell>
          <cell r="H2924">
            <v>999</v>
          </cell>
          <cell r="I2924">
            <v>3</v>
          </cell>
          <cell r="J2924">
            <v>1</v>
          </cell>
        </row>
        <row r="2925">
          <cell r="A2925" t="str">
            <v>SSGN</v>
          </cell>
          <cell r="B2925" t="str">
            <v>Secondary Service Greater than 5kW w/o ID</v>
          </cell>
          <cell r="C2925">
            <v>2.5</v>
          </cell>
          <cell r="D2925">
            <v>25</v>
          </cell>
          <cell r="E2925" t="str">
            <v>R=A1R</v>
          </cell>
          <cell r="F2925">
            <v>3</v>
          </cell>
          <cell r="G2925">
            <v>39610</v>
          </cell>
          <cell r="H2925">
            <v>999</v>
          </cell>
          <cell r="I2925">
            <v>4</v>
          </cell>
          <cell r="J2925">
            <v>3</v>
          </cell>
        </row>
        <row r="2926">
          <cell r="A2926" t="str">
            <v>SSGN</v>
          </cell>
          <cell r="B2926" t="str">
            <v>Secondary Service Greater than 5kW w/o ID</v>
          </cell>
          <cell r="C2926">
            <v>2.5</v>
          </cell>
          <cell r="D2926">
            <v>25</v>
          </cell>
          <cell r="E2926" t="str">
            <v>R=A1D</v>
          </cell>
          <cell r="F2926">
            <v>3</v>
          </cell>
          <cell r="G2926">
            <v>39610</v>
          </cell>
          <cell r="H2926">
            <v>999</v>
          </cell>
          <cell r="I2926">
            <v>4</v>
          </cell>
          <cell r="J2926">
            <v>12</v>
          </cell>
        </row>
        <row r="2927">
          <cell r="A2927" t="str">
            <v>SSLN</v>
          </cell>
          <cell r="B2927" t="str">
            <v>Secondary Service Greater than 5kW w/o ID</v>
          </cell>
          <cell r="C2927">
            <v>2.5</v>
          </cell>
          <cell r="D2927">
            <v>25</v>
          </cell>
          <cell r="E2927" t="str">
            <v>R=A1D</v>
          </cell>
          <cell r="F2927">
            <v>3</v>
          </cell>
          <cell r="G2927">
            <v>39668</v>
          </cell>
          <cell r="H2927">
            <v>999</v>
          </cell>
          <cell r="I2927">
            <v>4</v>
          </cell>
          <cell r="J2927">
            <v>5</v>
          </cell>
        </row>
        <row r="2928">
          <cell r="A2928" t="str">
            <v>SSGN</v>
          </cell>
          <cell r="B2928" t="str">
            <v>Secondary Service Greater than 5kW w/o ID</v>
          </cell>
          <cell r="C2928">
            <v>2.5</v>
          </cell>
          <cell r="D2928">
            <v>25</v>
          </cell>
          <cell r="E2928" t="str">
            <v>R=A1D</v>
          </cell>
          <cell r="F2928">
            <v>3</v>
          </cell>
          <cell r="G2928">
            <v>39731</v>
          </cell>
          <cell r="H2928">
            <v>999</v>
          </cell>
          <cell r="I2928">
            <v>4</v>
          </cell>
          <cell r="J2928">
            <v>20</v>
          </cell>
        </row>
        <row r="2929">
          <cell r="A2929" t="str">
            <v>SSNN</v>
          </cell>
          <cell r="B2929" t="str">
            <v>Secondary Service Greater than 5kW w/o ID</v>
          </cell>
          <cell r="C2929">
            <v>2.5</v>
          </cell>
          <cell r="D2929">
            <v>25</v>
          </cell>
          <cell r="E2929" t="str">
            <v>R=A1D</v>
          </cell>
          <cell r="F2929">
            <v>3</v>
          </cell>
          <cell r="G2929">
            <v>40021</v>
          </cell>
          <cell r="H2929">
            <v>999</v>
          </cell>
          <cell r="I2929">
            <v>3</v>
          </cell>
          <cell r="J2929">
            <v>1</v>
          </cell>
        </row>
        <row r="2930">
          <cell r="A2930" t="str">
            <v>SSMN</v>
          </cell>
          <cell r="B2930" t="str">
            <v>Secondary Service Greater than 5kW w/o ID</v>
          </cell>
          <cell r="C2930">
            <v>2.5</v>
          </cell>
          <cell r="D2930">
            <v>25</v>
          </cell>
          <cell r="E2930" t="str">
            <v>R=SSM6A</v>
          </cell>
          <cell r="F2930">
            <v>3</v>
          </cell>
          <cell r="H2930">
            <v>0</v>
          </cell>
          <cell r="I2930">
            <v>0</v>
          </cell>
          <cell r="J2930">
            <v>1</v>
          </cell>
        </row>
        <row r="2931">
          <cell r="A2931" t="str">
            <v>SSGN</v>
          </cell>
          <cell r="B2931" t="str">
            <v>Secondary Service Greater than 5kW w/o ID</v>
          </cell>
          <cell r="C2931">
            <v>2.5</v>
          </cell>
          <cell r="D2931">
            <v>25</v>
          </cell>
          <cell r="E2931" t="str">
            <v>R=SV5SD</v>
          </cell>
          <cell r="F2931">
            <v>3</v>
          </cell>
          <cell r="H2931">
            <v>120</v>
          </cell>
          <cell r="I2931">
            <v>4</v>
          </cell>
          <cell r="J2931">
            <v>1</v>
          </cell>
        </row>
        <row r="2932">
          <cell r="A2932" t="str">
            <v>SSGN</v>
          </cell>
          <cell r="B2932" t="str">
            <v>Secondary Service Greater than 5kW w/o ID</v>
          </cell>
          <cell r="C2932">
            <v>2.5</v>
          </cell>
          <cell r="D2932">
            <v>25</v>
          </cell>
          <cell r="E2932" t="str">
            <v>R=SV5SD</v>
          </cell>
          <cell r="F2932">
            <v>3</v>
          </cell>
          <cell r="H2932">
            <v>120</v>
          </cell>
          <cell r="I2932">
            <v>4</v>
          </cell>
          <cell r="J2932">
            <v>17</v>
          </cell>
        </row>
        <row r="2933">
          <cell r="A2933" t="str">
            <v>SSGN</v>
          </cell>
          <cell r="B2933" t="str">
            <v>Secondary Service Greater than 5kW w/o ID</v>
          </cell>
          <cell r="C2933">
            <v>2.5</v>
          </cell>
          <cell r="D2933">
            <v>25</v>
          </cell>
          <cell r="E2933" t="str">
            <v>R=A1D</v>
          </cell>
          <cell r="F2933">
            <v>3</v>
          </cell>
          <cell r="H2933">
            <v>120</v>
          </cell>
          <cell r="I2933">
            <v>4</v>
          </cell>
          <cell r="J2933">
            <v>15</v>
          </cell>
        </row>
        <row r="2934">
          <cell r="A2934" t="str">
            <v>SSNN</v>
          </cell>
          <cell r="B2934" t="str">
            <v>Secondary Service Greater than 5kW w/o ID</v>
          </cell>
          <cell r="C2934">
            <v>2.5</v>
          </cell>
          <cell r="D2934">
            <v>25</v>
          </cell>
          <cell r="E2934" t="str">
            <v>R=SV5SD</v>
          </cell>
          <cell r="F2934">
            <v>3</v>
          </cell>
          <cell r="H2934">
            <v>208</v>
          </cell>
          <cell r="I2934">
            <v>4</v>
          </cell>
          <cell r="J2934">
            <v>1</v>
          </cell>
        </row>
        <row r="2935">
          <cell r="A2935" t="str">
            <v>SSLN</v>
          </cell>
          <cell r="B2935" t="str">
            <v>Secondary Service Greater than 5kW w/o ID</v>
          </cell>
          <cell r="C2935">
            <v>2.5</v>
          </cell>
          <cell r="D2935">
            <v>25</v>
          </cell>
          <cell r="E2935" t="str">
            <v>R=PWAY</v>
          </cell>
          <cell r="F2935">
            <v>3</v>
          </cell>
          <cell r="H2935">
            <v>240</v>
          </cell>
          <cell r="I2935">
            <v>4</v>
          </cell>
          <cell r="J2935">
            <v>1</v>
          </cell>
        </row>
        <row r="2936">
          <cell r="A2936" t="str">
            <v>SSLN</v>
          </cell>
          <cell r="B2936" t="str">
            <v>Secondary Service Greater than 5kW w/o ID</v>
          </cell>
          <cell r="C2936">
            <v>2.5</v>
          </cell>
          <cell r="D2936">
            <v>25</v>
          </cell>
          <cell r="E2936" t="str">
            <v>R=K3WA</v>
          </cell>
          <cell r="F2936">
            <v>3</v>
          </cell>
          <cell r="H2936">
            <v>480</v>
          </cell>
          <cell r="I2936">
            <v>3</v>
          </cell>
          <cell r="J2936">
            <v>1</v>
          </cell>
        </row>
        <row r="2937">
          <cell r="A2937" t="str">
            <v>SSLN</v>
          </cell>
          <cell r="B2937" t="str">
            <v>Secondary Service Greater than 5kW w/o ID</v>
          </cell>
          <cell r="C2937">
            <v>2.5</v>
          </cell>
          <cell r="D2937">
            <v>25</v>
          </cell>
          <cell r="E2937" t="str">
            <v>R=A1D</v>
          </cell>
          <cell r="F2937">
            <v>3</v>
          </cell>
          <cell r="H2937">
            <v>120</v>
          </cell>
          <cell r="I2937">
            <v>4</v>
          </cell>
          <cell r="J2937">
            <v>2</v>
          </cell>
        </row>
        <row r="2938">
          <cell r="A2938" t="str">
            <v>SSNN</v>
          </cell>
          <cell r="B2938" t="str">
            <v>Secondary Service Greater than 5kW w/o ID</v>
          </cell>
          <cell r="C2938">
            <v>2.5</v>
          </cell>
          <cell r="D2938">
            <v>25</v>
          </cell>
          <cell r="E2938" t="str">
            <v>R=PWAY</v>
          </cell>
          <cell r="F2938">
            <v>3</v>
          </cell>
          <cell r="H2938">
            <v>120</v>
          </cell>
          <cell r="I2938">
            <v>4</v>
          </cell>
          <cell r="J2938">
            <v>2</v>
          </cell>
        </row>
        <row r="2939">
          <cell r="A2939" t="str">
            <v>SSLN</v>
          </cell>
          <cell r="B2939" t="str">
            <v>Secondary Service Greater than 5kW w/o ID</v>
          </cell>
          <cell r="C2939">
            <v>2.5</v>
          </cell>
          <cell r="D2939">
            <v>25</v>
          </cell>
          <cell r="E2939" t="str">
            <v>R=K6WA</v>
          </cell>
          <cell r="F2939">
            <v>3</v>
          </cell>
          <cell r="H2939">
            <v>240</v>
          </cell>
          <cell r="I2939">
            <v>4</v>
          </cell>
          <cell r="J2939">
            <v>1</v>
          </cell>
        </row>
        <row r="2940">
          <cell r="A2940" t="str">
            <v>SSLN</v>
          </cell>
          <cell r="B2940" t="str">
            <v>Secondary Service Greater than 5kW w/o ID</v>
          </cell>
          <cell r="C2940">
            <v>2.5</v>
          </cell>
          <cell r="D2940">
            <v>25</v>
          </cell>
          <cell r="E2940" t="str">
            <v>R=PWAY</v>
          </cell>
          <cell r="F2940">
            <v>3</v>
          </cell>
          <cell r="H2940">
            <v>480</v>
          </cell>
          <cell r="I2940">
            <v>4</v>
          </cell>
          <cell r="J2940">
            <v>1</v>
          </cell>
        </row>
        <row r="2941">
          <cell r="A2941" t="str">
            <v>SSGN</v>
          </cell>
          <cell r="B2941" t="str">
            <v>Secondary Service Greater than 5kW w/o ID</v>
          </cell>
          <cell r="C2941">
            <v>2.5</v>
          </cell>
          <cell r="D2941">
            <v>25</v>
          </cell>
          <cell r="E2941" t="str">
            <v>R=PWAP</v>
          </cell>
          <cell r="F2941">
            <v>3</v>
          </cell>
          <cell r="H2941">
            <v>480</v>
          </cell>
          <cell r="I2941">
            <v>3</v>
          </cell>
          <cell r="J2941">
            <v>7</v>
          </cell>
        </row>
        <row r="2942">
          <cell r="A2942" t="str">
            <v>SSGN</v>
          </cell>
          <cell r="B2942" t="str">
            <v>Secondary Service Greater than 5kW w/o ID</v>
          </cell>
          <cell r="C2942">
            <v>2.5</v>
          </cell>
          <cell r="D2942">
            <v>25</v>
          </cell>
          <cell r="E2942" t="str">
            <v>R=DXS2</v>
          </cell>
          <cell r="F2942">
            <v>3</v>
          </cell>
          <cell r="H2942">
            <v>120</v>
          </cell>
          <cell r="I2942">
            <v>4</v>
          </cell>
          <cell r="J2942">
            <v>1</v>
          </cell>
        </row>
        <row r="2943">
          <cell r="A2943" t="str">
            <v>SSGN</v>
          </cell>
          <cell r="B2943" t="str">
            <v>Secondary Service Greater than 5kW w/o ID</v>
          </cell>
          <cell r="C2943">
            <v>2.5</v>
          </cell>
          <cell r="D2943">
            <v>25</v>
          </cell>
          <cell r="E2943" t="str">
            <v>R=K3WA</v>
          </cell>
          <cell r="F2943">
            <v>3</v>
          </cell>
          <cell r="H2943">
            <v>480</v>
          </cell>
          <cell r="I2943">
            <v>3</v>
          </cell>
          <cell r="J2943">
            <v>1</v>
          </cell>
        </row>
        <row r="2944">
          <cell r="A2944" t="str">
            <v>SSGN</v>
          </cell>
          <cell r="B2944" t="str">
            <v>Secondary Service Greater than 5kW w/o ID</v>
          </cell>
          <cell r="C2944">
            <v>2.5</v>
          </cell>
          <cell r="D2944">
            <v>25</v>
          </cell>
          <cell r="E2944" t="str">
            <v>R=A1D</v>
          </cell>
          <cell r="F2944">
            <v>3</v>
          </cell>
          <cell r="G2944">
            <v>37938</v>
          </cell>
          <cell r="H2944">
            <v>999</v>
          </cell>
          <cell r="I2944">
            <v>4</v>
          </cell>
          <cell r="J2944">
            <v>7</v>
          </cell>
        </row>
        <row r="2945">
          <cell r="A2945" t="str">
            <v>SSGN</v>
          </cell>
          <cell r="B2945" t="str">
            <v>Secondary Service Greater than 5kW w/o ID</v>
          </cell>
          <cell r="C2945">
            <v>2.5</v>
          </cell>
          <cell r="D2945">
            <v>25</v>
          </cell>
          <cell r="E2945" t="str">
            <v>R=A1R</v>
          </cell>
          <cell r="F2945">
            <v>3</v>
          </cell>
          <cell r="G2945">
            <v>38343</v>
          </cell>
          <cell r="H2945">
            <v>999</v>
          </cell>
          <cell r="I2945">
            <v>4</v>
          </cell>
          <cell r="J2945">
            <v>2</v>
          </cell>
        </row>
        <row r="2946">
          <cell r="A2946" t="str">
            <v>SSGN</v>
          </cell>
          <cell r="B2946" t="str">
            <v>Secondary Service Greater than 5kW w/o ID</v>
          </cell>
          <cell r="C2946">
            <v>2.5</v>
          </cell>
          <cell r="D2946">
            <v>25</v>
          </cell>
          <cell r="E2946" t="str">
            <v>R=A1RL</v>
          </cell>
          <cell r="F2946">
            <v>3</v>
          </cell>
          <cell r="G2946">
            <v>38113</v>
          </cell>
          <cell r="H2946">
            <v>999</v>
          </cell>
          <cell r="I2946">
            <v>4</v>
          </cell>
          <cell r="J2946">
            <v>2</v>
          </cell>
        </row>
        <row r="2947">
          <cell r="A2947" t="str">
            <v>SSGN</v>
          </cell>
          <cell r="B2947" t="str">
            <v>Secondary Service Greater than 5kW w/o ID</v>
          </cell>
          <cell r="C2947">
            <v>2.5</v>
          </cell>
          <cell r="D2947">
            <v>25</v>
          </cell>
          <cell r="E2947" t="str">
            <v>R=A1D</v>
          </cell>
          <cell r="F2947">
            <v>3</v>
          </cell>
          <cell r="G2947">
            <v>38311</v>
          </cell>
          <cell r="H2947">
            <v>999</v>
          </cell>
          <cell r="I2947">
            <v>4</v>
          </cell>
          <cell r="J2947">
            <v>8</v>
          </cell>
        </row>
        <row r="2948">
          <cell r="A2948" t="str">
            <v>SSPN</v>
          </cell>
          <cell r="B2948" t="str">
            <v>Secondary Service Greater than 5kW w/o ID</v>
          </cell>
          <cell r="C2948">
            <v>2.5</v>
          </cell>
          <cell r="D2948">
            <v>25</v>
          </cell>
          <cell r="E2948" t="str">
            <v>R=A1D</v>
          </cell>
          <cell r="F2948">
            <v>3</v>
          </cell>
          <cell r="G2948">
            <v>36410</v>
          </cell>
          <cell r="H2948">
            <v>999</v>
          </cell>
          <cell r="I2948">
            <v>4</v>
          </cell>
          <cell r="J2948">
            <v>1</v>
          </cell>
        </row>
        <row r="2949">
          <cell r="A2949" t="str">
            <v>SSPN</v>
          </cell>
          <cell r="B2949" t="str">
            <v>Secondary Service Greater than 5kW w/o ID</v>
          </cell>
          <cell r="C2949">
            <v>2.5</v>
          </cell>
          <cell r="D2949">
            <v>25</v>
          </cell>
          <cell r="E2949" t="str">
            <v>R=A1D</v>
          </cell>
          <cell r="F2949">
            <v>3</v>
          </cell>
          <cell r="G2949">
            <v>37174</v>
          </cell>
          <cell r="H2949">
            <v>999</v>
          </cell>
          <cell r="I2949">
            <v>4</v>
          </cell>
          <cell r="J2949">
            <v>1</v>
          </cell>
        </row>
        <row r="2950">
          <cell r="A2950" t="str">
            <v>SSGN</v>
          </cell>
          <cell r="B2950" t="str">
            <v>Secondary Service Greater than 5kW w/o ID</v>
          </cell>
          <cell r="C2950">
            <v>2.5</v>
          </cell>
          <cell r="D2950">
            <v>25</v>
          </cell>
          <cell r="E2950" t="str">
            <v>R=A1R</v>
          </cell>
          <cell r="F2950">
            <v>3</v>
          </cell>
          <cell r="G2950">
            <v>38449</v>
          </cell>
          <cell r="H2950">
            <v>999</v>
          </cell>
          <cell r="I2950">
            <v>4</v>
          </cell>
          <cell r="J2950">
            <v>2</v>
          </cell>
        </row>
        <row r="2951">
          <cell r="A2951" t="str">
            <v>SSGN</v>
          </cell>
          <cell r="B2951" t="str">
            <v>Secondary Service Greater than 5kW w/o ID</v>
          </cell>
          <cell r="C2951">
            <v>2.5</v>
          </cell>
          <cell r="D2951">
            <v>25</v>
          </cell>
          <cell r="E2951" t="str">
            <v>R=SL5SR</v>
          </cell>
          <cell r="F2951">
            <v>3</v>
          </cell>
          <cell r="H2951">
            <v>120</v>
          </cell>
          <cell r="I2951">
            <v>4</v>
          </cell>
          <cell r="J2951">
            <v>1</v>
          </cell>
        </row>
        <row r="2952">
          <cell r="A2952" t="str">
            <v>SSGN</v>
          </cell>
          <cell r="B2952" t="str">
            <v>Secondary Service Greater than 5kW w/o ID</v>
          </cell>
          <cell r="C2952">
            <v>2.5</v>
          </cell>
          <cell r="D2952">
            <v>25</v>
          </cell>
          <cell r="E2952" t="str">
            <v>R=SL6SR</v>
          </cell>
          <cell r="F2952">
            <v>3</v>
          </cell>
          <cell r="H2952">
            <v>240</v>
          </cell>
          <cell r="I2952">
            <v>4</v>
          </cell>
          <cell r="J2952">
            <v>1</v>
          </cell>
        </row>
        <row r="2953">
          <cell r="A2953" t="str">
            <v>SSGN</v>
          </cell>
          <cell r="B2953" t="str">
            <v>Secondary Service Greater than 5kW w/o ID</v>
          </cell>
          <cell r="C2953">
            <v>2.5</v>
          </cell>
          <cell r="D2953">
            <v>25</v>
          </cell>
          <cell r="E2953" t="str">
            <v>R=VM65S</v>
          </cell>
          <cell r="F2953">
            <v>3</v>
          </cell>
          <cell r="H2953">
            <v>0</v>
          </cell>
          <cell r="I2953">
            <v>0</v>
          </cell>
          <cell r="J2953">
            <v>1</v>
          </cell>
        </row>
        <row r="2954">
          <cell r="A2954" t="str">
            <v>SSGN</v>
          </cell>
          <cell r="B2954" t="str">
            <v>Secondary Service Greater than 5kW w/o ID</v>
          </cell>
          <cell r="C2954">
            <v>2.5</v>
          </cell>
          <cell r="D2954">
            <v>25</v>
          </cell>
          <cell r="E2954" t="str">
            <v>R=S5DA</v>
          </cell>
          <cell r="F2954">
            <v>3</v>
          </cell>
          <cell r="H2954">
            <v>277</v>
          </cell>
          <cell r="I2954">
            <v>4</v>
          </cell>
          <cell r="J2954">
            <v>1</v>
          </cell>
        </row>
        <row r="2955">
          <cell r="A2955" t="str">
            <v>SSNN</v>
          </cell>
          <cell r="B2955" t="str">
            <v>Secondary Service Greater than 5kW w/o ID</v>
          </cell>
          <cell r="C2955">
            <v>2.5</v>
          </cell>
          <cell r="D2955">
            <v>25</v>
          </cell>
          <cell r="E2955" t="str">
            <v>R=SSM6A</v>
          </cell>
          <cell r="F2955">
            <v>3</v>
          </cell>
          <cell r="H2955">
            <v>277</v>
          </cell>
          <cell r="I2955">
            <v>4</v>
          </cell>
          <cell r="J2955">
            <v>1</v>
          </cell>
        </row>
        <row r="2956">
          <cell r="A2956" t="str">
            <v>SSLN</v>
          </cell>
          <cell r="B2956" t="str">
            <v>Secondary Service Greater than 5kW w/o ID</v>
          </cell>
          <cell r="C2956">
            <v>2.5</v>
          </cell>
          <cell r="D2956">
            <v>25</v>
          </cell>
          <cell r="E2956" t="str">
            <v>R=DDS2</v>
          </cell>
          <cell r="F2956">
            <v>3</v>
          </cell>
          <cell r="H2956">
            <v>120</v>
          </cell>
          <cell r="I2956">
            <v>4</v>
          </cell>
          <cell r="J2956">
            <v>1</v>
          </cell>
        </row>
        <row r="2957">
          <cell r="A2957" t="str">
            <v>SSAN</v>
          </cell>
          <cell r="B2957" t="str">
            <v>Secondary Service Greater than 5kW w/o ID</v>
          </cell>
          <cell r="C2957">
            <v>2.5</v>
          </cell>
          <cell r="D2957">
            <v>25</v>
          </cell>
          <cell r="E2957" t="str">
            <v>R=A1D</v>
          </cell>
          <cell r="F2957">
            <v>3</v>
          </cell>
          <cell r="H2957">
            <v>480</v>
          </cell>
          <cell r="I2957">
            <v>3</v>
          </cell>
          <cell r="J2957">
            <v>1</v>
          </cell>
        </row>
        <row r="2958">
          <cell r="A2958" t="str">
            <v>SSPN</v>
          </cell>
          <cell r="B2958" t="str">
            <v>Secondary Service Greater than 5kW w/o ID</v>
          </cell>
          <cell r="C2958">
            <v>2.5</v>
          </cell>
          <cell r="D2958">
            <v>25</v>
          </cell>
          <cell r="E2958" t="str">
            <v>R=A1R</v>
          </cell>
          <cell r="F2958">
            <v>3</v>
          </cell>
          <cell r="G2958">
            <v>37839</v>
          </cell>
          <cell r="H2958">
            <v>999</v>
          </cell>
          <cell r="I2958">
            <v>4</v>
          </cell>
          <cell r="J2958">
            <v>1</v>
          </cell>
        </row>
        <row r="2959">
          <cell r="A2959" t="str">
            <v>SSGN</v>
          </cell>
          <cell r="B2959" t="str">
            <v>Secondary Service Greater than 5kW w/o ID</v>
          </cell>
          <cell r="C2959">
            <v>2.5</v>
          </cell>
          <cell r="D2959">
            <v>25</v>
          </cell>
          <cell r="E2959" t="str">
            <v>R=PWAP</v>
          </cell>
          <cell r="F2959">
            <v>3</v>
          </cell>
          <cell r="H2959">
            <v>480</v>
          </cell>
          <cell r="I2959">
            <v>3</v>
          </cell>
          <cell r="J2959">
            <v>2</v>
          </cell>
        </row>
        <row r="2960">
          <cell r="A2960" t="str">
            <v>SSGN</v>
          </cell>
          <cell r="B2960" t="str">
            <v>Secondary Service Greater than 5kW w/o ID</v>
          </cell>
          <cell r="C2960">
            <v>2.5</v>
          </cell>
          <cell r="D2960">
            <v>25</v>
          </cell>
          <cell r="E2960" t="str">
            <v>R=SV4SD</v>
          </cell>
          <cell r="F2960">
            <v>3</v>
          </cell>
          <cell r="H2960">
            <v>277</v>
          </cell>
          <cell r="I2960">
            <v>4</v>
          </cell>
          <cell r="J2960">
            <v>1</v>
          </cell>
        </row>
        <row r="2961">
          <cell r="A2961" t="str">
            <v>SSGN</v>
          </cell>
          <cell r="B2961" t="str">
            <v>Secondary Service Greater than 5kW w/o ID</v>
          </cell>
          <cell r="C2961">
            <v>2.5</v>
          </cell>
          <cell r="D2961">
            <v>25</v>
          </cell>
          <cell r="E2961" t="str">
            <v>R=A1D</v>
          </cell>
          <cell r="F2961">
            <v>3</v>
          </cell>
          <cell r="H2961">
            <v>999</v>
          </cell>
          <cell r="I2961">
            <v>4</v>
          </cell>
          <cell r="J2961">
            <v>1</v>
          </cell>
        </row>
        <row r="2962">
          <cell r="A2962" t="str">
            <v>SSLN</v>
          </cell>
          <cell r="B2962" t="str">
            <v>Secondary Service Greater than 5kW w/o ID</v>
          </cell>
          <cell r="C2962">
            <v>2.5</v>
          </cell>
          <cell r="D2962">
            <v>25</v>
          </cell>
          <cell r="E2962" t="str">
            <v>R=A1D</v>
          </cell>
          <cell r="F2962">
            <v>3</v>
          </cell>
          <cell r="H2962">
            <v>120</v>
          </cell>
          <cell r="I2962">
            <v>4</v>
          </cell>
          <cell r="J2962">
            <v>1</v>
          </cell>
        </row>
        <row r="2963">
          <cell r="A2963" t="str">
            <v>SSGN</v>
          </cell>
          <cell r="B2963" t="str">
            <v>Secondary Service Greater than 5kW w/o ID</v>
          </cell>
          <cell r="C2963">
            <v>2.5</v>
          </cell>
          <cell r="D2963">
            <v>25</v>
          </cell>
          <cell r="E2963" t="str">
            <v>R=A1D</v>
          </cell>
          <cell r="F2963">
            <v>3</v>
          </cell>
          <cell r="G2963">
            <v>35653</v>
          </cell>
          <cell r="H2963">
            <v>999</v>
          </cell>
          <cell r="I2963">
            <v>4</v>
          </cell>
          <cell r="J2963">
            <v>1</v>
          </cell>
        </row>
        <row r="2964">
          <cell r="A2964" t="str">
            <v>SSLN</v>
          </cell>
          <cell r="B2964" t="str">
            <v>Secondary Service Greater than 5kW w/o ID</v>
          </cell>
          <cell r="C2964">
            <v>2.5</v>
          </cell>
          <cell r="D2964">
            <v>25</v>
          </cell>
          <cell r="E2964" t="str">
            <v>R=A1R</v>
          </cell>
          <cell r="F2964">
            <v>3</v>
          </cell>
          <cell r="G2964">
            <v>36161</v>
          </cell>
          <cell r="H2964">
            <v>999</v>
          </cell>
          <cell r="I2964">
            <v>4</v>
          </cell>
          <cell r="J2964">
            <v>1</v>
          </cell>
        </row>
        <row r="2965">
          <cell r="A2965" t="str">
            <v>SSLN</v>
          </cell>
          <cell r="B2965" t="str">
            <v>Secondary Service Greater than 5kW w/o ID</v>
          </cell>
          <cell r="C2965">
            <v>2.5</v>
          </cell>
          <cell r="D2965">
            <v>25</v>
          </cell>
          <cell r="E2965" t="str">
            <v>R=A1D</v>
          </cell>
          <cell r="F2965">
            <v>3</v>
          </cell>
          <cell r="G2965">
            <v>36410</v>
          </cell>
          <cell r="H2965">
            <v>999</v>
          </cell>
          <cell r="I2965">
            <v>4</v>
          </cell>
          <cell r="J2965">
            <v>2</v>
          </cell>
        </row>
        <row r="2966">
          <cell r="A2966" t="str">
            <v>SSGN</v>
          </cell>
          <cell r="B2966" t="str">
            <v>Secondary Service Greater than 5kW w/o ID</v>
          </cell>
          <cell r="C2966">
            <v>2.5</v>
          </cell>
          <cell r="D2966">
            <v>25</v>
          </cell>
          <cell r="E2966" t="str">
            <v>R=A1D</v>
          </cell>
          <cell r="F2966">
            <v>3</v>
          </cell>
          <cell r="G2966">
            <v>37188</v>
          </cell>
          <cell r="H2966">
            <v>999</v>
          </cell>
          <cell r="I2966">
            <v>3</v>
          </cell>
          <cell r="J2966">
            <v>1</v>
          </cell>
        </row>
        <row r="2967">
          <cell r="A2967" t="str">
            <v>SSGN</v>
          </cell>
          <cell r="B2967" t="str">
            <v>Secondary Service Greater than 5kW w/o ID</v>
          </cell>
          <cell r="C2967">
            <v>2.5</v>
          </cell>
          <cell r="D2967">
            <v>25</v>
          </cell>
          <cell r="E2967" t="str">
            <v>R=A1D</v>
          </cell>
          <cell r="F2967">
            <v>3</v>
          </cell>
          <cell r="G2967">
            <v>36593</v>
          </cell>
          <cell r="H2967">
            <v>999</v>
          </cell>
          <cell r="I2967">
            <v>4</v>
          </cell>
          <cell r="J2967">
            <v>3</v>
          </cell>
        </row>
        <row r="2968">
          <cell r="A2968" t="str">
            <v>SSAN</v>
          </cell>
          <cell r="B2968" t="str">
            <v>Secondary Service Greater than 5kW w/o ID</v>
          </cell>
          <cell r="C2968">
            <v>2.5</v>
          </cell>
          <cell r="D2968">
            <v>25</v>
          </cell>
          <cell r="E2968" t="str">
            <v>R=A1D</v>
          </cell>
          <cell r="F2968">
            <v>3</v>
          </cell>
          <cell r="G2968">
            <v>36588</v>
          </cell>
          <cell r="H2968">
            <v>999</v>
          </cell>
          <cell r="I2968">
            <v>4</v>
          </cell>
          <cell r="J2968">
            <v>1</v>
          </cell>
        </row>
        <row r="2969">
          <cell r="A2969" t="str">
            <v>SSGN</v>
          </cell>
          <cell r="B2969" t="str">
            <v>Secondary Service Greater than 5kW w/o ID</v>
          </cell>
          <cell r="C2969">
            <v>2.5</v>
          </cell>
          <cell r="D2969">
            <v>25</v>
          </cell>
          <cell r="E2969" t="str">
            <v>R=A1D</v>
          </cell>
          <cell r="F2969">
            <v>3</v>
          </cell>
          <cell r="G2969">
            <v>36161</v>
          </cell>
          <cell r="H2969">
            <v>9999</v>
          </cell>
          <cell r="I2969">
            <v>4</v>
          </cell>
          <cell r="J2969">
            <v>1</v>
          </cell>
        </row>
        <row r="2970">
          <cell r="A2970" t="str">
            <v>SSPN</v>
          </cell>
          <cell r="B2970" t="str">
            <v>Secondary Service Greater than 5kW w/o ID</v>
          </cell>
          <cell r="C2970">
            <v>2.5</v>
          </cell>
          <cell r="D2970">
            <v>25</v>
          </cell>
          <cell r="E2970" t="str">
            <v>R=A1D</v>
          </cell>
          <cell r="F2970">
            <v>3</v>
          </cell>
          <cell r="G2970">
            <v>36526</v>
          </cell>
          <cell r="H2970">
            <v>999</v>
          </cell>
          <cell r="I2970">
            <v>4</v>
          </cell>
          <cell r="J2970">
            <v>1</v>
          </cell>
        </row>
        <row r="2971">
          <cell r="A2971" t="str">
            <v>SSPN</v>
          </cell>
          <cell r="B2971" t="str">
            <v>Secondary Service Greater than 5kW w/o ID</v>
          </cell>
          <cell r="C2971">
            <v>2.5</v>
          </cell>
          <cell r="D2971">
            <v>25</v>
          </cell>
          <cell r="E2971" t="str">
            <v>R=A1D</v>
          </cell>
          <cell r="F2971">
            <v>3</v>
          </cell>
          <cell r="G2971">
            <v>36763</v>
          </cell>
          <cell r="H2971">
            <v>999</v>
          </cell>
          <cell r="I2971">
            <v>3</v>
          </cell>
          <cell r="J2971">
            <v>1</v>
          </cell>
        </row>
        <row r="2972">
          <cell r="A2972" t="str">
            <v>SSGN</v>
          </cell>
          <cell r="B2972" t="str">
            <v>Secondary Service Greater than 5kW w/o ID</v>
          </cell>
          <cell r="C2972">
            <v>2.5</v>
          </cell>
          <cell r="D2972">
            <v>25</v>
          </cell>
          <cell r="E2972" t="str">
            <v>R=A1D</v>
          </cell>
          <cell r="F2972">
            <v>3</v>
          </cell>
          <cell r="G2972">
            <v>37208</v>
          </cell>
          <cell r="H2972">
            <v>999</v>
          </cell>
          <cell r="I2972">
            <v>4</v>
          </cell>
          <cell r="J2972">
            <v>2</v>
          </cell>
        </row>
        <row r="2973">
          <cell r="A2973" t="str">
            <v>SSGN</v>
          </cell>
          <cell r="B2973" t="str">
            <v>Secondary Service Greater than 5kW w/o ID</v>
          </cell>
          <cell r="C2973">
            <v>2.5</v>
          </cell>
          <cell r="D2973">
            <v>25</v>
          </cell>
          <cell r="E2973" t="str">
            <v>R=SV5SD</v>
          </cell>
          <cell r="F2973">
            <v>3</v>
          </cell>
          <cell r="G2973">
            <v>36161</v>
          </cell>
          <cell r="H2973">
            <v>999</v>
          </cell>
          <cell r="I2973">
            <v>4</v>
          </cell>
          <cell r="J2973">
            <v>1</v>
          </cell>
        </row>
        <row r="2974">
          <cell r="A2974" t="str">
            <v>SSGN</v>
          </cell>
          <cell r="B2974" t="str">
            <v>Secondary Service Greater than 5kW w/o ID</v>
          </cell>
          <cell r="C2974">
            <v>2.5</v>
          </cell>
          <cell r="D2974">
            <v>25</v>
          </cell>
          <cell r="E2974" t="str">
            <v>R=A1D</v>
          </cell>
          <cell r="F2974">
            <v>3</v>
          </cell>
          <cell r="G2974">
            <v>37173</v>
          </cell>
          <cell r="H2974">
            <v>999</v>
          </cell>
          <cell r="I2974">
            <v>4</v>
          </cell>
          <cell r="J2974">
            <v>13</v>
          </cell>
        </row>
        <row r="2975">
          <cell r="A2975" t="str">
            <v>SSNN</v>
          </cell>
          <cell r="B2975" t="str">
            <v>Secondary Service Greater than 5kW w/o ID</v>
          </cell>
          <cell r="C2975">
            <v>2.5</v>
          </cell>
          <cell r="D2975">
            <v>25</v>
          </cell>
          <cell r="E2975" t="str">
            <v>R=A1D</v>
          </cell>
          <cell r="F2975">
            <v>3</v>
          </cell>
          <cell r="G2975">
            <v>37174</v>
          </cell>
          <cell r="H2975">
            <v>999</v>
          </cell>
          <cell r="I2975">
            <v>4</v>
          </cell>
          <cell r="J2975">
            <v>1</v>
          </cell>
        </row>
        <row r="2976">
          <cell r="A2976" t="str">
            <v>SSGN</v>
          </cell>
          <cell r="B2976" t="str">
            <v>Secondary Service Greater than 5kW w/o ID</v>
          </cell>
          <cell r="C2976">
            <v>2.5</v>
          </cell>
          <cell r="D2976">
            <v>25</v>
          </cell>
          <cell r="E2976" t="str">
            <v>R=A1D1</v>
          </cell>
          <cell r="F2976">
            <v>3</v>
          </cell>
          <cell r="G2976">
            <v>37140</v>
          </cell>
          <cell r="H2976">
            <v>999</v>
          </cell>
          <cell r="I2976">
            <v>3</v>
          </cell>
          <cell r="J2976">
            <v>1</v>
          </cell>
        </row>
        <row r="2977">
          <cell r="A2977" t="str">
            <v>SSGN</v>
          </cell>
          <cell r="B2977" t="str">
            <v>Secondary Service Greater than 5kW w/o ID</v>
          </cell>
          <cell r="C2977">
            <v>2.5</v>
          </cell>
          <cell r="D2977">
            <v>25</v>
          </cell>
          <cell r="E2977" t="str">
            <v>R=A1D</v>
          </cell>
          <cell r="F2977">
            <v>3</v>
          </cell>
          <cell r="G2977">
            <v>37341</v>
          </cell>
          <cell r="H2977">
            <v>480</v>
          </cell>
          <cell r="I2977">
            <v>4</v>
          </cell>
          <cell r="J2977">
            <v>1</v>
          </cell>
        </row>
        <row r="2978">
          <cell r="A2978" t="str">
            <v>SSGN</v>
          </cell>
          <cell r="B2978" t="str">
            <v>Secondary Service Greater than 5kW w/o ID</v>
          </cell>
          <cell r="C2978">
            <v>2.5</v>
          </cell>
          <cell r="D2978">
            <v>25</v>
          </cell>
          <cell r="E2978" t="str">
            <v>R=A1D</v>
          </cell>
          <cell r="F2978">
            <v>3</v>
          </cell>
          <cell r="G2978">
            <v>37356</v>
          </cell>
          <cell r="H2978">
            <v>999</v>
          </cell>
          <cell r="I2978">
            <v>4</v>
          </cell>
          <cell r="J2978">
            <v>19</v>
          </cell>
        </row>
        <row r="2979">
          <cell r="A2979" t="str">
            <v>SSGN</v>
          </cell>
          <cell r="B2979" t="str">
            <v>Secondary Service Greater than 5kW w/o ID</v>
          </cell>
          <cell r="C2979">
            <v>2.5</v>
          </cell>
          <cell r="D2979">
            <v>25</v>
          </cell>
          <cell r="E2979" t="str">
            <v>R=A1R</v>
          </cell>
          <cell r="F2979">
            <v>3</v>
          </cell>
          <cell r="G2979">
            <v>36454</v>
          </cell>
          <cell r="H2979">
            <v>999</v>
          </cell>
          <cell r="I2979">
            <v>4</v>
          </cell>
          <cell r="J2979">
            <v>22</v>
          </cell>
        </row>
        <row r="2980">
          <cell r="A2980" t="str">
            <v>SSGN</v>
          </cell>
          <cell r="B2980" t="str">
            <v>Secondary Service Greater than 5kW w/o ID</v>
          </cell>
          <cell r="C2980">
            <v>2.5</v>
          </cell>
          <cell r="D2980">
            <v>25</v>
          </cell>
          <cell r="E2980" t="str">
            <v>R=A1D</v>
          </cell>
          <cell r="F2980">
            <v>3</v>
          </cell>
          <cell r="G2980">
            <v>37606</v>
          </cell>
          <cell r="H2980">
            <v>999</v>
          </cell>
          <cell r="I2980">
            <v>4</v>
          </cell>
          <cell r="J2980">
            <v>38</v>
          </cell>
        </row>
        <row r="2981">
          <cell r="A2981" t="str">
            <v>SSLN</v>
          </cell>
          <cell r="B2981" t="str">
            <v>Secondary Service Greater than 5kW w/o ID</v>
          </cell>
          <cell r="C2981">
            <v>2.5</v>
          </cell>
          <cell r="D2981">
            <v>25</v>
          </cell>
          <cell r="E2981" t="str">
            <v>R=A1D</v>
          </cell>
          <cell r="F2981">
            <v>3</v>
          </cell>
          <cell r="G2981">
            <v>37517</v>
          </cell>
          <cell r="H2981">
            <v>999</v>
          </cell>
          <cell r="I2981">
            <v>4</v>
          </cell>
          <cell r="J2981">
            <v>1</v>
          </cell>
        </row>
        <row r="2982">
          <cell r="A2982" t="str">
            <v>SSLN</v>
          </cell>
          <cell r="B2982" t="str">
            <v>Secondary Service Greater than 5kW w/o ID</v>
          </cell>
          <cell r="C2982">
            <v>2.5</v>
          </cell>
          <cell r="D2982">
            <v>25</v>
          </cell>
          <cell r="E2982" t="str">
            <v>R=A1RL</v>
          </cell>
          <cell r="F2982">
            <v>3</v>
          </cell>
          <cell r="G2982">
            <v>38636</v>
          </cell>
          <cell r="H2982">
            <v>999</v>
          </cell>
          <cell r="I2982">
            <v>4</v>
          </cell>
          <cell r="J2982">
            <v>1</v>
          </cell>
        </row>
        <row r="2983">
          <cell r="A2983" t="str">
            <v>SSNN</v>
          </cell>
          <cell r="B2983" t="str">
            <v>Secondary Service Greater than 5kW w/o ID</v>
          </cell>
          <cell r="C2983">
            <v>2.5</v>
          </cell>
          <cell r="D2983">
            <v>25</v>
          </cell>
          <cell r="E2983" t="str">
            <v>R=A1R</v>
          </cell>
          <cell r="F2983">
            <v>3</v>
          </cell>
          <cell r="G2983">
            <v>39056</v>
          </cell>
          <cell r="H2983">
            <v>999</v>
          </cell>
          <cell r="I2983">
            <v>4</v>
          </cell>
          <cell r="J2983">
            <v>1</v>
          </cell>
        </row>
        <row r="2984">
          <cell r="A2984" t="str">
            <v>SSNN</v>
          </cell>
          <cell r="B2984" t="str">
            <v>Secondary Service Greater than 5kW w/o ID</v>
          </cell>
          <cell r="C2984">
            <v>2.5</v>
          </cell>
          <cell r="D2984">
            <v>25</v>
          </cell>
          <cell r="E2984" t="str">
            <v>R=A1R</v>
          </cell>
          <cell r="F2984">
            <v>3</v>
          </cell>
          <cell r="G2984">
            <v>39090</v>
          </cell>
          <cell r="H2984">
            <v>999</v>
          </cell>
          <cell r="I2984">
            <v>4</v>
          </cell>
          <cell r="J2984">
            <v>1</v>
          </cell>
        </row>
        <row r="2985">
          <cell r="A2985" t="str">
            <v>SSGN</v>
          </cell>
          <cell r="B2985" t="str">
            <v>Secondary Service Greater than 5kW w/o ID</v>
          </cell>
          <cell r="C2985">
            <v>2.5</v>
          </cell>
          <cell r="D2985">
            <v>25</v>
          </cell>
          <cell r="E2985" t="str">
            <v>R=A1R</v>
          </cell>
          <cell r="F2985">
            <v>3</v>
          </cell>
          <cell r="G2985">
            <v>39091</v>
          </cell>
          <cell r="H2985">
            <v>999</v>
          </cell>
          <cell r="I2985">
            <v>3</v>
          </cell>
          <cell r="J2985">
            <v>3</v>
          </cell>
        </row>
        <row r="2986">
          <cell r="A2986" t="str">
            <v>SSNN</v>
          </cell>
          <cell r="B2986" t="str">
            <v>Secondary Service Greater than 5kW w/o ID</v>
          </cell>
          <cell r="C2986">
            <v>2.5</v>
          </cell>
          <cell r="D2986">
            <v>25</v>
          </cell>
          <cell r="E2986" t="str">
            <v>R=A1R</v>
          </cell>
          <cell r="F2986">
            <v>3</v>
          </cell>
          <cell r="G2986">
            <v>39255</v>
          </cell>
          <cell r="H2986">
            <v>999</v>
          </cell>
          <cell r="I2986">
            <v>3</v>
          </cell>
          <cell r="J2986">
            <v>3</v>
          </cell>
        </row>
        <row r="2987">
          <cell r="A2987" t="str">
            <v>SSGN</v>
          </cell>
          <cell r="B2987" t="str">
            <v>Secondary Service Greater than 5kW w/o ID</v>
          </cell>
          <cell r="C2987">
            <v>2.5</v>
          </cell>
          <cell r="D2987">
            <v>25</v>
          </cell>
          <cell r="E2987" t="str">
            <v>R=A1R</v>
          </cell>
          <cell r="F2987">
            <v>3</v>
          </cell>
          <cell r="G2987">
            <v>39255</v>
          </cell>
          <cell r="H2987">
            <v>999</v>
          </cell>
          <cell r="I2987">
            <v>3</v>
          </cell>
          <cell r="J2987">
            <v>3</v>
          </cell>
        </row>
        <row r="2988">
          <cell r="A2988" t="str">
            <v>SSAN</v>
          </cell>
          <cell r="B2988" t="str">
            <v>Secondary Service Greater than 5kW w/o ID</v>
          </cell>
          <cell r="C2988">
            <v>2.5</v>
          </cell>
          <cell r="D2988">
            <v>25</v>
          </cell>
          <cell r="E2988" t="str">
            <v>R=A1R</v>
          </cell>
          <cell r="F2988">
            <v>3</v>
          </cell>
          <cell r="G2988">
            <v>39246</v>
          </cell>
          <cell r="H2988">
            <v>999</v>
          </cell>
          <cell r="I2988">
            <v>4</v>
          </cell>
          <cell r="J2988">
            <v>1</v>
          </cell>
        </row>
        <row r="2989">
          <cell r="A2989" t="str">
            <v>SSGN</v>
          </cell>
          <cell r="B2989" t="str">
            <v>Secondary Service Greater than 5kW w/o ID</v>
          </cell>
          <cell r="C2989">
            <v>2.5</v>
          </cell>
          <cell r="D2989">
            <v>25</v>
          </cell>
          <cell r="E2989" t="str">
            <v>R=A1R</v>
          </cell>
          <cell r="F2989">
            <v>3</v>
          </cell>
          <cell r="G2989">
            <v>39308</v>
          </cell>
          <cell r="H2989">
            <v>999</v>
          </cell>
          <cell r="I2989">
            <v>4</v>
          </cell>
          <cell r="J2989">
            <v>38</v>
          </cell>
        </row>
        <row r="2990">
          <cell r="A2990" t="str">
            <v>SSNN</v>
          </cell>
          <cell r="B2990" t="str">
            <v>Secondary Service Greater than 5kW w/o ID</v>
          </cell>
          <cell r="C2990">
            <v>2.5</v>
          </cell>
          <cell r="D2990">
            <v>25</v>
          </cell>
          <cell r="E2990" t="str">
            <v>R=A1R</v>
          </cell>
          <cell r="F2990">
            <v>3</v>
          </cell>
          <cell r="G2990">
            <v>39308</v>
          </cell>
          <cell r="H2990">
            <v>999</v>
          </cell>
          <cell r="I2990">
            <v>4</v>
          </cell>
          <cell r="J2990">
            <v>4</v>
          </cell>
        </row>
        <row r="2991">
          <cell r="A2991" t="str">
            <v>SSGN</v>
          </cell>
          <cell r="B2991" t="str">
            <v>Secondary Service Greater than 5kW w/o ID</v>
          </cell>
          <cell r="C2991">
            <v>2.5</v>
          </cell>
          <cell r="D2991">
            <v>25</v>
          </cell>
          <cell r="E2991" t="str">
            <v>R=A1RL</v>
          </cell>
          <cell r="F2991">
            <v>3</v>
          </cell>
          <cell r="G2991">
            <v>39343</v>
          </cell>
          <cell r="H2991">
            <v>999</v>
          </cell>
          <cell r="I2991">
            <v>3</v>
          </cell>
          <cell r="J2991">
            <v>3</v>
          </cell>
        </row>
        <row r="2992">
          <cell r="A2992" t="str">
            <v>SSLN</v>
          </cell>
          <cell r="B2992" t="str">
            <v>Secondary Service Greater than 5kW w/o ID</v>
          </cell>
          <cell r="C2992">
            <v>2.5</v>
          </cell>
          <cell r="D2992">
            <v>25</v>
          </cell>
          <cell r="E2992" t="str">
            <v>R=A1R</v>
          </cell>
          <cell r="F2992">
            <v>3</v>
          </cell>
          <cell r="G2992">
            <v>39315</v>
          </cell>
          <cell r="H2992">
            <v>999</v>
          </cell>
          <cell r="I2992">
            <v>4</v>
          </cell>
          <cell r="J2992">
            <v>1</v>
          </cell>
        </row>
        <row r="2993">
          <cell r="A2993" t="str">
            <v>SSGN</v>
          </cell>
          <cell r="B2993" t="str">
            <v>Secondary Service Greater than 5kW w/o ID</v>
          </cell>
          <cell r="C2993">
            <v>2.5</v>
          </cell>
          <cell r="D2993">
            <v>25</v>
          </cell>
          <cell r="E2993" t="str">
            <v>R=A1RL</v>
          </cell>
          <cell r="F2993">
            <v>3</v>
          </cell>
          <cell r="G2993">
            <v>39343</v>
          </cell>
          <cell r="H2993">
            <v>999</v>
          </cell>
          <cell r="I2993">
            <v>4</v>
          </cell>
          <cell r="J2993">
            <v>14</v>
          </cell>
        </row>
        <row r="2994">
          <cell r="A2994" t="str">
            <v>SSGN</v>
          </cell>
          <cell r="B2994" t="str">
            <v>Secondary Service Greater than 5kW w/o ID</v>
          </cell>
          <cell r="C2994">
            <v>2.5</v>
          </cell>
          <cell r="D2994">
            <v>25</v>
          </cell>
          <cell r="E2994" t="str">
            <v>R=A1R</v>
          </cell>
          <cell r="F2994">
            <v>3</v>
          </cell>
          <cell r="G2994">
            <v>39422</v>
          </cell>
          <cell r="H2994">
            <v>999</v>
          </cell>
          <cell r="I2994">
            <v>3</v>
          </cell>
          <cell r="J2994">
            <v>6</v>
          </cell>
        </row>
        <row r="2995">
          <cell r="A2995" t="str">
            <v>SSAN</v>
          </cell>
          <cell r="B2995" t="str">
            <v>Secondary Service Greater than 5kW w/o ID</v>
          </cell>
          <cell r="C2995">
            <v>2.5</v>
          </cell>
          <cell r="D2995">
            <v>25</v>
          </cell>
          <cell r="E2995" t="str">
            <v>R=A1D</v>
          </cell>
          <cell r="F2995">
            <v>3</v>
          </cell>
          <cell r="G2995">
            <v>39637</v>
          </cell>
          <cell r="H2995">
            <v>999</v>
          </cell>
          <cell r="I2995">
            <v>4</v>
          </cell>
          <cell r="J2995">
            <v>1</v>
          </cell>
        </row>
        <row r="2996">
          <cell r="A2996" t="str">
            <v>SSAN</v>
          </cell>
          <cell r="B2996" t="str">
            <v>Secondary Service Greater than 5kW w/o ID</v>
          </cell>
          <cell r="C2996">
            <v>2.5</v>
          </cell>
          <cell r="D2996">
            <v>25</v>
          </cell>
          <cell r="E2996" t="str">
            <v>R=A1D</v>
          </cell>
          <cell r="F2996">
            <v>3</v>
          </cell>
          <cell r="G2996">
            <v>39707</v>
          </cell>
          <cell r="H2996">
            <v>999</v>
          </cell>
          <cell r="I2996">
            <v>3</v>
          </cell>
          <cell r="J2996">
            <v>3</v>
          </cell>
        </row>
        <row r="2997">
          <cell r="A2997" t="str">
            <v>SSGN</v>
          </cell>
          <cell r="B2997" t="str">
            <v>Secondary Service Greater than 5kW w/o ID</v>
          </cell>
          <cell r="C2997">
            <v>2.5</v>
          </cell>
          <cell r="D2997">
            <v>25</v>
          </cell>
          <cell r="E2997" t="str">
            <v>R=K5WA</v>
          </cell>
          <cell r="F2997">
            <v>3</v>
          </cell>
          <cell r="H2997">
            <v>0</v>
          </cell>
          <cell r="I2997">
            <v>0</v>
          </cell>
          <cell r="J2997">
            <v>7</v>
          </cell>
        </row>
        <row r="2998">
          <cell r="A2998" t="str">
            <v>SSNN</v>
          </cell>
          <cell r="B2998" t="str">
            <v>Secondary Service Greater than 5kW w/o ID</v>
          </cell>
          <cell r="C2998">
            <v>2.5</v>
          </cell>
          <cell r="D2998">
            <v>25</v>
          </cell>
          <cell r="E2998" t="str">
            <v>R=SSM8A</v>
          </cell>
          <cell r="F2998">
            <v>3</v>
          </cell>
          <cell r="H2998">
            <v>0</v>
          </cell>
          <cell r="I2998">
            <v>0</v>
          </cell>
          <cell r="J2998">
            <v>1</v>
          </cell>
        </row>
        <row r="2999">
          <cell r="A2999" t="str">
            <v>SSEN</v>
          </cell>
          <cell r="B2999" t="str">
            <v>Secondary Service Greater than 5kW w/o ID</v>
          </cell>
          <cell r="C2999">
            <v>2.5</v>
          </cell>
          <cell r="D2999">
            <v>25</v>
          </cell>
          <cell r="E2999" t="str">
            <v>R=K5WA</v>
          </cell>
          <cell r="F2999">
            <v>3</v>
          </cell>
          <cell r="H2999">
            <v>277</v>
          </cell>
          <cell r="I2999">
            <v>4</v>
          </cell>
          <cell r="J2999">
            <v>1</v>
          </cell>
        </row>
        <row r="3000">
          <cell r="A3000" t="str">
            <v>SSLN</v>
          </cell>
          <cell r="B3000" t="str">
            <v>Secondary Service Greater than 5kW w/o ID</v>
          </cell>
          <cell r="C3000">
            <v>2.5</v>
          </cell>
          <cell r="D3000">
            <v>25</v>
          </cell>
          <cell r="E3000" t="str">
            <v>R=A1D</v>
          </cell>
          <cell r="F3000">
            <v>3</v>
          </cell>
          <cell r="H3000">
            <v>999</v>
          </cell>
          <cell r="I3000">
            <v>4</v>
          </cell>
          <cell r="J3000">
            <v>20</v>
          </cell>
        </row>
        <row r="3001">
          <cell r="A3001" t="str">
            <v>SSGN</v>
          </cell>
          <cell r="B3001" t="str">
            <v>Secondary Service Greater than 5kW w/o ID</v>
          </cell>
          <cell r="C3001">
            <v>2.5</v>
          </cell>
          <cell r="D3001">
            <v>25</v>
          </cell>
          <cell r="E3001" t="str">
            <v>R=A1D</v>
          </cell>
          <cell r="F3001">
            <v>3</v>
          </cell>
          <cell r="H3001">
            <v>240</v>
          </cell>
          <cell r="I3001">
            <v>4</v>
          </cell>
          <cell r="J3001">
            <v>106</v>
          </cell>
        </row>
        <row r="3002">
          <cell r="A3002" t="str">
            <v>SSGN</v>
          </cell>
          <cell r="B3002" t="str">
            <v>Secondary Service Greater than 5kW w/o ID</v>
          </cell>
          <cell r="C3002">
            <v>2.5</v>
          </cell>
          <cell r="D3002">
            <v>25</v>
          </cell>
          <cell r="E3002" t="str">
            <v>R=K5WA</v>
          </cell>
          <cell r="F3002">
            <v>3</v>
          </cell>
          <cell r="H3002">
            <v>120</v>
          </cell>
          <cell r="I3002">
            <v>4</v>
          </cell>
          <cell r="J3002">
            <v>6</v>
          </cell>
        </row>
        <row r="3003">
          <cell r="A3003" t="str">
            <v>SSGN</v>
          </cell>
          <cell r="B3003" t="str">
            <v>Secondary Service Greater than 5kW w/o ID</v>
          </cell>
          <cell r="C3003">
            <v>2.5</v>
          </cell>
          <cell r="D3003">
            <v>25</v>
          </cell>
          <cell r="E3003" t="str">
            <v>R=SV5SD</v>
          </cell>
          <cell r="F3003">
            <v>3</v>
          </cell>
          <cell r="H3003">
            <v>208</v>
          </cell>
          <cell r="I3003">
            <v>4</v>
          </cell>
          <cell r="J3003">
            <v>1</v>
          </cell>
        </row>
        <row r="3004">
          <cell r="A3004" t="str">
            <v>SSGN</v>
          </cell>
          <cell r="B3004" t="str">
            <v>Secondary Service Greater than 5kW w/o ID</v>
          </cell>
          <cell r="C3004">
            <v>2.5</v>
          </cell>
          <cell r="D3004">
            <v>25</v>
          </cell>
          <cell r="E3004" t="str">
            <v>R=PWA</v>
          </cell>
          <cell r="F3004">
            <v>3</v>
          </cell>
          <cell r="H3004">
            <v>240</v>
          </cell>
          <cell r="I3004">
            <v>4</v>
          </cell>
          <cell r="J3004">
            <v>70</v>
          </cell>
        </row>
        <row r="3005">
          <cell r="A3005" t="str">
            <v>SSGN</v>
          </cell>
          <cell r="B3005" t="str">
            <v>Secondary Service Greater than 5kW w/o ID</v>
          </cell>
          <cell r="C3005">
            <v>2.5</v>
          </cell>
          <cell r="D3005">
            <v>25</v>
          </cell>
          <cell r="E3005" t="str">
            <v>R=K5WA</v>
          </cell>
          <cell r="F3005">
            <v>3</v>
          </cell>
          <cell r="H3005">
            <v>277</v>
          </cell>
          <cell r="I3005">
            <v>4</v>
          </cell>
          <cell r="J3005">
            <v>3</v>
          </cell>
        </row>
        <row r="3006">
          <cell r="A3006" t="str">
            <v>SSGN</v>
          </cell>
          <cell r="B3006" t="str">
            <v>Secondary Service Greater than 5kW w/o ID</v>
          </cell>
          <cell r="C3006">
            <v>2.5</v>
          </cell>
          <cell r="D3006">
            <v>25</v>
          </cell>
          <cell r="E3006" t="str">
            <v>R=PWA</v>
          </cell>
          <cell r="F3006">
            <v>3</v>
          </cell>
          <cell r="H3006">
            <v>240</v>
          </cell>
          <cell r="I3006">
            <v>4</v>
          </cell>
          <cell r="J3006">
            <v>1</v>
          </cell>
        </row>
        <row r="3007">
          <cell r="A3007" t="str">
            <v>SSLN</v>
          </cell>
          <cell r="B3007" t="str">
            <v>Secondary Service Greater than 5kW w/o ID</v>
          </cell>
          <cell r="C3007">
            <v>2.5</v>
          </cell>
          <cell r="D3007">
            <v>25</v>
          </cell>
          <cell r="E3007" t="str">
            <v>R=A1D</v>
          </cell>
          <cell r="F3007">
            <v>3</v>
          </cell>
          <cell r="H3007">
            <v>208</v>
          </cell>
          <cell r="I3007">
            <v>4</v>
          </cell>
          <cell r="J3007">
            <v>4</v>
          </cell>
        </row>
        <row r="3008">
          <cell r="A3008" t="str">
            <v>SSGN</v>
          </cell>
          <cell r="B3008" t="str">
            <v>Secondary Service Greater than 5kW w/o ID</v>
          </cell>
          <cell r="C3008">
            <v>2.5</v>
          </cell>
          <cell r="D3008">
            <v>25</v>
          </cell>
          <cell r="E3008" t="str">
            <v>R=PWAY</v>
          </cell>
          <cell r="F3008">
            <v>3</v>
          </cell>
          <cell r="H3008">
            <v>208</v>
          </cell>
          <cell r="I3008">
            <v>4</v>
          </cell>
          <cell r="J3008">
            <v>1</v>
          </cell>
        </row>
        <row r="3009">
          <cell r="A3009" t="str">
            <v>SSLN</v>
          </cell>
          <cell r="B3009" t="str">
            <v>Secondary Service Greater than 5kW w/o ID</v>
          </cell>
          <cell r="C3009">
            <v>2.5</v>
          </cell>
          <cell r="D3009">
            <v>25</v>
          </cell>
          <cell r="E3009" t="str">
            <v>R=SL5SR</v>
          </cell>
          <cell r="F3009">
            <v>3</v>
          </cell>
          <cell r="H3009">
            <v>277</v>
          </cell>
          <cell r="I3009">
            <v>4</v>
          </cell>
          <cell r="J3009">
            <v>1</v>
          </cell>
        </row>
        <row r="3010">
          <cell r="A3010" t="str">
            <v>SSMN</v>
          </cell>
          <cell r="B3010" t="str">
            <v>Secondary Service Greater than 5kW w/o ID</v>
          </cell>
          <cell r="C3010">
            <v>2.5</v>
          </cell>
          <cell r="D3010">
            <v>25</v>
          </cell>
          <cell r="E3010" t="str">
            <v>R=PWA</v>
          </cell>
          <cell r="F3010">
            <v>3</v>
          </cell>
          <cell r="H3010">
            <v>240</v>
          </cell>
          <cell r="I3010">
            <v>4</v>
          </cell>
          <cell r="J3010">
            <v>1</v>
          </cell>
        </row>
        <row r="3011">
          <cell r="A3011" t="str">
            <v>SSPN</v>
          </cell>
          <cell r="B3011" t="str">
            <v>Secondary Service Greater than 5kW w/o ID</v>
          </cell>
          <cell r="C3011">
            <v>2.5</v>
          </cell>
          <cell r="D3011">
            <v>25</v>
          </cell>
          <cell r="E3011" t="str">
            <v>R=A1D</v>
          </cell>
          <cell r="F3011">
            <v>3</v>
          </cell>
          <cell r="G3011">
            <v>36532</v>
          </cell>
          <cell r="H3011">
            <v>999</v>
          </cell>
          <cell r="I3011">
            <v>4</v>
          </cell>
          <cell r="J3011">
            <v>2</v>
          </cell>
        </row>
        <row r="3012">
          <cell r="A3012" t="str">
            <v>SSNN</v>
          </cell>
          <cell r="B3012" t="str">
            <v>Secondary Service Greater than 5kW w/o ID</v>
          </cell>
          <cell r="C3012">
            <v>2.5</v>
          </cell>
          <cell r="D3012">
            <v>25</v>
          </cell>
          <cell r="E3012" t="str">
            <v>R=A1RL</v>
          </cell>
          <cell r="F3012">
            <v>3</v>
          </cell>
          <cell r="G3012">
            <v>37992</v>
          </cell>
          <cell r="H3012">
            <v>999</v>
          </cell>
          <cell r="I3012">
            <v>4</v>
          </cell>
          <cell r="J3012">
            <v>1</v>
          </cell>
        </row>
        <row r="3013">
          <cell r="A3013" t="str">
            <v>SSGN</v>
          </cell>
          <cell r="B3013" t="str">
            <v>Secondary Service Greater than 5kW w/o ID</v>
          </cell>
          <cell r="C3013">
            <v>2.5</v>
          </cell>
          <cell r="D3013">
            <v>25</v>
          </cell>
          <cell r="E3013" t="str">
            <v>R=RXS4</v>
          </cell>
          <cell r="F3013">
            <v>3</v>
          </cell>
          <cell r="G3013">
            <v>38082</v>
          </cell>
          <cell r="H3013">
            <v>999</v>
          </cell>
          <cell r="I3013">
            <v>4</v>
          </cell>
          <cell r="J3013">
            <v>23</v>
          </cell>
        </row>
        <row r="3014">
          <cell r="A3014" t="str">
            <v>SSGN</v>
          </cell>
          <cell r="B3014" t="str">
            <v>Secondary Service Greater than 5kW w/o ID</v>
          </cell>
          <cell r="C3014">
            <v>2.5</v>
          </cell>
          <cell r="D3014">
            <v>25</v>
          </cell>
          <cell r="E3014" t="str">
            <v>R=A1R</v>
          </cell>
          <cell r="F3014">
            <v>3</v>
          </cell>
          <cell r="G3014">
            <v>38568</v>
          </cell>
          <cell r="H3014">
            <v>999</v>
          </cell>
          <cell r="I3014">
            <v>3</v>
          </cell>
          <cell r="J3014">
            <v>4</v>
          </cell>
        </row>
        <row r="3015">
          <cell r="A3015" t="str">
            <v>SSGN</v>
          </cell>
          <cell r="B3015" t="str">
            <v>Secondary Service Greater than 5kW w/o ID</v>
          </cell>
          <cell r="C3015">
            <v>2.5</v>
          </cell>
          <cell r="D3015">
            <v>25</v>
          </cell>
          <cell r="E3015" t="str">
            <v>R=SV4SD</v>
          </cell>
          <cell r="F3015">
            <v>3</v>
          </cell>
          <cell r="H3015">
            <v>999</v>
          </cell>
          <cell r="I3015">
            <v>4</v>
          </cell>
          <cell r="J3015">
            <v>3</v>
          </cell>
        </row>
        <row r="3016">
          <cell r="A3016" t="str">
            <v>SSLN</v>
          </cell>
          <cell r="B3016" t="str">
            <v>Secondary Service Greater than 5kW w/o ID</v>
          </cell>
          <cell r="C3016">
            <v>2.5</v>
          </cell>
          <cell r="D3016">
            <v>25</v>
          </cell>
          <cell r="E3016" t="str">
            <v>R=SV4SD</v>
          </cell>
          <cell r="F3016">
            <v>3</v>
          </cell>
          <cell r="H3016">
            <v>277</v>
          </cell>
          <cell r="I3016">
            <v>4</v>
          </cell>
          <cell r="J3016">
            <v>2</v>
          </cell>
        </row>
        <row r="3017">
          <cell r="A3017" t="str">
            <v>SSLN</v>
          </cell>
          <cell r="B3017" t="str">
            <v>Secondary Service Greater than 5kW w/o ID</v>
          </cell>
          <cell r="C3017">
            <v>2.5</v>
          </cell>
          <cell r="D3017">
            <v>25</v>
          </cell>
          <cell r="E3017" t="str">
            <v>R=VM65S</v>
          </cell>
          <cell r="F3017">
            <v>3</v>
          </cell>
          <cell r="H3017">
            <v>0</v>
          </cell>
          <cell r="I3017">
            <v>0</v>
          </cell>
          <cell r="J3017">
            <v>1</v>
          </cell>
        </row>
        <row r="3018">
          <cell r="A3018" t="str">
            <v>SSGN</v>
          </cell>
          <cell r="B3018" t="str">
            <v>Secondary Service Greater than 5kW w/o ID</v>
          </cell>
          <cell r="C3018">
            <v>2.5</v>
          </cell>
          <cell r="D3018">
            <v>25</v>
          </cell>
          <cell r="E3018" t="str">
            <v>R=PWAY</v>
          </cell>
          <cell r="F3018">
            <v>3</v>
          </cell>
          <cell r="H3018">
            <v>120</v>
          </cell>
          <cell r="I3018">
            <v>4</v>
          </cell>
          <cell r="J3018">
            <v>2</v>
          </cell>
        </row>
        <row r="3019">
          <cell r="A3019" t="str">
            <v>SSGN</v>
          </cell>
          <cell r="B3019" t="str">
            <v>Secondary Service Greater than 5kW w/o ID</v>
          </cell>
          <cell r="C3019">
            <v>2.5</v>
          </cell>
          <cell r="D3019">
            <v>25</v>
          </cell>
          <cell r="E3019" t="str">
            <v>R=SV4SD</v>
          </cell>
          <cell r="F3019">
            <v>3</v>
          </cell>
          <cell r="H3019">
            <v>480</v>
          </cell>
          <cell r="I3019">
            <v>4</v>
          </cell>
          <cell r="J3019">
            <v>2</v>
          </cell>
        </row>
        <row r="3020">
          <cell r="A3020" t="str">
            <v>SSGN</v>
          </cell>
          <cell r="B3020" t="str">
            <v>Secondary Service Greater than 5kW w/o ID</v>
          </cell>
          <cell r="C3020">
            <v>2.5</v>
          </cell>
          <cell r="D3020">
            <v>25</v>
          </cell>
          <cell r="E3020" t="str">
            <v>R=SV4SD</v>
          </cell>
          <cell r="F3020">
            <v>3</v>
          </cell>
          <cell r="H3020">
            <v>208</v>
          </cell>
          <cell r="I3020">
            <v>4</v>
          </cell>
          <cell r="J3020">
            <v>1</v>
          </cell>
        </row>
        <row r="3021">
          <cell r="A3021" t="str">
            <v>SSEN</v>
          </cell>
          <cell r="B3021" t="str">
            <v>Secondary Service Greater than 5kW w/o ID</v>
          </cell>
          <cell r="C3021">
            <v>2.5</v>
          </cell>
          <cell r="D3021">
            <v>25</v>
          </cell>
          <cell r="E3021" t="str">
            <v>R=A1D</v>
          </cell>
          <cell r="F3021">
            <v>3</v>
          </cell>
          <cell r="H3021">
            <v>999</v>
          </cell>
          <cell r="I3021">
            <v>4</v>
          </cell>
          <cell r="J3021">
            <v>1</v>
          </cell>
        </row>
        <row r="3022">
          <cell r="A3022" t="str">
            <v>SSLN</v>
          </cell>
          <cell r="B3022" t="str">
            <v>Secondary Service Greater than 5kW w/o ID</v>
          </cell>
          <cell r="C3022">
            <v>2.5</v>
          </cell>
          <cell r="D3022">
            <v>25</v>
          </cell>
          <cell r="E3022" t="str">
            <v>R=A1D</v>
          </cell>
          <cell r="F3022">
            <v>3</v>
          </cell>
          <cell r="H3022">
            <v>480</v>
          </cell>
          <cell r="I3022">
            <v>4</v>
          </cell>
          <cell r="J3022">
            <v>1</v>
          </cell>
        </row>
        <row r="3023">
          <cell r="A3023" t="str">
            <v>SSTD</v>
          </cell>
          <cell r="B3023" t="str">
            <v>Secondary Service Greater than 5kW w/o ID</v>
          </cell>
          <cell r="C3023">
            <v>2.5</v>
          </cell>
          <cell r="D3023">
            <v>23</v>
          </cell>
          <cell r="E3023" t="str">
            <v>R=SV5ST</v>
          </cell>
          <cell r="F3023">
            <v>3</v>
          </cell>
          <cell r="G3023">
            <v>36501</v>
          </cell>
          <cell r="H3023">
            <v>999</v>
          </cell>
          <cell r="I3023">
            <v>4</v>
          </cell>
          <cell r="J3023">
            <v>1</v>
          </cell>
        </row>
        <row r="3024">
          <cell r="A3024" t="str">
            <v>SSLN</v>
          </cell>
          <cell r="B3024" t="str">
            <v>Secondary Service Greater than 5kW w/o ID</v>
          </cell>
          <cell r="C3024">
            <v>2.5</v>
          </cell>
          <cell r="D3024">
            <v>25</v>
          </cell>
          <cell r="E3024" t="str">
            <v>R=A1D</v>
          </cell>
          <cell r="F3024">
            <v>3</v>
          </cell>
          <cell r="G3024">
            <v>36342</v>
          </cell>
          <cell r="H3024">
            <v>999</v>
          </cell>
          <cell r="I3024">
            <v>4</v>
          </cell>
          <cell r="J3024">
            <v>1</v>
          </cell>
        </row>
        <row r="3025">
          <cell r="A3025" t="str">
            <v>SSGN</v>
          </cell>
          <cell r="B3025" t="str">
            <v>Secondary Service Greater than 5kW w/o ID</v>
          </cell>
          <cell r="C3025">
            <v>2.5</v>
          </cell>
          <cell r="D3025">
            <v>25</v>
          </cell>
          <cell r="E3025" t="str">
            <v>R=A1D</v>
          </cell>
          <cell r="F3025">
            <v>3</v>
          </cell>
          <cell r="G3025">
            <v>36465</v>
          </cell>
          <cell r="H3025">
            <v>999</v>
          </cell>
          <cell r="I3025">
            <v>4</v>
          </cell>
          <cell r="J3025">
            <v>1</v>
          </cell>
        </row>
        <row r="3026">
          <cell r="A3026" t="str">
            <v>SSNN</v>
          </cell>
          <cell r="B3026" t="str">
            <v>Secondary Service Greater than 5kW w/o ID</v>
          </cell>
          <cell r="C3026">
            <v>2.5</v>
          </cell>
          <cell r="D3026">
            <v>25</v>
          </cell>
          <cell r="E3026" t="str">
            <v>R=A1D</v>
          </cell>
          <cell r="F3026">
            <v>3</v>
          </cell>
          <cell r="G3026">
            <v>36161</v>
          </cell>
          <cell r="H3026">
            <v>999</v>
          </cell>
          <cell r="I3026">
            <v>3</v>
          </cell>
          <cell r="J3026">
            <v>2</v>
          </cell>
        </row>
        <row r="3027">
          <cell r="A3027" t="str">
            <v>SSGN</v>
          </cell>
          <cell r="B3027" t="str">
            <v>Secondary Service Greater than 5kW w/o ID</v>
          </cell>
          <cell r="C3027">
            <v>2.5</v>
          </cell>
          <cell r="D3027">
            <v>25</v>
          </cell>
          <cell r="E3027" t="str">
            <v>R=A1D</v>
          </cell>
          <cell r="F3027">
            <v>3</v>
          </cell>
          <cell r="G3027">
            <v>36602</v>
          </cell>
          <cell r="H3027">
            <v>999</v>
          </cell>
          <cell r="I3027">
            <v>4</v>
          </cell>
          <cell r="J3027">
            <v>1</v>
          </cell>
        </row>
        <row r="3028">
          <cell r="A3028" t="str">
            <v>SSLN</v>
          </cell>
          <cell r="B3028" t="str">
            <v>Secondary Service Greater than 5kW w/o ID</v>
          </cell>
          <cell r="C3028">
            <v>2.5</v>
          </cell>
          <cell r="D3028">
            <v>25</v>
          </cell>
          <cell r="E3028" t="str">
            <v>R=A1D</v>
          </cell>
          <cell r="F3028">
            <v>3</v>
          </cell>
          <cell r="G3028">
            <v>36526</v>
          </cell>
          <cell r="H3028">
            <v>999</v>
          </cell>
          <cell r="I3028">
            <v>4</v>
          </cell>
          <cell r="J3028">
            <v>1</v>
          </cell>
        </row>
        <row r="3029">
          <cell r="A3029" t="str">
            <v>SSGN</v>
          </cell>
          <cell r="B3029" t="str">
            <v>Secondary Service Greater than 5kW w/o ID</v>
          </cell>
          <cell r="C3029">
            <v>2.5</v>
          </cell>
          <cell r="D3029">
            <v>25</v>
          </cell>
          <cell r="E3029" t="str">
            <v>R=PWAY</v>
          </cell>
          <cell r="F3029">
            <v>3</v>
          </cell>
          <cell r="G3029">
            <v>36161</v>
          </cell>
          <cell r="H3029">
            <v>120</v>
          </cell>
          <cell r="I3029">
            <v>4</v>
          </cell>
          <cell r="J3029">
            <v>1</v>
          </cell>
        </row>
        <row r="3030">
          <cell r="A3030" t="str">
            <v>SSPN</v>
          </cell>
          <cell r="B3030" t="str">
            <v>Secondary Service Greater than 5kW w/o ID</v>
          </cell>
          <cell r="C3030">
            <v>2.5</v>
          </cell>
          <cell r="D3030">
            <v>25</v>
          </cell>
          <cell r="E3030" t="str">
            <v>R=A1D</v>
          </cell>
          <cell r="F3030">
            <v>3</v>
          </cell>
          <cell r="G3030">
            <v>37174</v>
          </cell>
          <cell r="H3030">
            <v>999</v>
          </cell>
          <cell r="I3030">
            <v>3</v>
          </cell>
          <cell r="J3030">
            <v>1</v>
          </cell>
        </row>
        <row r="3031">
          <cell r="A3031" t="str">
            <v>SSNN</v>
          </cell>
          <cell r="B3031" t="str">
            <v>Secondary Service Greater than 5kW w/o ID</v>
          </cell>
          <cell r="C3031">
            <v>2.5</v>
          </cell>
          <cell r="D3031">
            <v>25</v>
          </cell>
          <cell r="E3031" t="str">
            <v>R=A1D</v>
          </cell>
          <cell r="F3031">
            <v>3</v>
          </cell>
          <cell r="G3031">
            <v>37174</v>
          </cell>
          <cell r="H3031">
            <v>999</v>
          </cell>
          <cell r="I3031">
            <v>3</v>
          </cell>
          <cell r="J3031">
            <v>1</v>
          </cell>
        </row>
        <row r="3032">
          <cell r="A3032" t="str">
            <v>SSGN</v>
          </cell>
          <cell r="B3032" t="str">
            <v>Secondary Service Greater than 5kW w/o ID</v>
          </cell>
          <cell r="C3032">
            <v>2.5</v>
          </cell>
          <cell r="D3032">
            <v>25</v>
          </cell>
          <cell r="E3032" t="str">
            <v>R=A1R</v>
          </cell>
          <cell r="F3032">
            <v>3</v>
          </cell>
          <cell r="G3032">
            <v>37320</v>
          </cell>
          <cell r="H3032">
            <v>999</v>
          </cell>
          <cell r="I3032">
            <v>4</v>
          </cell>
          <cell r="J3032">
            <v>1</v>
          </cell>
        </row>
        <row r="3033">
          <cell r="A3033" t="str">
            <v>SSGN</v>
          </cell>
          <cell r="B3033" t="str">
            <v>Secondary Service Greater than 5kW w/o ID</v>
          </cell>
          <cell r="C3033">
            <v>2.5</v>
          </cell>
          <cell r="D3033">
            <v>25</v>
          </cell>
          <cell r="E3033" t="str">
            <v>R=A1D</v>
          </cell>
          <cell r="F3033">
            <v>3</v>
          </cell>
          <cell r="G3033">
            <v>37320</v>
          </cell>
          <cell r="H3033">
            <v>120</v>
          </cell>
          <cell r="I3033">
            <v>4</v>
          </cell>
          <cell r="J3033">
            <v>6</v>
          </cell>
        </row>
        <row r="3034">
          <cell r="A3034" t="str">
            <v>SSNN</v>
          </cell>
          <cell r="B3034" t="str">
            <v>Secondary Service Greater than 5kW w/o ID</v>
          </cell>
          <cell r="C3034">
            <v>2.5</v>
          </cell>
          <cell r="D3034">
            <v>25</v>
          </cell>
          <cell r="E3034" t="str">
            <v>R=A1D</v>
          </cell>
          <cell r="F3034">
            <v>3</v>
          </cell>
          <cell r="G3034">
            <v>37320</v>
          </cell>
          <cell r="H3034">
            <v>240</v>
          </cell>
          <cell r="I3034">
            <v>4</v>
          </cell>
          <cell r="J3034">
            <v>1</v>
          </cell>
        </row>
        <row r="3035">
          <cell r="A3035" t="str">
            <v>SSPN</v>
          </cell>
          <cell r="B3035" t="str">
            <v>Secondary Service Greater than 5kW w/o ID</v>
          </cell>
          <cell r="C3035">
            <v>2.5</v>
          </cell>
          <cell r="D3035">
            <v>25</v>
          </cell>
          <cell r="E3035" t="str">
            <v>R=A1D</v>
          </cell>
          <cell r="F3035">
            <v>3</v>
          </cell>
          <cell r="G3035">
            <v>37606</v>
          </cell>
          <cell r="H3035">
            <v>999</v>
          </cell>
          <cell r="I3035">
            <v>4</v>
          </cell>
          <cell r="J3035">
            <v>1</v>
          </cell>
        </row>
        <row r="3036">
          <cell r="A3036" t="str">
            <v>SSMN</v>
          </cell>
          <cell r="B3036" t="str">
            <v>Secondary Service Greater than 5kW w/o ID</v>
          </cell>
          <cell r="C3036">
            <v>2.5</v>
          </cell>
          <cell r="D3036">
            <v>25</v>
          </cell>
          <cell r="E3036" t="str">
            <v>R=A1D</v>
          </cell>
          <cell r="F3036">
            <v>3</v>
          </cell>
          <cell r="G3036">
            <v>37606</v>
          </cell>
          <cell r="H3036">
            <v>999</v>
          </cell>
          <cell r="I3036">
            <v>4</v>
          </cell>
          <cell r="J3036">
            <v>1</v>
          </cell>
        </row>
        <row r="3037">
          <cell r="A3037" t="str">
            <v>SSGN</v>
          </cell>
          <cell r="B3037" t="str">
            <v>Secondary Service Greater than 5kW w/o ID</v>
          </cell>
          <cell r="C3037">
            <v>2.5</v>
          </cell>
          <cell r="D3037">
            <v>25</v>
          </cell>
          <cell r="E3037" t="str">
            <v>R=A1D</v>
          </cell>
          <cell r="F3037">
            <v>3</v>
          </cell>
          <cell r="G3037">
            <v>38696</v>
          </cell>
          <cell r="H3037">
            <v>999</v>
          </cell>
          <cell r="I3037">
            <v>4</v>
          </cell>
          <cell r="J3037">
            <v>5</v>
          </cell>
        </row>
        <row r="3038">
          <cell r="A3038" t="str">
            <v>SSAN</v>
          </cell>
          <cell r="B3038" t="str">
            <v>Secondary Service Greater than 5kW w/o ID</v>
          </cell>
          <cell r="C3038">
            <v>2.5</v>
          </cell>
          <cell r="D3038">
            <v>25</v>
          </cell>
          <cell r="E3038" t="str">
            <v>R=A1R</v>
          </cell>
          <cell r="F3038">
            <v>3</v>
          </cell>
          <cell r="G3038">
            <v>39030</v>
          </cell>
          <cell r="H3038">
            <v>999</v>
          </cell>
          <cell r="I3038">
            <v>4</v>
          </cell>
          <cell r="J3038">
            <v>1</v>
          </cell>
        </row>
        <row r="3039">
          <cell r="A3039" t="str">
            <v>SSPN</v>
          </cell>
          <cell r="B3039" t="str">
            <v>Secondary Service Greater than 5kW w/o ID</v>
          </cell>
          <cell r="C3039">
            <v>2.5</v>
          </cell>
          <cell r="D3039">
            <v>25</v>
          </cell>
          <cell r="E3039" t="str">
            <v>R=A1R</v>
          </cell>
          <cell r="F3039">
            <v>3</v>
          </cell>
          <cell r="G3039">
            <v>38953</v>
          </cell>
          <cell r="H3039">
            <v>999</v>
          </cell>
          <cell r="I3039">
            <v>4</v>
          </cell>
          <cell r="J3039">
            <v>1</v>
          </cell>
        </row>
        <row r="3040">
          <cell r="A3040" t="str">
            <v>SSGN</v>
          </cell>
          <cell r="B3040" t="str">
            <v>Secondary Service Greater than 5kW w/o ID</v>
          </cell>
          <cell r="C3040">
            <v>2.5</v>
          </cell>
          <cell r="D3040">
            <v>25</v>
          </cell>
          <cell r="E3040" t="str">
            <v>R=A1R</v>
          </cell>
          <cell r="F3040">
            <v>3</v>
          </cell>
          <cell r="G3040">
            <v>39308</v>
          </cell>
          <cell r="H3040">
            <v>999</v>
          </cell>
          <cell r="I3040">
            <v>3</v>
          </cell>
          <cell r="J3040">
            <v>3</v>
          </cell>
        </row>
        <row r="3041">
          <cell r="A3041" t="str">
            <v>SSAN</v>
          </cell>
          <cell r="B3041" t="str">
            <v>Secondary Service Greater than 5kW w/o ID</v>
          </cell>
          <cell r="C3041">
            <v>2.5</v>
          </cell>
          <cell r="D3041">
            <v>25</v>
          </cell>
          <cell r="E3041" t="str">
            <v>R=A1D</v>
          </cell>
          <cell r="F3041">
            <v>3</v>
          </cell>
          <cell r="G3041">
            <v>39707</v>
          </cell>
          <cell r="H3041">
            <v>999</v>
          </cell>
          <cell r="I3041">
            <v>4</v>
          </cell>
          <cell r="J3041">
            <v>1</v>
          </cell>
        </row>
        <row r="3042">
          <cell r="A3042" t="str">
            <v>SSGN</v>
          </cell>
          <cell r="B3042" t="str">
            <v>Secondary Service Greater than 5kW w/o ID</v>
          </cell>
          <cell r="C3042">
            <v>2.5</v>
          </cell>
          <cell r="D3042">
            <v>25</v>
          </cell>
          <cell r="E3042" t="str">
            <v>R=A1R</v>
          </cell>
          <cell r="F3042">
            <v>3</v>
          </cell>
          <cell r="G3042">
            <v>39737</v>
          </cell>
          <cell r="H3042">
            <v>999</v>
          </cell>
          <cell r="I3042">
            <v>3</v>
          </cell>
          <cell r="J3042">
            <v>1</v>
          </cell>
        </row>
        <row r="3043">
          <cell r="A3043" t="str">
            <v>SSLN</v>
          </cell>
          <cell r="B3043" t="str">
            <v>Secondary Service Greater than 5kW w/o ID</v>
          </cell>
          <cell r="C3043">
            <v>2.5</v>
          </cell>
          <cell r="D3043">
            <v>25</v>
          </cell>
          <cell r="E3043" t="str">
            <v>R=A1D</v>
          </cell>
          <cell r="F3043">
            <v>3</v>
          </cell>
          <cell r="G3043">
            <v>39731</v>
          </cell>
          <cell r="H3043">
            <v>999</v>
          </cell>
          <cell r="I3043">
            <v>4</v>
          </cell>
          <cell r="J3043">
            <v>3</v>
          </cell>
        </row>
        <row r="3044">
          <cell r="A3044" t="str">
            <v>SSPN</v>
          </cell>
          <cell r="B3044" t="str">
            <v>Secondary Service Greater than 5kW w/o ID</v>
          </cell>
          <cell r="C3044">
            <v>2.5</v>
          </cell>
          <cell r="D3044">
            <v>25</v>
          </cell>
          <cell r="E3044" t="str">
            <v>R=A1R</v>
          </cell>
          <cell r="F3044">
            <v>3</v>
          </cell>
          <cell r="G3044">
            <v>39737</v>
          </cell>
          <cell r="H3044">
            <v>999</v>
          </cell>
          <cell r="I3044">
            <v>3</v>
          </cell>
          <cell r="J3044">
            <v>1</v>
          </cell>
        </row>
        <row r="3045">
          <cell r="A3045" t="str">
            <v>SSAN</v>
          </cell>
          <cell r="B3045" t="str">
            <v>Secondary Service Greater than 5kW w/o ID</v>
          </cell>
          <cell r="C3045">
            <v>2.5</v>
          </cell>
          <cell r="D3045">
            <v>25</v>
          </cell>
          <cell r="E3045" t="str">
            <v>R=A1D</v>
          </cell>
          <cell r="F3045">
            <v>3</v>
          </cell>
          <cell r="G3045">
            <v>40021</v>
          </cell>
          <cell r="H3045">
            <v>999</v>
          </cell>
          <cell r="I3045">
            <v>3</v>
          </cell>
          <cell r="J3045">
            <v>2</v>
          </cell>
        </row>
        <row r="3046">
          <cell r="A3046" t="str">
            <v>SSAN</v>
          </cell>
          <cell r="B3046" t="str">
            <v>Secondary Service Greater than 5kW w/o ID</v>
          </cell>
          <cell r="C3046">
            <v>2.5</v>
          </cell>
          <cell r="D3046">
            <v>25</v>
          </cell>
          <cell r="E3046" t="str">
            <v>R=A1D+</v>
          </cell>
          <cell r="F3046">
            <v>3</v>
          </cell>
          <cell r="G3046">
            <v>40297</v>
          </cell>
          <cell r="H3046">
            <v>999</v>
          </cell>
          <cell r="I3046">
            <v>3</v>
          </cell>
          <cell r="J3046">
            <v>3</v>
          </cell>
        </row>
        <row r="3047">
          <cell r="A3047" t="str">
            <v>SSGN</v>
          </cell>
          <cell r="B3047" t="str">
            <v>Secondary Service Greater than 5kW w/o ID</v>
          </cell>
          <cell r="C3047">
            <v>2.5</v>
          </cell>
          <cell r="D3047">
            <v>25</v>
          </cell>
          <cell r="E3047" t="str">
            <v>R=SV4SD</v>
          </cell>
          <cell r="F3047">
            <v>3</v>
          </cell>
          <cell r="H3047">
            <v>240</v>
          </cell>
          <cell r="I3047">
            <v>4</v>
          </cell>
          <cell r="J3047">
            <v>14</v>
          </cell>
        </row>
        <row r="3048">
          <cell r="A3048" t="str">
            <v>SSLN</v>
          </cell>
          <cell r="B3048" t="str">
            <v>Secondary Service Greater than 5kW w/o ID</v>
          </cell>
          <cell r="C3048">
            <v>2.5</v>
          </cell>
          <cell r="D3048">
            <v>25</v>
          </cell>
          <cell r="E3048" t="str">
            <v>R=A1D</v>
          </cell>
          <cell r="F3048">
            <v>3</v>
          </cell>
          <cell r="H3048">
            <v>277</v>
          </cell>
          <cell r="I3048">
            <v>4</v>
          </cell>
          <cell r="J3048">
            <v>16</v>
          </cell>
        </row>
        <row r="3049">
          <cell r="A3049" t="str">
            <v>SSNN</v>
          </cell>
          <cell r="B3049" t="str">
            <v>Secondary Service Greater than 5kW w/o ID</v>
          </cell>
          <cell r="C3049">
            <v>2.5</v>
          </cell>
          <cell r="D3049">
            <v>25</v>
          </cell>
          <cell r="E3049" t="str">
            <v>R=A1D</v>
          </cell>
          <cell r="F3049">
            <v>3</v>
          </cell>
          <cell r="H3049">
            <v>480</v>
          </cell>
          <cell r="I3049">
            <v>3</v>
          </cell>
          <cell r="J3049">
            <v>2</v>
          </cell>
        </row>
        <row r="3050">
          <cell r="A3050" t="str">
            <v>SSMN</v>
          </cell>
          <cell r="B3050" t="str">
            <v>Secondary Service Greater than 5kW w/o ID</v>
          </cell>
          <cell r="C3050">
            <v>2.5</v>
          </cell>
          <cell r="D3050">
            <v>25</v>
          </cell>
          <cell r="E3050" t="str">
            <v>R=SV4SD</v>
          </cell>
          <cell r="F3050">
            <v>3</v>
          </cell>
          <cell r="H3050">
            <v>999</v>
          </cell>
          <cell r="I3050">
            <v>4</v>
          </cell>
          <cell r="J3050">
            <v>2</v>
          </cell>
        </row>
        <row r="3051">
          <cell r="A3051" t="str">
            <v>SSMN</v>
          </cell>
          <cell r="B3051" t="str">
            <v>Secondary Service Greater than 5kW w/o ID</v>
          </cell>
          <cell r="C3051">
            <v>2.5</v>
          </cell>
          <cell r="D3051">
            <v>25</v>
          </cell>
          <cell r="E3051" t="str">
            <v>R=K6WA</v>
          </cell>
          <cell r="F3051">
            <v>3</v>
          </cell>
          <cell r="H3051">
            <v>240</v>
          </cell>
          <cell r="I3051">
            <v>4</v>
          </cell>
          <cell r="J3051">
            <v>1</v>
          </cell>
        </row>
        <row r="3052">
          <cell r="A3052" t="str">
            <v>SSGN</v>
          </cell>
          <cell r="B3052" t="str">
            <v>Secondary Service Greater than 5kW w/o ID</v>
          </cell>
          <cell r="C3052">
            <v>2.5</v>
          </cell>
          <cell r="D3052">
            <v>25</v>
          </cell>
          <cell r="E3052" t="str">
            <v>R=A1RL</v>
          </cell>
          <cell r="F3052">
            <v>3</v>
          </cell>
          <cell r="G3052">
            <v>37992</v>
          </cell>
          <cell r="H3052">
            <v>999</v>
          </cell>
          <cell r="I3052">
            <v>4</v>
          </cell>
          <cell r="J3052">
            <v>1</v>
          </cell>
        </row>
        <row r="3053">
          <cell r="A3053" t="str">
            <v>SSGN</v>
          </cell>
          <cell r="B3053" t="str">
            <v>Secondary Service Greater than 5kW w/o ID</v>
          </cell>
          <cell r="C3053">
            <v>2.5</v>
          </cell>
          <cell r="D3053">
            <v>25</v>
          </cell>
          <cell r="E3053" t="str">
            <v>R=A1D</v>
          </cell>
          <cell r="F3053">
            <v>3</v>
          </cell>
          <cell r="G3053">
            <v>38020</v>
          </cell>
          <cell r="H3053">
            <v>999</v>
          </cell>
          <cell r="I3053">
            <v>3</v>
          </cell>
          <cell r="J3053">
            <v>3</v>
          </cell>
        </row>
        <row r="3054">
          <cell r="A3054" t="str">
            <v>SSNN</v>
          </cell>
          <cell r="B3054" t="str">
            <v>Secondary Service Greater than 5kW w/o ID</v>
          </cell>
          <cell r="C3054">
            <v>2.5</v>
          </cell>
          <cell r="D3054">
            <v>25</v>
          </cell>
          <cell r="E3054" t="str">
            <v>R=A1R</v>
          </cell>
          <cell r="F3054">
            <v>3</v>
          </cell>
          <cell r="G3054">
            <v>38310</v>
          </cell>
          <cell r="H3054">
            <v>999</v>
          </cell>
          <cell r="I3054">
            <v>3</v>
          </cell>
          <cell r="J3054">
            <v>2</v>
          </cell>
        </row>
        <row r="3055">
          <cell r="A3055" t="str">
            <v>SSAN</v>
          </cell>
          <cell r="B3055" t="str">
            <v>Secondary Service Greater than 5kW w/o ID</v>
          </cell>
          <cell r="C3055">
            <v>2.5</v>
          </cell>
          <cell r="D3055">
            <v>25</v>
          </cell>
          <cell r="E3055" t="str">
            <v>R=RXS4</v>
          </cell>
          <cell r="F3055">
            <v>3</v>
          </cell>
          <cell r="G3055">
            <v>38082</v>
          </cell>
          <cell r="H3055">
            <v>999</v>
          </cell>
          <cell r="I3055">
            <v>4</v>
          </cell>
          <cell r="J3055">
            <v>1</v>
          </cell>
        </row>
        <row r="3056">
          <cell r="A3056" t="str">
            <v>SSNN</v>
          </cell>
          <cell r="B3056" t="str">
            <v>Secondary Service Greater than 5kW w/o ID</v>
          </cell>
          <cell r="C3056">
            <v>2.5</v>
          </cell>
          <cell r="D3056">
            <v>25</v>
          </cell>
          <cell r="E3056" t="str">
            <v>R=A1D</v>
          </cell>
          <cell r="F3056">
            <v>3</v>
          </cell>
          <cell r="G3056">
            <v>38568</v>
          </cell>
          <cell r="H3056">
            <v>999</v>
          </cell>
          <cell r="I3056">
            <v>3</v>
          </cell>
          <cell r="J3056">
            <v>1</v>
          </cell>
        </row>
        <row r="3057">
          <cell r="A3057" t="str">
            <v>SSNN</v>
          </cell>
          <cell r="B3057" t="str">
            <v>Secondary Service Greater than 5kW w/o ID</v>
          </cell>
          <cell r="C3057">
            <v>2.5</v>
          </cell>
          <cell r="D3057">
            <v>25</v>
          </cell>
          <cell r="E3057" t="str">
            <v>R=A1D</v>
          </cell>
          <cell r="F3057">
            <v>3</v>
          </cell>
          <cell r="G3057">
            <v>38385</v>
          </cell>
          <cell r="H3057">
            <v>999</v>
          </cell>
          <cell r="I3057">
            <v>4</v>
          </cell>
          <cell r="J3057">
            <v>1</v>
          </cell>
        </row>
        <row r="3058">
          <cell r="A3058" t="str">
            <v>SSGN</v>
          </cell>
          <cell r="B3058" t="str">
            <v>Secondary Service Greater than 5kW w/o ID</v>
          </cell>
          <cell r="C3058">
            <v>2.5</v>
          </cell>
          <cell r="D3058">
            <v>25</v>
          </cell>
          <cell r="E3058" t="str">
            <v>R=PWAY</v>
          </cell>
          <cell r="F3058">
            <v>3</v>
          </cell>
          <cell r="H3058">
            <v>120</v>
          </cell>
          <cell r="I3058">
            <v>4</v>
          </cell>
          <cell r="J3058">
            <v>1</v>
          </cell>
        </row>
        <row r="3059">
          <cell r="A3059" t="str">
            <v>SSGN</v>
          </cell>
          <cell r="B3059" t="str">
            <v>Secondary Service Greater than 5kW w/o ID</v>
          </cell>
          <cell r="C3059">
            <v>2.5</v>
          </cell>
          <cell r="D3059">
            <v>25</v>
          </cell>
          <cell r="E3059" t="str">
            <v>R=A1RL</v>
          </cell>
          <cell r="F3059">
            <v>3</v>
          </cell>
          <cell r="G3059">
            <v>37867</v>
          </cell>
          <cell r="H3059">
            <v>999</v>
          </cell>
          <cell r="I3059">
            <v>3</v>
          </cell>
          <cell r="J3059">
            <v>1</v>
          </cell>
        </row>
        <row r="3060">
          <cell r="A3060" t="str">
            <v>SSNN</v>
          </cell>
          <cell r="B3060" t="str">
            <v>Secondary Service Greater than 5kW w/o ID</v>
          </cell>
          <cell r="C3060">
            <v>2.5</v>
          </cell>
          <cell r="D3060">
            <v>25</v>
          </cell>
          <cell r="E3060" t="str">
            <v>R=S5DA</v>
          </cell>
          <cell r="F3060">
            <v>3</v>
          </cell>
          <cell r="H3060">
            <v>277</v>
          </cell>
          <cell r="I3060">
            <v>4</v>
          </cell>
          <cell r="J3060">
            <v>1</v>
          </cell>
        </row>
        <row r="3061">
          <cell r="A3061" t="str">
            <v>SSLN</v>
          </cell>
          <cell r="B3061" t="str">
            <v>Secondary Service Greater than 5kW w/o ID</v>
          </cell>
          <cell r="C3061">
            <v>2.5</v>
          </cell>
          <cell r="D3061">
            <v>25</v>
          </cell>
          <cell r="E3061" t="str">
            <v>R=SV5SD</v>
          </cell>
          <cell r="F3061">
            <v>3</v>
          </cell>
          <cell r="H3061">
            <v>277</v>
          </cell>
          <cell r="I3061">
            <v>4</v>
          </cell>
          <cell r="J3061">
            <v>1</v>
          </cell>
        </row>
        <row r="3062">
          <cell r="A3062" t="str">
            <v>SSGN</v>
          </cell>
          <cell r="B3062" t="str">
            <v>Secondary Service Greater than 5kW w/o ID</v>
          </cell>
          <cell r="C3062">
            <v>2.5</v>
          </cell>
          <cell r="D3062">
            <v>25</v>
          </cell>
          <cell r="E3062" t="str">
            <v>R=SV4SD</v>
          </cell>
          <cell r="F3062">
            <v>3</v>
          </cell>
          <cell r="H3062">
            <v>120</v>
          </cell>
          <cell r="I3062">
            <v>4</v>
          </cell>
          <cell r="J3062">
            <v>1</v>
          </cell>
        </row>
        <row r="3063">
          <cell r="A3063" t="str">
            <v>SSGN</v>
          </cell>
          <cell r="B3063" t="str">
            <v>Secondary Service Greater than 5kW w/o ID</v>
          </cell>
          <cell r="C3063">
            <v>2.5</v>
          </cell>
          <cell r="D3063">
            <v>25</v>
          </cell>
          <cell r="E3063" t="str">
            <v>R=A1TL</v>
          </cell>
          <cell r="F3063">
            <v>3</v>
          </cell>
          <cell r="H3063">
            <v>999</v>
          </cell>
          <cell r="I3063">
            <v>4</v>
          </cell>
          <cell r="J3063">
            <v>3</v>
          </cell>
        </row>
        <row r="3064">
          <cell r="A3064" t="str">
            <v>SSGN</v>
          </cell>
          <cell r="B3064" t="str">
            <v>Secondary Service Greater than 5kW w/o ID</v>
          </cell>
          <cell r="C3064">
            <v>2.5</v>
          </cell>
          <cell r="D3064">
            <v>25</v>
          </cell>
          <cell r="E3064" t="str">
            <v>R=A1D</v>
          </cell>
          <cell r="F3064">
            <v>3</v>
          </cell>
          <cell r="G3064">
            <v>36406</v>
          </cell>
          <cell r="H3064">
            <v>999</v>
          </cell>
          <cell r="I3064">
            <v>4</v>
          </cell>
          <cell r="J3064">
            <v>2</v>
          </cell>
        </row>
        <row r="3065">
          <cell r="A3065" t="str">
            <v>SSLN</v>
          </cell>
          <cell r="B3065" t="str">
            <v>Secondary Service Greater than 5kW w/o ID</v>
          </cell>
          <cell r="C3065">
            <v>2.5</v>
          </cell>
          <cell r="D3065">
            <v>25</v>
          </cell>
          <cell r="E3065" t="str">
            <v>R=A1D</v>
          </cell>
          <cell r="F3065">
            <v>3</v>
          </cell>
          <cell r="G3065">
            <v>36465</v>
          </cell>
          <cell r="H3065">
            <v>999</v>
          </cell>
          <cell r="I3065">
            <v>4</v>
          </cell>
          <cell r="J3065">
            <v>1</v>
          </cell>
        </row>
        <row r="3066">
          <cell r="A3066" t="str">
            <v>SSGN</v>
          </cell>
          <cell r="B3066" t="str">
            <v>Secondary Service Greater than 5kW w/o ID</v>
          </cell>
          <cell r="C3066">
            <v>2.5</v>
          </cell>
          <cell r="D3066">
            <v>25</v>
          </cell>
          <cell r="E3066" t="str">
            <v>R=A1D</v>
          </cell>
          <cell r="F3066">
            <v>3</v>
          </cell>
          <cell r="G3066">
            <v>36669</v>
          </cell>
          <cell r="H3066">
            <v>999</v>
          </cell>
          <cell r="I3066">
            <v>4</v>
          </cell>
          <cell r="J3066">
            <v>4</v>
          </cell>
        </row>
        <row r="3067">
          <cell r="A3067" t="str">
            <v>SSNN</v>
          </cell>
          <cell r="B3067" t="str">
            <v>Secondary Service Greater than 5kW w/o ID</v>
          </cell>
          <cell r="C3067">
            <v>2.5</v>
          </cell>
          <cell r="D3067">
            <v>25</v>
          </cell>
          <cell r="E3067" t="str">
            <v>R=A1D</v>
          </cell>
          <cell r="F3067">
            <v>3</v>
          </cell>
          <cell r="G3067">
            <v>36373</v>
          </cell>
          <cell r="H3067">
            <v>999</v>
          </cell>
          <cell r="I3067">
            <v>4</v>
          </cell>
          <cell r="J3067">
            <v>1</v>
          </cell>
        </row>
        <row r="3068">
          <cell r="A3068" t="str">
            <v>SSNN</v>
          </cell>
          <cell r="B3068" t="str">
            <v>Secondary Service Greater than 5kW w/o ID</v>
          </cell>
          <cell r="C3068">
            <v>2.5</v>
          </cell>
          <cell r="D3068">
            <v>25</v>
          </cell>
          <cell r="E3068" t="str">
            <v>R=A1D</v>
          </cell>
          <cell r="F3068">
            <v>3</v>
          </cell>
          <cell r="G3068">
            <v>36526</v>
          </cell>
          <cell r="H3068">
            <v>999</v>
          </cell>
          <cell r="I3068">
            <v>4</v>
          </cell>
          <cell r="J3068">
            <v>1</v>
          </cell>
        </row>
        <row r="3069">
          <cell r="A3069" t="str">
            <v>SSGN</v>
          </cell>
          <cell r="B3069" t="str">
            <v>Secondary Service Greater than 5kW w/o ID</v>
          </cell>
          <cell r="C3069">
            <v>2.5</v>
          </cell>
          <cell r="D3069">
            <v>25</v>
          </cell>
          <cell r="E3069" t="str">
            <v>R=PWA</v>
          </cell>
          <cell r="F3069">
            <v>3</v>
          </cell>
          <cell r="G3069">
            <v>37055</v>
          </cell>
          <cell r="H3069">
            <v>240</v>
          </cell>
          <cell r="I3069">
            <v>4</v>
          </cell>
          <cell r="J3069">
            <v>1</v>
          </cell>
        </row>
        <row r="3070">
          <cell r="A3070" t="str">
            <v>SSNN</v>
          </cell>
          <cell r="B3070" t="str">
            <v>Secondary Service Greater than 5kW w/o ID</v>
          </cell>
          <cell r="C3070">
            <v>2.5</v>
          </cell>
          <cell r="D3070">
            <v>25</v>
          </cell>
          <cell r="E3070" t="str">
            <v>R=A1D</v>
          </cell>
          <cell r="F3070">
            <v>3</v>
          </cell>
          <cell r="G3070">
            <v>36950</v>
          </cell>
          <cell r="H3070">
            <v>999</v>
          </cell>
          <cell r="I3070">
            <v>4</v>
          </cell>
          <cell r="J3070">
            <v>2</v>
          </cell>
        </row>
        <row r="3071">
          <cell r="A3071" t="str">
            <v>SSGN</v>
          </cell>
          <cell r="B3071" t="str">
            <v>Secondary Service Greater than 5kW w/o ID</v>
          </cell>
          <cell r="C3071">
            <v>2.5</v>
          </cell>
          <cell r="D3071">
            <v>25</v>
          </cell>
          <cell r="E3071" t="str">
            <v>R=A1D</v>
          </cell>
          <cell r="F3071">
            <v>3</v>
          </cell>
          <cell r="G3071">
            <v>37208</v>
          </cell>
          <cell r="H3071">
            <v>120</v>
          </cell>
          <cell r="I3071">
            <v>4</v>
          </cell>
          <cell r="J3071">
            <v>3</v>
          </cell>
        </row>
        <row r="3072">
          <cell r="A3072" t="str">
            <v>SSNN</v>
          </cell>
          <cell r="B3072" t="str">
            <v>Secondary Service Greater than 5kW w/o ID</v>
          </cell>
          <cell r="C3072">
            <v>2.5</v>
          </cell>
          <cell r="D3072">
            <v>25</v>
          </cell>
          <cell r="E3072" t="str">
            <v>R=A1D</v>
          </cell>
          <cell r="F3072">
            <v>3</v>
          </cell>
          <cell r="G3072">
            <v>37229</v>
          </cell>
          <cell r="H3072">
            <v>999</v>
          </cell>
          <cell r="I3072">
            <v>4</v>
          </cell>
          <cell r="J3072">
            <v>2</v>
          </cell>
        </row>
        <row r="3073">
          <cell r="A3073" t="str">
            <v>SSNN</v>
          </cell>
          <cell r="B3073" t="str">
            <v>Secondary Service Greater than 5kW w/o ID</v>
          </cell>
          <cell r="C3073">
            <v>2.5</v>
          </cell>
          <cell r="D3073">
            <v>25</v>
          </cell>
          <cell r="E3073" t="str">
            <v>R=A1D</v>
          </cell>
          <cell r="F3073">
            <v>3</v>
          </cell>
          <cell r="G3073">
            <v>36526</v>
          </cell>
          <cell r="H3073">
            <v>999</v>
          </cell>
          <cell r="I3073">
            <v>4</v>
          </cell>
          <cell r="J3073">
            <v>1</v>
          </cell>
        </row>
        <row r="3074">
          <cell r="A3074" t="str">
            <v>SSLN</v>
          </cell>
          <cell r="B3074" t="str">
            <v>Secondary Service Greater than 5kW w/o ID</v>
          </cell>
          <cell r="C3074">
            <v>2.5</v>
          </cell>
          <cell r="D3074">
            <v>25</v>
          </cell>
          <cell r="E3074" t="str">
            <v>R=A1D</v>
          </cell>
          <cell r="F3074">
            <v>3</v>
          </cell>
          <cell r="G3074">
            <v>37174</v>
          </cell>
          <cell r="H3074">
            <v>999</v>
          </cell>
          <cell r="I3074">
            <v>4</v>
          </cell>
          <cell r="J3074">
            <v>1</v>
          </cell>
        </row>
        <row r="3075">
          <cell r="A3075" t="str">
            <v>SSMN</v>
          </cell>
          <cell r="B3075" t="str">
            <v>Secondary Service Greater than 5kW w/o ID</v>
          </cell>
          <cell r="C3075">
            <v>2.5</v>
          </cell>
          <cell r="D3075">
            <v>25</v>
          </cell>
          <cell r="E3075" t="str">
            <v>R=A1D</v>
          </cell>
          <cell r="F3075">
            <v>3</v>
          </cell>
          <cell r="G3075">
            <v>37321</v>
          </cell>
          <cell r="H3075">
            <v>999</v>
          </cell>
          <cell r="I3075">
            <v>4</v>
          </cell>
          <cell r="J3075">
            <v>1</v>
          </cell>
        </row>
        <row r="3076">
          <cell r="A3076" t="str">
            <v>SSGN</v>
          </cell>
          <cell r="B3076" t="str">
            <v>Secondary Service Greater than 5kW w/o ID</v>
          </cell>
          <cell r="C3076">
            <v>2.5</v>
          </cell>
          <cell r="D3076">
            <v>25</v>
          </cell>
          <cell r="E3076" t="str">
            <v>R=A1D</v>
          </cell>
          <cell r="F3076">
            <v>3</v>
          </cell>
          <cell r="G3076">
            <v>37341</v>
          </cell>
          <cell r="H3076">
            <v>999</v>
          </cell>
          <cell r="I3076">
            <v>4</v>
          </cell>
          <cell r="J3076">
            <v>1</v>
          </cell>
        </row>
        <row r="3077">
          <cell r="A3077" t="str">
            <v>SSGN</v>
          </cell>
          <cell r="B3077" t="str">
            <v>Secondary Service Greater than 5kW w/o ID</v>
          </cell>
          <cell r="C3077">
            <v>2.5</v>
          </cell>
          <cell r="D3077">
            <v>25</v>
          </cell>
          <cell r="E3077" t="str">
            <v>R=A1D</v>
          </cell>
          <cell r="F3077">
            <v>3</v>
          </cell>
          <cell r="G3077">
            <v>37606</v>
          </cell>
          <cell r="H3077">
            <v>999</v>
          </cell>
          <cell r="I3077">
            <v>4</v>
          </cell>
          <cell r="J3077">
            <v>1</v>
          </cell>
        </row>
        <row r="3078">
          <cell r="A3078" t="str">
            <v>SSGN</v>
          </cell>
          <cell r="B3078" t="str">
            <v>Secondary Service Greater than 5kW w/o ID</v>
          </cell>
          <cell r="C3078">
            <v>2.5</v>
          </cell>
          <cell r="D3078">
            <v>25</v>
          </cell>
          <cell r="E3078" t="str">
            <v>R=RXS4</v>
          </cell>
          <cell r="F3078">
            <v>3</v>
          </cell>
          <cell r="G3078">
            <v>37517</v>
          </cell>
          <cell r="H3078">
            <v>208</v>
          </cell>
          <cell r="I3078">
            <v>4</v>
          </cell>
          <cell r="J3078">
            <v>1</v>
          </cell>
        </row>
        <row r="3079">
          <cell r="A3079" t="str">
            <v>SSGN</v>
          </cell>
          <cell r="B3079" t="str">
            <v>Secondary Service Greater than 5kW w/o ID</v>
          </cell>
          <cell r="C3079">
            <v>2.5</v>
          </cell>
          <cell r="D3079">
            <v>25</v>
          </cell>
          <cell r="E3079" t="str">
            <v>R=A1R</v>
          </cell>
          <cell r="F3079">
            <v>3</v>
          </cell>
          <cell r="G3079">
            <v>38770</v>
          </cell>
          <cell r="H3079">
            <v>999</v>
          </cell>
          <cell r="I3079">
            <v>4</v>
          </cell>
          <cell r="J3079">
            <v>13</v>
          </cell>
        </row>
        <row r="3080">
          <cell r="A3080" t="str">
            <v>SSGN</v>
          </cell>
          <cell r="B3080" t="str">
            <v>Secondary Service Greater than 5kW w/o ID</v>
          </cell>
          <cell r="C3080">
            <v>2.5</v>
          </cell>
          <cell r="D3080">
            <v>25</v>
          </cell>
          <cell r="E3080" t="str">
            <v>R=A1R</v>
          </cell>
          <cell r="F3080">
            <v>3</v>
          </cell>
          <cell r="G3080">
            <v>38839</v>
          </cell>
          <cell r="H3080">
            <v>999</v>
          </cell>
          <cell r="I3080">
            <v>4</v>
          </cell>
          <cell r="J3080">
            <v>7</v>
          </cell>
        </row>
        <row r="3081">
          <cell r="A3081" t="str">
            <v>SSPN</v>
          </cell>
          <cell r="B3081" t="str">
            <v>Secondary Service Greater than 5kW w/o ID</v>
          </cell>
          <cell r="C3081">
            <v>2.5</v>
          </cell>
          <cell r="D3081">
            <v>25</v>
          </cell>
          <cell r="E3081" t="str">
            <v>R=A1R</v>
          </cell>
          <cell r="F3081">
            <v>3</v>
          </cell>
          <cell r="G3081">
            <v>38785</v>
          </cell>
          <cell r="H3081">
            <v>999</v>
          </cell>
          <cell r="I3081">
            <v>4</v>
          </cell>
          <cell r="J3081">
            <v>2</v>
          </cell>
        </row>
        <row r="3082">
          <cell r="A3082" t="str">
            <v>SSLN</v>
          </cell>
          <cell r="B3082" t="str">
            <v>Secondary Service Greater than 5kW w/o ID</v>
          </cell>
          <cell r="C3082">
            <v>2.5</v>
          </cell>
          <cell r="D3082">
            <v>25</v>
          </cell>
          <cell r="E3082" t="str">
            <v>R=A1R</v>
          </cell>
          <cell r="F3082">
            <v>3</v>
          </cell>
          <cell r="G3082">
            <v>39030</v>
          </cell>
          <cell r="H3082">
            <v>999</v>
          </cell>
          <cell r="I3082">
            <v>4</v>
          </cell>
          <cell r="J3082">
            <v>2</v>
          </cell>
        </row>
        <row r="3083">
          <cell r="A3083" t="str">
            <v>SSLN</v>
          </cell>
          <cell r="B3083" t="str">
            <v>Secondary Service Greater than 5kW w/o ID</v>
          </cell>
          <cell r="C3083">
            <v>2.5</v>
          </cell>
          <cell r="D3083">
            <v>25</v>
          </cell>
          <cell r="E3083" t="str">
            <v>R=A1R</v>
          </cell>
          <cell r="F3083">
            <v>3</v>
          </cell>
          <cell r="G3083">
            <v>39107</v>
          </cell>
          <cell r="H3083">
            <v>999</v>
          </cell>
          <cell r="I3083">
            <v>4</v>
          </cell>
          <cell r="J3083">
            <v>1</v>
          </cell>
        </row>
        <row r="3084">
          <cell r="A3084" t="str">
            <v>SSLN</v>
          </cell>
          <cell r="B3084" t="str">
            <v>Secondary Service Greater than 5kW w/o ID</v>
          </cell>
          <cell r="C3084">
            <v>2.5</v>
          </cell>
          <cell r="D3084">
            <v>25</v>
          </cell>
          <cell r="E3084" t="str">
            <v>R=A1R</v>
          </cell>
          <cell r="F3084">
            <v>3</v>
          </cell>
          <cell r="G3084">
            <v>39090</v>
          </cell>
          <cell r="H3084">
            <v>999</v>
          </cell>
          <cell r="I3084">
            <v>4</v>
          </cell>
          <cell r="J3084">
            <v>2</v>
          </cell>
        </row>
        <row r="3085">
          <cell r="A3085" t="str">
            <v>SSGN</v>
          </cell>
          <cell r="B3085" t="str">
            <v>Secondary Service Greater than 5kW w/o ID</v>
          </cell>
          <cell r="C3085">
            <v>2.5</v>
          </cell>
          <cell r="D3085">
            <v>25</v>
          </cell>
          <cell r="E3085" t="str">
            <v>R=A1R</v>
          </cell>
          <cell r="F3085">
            <v>3</v>
          </cell>
          <cell r="G3085">
            <v>39295</v>
          </cell>
          <cell r="H3085">
            <v>999</v>
          </cell>
          <cell r="I3085">
            <v>4</v>
          </cell>
          <cell r="J3085">
            <v>1</v>
          </cell>
        </row>
        <row r="3086">
          <cell r="A3086" t="str">
            <v>SSLN</v>
          </cell>
          <cell r="B3086" t="str">
            <v>Secondary Service Greater than 5kW w/o ID</v>
          </cell>
          <cell r="C3086">
            <v>2.5</v>
          </cell>
          <cell r="D3086">
            <v>25</v>
          </cell>
          <cell r="E3086" t="str">
            <v>R=A1R</v>
          </cell>
          <cell r="F3086">
            <v>3</v>
          </cell>
          <cell r="G3086">
            <v>39224</v>
          </cell>
          <cell r="H3086">
            <v>999</v>
          </cell>
          <cell r="I3086">
            <v>3</v>
          </cell>
          <cell r="J3086">
            <v>1</v>
          </cell>
        </row>
        <row r="3087">
          <cell r="A3087" t="str">
            <v>SSGN</v>
          </cell>
          <cell r="B3087" t="str">
            <v>Secondary Service Greater than 5kW w/o ID</v>
          </cell>
          <cell r="C3087">
            <v>2.5</v>
          </cell>
          <cell r="D3087">
            <v>25</v>
          </cell>
          <cell r="E3087" t="str">
            <v>R=A1R</v>
          </cell>
          <cell r="F3087">
            <v>3</v>
          </cell>
          <cell r="G3087">
            <v>39510</v>
          </cell>
          <cell r="H3087">
            <v>999</v>
          </cell>
          <cell r="I3087">
            <v>4</v>
          </cell>
          <cell r="J3087">
            <v>3</v>
          </cell>
        </row>
        <row r="3088">
          <cell r="A3088" t="str">
            <v>SSAN</v>
          </cell>
          <cell r="B3088" t="str">
            <v>Secondary Service Greater than 5kW w/o ID</v>
          </cell>
          <cell r="C3088">
            <v>2.5</v>
          </cell>
          <cell r="D3088">
            <v>25</v>
          </cell>
          <cell r="E3088" t="str">
            <v>R=A1R</v>
          </cell>
          <cell r="F3088">
            <v>3</v>
          </cell>
          <cell r="G3088">
            <v>39610</v>
          </cell>
          <cell r="H3088">
            <v>999</v>
          </cell>
          <cell r="I3088">
            <v>4</v>
          </cell>
          <cell r="J3088">
            <v>1</v>
          </cell>
        </row>
        <row r="3089">
          <cell r="A3089" t="str">
            <v>SSLN</v>
          </cell>
          <cell r="B3089" t="str">
            <v>Secondary Service Greater than 5kW w/o ID</v>
          </cell>
          <cell r="C3089">
            <v>2.5</v>
          </cell>
          <cell r="D3089">
            <v>25</v>
          </cell>
          <cell r="E3089" t="str">
            <v>R=K5WA</v>
          </cell>
          <cell r="F3089">
            <v>3</v>
          </cell>
          <cell r="H3089">
            <v>277</v>
          </cell>
          <cell r="I3089">
            <v>4</v>
          </cell>
          <cell r="J3089">
            <v>1</v>
          </cell>
        </row>
        <row r="3090">
          <cell r="A3090" t="str">
            <v>SSLN</v>
          </cell>
          <cell r="B3090" t="str">
            <v>Secondary Service Greater than 5kW w/o ID</v>
          </cell>
          <cell r="C3090">
            <v>2.5</v>
          </cell>
          <cell r="D3090">
            <v>25</v>
          </cell>
          <cell r="E3090" t="str">
            <v>R=SV5SD</v>
          </cell>
          <cell r="F3090">
            <v>3</v>
          </cell>
          <cell r="H3090">
            <v>277</v>
          </cell>
          <cell r="I3090">
            <v>4</v>
          </cell>
          <cell r="J3090">
            <v>6</v>
          </cell>
        </row>
        <row r="3091">
          <cell r="A3091" t="str">
            <v>SSGN</v>
          </cell>
          <cell r="B3091" t="str">
            <v>Secondary Service Greater than 5kW w/o ID</v>
          </cell>
          <cell r="C3091">
            <v>2.5</v>
          </cell>
          <cell r="D3091">
            <v>25</v>
          </cell>
          <cell r="E3091" t="str">
            <v>R=K6WA</v>
          </cell>
          <cell r="F3091">
            <v>3</v>
          </cell>
          <cell r="H3091">
            <v>208</v>
          </cell>
          <cell r="I3091">
            <v>4</v>
          </cell>
          <cell r="J3091">
            <v>1</v>
          </cell>
        </row>
        <row r="3092">
          <cell r="A3092" t="str">
            <v>SSLN</v>
          </cell>
          <cell r="B3092" t="str">
            <v>Secondary Service Greater than 5kW w/o ID</v>
          </cell>
          <cell r="C3092">
            <v>2.5</v>
          </cell>
          <cell r="D3092">
            <v>25</v>
          </cell>
          <cell r="E3092" t="str">
            <v>R=SSM6A</v>
          </cell>
          <cell r="F3092">
            <v>3</v>
          </cell>
          <cell r="H3092">
            <v>0</v>
          </cell>
          <cell r="I3092">
            <v>0</v>
          </cell>
          <cell r="J3092">
            <v>1</v>
          </cell>
        </row>
        <row r="3093">
          <cell r="A3093" t="str">
            <v>SSGN</v>
          </cell>
          <cell r="B3093" t="str">
            <v>Secondary Service Greater than 5kW w/o ID</v>
          </cell>
          <cell r="C3093">
            <v>2.5</v>
          </cell>
          <cell r="D3093">
            <v>25</v>
          </cell>
          <cell r="E3093" t="str">
            <v>R=S5DA</v>
          </cell>
          <cell r="F3093">
            <v>3</v>
          </cell>
          <cell r="H3093">
            <v>0</v>
          </cell>
          <cell r="I3093">
            <v>0</v>
          </cell>
          <cell r="J3093">
            <v>1</v>
          </cell>
        </row>
        <row r="3094">
          <cell r="A3094" t="str">
            <v>SSLN</v>
          </cell>
          <cell r="B3094" t="str">
            <v>Secondary Service Greater than 5kW w/o ID</v>
          </cell>
          <cell r="C3094">
            <v>2.5</v>
          </cell>
          <cell r="D3094">
            <v>25</v>
          </cell>
          <cell r="E3094" t="str">
            <v>R=A1D</v>
          </cell>
          <cell r="F3094">
            <v>3</v>
          </cell>
          <cell r="H3094">
            <v>240</v>
          </cell>
          <cell r="I3094">
            <v>4</v>
          </cell>
          <cell r="J3094">
            <v>2</v>
          </cell>
        </row>
        <row r="3095">
          <cell r="A3095" t="str">
            <v>SSNN</v>
          </cell>
          <cell r="B3095" t="str">
            <v>Secondary Service Greater than 5kW w/o ID</v>
          </cell>
          <cell r="C3095">
            <v>2.5</v>
          </cell>
          <cell r="D3095">
            <v>25</v>
          </cell>
          <cell r="E3095" t="str">
            <v>R=PWAY</v>
          </cell>
          <cell r="F3095">
            <v>3</v>
          </cell>
          <cell r="H3095">
            <v>240</v>
          </cell>
          <cell r="I3095">
            <v>4</v>
          </cell>
          <cell r="J3095">
            <v>2</v>
          </cell>
        </row>
        <row r="3096">
          <cell r="A3096" t="str">
            <v>SSLN</v>
          </cell>
          <cell r="B3096" t="str">
            <v>Secondary Service Greater than 5kW w/o ID</v>
          </cell>
          <cell r="C3096">
            <v>2.5</v>
          </cell>
          <cell r="D3096">
            <v>25</v>
          </cell>
          <cell r="E3096" t="str">
            <v>R=DXS2</v>
          </cell>
          <cell r="F3096">
            <v>3</v>
          </cell>
          <cell r="H3096">
            <v>240</v>
          </cell>
          <cell r="I3096">
            <v>4</v>
          </cell>
          <cell r="J3096">
            <v>1</v>
          </cell>
        </row>
        <row r="3097">
          <cell r="A3097" t="str">
            <v>SSGN</v>
          </cell>
          <cell r="B3097" t="str">
            <v>Secondary Service Greater than 5kW w/o ID</v>
          </cell>
          <cell r="C3097">
            <v>2.5</v>
          </cell>
          <cell r="D3097">
            <v>25</v>
          </cell>
          <cell r="E3097" t="str">
            <v>R=PWAP</v>
          </cell>
          <cell r="F3097">
            <v>3</v>
          </cell>
          <cell r="H3097">
            <v>240</v>
          </cell>
          <cell r="I3097">
            <v>3</v>
          </cell>
          <cell r="J3097">
            <v>1</v>
          </cell>
        </row>
        <row r="3098">
          <cell r="A3098" t="str">
            <v>SSLN</v>
          </cell>
          <cell r="B3098" t="str">
            <v>Secondary Service Greater than 5kW w/o ID</v>
          </cell>
          <cell r="C3098">
            <v>2.5</v>
          </cell>
          <cell r="D3098">
            <v>25</v>
          </cell>
          <cell r="E3098" t="str">
            <v>R=A1D</v>
          </cell>
          <cell r="F3098">
            <v>3</v>
          </cell>
          <cell r="H3098">
            <v>277</v>
          </cell>
          <cell r="I3098">
            <v>4</v>
          </cell>
          <cell r="J3098">
            <v>11</v>
          </cell>
        </row>
        <row r="3099">
          <cell r="A3099" t="str">
            <v>SSLN</v>
          </cell>
          <cell r="B3099" t="str">
            <v>Secondary Service Greater than 5kW w/o ID</v>
          </cell>
          <cell r="C3099">
            <v>2.5</v>
          </cell>
          <cell r="D3099">
            <v>25</v>
          </cell>
          <cell r="E3099" t="str">
            <v>R=A1D</v>
          </cell>
          <cell r="F3099">
            <v>3</v>
          </cell>
          <cell r="H3099">
            <v>999</v>
          </cell>
          <cell r="I3099">
            <v>4</v>
          </cell>
          <cell r="J3099">
            <v>8</v>
          </cell>
        </row>
        <row r="3100">
          <cell r="A3100" t="str">
            <v>SSGN</v>
          </cell>
          <cell r="B3100" t="str">
            <v>Secondary Service Greater than 5kW w/o ID</v>
          </cell>
          <cell r="C3100">
            <v>2.5</v>
          </cell>
          <cell r="D3100">
            <v>25</v>
          </cell>
          <cell r="E3100" t="str">
            <v>R=SV4SD</v>
          </cell>
          <cell r="F3100">
            <v>3</v>
          </cell>
          <cell r="H3100">
            <v>240</v>
          </cell>
          <cell r="I3100">
            <v>3</v>
          </cell>
          <cell r="J3100">
            <v>2</v>
          </cell>
        </row>
        <row r="3101">
          <cell r="A3101" t="str">
            <v>SSGN</v>
          </cell>
          <cell r="B3101" t="str">
            <v>Secondary Service Greater than 5kW w/o ID</v>
          </cell>
          <cell r="C3101">
            <v>2.5</v>
          </cell>
          <cell r="D3101">
            <v>25</v>
          </cell>
          <cell r="E3101" t="str">
            <v>R=A1D</v>
          </cell>
          <cell r="F3101">
            <v>3</v>
          </cell>
          <cell r="H3101">
            <v>999</v>
          </cell>
          <cell r="I3101">
            <v>4</v>
          </cell>
          <cell r="J3101">
            <v>10</v>
          </cell>
        </row>
        <row r="3102">
          <cell r="A3102" t="str">
            <v>SSNN</v>
          </cell>
          <cell r="B3102" t="str">
            <v>Secondary Service Greater than 5kW w/o ID</v>
          </cell>
          <cell r="C3102">
            <v>2.5</v>
          </cell>
          <cell r="D3102">
            <v>25</v>
          </cell>
          <cell r="E3102" t="str">
            <v>R=PWAP</v>
          </cell>
          <cell r="F3102">
            <v>3</v>
          </cell>
          <cell r="H3102">
            <v>480</v>
          </cell>
          <cell r="I3102">
            <v>3</v>
          </cell>
          <cell r="J3102">
            <v>4</v>
          </cell>
        </row>
        <row r="3103">
          <cell r="A3103" t="str">
            <v>SSGN</v>
          </cell>
          <cell r="B3103" t="str">
            <v>Secondary Service Greater than 5kW w/o ID</v>
          </cell>
          <cell r="C3103">
            <v>2.5</v>
          </cell>
          <cell r="D3103">
            <v>25</v>
          </cell>
          <cell r="E3103" t="str">
            <v>R=A1D</v>
          </cell>
          <cell r="F3103">
            <v>3</v>
          </cell>
          <cell r="G3103">
            <v>37938</v>
          </cell>
          <cell r="H3103">
            <v>999</v>
          </cell>
          <cell r="I3103">
            <v>3</v>
          </cell>
          <cell r="J3103">
            <v>4</v>
          </cell>
        </row>
        <row r="3104">
          <cell r="A3104" t="str">
            <v>SSLN</v>
          </cell>
          <cell r="B3104" t="str">
            <v>Secondary Service Greater than 5kW w/o ID</v>
          </cell>
          <cell r="C3104">
            <v>2.5</v>
          </cell>
          <cell r="D3104">
            <v>25</v>
          </cell>
          <cell r="E3104" t="str">
            <v>R=A1RL</v>
          </cell>
          <cell r="F3104">
            <v>3</v>
          </cell>
          <cell r="G3104">
            <v>38113</v>
          </cell>
          <cell r="H3104">
            <v>999</v>
          </cell>
          <cell r="I3104">
            <v>4</v>
          </cell>
          <cell r="J3104">
            <v>1</v>
          </cell>
        </row>
        <row r="3105">
          <cell r="A3105" t="str">
            <v>SSGN</v>
          </cell>
          <cell r="B3105" t="str">
            <v>Secondary Service Greater than 5kW w/o ID</v>
          </cell>
          <cell r="C3105">
            <v>2.5</v>
          </cell>
          <cell r="D3105">
            <v>25</v>
          </cell>
          <cell r="E3105" t="str">
            <v>R=A1D</v>
          </cell>
          <cell r="F3105">
            <v>3</v>
          </cell>
          <cell r="G3105">
            <v>38020</v>
          </cell>
          <cell r="H3105">
            <v>999</v>
          </cell>
          <cell r="I3105">
            <v>3</v>
          </cell>
          <cell r="J3105">
            <v>1</v>
          </cell>
        </row>
        <row r="3106">
          <cell r="A3106" t="str">
            <v>SSNN</v>
          </cell>
          <cell r="B3106" t="str">
            <v>Secondary Service Greater than 5kW w/o ID</v>
          </cell>
          <cell r="C3106">
            <v>2.5</v>
          </cell>
          <cell r="D3106">
            <v>25</v>
          </cell>
          <cell r="E3106" t="str">
            <v>R=RXS4</v>
          </cell>
          <cell r="F3106">
            <v>3</v>
          </cell>
          <cell r="G3106">
            <v>38194</v>
          </cell>
          <cell r="H3106">
            <v>999</v>
          </cell>
          <cell r="I3106">
            <v>4</v>
          </cell>
          <cell r="J3106">
            <v>3</v>
          </cell>
        </row>
        <row r="3107">
          <cell r="A3107" t="str">
            <v>SSGN</v>
          </cell>
          <cell r="B3107" t="str">
            <v>Secondary Service Greater than 5kW w/o ID</v>
          </cell>
          <cell r="C3107">
            <v>2.5</v>
          </cell>
          <cell r="D3107">
            <v>25</v>
          </cell>
          <cell r="E3107" t="str">
            <v>R=A1D</v>
          </cell>
          <cell r="F3107">
            <v>3</v>
          </cell>
          <cell r="G3107">
            <v>38385</v>
          </cell>
          <cell r="H3107">
            <v>999</v>
          </cell>
          <cell r="I3107">
            <v>4</v>
          </cell>
          <cell r="J3107">
            <v>6</v>
          </cell>
        </row>
        <row r="3108">
          <cell r="A3108" t="str">
            <v>SSGN</v>
          </cell>
          <cell r="B3108" t="str">
            <v>Secondary Service Greater than 5kW w/o ID</v>
          </cell>
          <cell r="C3108">
            <v>2.5</v>
          </cell>
          <cell r="D3108">
            <v>25</v>
          </cell>
          <cell r="E3108" t="str">
            <v>R=A1D</v>
          </cell>
          <cell r="F3108">
            <v>3</v>
          </cell>
          <cell r="G3108">
            <v>38183</v>
          </cell>
          <cell r="H3108">
            <v>999</v>
          </cell>
          <cell r="I3108">
            <v>4</v>
          </cell>
          <cell r="J3108">
            <v>1</v>
          </cell>
        </row>
        <row r="3109">
          <cell r="A3109" t="str">
            <v>SSEN</v>
          </cell>
          <cell r="B3109" t="str">
            <v>Secondary Service Greater than 5kW w/o ID</v>
          </cell>
          <cell r="C3109">
            <v>2.5</v>
          </cell>
          <cell r="D3109">
            <v>25</v>
          </cell>
          <cell r="E3109" t="str">
            <v>R=SV4SD</v>
          </cell>
          <cell r="F3109">
            <v>3</v>
          </cell>
          <cell r="H3109">
            <v>240</v>
          </cell>
          <cell r="I3109">
            <v>4</v>
          </cell>
          <cell r="J3109">
            <v>1</v>
          </cell>
        </row>
        <row r="3110">
          <cell r="A3110" t="str">
            <v>SSLN</v>
          </cell>
          <cell r="B3110" t="str">
            <v>Secondary Service Greater than 5kW w/o ID</v>
          </cell>
          <cell r="C3110">
            <v>2.5</v>
          </cell>
          <cell r="D3110">
            <v>25</v>
          </cell>
          <cell r="E3110" t="str">
            <v>R=SV5SD</v>
          </cell>
          <cell r="F3110">
            <v>3</v>
          </cell>
          <cell r="H3110">
            <v>0</v>
          </cell>
          <cell r="I3110">
            <v>0</v>
          </cell>
          <cell r="J3110">
            <v>1</v>
          </cell>
        </row>
        <row r="3111">
          <cell r="A3111" t="str">
            <v>SSGN</v>
          </cell>
          <cell r="B3111" t="str">
            <v>Secondary Service Greater than 5kW w/o ID</v>
          </cell>
          <cell r="C3111">
            <v>2.5</v>
          </cell>
          <cell r="D3111">
            <v>25</v>
          </cell>
          <cell r="E3111" t="str">
            <v>R=A1R</v>
          </cell>
          <cell r="F3111">
            <v>3</v>
          </cell>
          <cell r="G3111">
            <v>37839</v>
          </cell>
          <cell r="H3111">
            <v>999</v>
          </cell>
          <cell r="I3111">
            <v>4</v>
          </cell>
          <cell r="J3111">
            <v>1</v>
          </cell>
        </row>
        <row r="3112">
          <cell r="A3112" t="str">
            <v>SSGN</v>
          </cell>
          <cell r="B3112" t="str">
            <v>Secondary Service Greater than 5kW w/o ID</v>
          </cell>
          <cell r="C3112">
            <v>2.5</v>
          </cell>
          <cell r="D3112">
            <v>25</v>
          </cell>
          <cell r="E3112" t="str">
            <v>R=A1R</v>
          </cell>
          <cell r="F3112">
            <v>3</v>
          </cell>
          <cell r="G3112">
            <v>37839</v>
          </cell>
          <cell r="H3112">
            <v>999</v>
          </cell>
          <cell r="I3112">
            <v>4</v>
          </cell>
          <cell r="J3112">
            <v>2</v>
          </cell>
        </row>
        <row r="3113">
          <cell r="A3113" t="str">
            <v>SSGN</v>
          </cell>
          <cell r="B3113" t="str">
            <v>Secondary Service Greater than 5kW w/o ID</v>
          </cell>
          <cell r="C3113">
            <v>2.5</v>
          </cell>
          <cell r="D3113">
            <v>25</v>
          </cell>
          <cell r="E3113" t="str">
            <v>R=DDS2</v>
          </cell>
          <cell r="F3113">
            <v>3</v>
          </cell>
          <cell r="H3113">
            <v>480</v>
          </cell>
          <cell r="I3113">
            <v>4</v>
          </cell>
          <cell r="J3113">
            <v>1</v>
          </cell>
        </row>
        <row r="3114">
          <cell r="A3114" t="str">
            <v>SSGN</v>
          </cell>
          <cell r="B3114" t="str">
            <v>Secondary Service Greater than 5kW w/o ID</v>
          </cell>
          <cell r="C3114">
            <v>2.5</v>
          </cell>
          <cell r="D3114">
            <v>25</v>
          </cell>
          <cell r="E3114" t="str">
            <v>R=A1D</v>
          </cell>
          <cell r="F3114">
            <v>3</v>
          </cell>
          <cell r="H3114">
            <v>240</v>
          </cell>
          <cell r="I3114">
            <v>3</v>
          </cell>
          <cell r="J3114">
            <v>1</v>
          </cell>
        </row>
        <row r="3115">
          <cell r="A3115" t="str">
            <v>SSGN</v>
          </cell>
          <cell r="B3115" t="str">
            <v>Secondary Service Greater than 5kW w/o ID</v>
          </cell>
          <cell r="C3115">
            <v>2.5</v>
          </cell>
          <cell r="D3115">
            <v>25</v>
          </cell>
          <cell r="E3115" t="str">
            <v>R=A1D</v>
          </cell>
          <cell r="F3115">
            <v>3</v>
          </cell>
          <cell r="H3115">
            <v>9999</v>
          </cell>
          <cell r="I3115">
            <v>4</v>
          </cell>
          <cell r="J3115">
            <v>1</v>
          </cell>
        </row>
        <row r="3116">
          <cell r="A3116" t="str">
            <v>SSGN</v>
          </cell>
          <cell r="B3116" t="str">
            <v>Secondary Service Greater than 5kW w/o ID</v>
          </cell>
          <cell r="C3116">
            <v>2.5</v>
          </cell>
          <cell r="D3116">
            <v>25</v>
          </cell>
          <cell r="E3116" t="str">
            <v>R=A1D</v>
          </cell>
          <cell r="F3116">
            <v>3</v>
          </cell>
          <cell r="G3116">
            <v>36353</v>
          </cell>
          <cell r="H3116">
            <v>999</v>
          </cell>
          <cell r="I3116">
            <v>3</v>
          </cell>
          <cell r="J3116">
            <v>1</v>
          </cell>
        </row>
        <row r="3117">
          <cell r="A3117" t="str">
            <v>SSGN</v>
          </cell>
          <cell r="B3117" t="str">
            <v>Secondary Service Greater than 5kW w/o ID</v>
          </cell>
          <cell r="C3117">
            <v>2.5</v>
          </cell>
          <cell r="D3117">
            <v>25</v>
          </cell>
          <cell r="E3117" t="str">
            <v>R=A1D</v>
          </cell>
          <cell r="F3117">
            <v>3</v>
          </cell>
          <cell r="G3117">
            <v>37208</v>
          </cell>
          <cell r="H3117">
            <v>999</v>
          </cell>
          <cell r="I3117">
            <v>3</v>
          </cell>
          <cell r="J3117">
            <v>1</v>
          </cell>
        </row>
        <row r="3118">
          <cell r="A3118" t="str">
            <v>SSGN</v>
          </cell>
          <cell r="B3118" t="str">
            <v>Secondary Service Greater than 5kW w/o ID</v>
          </cell>
          <cell r="C3118">
            <v>2.5</v>
          </cell>
          <cell r="D3118">
            <v>25</v>
          </cell>
          <cell r="E3118" t="str">
            <v>R=A1D</v>
          </cell>
          <cell r="F3118">
            <v>3</v>
          </cell>
          <cell r="G3118">
            <v>36462</v>
          </cell>
          <cell r="H3118">
            <v>999</v>
          </cell>
          <cell r="I3118">
            <v>4</v>
          </cell>
          <cell r="J3118">
            <v>1</v>
          </cell>
        </row>
        <row r="3119">
          <cell r="A3119" t="str">
            <v>SSGN</v>
          </cell>
          <cell r="B3119" t="str">
            <v>Secondary Service Greater than 5kW w/o ID</v>
          </cell>
          <cell r="C3119">
            <v>2.5</v>
          </cell>
          <cell r="D3119">
            <v>25</v>
          </cell>
          <cell r="E3119" t="str">
            <v>R=A1D</v>
          </cell>
          <cell r="F3119">
            <v>3</v>
          </cell>
          <cell r="G3119">
            <v>36465</v>
          </cell>
          <cell r="H3119">
            <v>999</v>
          </cell>
          <cell r="I3119">
            <v>3</v>
          </cell>
          <cell r="J3119">
            <v>1</v>
          </cell>
        </row>
        <row r="3120">
          <cell r="A3120" t="str">
            <v>SSGN</v>
          </cell>
          <cell r="B3120" t="str">
            <v>Secondary Service Greater than 5kW w/o ID</v>
          </cell>
          <cell r="C3120">
            <v>2.5</v>
          </cell>
          <cell r="D3120">
            <v>25</v>
          </cell>
          <cell r="E3120" t="str">
            <v>R=SV5SD</v>
          </cell>
          <cell r="F3120">
            <v>3</v>
          </cell>
          <cell r="G3120">
            <v>36410</v>
          </cell>
          <cell r="H3120">
            <v>999</v>
          </cell>
          <cell r="I3120">
            <v>4</v>
          </cell>
          <cell r="J3120">
            <v>1</v>
          </cell>
        </row>
        <row r="3121">
          <cell r="A3121" t="str">
            <v>SSAN</v>
          </cell>
          <cell r="B3121" t="str">
            <v>Secondary Service Greater than 5kW w/o ID</v>
          </cell>
          <cell r="C3121">
            <v>2.5</v>
          </cell>
          <cell r="D3121">
            <v>25</v>
          </cell>
          <cell r="E3121" t="str">
            <v>R=A1D</v>
          </cell>
          <cell r="F3121">
            <v>3</v>
          </cell>
          <cell r="G3121">
            <v>36532</v>
          </cell>
          <cell r="H3121">
            <v>999</v>
          </cell>
          <cell r="I3121">
            <v>4</v>
          </cell>
          <cell r="J3121">
            <v>1</v>
          </cell>
        </row>
        <row r="3122">
          <cell r="A3122" t="str">
            <v>SSLN</v>
          </cell>
          <cell r="B3122" t="str">
            <v>Secondary Service Greater than 5kW w/o ID</v>
          </cell>
          <cell r="C3122">
            <v>2.5</v>
          </cell>
          <cell r="D3122">
            <v>25</v>
          </cell>
          <cell r="E3122" t="str">
            <v>R=A1D</v>
          </cell>
          <cell r="F3122">
            <v>3</v>
          </cell>
          <cell r="G3122">
            <v>36495</v>
          </cell>
          <cell r="H3122">
            <v>120</v>
          </cell>
          <cell r="I3122">
            <v>4</v>
          </cell>
          <cell r="J3122">
            <v>1</v>
          </cell>
        </row>
        <row r="3123">
          <cell r="A3123" t="str">
            <v>SSLN</v>
          </cell>
          <cell r="B3123" t="str">
            <v>Secondary Service Greater than 5kW w/o ID</v>
          </cell>
          <cell r="C3123">
            <v>2.5</v>
          </cell>
          <cell r="D3123">
            <v>25</v>
          </cell>
          <cell r="E3123" t="str">
            <v>R=A1D</v>
          </cell>
          <cell r="F3123">
            <v>3</v>
          </cell>
          <cell r="G3123">
            <v>36669</v>
          </cell>
          <cell r="H3123">
            <v>999</v>
          </cell>
          <cell r="I3123">
            <v>4</v>
          </cell>
          <cell r="J3123">
            <v>5</v>
          </cell>
        </row>
        <row r="3124">
          <cell r="A3124" t="str">
            <v>SSLN</v>
          </cell>
          <cell r="B3124" t="str">
            <v>Secondary Service Greater than 5kW w/o ID</v>
          </cell>
          <cell r="C3124">
            <v>2.5</v>
          </cell>
          <cell r="D3124">
            <v>25</v>
          </cell>
          <cell r="E3124" t="str">
            <v>R=A1D</v>
          </cell>
          <cell r="F3124">
            <v>3</v>
          </cell>
          <cell r="G3124">
            <v>36495</v>
          </cell>
          <cell r="H3124">
            <v>999</v>
          </cell>
          <cell r="I3124">
            <v>4</v>
          </cell>
          <cell r="J3124">
            <v>1</v>
          </cell>
        </row>
        <row r="3125">
          <cell r="A3125" t="str">
            <v>SSGN</v>
          </cell>
          <cell r="B3125" t="str">
            <v>Secondary Service Greater than 5kW w/o ID</v>
          </cell>
          <cell r="C3125">
            <v>2.5</v>
          </cell>
          <cell r="D3125">
            <v>25</v>
          </cell>
          <cell r="E3125" t="str">
            <v>R=A1D</v>
          </cell>
          <cell r="F3125">
            <v>3</v>
          </cell>
          <cell r="G3125">
            <v>36614</v>
          </cell>
          <cell r="H3125">
            <v>999</v>
          </cell>
          <cell r="I3125">
            <v>4</v>
          </cell>
          <cell r="J3125">
            <v>1</v>
          </cell>
        </row>
        <row r="3126">
          <cell r="A3126" t="str">
            <v>SSGN</v>
          </cell>
          <cell r="B3126" t="str">
            <v>Secondary Service Greater than 5kW w/o ID</v>
          </cell>
          <cell r="C3126">
            <v>2.5</v>
          </cell>
          <cell r="D3126">
            <v>25</v>
          </cell>
          <cell r="E3126" t="str">
            <v>R=A1D</v>
          </cell>
          <cell r="F3126">
            <v>3</v>
          </cell>
          <cell r="G3126">
            <v>36816</v>
          </cell>
          <cell r="H3126">
            <v>999</v>
          </cell>
          <cell r="I3126">
            <v>3</v>
          </cell>
          <cell r="J3126">
            <v>3</v>
          </cell>
        </row>
        <row r="3127">
          <cell r="A3127" t="str">
            <v>SSNN</v>
          </cell>
          <cell r="B3127" t="str">
            <v>Secondary Service Greater than 5kW w/o ID</v>
          </cell>
          <cell r="C3127">
            <v>2.5</v>
          </cell>
          <cell r="D3127">
            <v>25</v>
          </cell>
          <cell r="E3127" t="str">
            <v>R=A1D</v>
          </cell>
          <cell r="F3127">
            <v>3</v>
          </cell>
          <cell r="G3127">
            <v>37064</v>
          </cell>
          <cell r="H3127">
            <v>999</v>
          </cell>
          <cell r="I3127">
            <v>4</v>
          </cell>
          <cell r="J3127">
            <v>1</v>
          </cell>
        </row>
        <row r="3128">
          <cell r="A3128" t="str">
            <v>SSGN</v>
          </cell>
          <cell r="B3128" t="str">
            <v>Secondary Service Greater than 5kW w/o ID</v>
          </cell>
          <cell r="C3128">
            <v>2.5</v>
          </cell>
          <cell r="D3128">
            <v>25</v>
          </cell>
          <cell r="E3128" t="str">
            <v>R=A1D</v>
          </cell>
          <cell r="F3128">
            <v>3</v>
          </cell>
          <cell r="G3128">
            <v>37096</v>
          </cell>
          <cell r="H3128">
            <v>999</v>
          </cell>
          <cell r="I3128">
            <v>4</v>
          </cell>
          <cell r="J3128">
            <v>13</v>
          </cell>
        </row>
        <row r="3129">
          <cell r="A3129" t="str">
            <v>SSGN</v>
          </cell>
          <cell r="B3129" t="str">
            <v>Secondary Service Greater than 5kW w/o ID</v>
          </cell>
          <cell r="C3129">
            <v>2.5</v>
          </cell>
          <cell r="D3129">
            <v>25</v>
          </cell>
          <cell r="E3129" t="str">
            <v>R=A1D</v>
          </cell>
          <cell r="F3129">
            <v>3</v>
          </cell>
          <cell r="G3129">
            <v>37208</v>
          </cell>
          <cell r="H3129">
            <v>240</v>
          </cell>
          <cell r="I3129">
            <v>4</v>
          </cell>
          <cell r="J3129">
            <v>1</v>
          </cell>
        </row>
        <row r="3130">
          <cell r="A3130" t="str">
            <v>SSGN</v>
          </cell>
          <cell r="B3130" t="str">
            <v>Secondary Service Greater than 5kW w/o ID</v>
          </cell>
          <cell r="C3130">
            <v>2.5</v>
          </cell>
          <cell r="D3130">
            <v>25</v>
          </cell>
          <cell r="E3130" t="str">
            <v>R=A1D</v>
          </cell>
          <cell r="F3130">
            <v>3</v>
          </cell>
          <cell r="G3130">
            <v>37229</v>
          </cell>
          <cell r="H3130">
            <v>999</v>
          </cell>
          <cell r="I3130">
            <v>4</v>
          </cell>
          <cell r="J3130">
            <v>1</v>
          </cell>
        </row>
        <row r="3131">
          <cell r="A3131" t="str">
            <v>SSGN</v>
          </cell>
          <cell r="B3131" t="str">
            <v>Secondary Service Greater than 5kW w/o ID</v>
          </cell>
          <cell r="C3131">
            <v>2.5</v>
          </cell>
          <cell r="D3131">
            <v>25</v>
          </cell>
          <cell r="E3131" t="str">
            <v>R=A1D</v>
          </cell>
          <cell r="F3131">
            <v>3</v>
          </cell>
          <cell r="G3131">
            <v>37173</v>
          </cell>
          <cell r="H3131">
            <v>999</v>
          </cell>
          <cell r="I3131">
            <v>4</v>
          </cell>
          <cell r="J3131">
            <v>1</v>
          </cell>
        </row>
        <row r="3132">
          <cell r="A3132" t="str">
            <v>SSGN</v>
          </cell>
          <cell r="B3132" t="str">
            <v>Secondary Service Greater than 5kW w/o ID</v>
          </cell>
          <cell r="C3132">
            <v>2.5</v>
          </cell>
          <cell r="D3132">
            <v>25</v>
          </cell>
          <cell r="E3132" t="str">
            <v>R=A1D</v>
          </cell>
          <cell r="F3132">
            <v>3</v>
          </cell>
          <cell r="G3132">
            <v>37320</v>
          </cell>
          <cell r="H3132">
            <v>999</v>
          </cell>
          <cell r="I3132">
            <v>4</v>
          </cell>
          <cell r="J3132">
            <v>4</v>
          </cell>
        </row>
        <row r="3133">
          <cell r="A3133" t="str">
            <v>SSNN</v>
          </cell>
          <cell r="B3133" t="str">
            <v>Secondary Service Greater than 5kW w/o ID</v>
          </cell>
          <cell r="C3133">
            <v>2.5</v>
          </cell>
          <cell r="D3133">
            <v>25</v>
          </cell>
          <cell r="E3133" t="str">
            <v>R=A1D</v>
          </cell>
          <cell r="F3133">
            <v>3</v>
          </cell>
          <cell r="G3133">
            <v>37321</v>
          </cell>
          <cell r="H3133">
            <v>999</v>
          </cell>
          <cell r="I3133">
            <v>3</v>
          </cell>
          <cell r="J3133">
            <v>1</v>
          </cell>
        </row>
        <row r="3134">
          <cell r="A3134" t="str">
            <v>SSGN</v>
          </cell>
          <cell r="B3134" t="str">
            <v>Secondary Service Greater than 5kW w/o ID</v>
          </cell>
          <cell r="C3134">
            <v>2.5</v>
          </cell>
          <cell r="D3134">
            <v>25</v>
          </cell>
          <cell r="E3134" t="str">
            <v>R=A1D</v>
          </cell>
          <cell r="F3134">
            <v>3</v>
          </cell>
          <cell r="G3134">
            <v>37321</v>
          </cell>
          <cell r="H3134">
            <v>999</v>
          </cell>
          <cell r="I3134">
            <v>4</v>
          </cell>
          <cell r="J3134">
            <v>8</v>
          </cell>
        </row>
        <row r="3135">
          <cell r="A3135" t="str">
            <v>SSGN</v>
          </cell>
          <cell r="B3135" t="str">
            <v>Secondary Service Greater than 5kW w/o ID</v>
          </cell>
          <cell r="C3135">
            <v>2.5</v>
          </cell>
          <cell r="D3135">
            <v>25</v>
          </cell>
          <cell r="E3135" t="str">
            <v>R=A1D</v>
          </cell>
          <cell r="F3135">
            <v>3</v>
          </cell>
          <cell r="G3135">
            <v>37336</v>
          </cell>
          <cell r="H3135">
            <v>999</v>
          </cell>
          <cell r="I3135">
            <v>4</v>
          </cell>
          <cell r="J3135">
            <v>1</v>
          </cell>
        </row>
        <row r="3136">
          <cell r="A3136" t="str">
            <v>SSGN</v>
          </cell>
          <cell r="B3136" t="str">
            <v>Secondary Service Greater than 5kW w/o ID</v>
          </cell>
          <cell r="C3136">
            <v>2.5</v>
          </cell>
          <cell r="D3136">
            <v>25</v>
          </cell>
          <cell r="E3136" t="str">
            <v>R=A1D</v>
          </cell>
          <cell r="F3136">
            <v>3</v>
          </cell>
          <cell r="G3136">
            <v>36454</v>
          </cell>
          <cell r="H3136">
            <v>999</v>
          </cell>
          <cell r="I3136">
            <v>4</v>
          </cell>
          <cell r="J3136">
            <v>20</v>
          </cell>
        </row>
        <row r="3137">
          <cell r="A3137" t="str">
            <v>SSLN</v>
          </cell>
          <cell r="B3137" t="str">
            <v>Secondary Service Greater than 5kW w/o ID</v>
          </cell>
          <cell r="C3137">
            <v>2.5</v>
          </cell>
          <cell r="D3137">
            <v>25</v>
          </cell>
          <cell r="E3137" t="str">
            <v>R=A1D</v>
          </cell>
          <cell r="F3137">
            <v>3</v>
          </cell>
          <cell r="G3137">
            <v>37558</v>
          </cell>
          <cell r="H3137">
            <v>999</v>
          </cell>
          <cell r="I3137">
            <v>4</v>
          </cell>
          <cell r="J3137">
            <v>2</v>
          </cell>
        </row>
        <row r="3138">
          <cell r="A3138" t="str">
            <v>SSNN</v>
          </cell>
          <cell r="B3138" t="str">
            <v>Secondary Service Greater than 5kW w/o ID</v>
          </cell>
          <cell r="C3138">
            <v>2.5</v>
          </cell>
          <cell r="D3138">
            <v>25</v>
          </cell>
          <cell r="E3138" t="str">
            <v>R=A1R</v>
          </cell>
          <cell r="F3138">
            <v>3</v>
          </cell>
          <cell r="G3138">
            <v>38776</v>
          </cell>
          <cell r="H3138">
            <v>999</v>
          </cell>
          <cell r="I3138">
            <v>4</v>
          </cell>
          <cell r="J3138">
            <v>1</v>
          </cell>
        </row>
        <row r="3139">
          <cell r="A3139" t="str">
            <v>SSGN</v>
          </cell>
          <cell r="B3139" t="str">
            <v>Secondary Service Greater than 5kW w/o ID</v>
          </cell>
          <cell r="C3139">
            <v>2.5</v>
          </cell>
          <cell r="D3139">
            <v>25</v>
          </cell>
          <cell r="E3139" t="str">
            <v>R=A1R</v>
          </cell>
          <cell r="F3139">
            <v>3</v>
          </cell>
          <cell r="G3139">
            <v>38805</v>
          </cell>
          <cell r="H3139">
            <v>999</v>
          </cell>
          <cell r="I3139">
            <v>4</v>
          </cell>
          <cell r="J3139">
            <v>6</v>
          </cell>
        </row>
        <row r="3140">
          <cell r="A3140" t="str">
            <v>SSLN</v>
          </cell>
          <cell r="B3140" t="str">
            <v>Secondary Service Greater than 5kW w/o ID</v>
          </cell>
          <cell r="C3140">
            <v>2.5</v>
          </cell>
          <cell r="D3140">
            <v>25</v>
          </cell>
          <cell r="E3140" t="str">
            <v>R=A1R</v>
          </cell>
          <cell r="F3140">
            <v>3</v>
          </cell>
          <cell r="G3140">
            <v>39142</v>
          </cell>
          <cell r="H3140">
            <v>999</v>
          </cell>
          <cell r="I3140">
            <v>4</v>
          </cell>
          <cell r="J3140">
            <v>1</v>
          </cell>
        </row>
        <row r="3141">
          <cell r="A3141" t="str">
            <v>SSNN</v>
          </cell>
          <cell r="B3141" t="str">
            <v>Secondary Service Greater than 5kW w/o ID</v>
          </cell>
          <cell r="C3141">
            <v>2.5</v>
          </cell>
          <cell r="D3141">
            <v>25</v>
          </cell>
          <cell r="E3141" t="str">
            <v>R=A1R</v>
          </cell>
          <cell r="F3141">
            <v>3</v>
          </cell>
          <cell r="G3141">
            <v>39295</v>
          </cell>
          <cell r="H3141">
            <v>999</v>
          </cell>
          <cell r="I3141">
            <v>4</v>
          </cell>
          <cell r="J3141">
            <v>1</v>
          </cell>
        </row>
        <row r="3142">
          <cell r="A3142" t="str">
            <v>SSLN</v>
          </cell>
          <cell r="B3142" t="str">
            <v>Secondary Service Greater than 5kW w/o ID</v>
          </cell>
          <cell r="C3142">
            <v>2.5</v>
          </cell>
          <cell r="D3142">
            <v>25</v>
          </cell>
          <cell r="E3142" t="str">
            <v>R=A1R</v>
          </cell>
          <cell r="F3142">
            <v>3</v>
          </cell>
          <cell r="G3142">
            <v>39246</v>
          </cell>
          <cell r="H3142">
            <v>999</v>
          </cell>
          <cell r="I3142">
            <v>4</v>
          </cell>
          <cell r="J3142">
            <v>20</v>
          </cell>
        </row>
        <row r="3143">
          <cell r="A3143" t="str">
            <v>SSAN</v>
          </cell>
          <cell r="B3143" t="str">
            <v>Secondary Service Greater than 5kW w/o ID</v>
          </cell>
          <cell r="C3143">
            <v>2.5</v>
          </cell>
          <cell r="D3143">
            <v>25</v>
          </cell>
          <cell r="E3143" t="str">
            <v>R=A1R</v>
          </cell>
          <cell r="F3143">
            <v>3</v>
          </cell>
          <cell r="G3143">
            <v>39245</v>
          </cell>
          <cell r="H3143">
            <v>999</v>
          </cell>
          <cell r="I3143">
            <v>3</v>
          </cell>
          <cell r="J3143">
            <v>1</v>
          </cell>
        </row>
        <row r="3144">
          <cell r="A3144" t="str">
            <v>SSNN</v>
          </cell>
          <cell r="B3144" t="str">
            <v>Secondary Service Greater than 5kW w/o ID</v>
          </cell>
          <cell r="C3144">
            <v>2.5</v>
          </cell>
          <cell r="D3144">
            <v>25</v>
          </cell>
          <cell r="E3144" t="str">
            <v>R=A1RL</v>
          </cell>
          <cell r="F3144">
            <v>3</v>
          </cell>
          <cell r="G3144">
            <v>39343</v>
          </cell>
          <cell r="H3144">
            <v>999</v>
          </cell>
          <cell r="I3144">
            <v>4</v>
          </cell>
          <cell r="J3144">
            <v>1</v>
          </cell>
        </row>
        <row r="3145">
          <cell r="A3145" t="str">
            <v>SSLN</v>
          </cell>
          <cell r="B3145" t="str">
            <v>Secondary Service Greater than 5kW w/o ID</v>
          </cell>
          <cell r="C3145">
            <v>2.5</v>
          </cell>
          <cell r="D3145">
            <v>25</v>
          </cell>
          <cell r="E3145" t="str">
            <v>P=A1RL</v>
          </cell>
          <cell r="F3145">
            <v>3</v>
          </cell>
          <cell r="G3145">
            <v>39343</v>
          </cell>
          <cell r="H3145">
            <v>999</v>
          </cell>
          <cell r="I3145">
            <v>4</v>
          </cell>
          <cell r="J3145">
            <v>1</v>
          </cell>
        </row>
        <row r="3146">
          <cell r="A3146" t="str">
            <v>SSAN</v>
          </cell>
          <cell r="B3146" t="str">
            <v>Secondary Service Greater than 5kW w/o ID</v>
          </cell>
          <cell r="C3146">
            <v>2.5</v>
          </cell>
          <cell r="D3146">
            <v>25</v>
          </cell>
          <cell r="E3146" t="str">
            <v>R=A1R</v>
          </cell>
          <cell r="F3146">
            <v>3</v>
          </cell>
          <cell r="G3146">
            <v>39449</v>
          </cell>
          <cell r="H3146">
            <v>999</v>
          </cell>
          <cell r="I3146">
            <v>3</v>
          </cell>
          <cell r="J3146">
            <v>4</v>
          </cell>
        </row>
        <row r="3147">
          <cell r="A3147" t="str">
            <v>SSLN</v>
          </cell>
          <cell r="B3147" t="str">
            <v>Secondary Service Greater than 5kW w/o ID</v>
          </cell>
          <cell r="C3147">
            <v>2.5</v>
          </cell>
          <cell r="D3147">
            <v>25</v>
          </cell>
          <cell r="E3147" t="str">
            <v>R=A1D</v>
          </cell>
          <cell r="F3147">
            <v>3</v>
          </cell>
          <cell r="G3147">
            <v>39610</v>
          </cell>
          <cell r="H3147">
            <v>999</v>
          </cell>
          <cell r="I3147">
            <v>4</v>
          </cell>
          <cell r="J3147">
            <v>1</v>
          </cell>
        </row>
        <row r="3148">
          <cell r="A3148" t="str">
            <v>SSGN</v>
          </cell>
          <cell r="B3148" t="str">
            <v>Secondary Service Greater than 5kW w/o ID</v>
          </cell>
          <cell r="C3148">
            <v>2.5</v>
          </cell>
          <cell r="D3148">
            <v>25</v>
          </cell>
          <cell r="E3148" t="str">
            <v>R=A1D</v>
          </cell>
          <cell r="F3148">
            <v>3</v>
          </cell>
          <cell r="G3148">
            <v>39707</v>
          </cell>
          <cell r="H3148">
            <v>999</v>
          </cell>
          <cell r="I3148">
            <v>3</v>
          </cell>
          <cell r="J3148">
            <v>11</v>
          </cell>
        </row>
        <row r="3149">
          <cell r="A3149" t="str">
            <v>SSNN</v>
          </cell>
          <cell r="B3149" t="str">
            <v>Secondary Service Greater than 5kW w/o ID</v>
          </cell>
          <cell r="C3149">
            <v>2.5</v>
          </cell>
          <cell r="D3149">
            <v>25</v>
          </cell>
          <cell r="E3149" t="str">
            <v>R=A1D</v>
          </cell>
          <cell r="F3149">
            <v>3</v>
          </cell>
          <cell r="G3149">
            <v>40014</v>
          </cell>
          <cell r="H3149">
            <v>999</v>
          </cell>
          <cell r="I3149">
            <v>4</v>
          </cell>
          <cell r="J3149">
            <v>2</v>
          </cell>
        </row>
        <row r="3150">
          <cell r="A3150" t="str">
            <v>SSPN</v>
          </cell>
          <cell r="B3150" t="str">
            <v>Secondary Service Greater than 5kW w/o ID</v>
          </cell>
          <cell r="C3150">
            <v>2.5</v>
          </cell>
          <cell r="D3150">
            <v>25</v>
          </cell>
          <cell r="E3150" t="str">
            <v>R=A1D</v>
          </cell>
          <cell r="F3150">
            <v>3</v>
          </cell>
          <cell r="G3150">
            <v>40014</v>
          </cell>
          <cell r="H3150">
            <v>999</v>
          </cell>
          <cell r="I3150">
            <v>4</v>
          </cell>
          <cell r="J3150">
            <v>2</v>
          </cell>
        </row>
        <row r="3151">
          <cell r="A3151" t="str">
            <v>SSGN</v>
          </cell>
          <cell r="B3151" t="str">
            <v>Secondary Service Greater than 5kW w/o ID</v>
          </cell>
          <cell r="C3151">
            <v>2.5</v>
          </cell>
          <cell r="D3151">
            <v>25</v>
          </cell>
          <cell r="E3151" t="str">
            <v>R=A1D+</v>
          </cell>
          <cell r="F3151">
            <v>3</v>
          </cell>
          <cell r="G3151">
            <v>40141</v>
          </cell>
          <cell r="H3151">
            <v>999</v>
          </cell>
          <cell r="I3151">
            <v>4</v>
          </cell>
          <cell r="J3151">
            <v>4</v>
          </cell>
        </row>
        <row r="3152">
          <cell r="A3152" t="str">
            <v>SSLN</v>
          </cell>
          <cell r="B3152" t="str">
            <v>Secondary Service Greater than 5kW w/o ID</v>
          </cell>
          <cell r="C3152">
            <v>2.5</v>
          </cell>
          <cell r="D3152">
            <v>25</v>
          </cell>
          <cell r="E3152" t="str">
            <v>R=PWAY</v>
          </cell>
          <cell r="F3152">
            <v>3</v>
          </cell>
          <cell r="H3152">
            <v>0</v>
          </cell>
          <cell r="I3152">
            <v>0</v>
          </cell>
          <cell r="J3152">
            <v>1</v>
          </cell>
        </row>
        <row r="3153">
          <cell r="A3153" t="str">
            <v>SSGN</v>
          </cell>
          <cell r="B3153" t="str">
            <v>Secondary Service Greater than 5kW w/o ID</v>
          </cell>
          <cell r="C3153">
            <v>2.5</v>
          </cell>
          <cell r="D3153">
            <v>25</v>
          </cell>
          <cell r="E3153" t="str">
            <v>R=A1D</v>
          </cell>
          <cell r="F3153">
            <v>3</v>
          </cell>
          <cell r="H3153">
            <v>208</v>
          </cell>
          <cell r="I3153">
            <v>4</v>
          </cell>
          <cell r="J3153">
            <v>1</v>
          </cell>
        </row>
        <row r="3154">
          <cell r="A3154" t="str">
            <v>SSLN</v>
          </cell>
          <cell r="B3154" t="str">
            <v>Secondary Service Greater than 5kW w/o ID</v>
          </cell>
          <cell r="C3154">
            <v>2.5</v>
          </cell>
          <cell r="D3154">
            <v>25</v>
          </cell>
          <cell r="E3154" t="str">
            <v>R=SL5SR</v>
          </cell>
          <cell r="F3154">
            <v>3</v>
          </cell>
          <cell r="H3154">
            <v>0</v>
          </cell>
          <cell r="I3154">
            <v>4</v>
          </cell>
          <cell r="J3154">
            <v>2</v>
          </cell>
        </row>
        <row r="3155">
          <cell r="A3155" t="str">
            <v>SSNN</v>
          </cell>
          <cell r="B3155" t="str">
            <v>Secondary Service Greater than 5kW w/o ID</v>
          </cell>
          <cell r="C3155">
            <v>2.5</v>
          </cell>
          <cell r="D3155">
            <v>25</v>
          </cell>
          <cell r="E3155" t="str">
            <v>R=K6WA</v>
          </cell>
          <cell r="F3155">
            <v>3</v>
          </cell>
          <cell r="H3155">
            <v>240</v>
          </cell>
          <cell r="I3155">
            <v>4</v>
          </cell>
          <cell r="J3155">
            <v>9</v>
          </cell>
        </row>
        <row r="3156">
          <cell r="A3156" t="str">
            <v>SSLN</v>
          </cell>
          <cell r="B3156" t="str">
            <v>Secondary Service Greater than 5kW w/o ID</v>
          </cell>
          <cell r="C3156">
            <v>2.5</v>
          </cell>
          <cell r="D3156">
            <v>25</v>
          </cell>
          <cell r="E3156" t="str">
            <v>R=SV5SD</v>
          </cell>
          <cell r="F3156">
            <v>3</v>
          </cell>
          <cell r="H3156">
            <v>277</v>
          </cell>
          <cell r="I3156">
            <v>4</v>
          </cell>
          <cell r="J3156">
            <v>8</v>
          </cell>
        </row>
        <row r="3157">
          <cell r="A3157" t="str">
            <v>SSGN</v>
          </cell>
          <cell r="B3157" t="str">
            <v>Secondary Service Greater than 5kW w/o ID</v>
          </cell>
          <cell r="C3157">
            <v>2.5</v>
          </cell>
          <cell r="D3157">
            <v>25</v>
          </cell>
          <cell r="E3157" t="str">
            <v>R=A1D</v>
          </cell>
          <cell r="F3157">
            <v>3</v>
          </cell>
          <cell r="H3157">
            <v>277</v>
          </cell>
          <cell r="I3157">
            <v>4</v>
          </cell>
          <cell r="J3157">
            <v>21</v>
          </cell>
        </row>
        <row r="3158">
          <cell r="A3158" t="str">
            <v>SSLN</v>
          </cell>
          <cell r="B3158" t="str">
            <v>Secondary Service Greater than 5kW w/o ID</v>
          </cell>
          <cell r="C3158">
            <v>2.5</v>
          </cell>
          <cell r="D3158">
            <v>25</v>
          </cell>
          <cell r="E3158" t="str">
            <v>R=DXS2</v>
          </cell>
          <cell r="F3158">
            <v>3</v>
          </cell>
          <cell r="H3158">
            <v>277</v>
          </cell>
          <cell r="I3158">
            <v>4</v>
          </cell>
          <cell r="J3158">
            <v>2</v>
          </cell>
        </row>
        <row r="3159">
          <cell r="A3159" t="str">
            <v>SSGN</v>
          </cell>
          <cell r="B3159" t="str">
            <v>Secondary Service Greater than 5kW w/o ID</v>
          </cell>
          <cell r="C3159">
            <v>2.5</v>
          </cell>
          <cell r="D3159">
            <v>25</v>
          </cell>
          <cell r="E3159" t="str">
            <v>R=A1D</v>
          </cell>
          <cell r="F3159">
            <v>3</v>
          </cell>
          <cell r="H3159">
            <v>999</v>
          </cell>
          <cell r="I3159">
            <v>4</v>
          </cell>
          <cell r="J3159">
            <v>6</v>
          </cell>
        </row>
        <row r="3160">
          <cell r="A3160" t="str">
            <v>SSPN</v>
          </cell>
          <cell r="B3160" t="str">
            <v>Secondary Service Greater than 5kW w/o ID</v>
          </cell>
          <cell r="C3160">
            <v>2.5</v>
          </cell>
          <cell r="D3160">
            <v>25</v>
          </cell>
          <cell r="E3160" t="str">
            <v>R=A1D</v>
          </cell>
          <cell r="F3160">
            <v>3</v>
          </cell>
          <cell r="G3160">
            <v>38020</v>
          </cell>
          <cell r="H3160">
            <v>999</v>
          </cell>
          <cell r="I3160">
            <v>3</v>
          </cell>
          <cell r="J3160">
            <v>1</v>
          </cell>
        </row>
        <row r="3161">
          <cell r="A3161" t="str">
            <v>SSAN</v>
          </cell>
          <cell r="B3161" t="str">
            <v>Secondary Service Greater than 5kW w/o ID</v>
          </cell>
          <cell r="C3161">
            <v>2.5</v>
          </cell>
          <cell r="D3161">
            <v>25</v>
          </cell>
          <cell r="E3161" t="str">
            <v>R=A1D</v>
          </cell>
          <cell r="F3161">
            <v>3</v>
          </cell>
          <cell r="G3161">
            <v>38132</v>
          </cell>
          <cell r="H3161">
            <v>999</v>
          </cell>
          <cell r="I3161">
            <v>4</v>
          </cell>
          <cell r="J3161">
            <v>1</v>
          </cell>
        </row>
        <row r="3162">
          <cell r="A3162" t="str">
            <v>SSEN</v>
          </cell>
          <cell r="B3162" t="str">
            <v>Secondary Service Greater than 5kW w/o ID</v>
          </cell>
          <cell r="C3162">
            <v>2.5</v>
          </cell>
          <cell r="D3162">
            <v>25</v>
          </cell>
          <cell r="E3162" t="str">
            <v>R=RXS4</v>
          </cell>
          <cell r="F3162">
            <v>3</v>
          </cell>
          <cell r="G3162">
            <v>38194</v>
          </cell>
          <cell r="H3162">
            <v>999</v>
          </cell>
          <cell r="I3162">
            <v>4</v>
          </cell>
          <cell r="J3162">
            <v>1</v>
          </cell>
        </row>
        <row r="3163">
          <cell r="A3163" t="str">
            <v>SSPN</v>
          </cell>
          <cell r="B3163" t="str">
            <v>Secondary Service Greater than 5kW w/o ID</v>
          </cell>
          <cell r="C3163">
            <v>2.5</v>
          </cell>
          <cell r="D3163">
            <v>25</v>
          </cell>
          <cell r="E3163" t="str">
            <v>R=A1D</v>
          </cell>
          <cell r="F3163">
            <v>3</v>
          </cell>
          <cell r="G3163">
            <v>36593</v>
          </cell>
          <cell r="H3163">
            <v>999</v>
          </cell>
          <cell r="I3163">
            <v>3</v>
          </cell>
          <cell r="J3163">
            <v>1</v>
          </cell>
        </row>
        <row r="3164">
          <cell r="A3164" t="str">
            <v>SSNN</v>
          </cell>
          <cell r="B3164" t="str">
            <v>Secondary Service Greater than 5kW w/o ID</v>
          </cell>
          <cell r="C3164">
            <v>2.5</v>
          </cell>
          <cell r="D3164">
            <v>25</v>
          </cell>
          <cell r="E3164" t="str">
            <v>R=A1R</v>
          </cell>
          <cell r="F3164">
            <v>3</v>
          </cell>
          <cell r="G3164">
            <v>36495</v>
          </cell>
          <cell r="H3164">
            <v>999</v>
          </cell>
          <cell r="I3164">
            <v>4</v>
          </cell>
          <cell r="J3164">
            <v>1</v>
          </cell>
        </row>
        <row r="3165">
          <cell r="A3165" t="str">
            <v>SSLN</v>
          </cell>
          <cell r="B3165" t="str">
            <v>Secondary Service Greater than 5kW w/o ID</v>
          </cell>
          <cell r="C3165">
            <v>2.5</v>
          </cell>
          <cell r="D3165">
            <v>25</v>
          </cell>
          <cell r="E3165" t="str">
            <v>R=A1R</v>
          </cell>
          <cell r="F3165">
            <v>3</v>
          </cell>
          <cell r="G3165">
            <v>38092</v>
          </cell>
          <cell r="H3165">
            <v>999</v>
          </cell>
          <cell r="I3165">
            <v>4</v>
          </cell>
          <cell r="J3165">
            <v>4</v>
          </cell>
        </row>
        <row r="3166">
          <cell r="A3166" t="str">
            <v>SSGN</v>
          </cell>
          <cell r="B3166" t="str">
            <v>Secondary Service Greater than 5kW w/o ID</v>
          </cell>
          <cell r="C3166">
            <v>2.5</v>
          </cell>
          <cell r="D3166">
            <v>25</v>
          </cell>
          <cell r="E3166" t="str">
            <v>R=A1RL</v>
          </cell>
          <cell r="F3166">
            <v>3</v>
          </cell>
          <cell r="G3166">
            <v>38093</v>
          </cell>
          <cell r="H3166">
            <v>999</v>
          </cell>
          <cell r="I3166">
            <v>4</v>
          </cell>
          <cell r="J3166">
            <v>2</v>
          </cell>
        </row>
        <row r="3167">
          <cell r="A3167" t="str">
            <v>SSGN</v>
          </cell>
          <cell r="B3167" t="str">
            <v>Secondary Service Greater than 5kW w/o ID</v>
          </cell>
          <cell r="C3167">
            <v>2.5</v>
          </cell>
          <cell r="D3167">
            <v>25</v>
          </cell>
          <cell r="E3167" t="str">
            <v>R=A1D</v>
          </cell>
          <cell r="F3167">
            <v>3</v>
          </cell>
          <cell r="G3167">
            <v>38446</v>
          </cell>
          <cell r="H3167">
            <v>999</v>
          </cell>
          <cell r="I3167">
            <v>4</v>
          </cell>
          <cell r="J3167">
            <v>4</v>
          </cell>
        </row>
        <row r="3168">
          <cell r="A3168" t="str">
            <v>SSGN</v>
          </cell>
          <cell r="B3168" t="str">
            <v>Secondary Service Greater than 5kW w/o ID</v>
          </cell>
          <cell r="C3168">
            <v>2.5</v>
          </cell>
          <cell r="D3168">
            <v>25</v>
          </cell>
          <cell r="E3168" t="str">
            <v>R=A1D</v>
          </cell>
          <cell r="F3168">
            <v>3</v>
          </cell>
          <cell r="G3168">
            <v>38183</v>
          </cell>
          <cell r="H3168">
            <v>999</v>
          </cell>
          <cell r="I3168">
            <v>4</v>
          </cell>
          <cell r="J3168">
            <v>19</v>
          </cell>
        </row>
        <row r="3169">
          <cell r="A3169" t="str">
            <v>SSLN</v>
          </cell>
          <cell r="B3169" t="str">
            <v>Secondary Service Greater than 5kW w/o ID</v>
          </cell>
          <cell r="C3169">
            <v>2.5</v>
          </cell>
          <cell r="D3169">
            <v>25</v>
          </cell>
          <cell r="E3169" t="str">
            <v>R=A1R</v>
          </cell>
          <cell r="F3169">
            <v>3</v>
          </cell>
          <cell r="G3169">
            <v>37839</v>
          </cell>
          <cell r="H3169">
            <v>999</v>
          </cell>
          <cell r="I3169">
            <v>4</v>
          </cell>
          <cell r="J3169">
            <v>1</v>
          </cell>
        </row>
        <row r="3170">
          <cell r="A3170" t="str">
            <v>SSNN</v>
          </cell>
          <cell r="B3170" t="str">
            <v>Secondary Service Greater than 5kW w/o ID</v>
          </cell>
          <cell r="C3170">
            <v>2.5</v>
          </cell>
          <cell r="D3170">
            <v>25</v>
          </cell>
          <cell r="E3170" t="str">
            <v>R=SV3SD</v>
          </cell>
          <cell r="F3170">
            <v>3</v>
          </cell>
          <cell r="H3170">
            <v>480</v>
          </cell>
          <cell r="I3170">
            <v>3</v>
          </cell>
          <cell r="J3170">
            <v>1</v>
          </cell>
        </row>
        <row r="3171">
          <cell r="A3171" t="str">
            <v>SSGN</v>
          </cell>
          <cell r="B3171" t="str">
            <v>Secondary Service Greater than 5kW w/o ID</v>
          </cell>
          <cell r="C3171">
            <v>2.5</v>
          </cell>
          <cell r="D3171">
            <v>25</v>
          </cell>
          <cell r="E3171" t="str">
            <v>R=A1D</v>
          </cell>
          <cell r="F3171">
            <v>3</v>
          </cell>
          <cell r="G3171">
            <v>36439</v>
          </cell>
          <cell r="H3171">
            <v>999</v>
          </cell>
          <cell r="I3171">
            <v>4</v>
          </cell>
          <cell r="J3171">
            <v>2</v>
          </cell>
        </row>
        <row r="3172">
          <cell r="A3172" t="str">
            <v>SSLN</v>
          </cell>
          <cell r="B3172" t="str">
            <v>Secondary Service Greater than 5kW w/o ID</v>
          </cell>
          <cell r="C3172">
            <v>2.5</v>
          </cell>
          <cell r="D3172">
            <v>25</v>
          </cell>
          <cell r="E3172" t="str">
            <v>R=A1D</v>
          </cell>
          <cell r="F3172">
            <v>3</v>
          </cell>
          <cell r="G3172">
            <v>36647</v>
          </cell>
          <cell r="H3172">
            <v>999</v>
          </cell>
          <cell r="I3172">
            <v>3</v>
          </cell>
          <cell r="J3172">
            <v>1</v>
          </cell>
        </row>
        <row r="3173">
          <cell r="A3173" t="str">
            <v>SSGN</v>
          </cell>
          <cell r="B3173" t="str">
            <v>Secondary Service Greater than 5kW w/o ID</v>
          </cell>
          <cell r="C3173">
            <v>2.5</v>
          </cell>
          <cell r="D3173">
            <v>25</v>
          </cell>
          <cell r="E3173" t="str">
            <v>R=A1D</v>
          </cell>
          <cell r="F3173">
            <v>3</v>
          </cell>
          <cell r="G3173">
            <v>36495</v>
          </cell>
          <cell r="H3173">
            <v>999</v>
          </cell>
          <cell r="I3173">
            <v>4</v>
          </cell>
          <cell r="J3173">
            <v>3</v>
          </cell>
        </row>
        <row r="3174">
          <cell r="A3174" t="str">
            <v>SSGN</v>
          </cell>
          <cell r="B3174" t="str">
            <v>Secondary Service Greater than 5kW w/o ID</v>
          </cell>
          <cell r="C3174">
            <v>2.5</v>
          </cell>
          <cell r="D3174">
            <v>25</v>
          </cell>
          <cell r="E3174" t="str">
            <v>R=A1D</v>
          </cell>
          <cell r="F3174">
            <v>3</v>
          </cell>
          <cell r="G3174">
            <v>36718</v>
          </cell>
          <cell r="H3174">
            <v>999</v>
          </cell>
          <cell r="I3174">
            <v>3</v>
          </cell>
          <cell r="J3174">
            <v>1</v>
          </cell>
        </row>
        <row r="3175">
          <cell r="A3175" t="str">
            <v>SSLN</v>
          </cell>
          <cell r="B3175" t="str">
            <v>Secondary Service Greater than 5kW w/o ID</v>
          </cell>
          <cell r="C3175">
            <v>2.5</v>
          </cell>
          <cell r="D3175">
            <v>25</v>
          </cell>
          <cell r="E3175" t="str">
            <v>R=A1D</v>
          </cell>
          <cell r="F3175">
            <v>3</v>
          </cell>
          <cell r="G3175">
            <v>36669</v>
          </cell>
          <cell r="H3175">
            <v>999</v>
          </cell>
          <cell r="I3175">
            <v>4</v>
          </cell>
          <cell r="J3175">
            <v>2</v>
          </cell>
        </row>
        <row r="3176">
          <cell r="A3176" t="str">
            <v>SSGN</v>
          </cell>
          <cell r="B3176" t="str">
            <v>Secondary Service Greater than 5kW w/o ID</v>
          </cell>
          <cell r="C3176">
            <v>2.5</v>
          </cell>
          <cell r="D3176">
            <v>25</v>
          </cell>
          <cell r="E3176" t="str">
            <v>R=A1D</v>
          </cell>
          <cell r="F3176">
            <v>3</v>
          </cell>
          <cell r="G3176">
            <v>36373</v>
          </cell>
          <cell r="H3176">
            <v>999</v>
          </cell>
          <cell r="I3176">
            <v>4</v>
          </cell>
          <cell r="J3176">
            <v>2</v>
          </cell>
        </row>
        <row r="3177">
          <cell r="A3177" t="str">
            <v>SSGN</v>
          </cell>
          <cell r="B3177" t="str">
            <v>Secondary Service Greater than 5kW w/o ID</v>
          </cell>
          <cell r="C3177">
            <v>2.5</v>
          </cell>
          <cell r="D3177">
            <v>25</v>
          </cell>
          <cell r="E3177" t="str">
            <v>R=A1D</v>
          </cell>
          <cell r="F3177">
            <v>3</v>
          </cell>
          <cell r="G3177">
            <v>36526</v>
          </cell>
          <cell r="H3177">
            <v>9999</v>
          </cell>
          <cell r="I3177">
            <v>4</v>
          </cell>
          <cell r="J3177">
            <v>3</v>
          </cell>
        </row>
        <row r="3178">
          <cell r="A3178" t="str">
            <v>SSLN</v>
          </cell>
          <cell r="B3178" t="str">
            <v>Secondary Service Greater than 5kW w/o ID</v>
          </cell>
          <cell r="C3178">
            <v>2.5</v>
          </cell>
          <cell r="D3178">
            <v>25</v>
          </cell>
          <cell r="E3178" t="str">
            <v>R=A1D</v>
          </cell>
          <cell r="F3178">
            <v>3</v>
          </cell>
          <cell r="G3178">
            <v>36526</v>
          </cell>
          <cell r="H3178">
            <v>999</v>
          </cell>
          <cell r="I3178">
            <v>4</v>
          </cell>
          <cell r="J3178">
            <v>13</v>
          </cell>
        </row>
        <row r="3179">
          <cell r="A3179" t="str">
            <v>SSGN</v>
          </cell>
          <cell r="B3179" t="str">
            <v>Secondary Service Greater than 5kW w/o ID</v>
          </cell>
          <cell r="C3179">
            <v>2.5</v>
          </cell>
          <cell r="D3179">
            <v>25</v>
          </cell>
          <cell r="E3179" t="str">
            <v>R=A1D</v>
          </cell>
          <cell r="F3179">
            <v>3</v>
          </cell>
          <cell r="G3179">
            <v>37277</v>
          </cell>
          <cell r="H3179">
            <v>999</v>
          </cell>
          <cell r="I3179">
            <v>4</v>
          </cell>
          <cell r="J3179">
            <v>1</v>
          </cell>
        </row>
        <row r="3180">
          <cell r="A3180" t="str">
            <v>SSLN</v>
          </cell>
          <cell r="B3180" t="str">
            <v>Secondary Service Greater than 5kW w/o ID</v>
          </cell>
          <cell r="C3180">
            <v>2.5</v>
          </cell>
          <cell r="D3180">
            <v>25</v>
          </cell>
          <cell r="E3180" t="str">
            <v>R=A1D</v>
          </cell>
          <cell r="F3180">
            <v>3</v>
          </cell>
          <cell r="G3180">
            <v>36557</v>
          </cell>
          <cell r="H3180">
            <v>999</v>
          </cell>
          <cell r="I3180">
            <v>4</v>
          </cell>
          <cell r="J3180">
            <v>1</v>
          </cell>
        </row>
        <row r="3181">
          <cell r="A3181" t="str">
            <v>SSNN</v>
          </cell>
          <cell r="B3181" t="str">
            <v>Secondary Service Greater than 5kW w/o ID</v>
          </cell>
          <cell r="C3181">
            <v>2.5</v>
          </cell>
          <cell r="D3181">
            <v>25</v>
          </cell>
          <cell r="E3181" t="str">
            <v>R=A1D</v>
          </cell>
          <cell r="F3181">
            <v>3</v>
          </cell>
          <cell r="G3181">
            <v>37096</v>
          </cell>
          <cell r="H3181">
            <v>999</v>
          </cell>
          <cell r="I3181">
            <v>4</v>
          </cell>
          <cell r="J3181">
            <v>2</v>
          </cell>
        </row>
        <row r="3182">
          <cell r="A3182" t="str">
            <v>SSGN</v>
          </cell>
          <cell r="B3182" t="str">
            <v>Secondary Service Greater than 5kW w/o ID</v>
          </cell>
          <cell r="C3182">
            <v>2.5</v>
          </cell>
          <cell r="D3182">
            <v>25</v>
          </cell>
          <cell r="E3182" t="str">
            <v>R=A1D</v>
          </cell>
          <cell r="F3182">
            <v>3</v>
          </cell>
          <cell r="H3182">
            <v>999</v>
          </cell>
          <cell r="I3182">
            <v>4</v>
          </cell>
          <cell r="J3182">
            <v>1</v>
          </cell>
        </row>
        <row r="3183">
          <cell r="A3183" t="str">
            <v>SSGN</v>
          </cell>
          <cell r="B3183" t="str">
            <v>Secondary Service Greater than 5kW w/o ID</v>
          </cell>
          <cell r="C3183">
            <v>2.5</v>
          </cell>
          <cell r="D3183">
            <v>25</v>
          </cell>
          <cell r="E3183" t="str">
            <v>R=A1D</v>
          </cell>
          <cell r="F3183">
            <v>3</v>
          </cell>
          <cell r="G3183">
            <v>37208</v>
          </cell>
          <cell r="H3183">
            <v>240</v>
          </cell>
          <cell r="I3183">
            <v>4</v>
          </cell>
          <cell r="J3183">
            <v>2</v>
          </cell>
        </row>
        <row r="3184">
          <cell r="A3184" t="str">
            <v>SSGN</v>
          </cell>
          <cell r="B3184" t="str">
            <v>Secondary Service Greater than 5kW w/o ID</v>
          </cell>
          <cell r="C3184">
            <v>2.5</v>
          </cell>
          <cell r="D3184">
            <v>25</v>
          </cell>
          <cell r="E3184" t="str">
            <v>R=A1D</v>
          </cell>
          <cell r="F3184">
            <v>3</v>
          </cell>
          <cell r="G3184">
            <v>37277</v>
          </cell>
          <cell r="H3184">
            <v>240</v>
          </cell>
          <cell r="I3184">
            <v>4</v>
          </cell>
          <cell r="J3184">
            <v>4</v>
          </cell>
        </row>
        <row r="3185">
          <cell r="A3185" t="str">
            <v>SSAN</v>
          </cell>
          <cell r="B3185" t="str">
            <v>Secondary Service Greater than 5kW w/o ID</v>
          </cell>
          <cell r="C3185">
            <v>2.5</v>
          </cell>
          <cell r="D3185">
            <v>25</v>
          </cell>
          <cell r="E3185" t="str">
            <v>R=A1D</v>
          </cell>
          <cell r="F3185">
            <v>3</v>
          </cell>
          <cell r="G3185">
            <v>37173</v>
          </cell>
          <cell r="H3185">
            <v>999</v>
          </cell>
          <cell r="I3185">
            <v>4</v>
          </cell>
          <cell r="J3185">
            <v>1</v>
          </cell>
        </row>
        <row r="3186">
          <cell r="A3186" t="str">
            <v>SSLN</v>
          </cell>
          <cell r="B3186" t="str">
            <v>Secondary Service Greater than 5kW w/o ID</v>
          </cell>
          <cell r="C3186">
            <v>2.5</v>
          </cell>
          <cell r="D3186">
            <v>25</v>
          </cell>
          <cell r="E3186" t="str">
            <v>R=A1D</v>
          </cell>
          <cell r="F3186">
            <v>3</v>
          </cell>
          <cell r="G3186">
            <v>37146</v>
          </cell>
          <cell r="H3186">
            <v>999</v>
          </cell>
          <cell r="I3186">
            <v>4</v>
          </cell>
          <cell r="J3186">
            <v>1</v>
          </cell>
        </row>
        <row r="3187">
          <cell r="A3187" t="str">
            <v>SSNN</v>
          </cell>
          <cell r="B3187" t="str">
            <v>Secondary Service Greater than 5kW w/o ID</v>
          </cell>
          <cell r="C3187">
            <v>2.5</v>
          </cell>
          <cell r="D3187">
            <v>25</v>
          </cell>
          <cell r="E3187" t="str">
            <v>R=A1D</v>
          </cell>
          <cell r="F3187">
            <v>3</v>
          </cell>
          <cell r="G3187">
            <v>37356</v>
          </cell>
          <cell r="H3187">
            <v>999</v>
          </cell>
          <cell r="I3187">
            <v>4</v>
          </cell>
          <cell r="J3187">
            <v>1</v>
          </cell>
        </row>
        <row r="3188">
          <cell r="A3188" t="str">
            <v>SSGN</v>
          </cell>
          <cell r="B3188" t="str">
            <v>Secondary Service Greater than 5kW w/o ID</v>
          </cell>
          <cell r="C3188">
            <v>2.5</v>
          </cell>
          <cell r="D3188">
            <v>25</v>
          </cell>
          <cell r="E3188" t="str">
            <v>R=A1D</v>
          </cell>
          <cell r="F3188">
            <v>3</v>
          </cell>
          <cell r="G3188">
            <v>36161</v>
          </cell>
          <cell r="H3188">
            <v>999</v>
          </cell>
          <cell r="I3188">
            <v>4</v>
          </cell>
          <cell r="J3188">
            <v>1</v>
          </cell>
        </row>
        <row r="3189">
          <cell r="A3189" t="str">
            <v>SSPN</v>
          </cell>
          <cell r="B3189" t="str">
            <v>Secondary Service Greater than 5kW w/o ID</v>
          </cell>
          <cell r="C3189">
            <v>2.5</v>
          </cell>
          <cell r="D3189">
            <v>25</v>
          </cell>
          <cell r="E3189" t="str">
            <v>R=RXS4</v>
          </cell>
          <cell r="F3189">
            <v>3</v>
          </cell>
          <cell r="G3189">
            <v>37512</v>
          </cell>
          <cell r="H3189">
            <v>999</v>
          </cell>
          <cell r="I3189">
            <v>4</v>
          </cell>
          <cell r="J3189">
            <v>1</v>
          </cell>
        </row>
        <row r="3190">
          <cell r="A3190" t="str">
            <v>SSPN</v>
          </cell>
          <cell r="B3190" t="str">
            <v>Secondary Service Greater than 5kW w/o ID</v>
          </cell>
          <cell r="C3190">
            <v>2.5</v>
          </cell>
          <cell r="D3190">
            <v>25</v>
          </cell>
          <cell r="E3190" t="str">
            <v>R=A1RL</v>
          </cell>
          <cell r="F3190">
            <v>3</v>
          </cell>
          <cell r="G3190">
            <v>38775</v>
          </cell>
          <cell r="H3190">
            <v>999</v>
          </cell>
          <cell r="I3190">
            <v>4</v>
          </cell>
          <cell r="J3190">
            <v>2</v>
          </cell>
        </row>
        <row r="3191">
          <cell r="A3191" t="str">
            <v>SSGN</v>
          </cell>
          <cell r="B3191" t="str">
            <v>Secondary Service Greater than 5kW w/o ID</v>
          </cell>
          <cell r="C3191">
            <v>2.5</v>
          </cell>
          <cell r="D3191">
            <v>25</v>
          </cell>
          <cell r="E3191" t="str">
            <v>R=A1R</v>
          </cell>
          <cell r="F3191">
            <v>3</v>
          </cell>
          <cell r="G3191">
            <v>38874</v>
          </cell>
          <cell r="H3191">
            <v>999</v>
          </cell>
          <cell r="I3191">
            <v>4</v>
          </cell>
          <cell r="J3191">
            <v>9</v>
          </cell>
        </row>
        <row r="3192">
          <cell r="A3192" t="str">
            <v>SSGN</v>
          </cell>
          <cell r="B3192" t="str">
            <v>Secondary Service Greater than 5kW w/o ID</v>
          </cell>
          <cell r="C3192">
            <v>2.5</v>
          </cell>
          <cell r="D3192">
            <v>25</v>
          </cell>
          <cell r="E3192" t="str">
            <v>R=A1R</v>
          </cell>
          <cell r="F3192">
            <v>3</v>
          </cell>
          <cell r="G3192">
            <v>39056</v>
          </cell>
          <cell r="H3192">
            <v>999</v>
          </cell>
          <cell r="I3192">
            <v>4</v>
          </cell>
          <cell r="J3192">
            <v>5</v>
          </cell>
        </row>
        <row r="3193">
          <cell r="A3193" t="str">
            <v>SSGN</v>
          </cell>
          <cell r="B3193" t="str">
            <v>Secondary Service Greater than 5kW w/o ID</v>
          </cell>
          <cell r="C3193">
            <v>2.5</v>
          </cell>
          <cell r="D3193">
            <v>25</v>
          </cell>
          <cell r="E3193" t="str">
            <v>R=A1R</v>
          </cell>
          <cell r="F3193">
            <v>3</v>
          </cell>
          <cell r="G3193">
            <v>39224</v>
          </cell>
          <cell r="H3193">
            <v>999</v>
          </cell>
          <cell r="I3193">
            <v>3</v>
          </cell>
          <cell r="J3193">
            <v>3</v>
          </cell>
        </row>
        <row r="3194">
          <cell r="A3194" t="str">
            <v>DSGN</v>
          </cell>
          <cell r="B3194" t="str">
            <v>Secondary Service Greater than 5kW w/o ID</v>
          </cell>
          <cell r="C3194">
            <v>2.5</v>
          </cell>
          <cell r="D3194">
            <v>25</v>
          </cell>
          <cell r="E3194" t="str">
            <v>R=A1R</v>
          </cell>
          <cell r="F3194">
            <v>3</v>
          </cell>
          <cell r="G3194">
            <v>39308</v>
          </cell>
          <cell r="H3194">
            <v>999</v>
          </cell>
          <cell r="I3194">
            <v>4</v>
          </cell>
          <cell r="J3194">
            <v>1</v>
          </cell>
        </row>
        <row r="3195">
          <cell r="A3195" t="str">
            <v>SSGN</v>
          </cell>
          <cell r="B3195" t="str">
            <v>Secondary Service Greater than 5kW w/o ID</v>
          </cell>
          <cell r="C3195">
            <v>2.5</v>
          </cell>
          <cell r="D3195">
            <v>25</v>
          </cell>
          <cell r="E3195" t="str">
            <v>R=A1R</v>
          </cell>
          <cell r="F3195">
            <v>3</v>
          </cell>
          <cell r="G3195">
            <v>39482</v>
          </cell>
          <cell r="H3195">
            <v>999</v>
          </cell>
          <cell r="I3195">
            <v>4</v>
          </cell>
          <cell r="J3195">
            <v>6</v>
          </cell>
        </row>
        <row r="3196">
          <cell r="A3196" t="str">
            <v>SSLN</v>
          </cell>
          <cell r="B3196" t="str">
            <v>Secondary Service Greater than 5kW w/o ID</v>
          </cell>
          <cell r="C3196">
            <v>2.5</v>
          </cell>
          <cell r="D3196">
            <v>25</v>
          </cell>
          <cell r="E3196" t="str">
            <v>R=A1D</v>
          </cell>
          <cell r="F3196">
            <v>3</v>
          </cell>
          <cell r="G3196">
            <v>39707</v>
          </cell>
          <cell r="H3196">
            <v>999</v>
          </cell>
          <cell r="I3196">
            <v>3</v>
          </cell>
          <cell r="J3196">
            <v>3</v>
          </cell>
        </row>
        <row r="3197">
          <cell r="A3197" t="str">
            <v>SSAN</v>
          </cell>
          <cell r="B3197" t="str">
            <v>Secondary Service Greater than 5kW w/o ID</v>
          </cell>
          <cell r="C3197">
            <v>2.5</v>
          </cell>
          <cell r="D3197">
            <v>25</v>
          </cell>
          <cell r="E3197" t="str">
            <v>R=A1D</v>
          </cell>
          <cell r="F3197">
            <v>3</v>
          </cell>
          <cell r="G3197">
            <v>39666</v>
          </cell>
          <cell r="H3197">
            <v>999</v>
          </cell>
          <cell r="I3197">
            <v>4</v>
          </cell>
          <cell r="J3197">
            <v>1</v>
          </cell>
        </row>
        <row r="3198">
          <cell r="A3198" t="str">
            <v>SSGN</v>
          </cell>
          <cell r="B3198" t="str">
            <v>Secondary Service Greater than 5kW w/o ID</v>
          </cell>
          <cell r="C3198">
            <v>2.5</v>
          </cell>
          <cell r="D3198">
            <v>25</v>
          </cell>
          <cell r="E3198" t="str">
            <v>R=A1D</v>
          </cell>
          <cell r="F3198">
            <v>3</v>
          </cell>
          <cell r="G3198">
            <v>39650</v>
          </cell>
          <cell r="H3198">
            <v>999</v>
          </cell>
          <cell r="I3198">
            <v>3</v>
          </cell>
          <cell r="J3198">
            <v>6</v>
          </cell>
        </row>
        <row r="3199">
          <cell r="A3199" t="str">
            <v>SSLN</v>
          </cell>
          <cell r="B3199" t="str">
            <v>Secondary Service Greater than 5kW w/o ID</v>
          </cell>
          <cell r="C3199">
            <v>2.5</v>
          </cell>
          <cell r="D3199">
            <v>25</v>
          </cell>
          <cell r="E3199" t="str">
            <v>R=SV5SD</v>
          </cell>
          <cell r="F3199">
            <v>3</v>
          </cell>
          <cell r="H3199">
            <v>120</v>
          </cell>
          <cell r="I3199">
            <v>4</v>
          </cell>
          <cell r="J3199">
            <v>3</v>
          </cell>
        </row>
        <row r="3200">
          <cell r="A3200" t="str">
            <v>SSGN</v>
          </cell>
          <cell r="B3200" t="str">
            <v>Secondary Service Greater than 5kW w/o ID</v>
          </cell>
          <cell r="C3200">
            <v>2.5</v>
          </cell>
          <cell r="D3200">
            <v>25</v>
          </cell>
          <cell r="E3200" t="str">
            <v>R=S6DA</v>
          </cell>
          <cell r="F3200">
            <v>3</v>
          </cell>
          <cell r="H3200">
            <v>0</v>
          </cell>
          <cell r="I3200">
            <v>0</v>
          </cell>
          <cell r="J3200">
            <v>1</v>
          </cell>
        </row>
        <row r="3201">
          <cell r="A3201" t="str">
            <v>SSNN</v>
          </cell>
          <cell r="B3201" t="str">
            <v>Secondary Service Greater than 5kW w/o ID</v>
          </cell>
          <cell r="C3201">
            <v>2.5</v>
          </cell>
          <cell r="D3201">
            <v>25</v>
          </cell>
          <cell r="E3201" t="str">
            <v>R=A1D</v>
          </cell>
          <cell r="F3201">
            <v>3</v>
          </cell>
          <cell r="H3201">
            <v>240</v>
          </cell>
          <cell r="I3201">
            <v>4</v>
          </cell>
          <cell r="J3201">
            <v>14</v>
          </cell>
        </row>
        <row r="3202">
          <cell r="A3202" t="str">
            <v>SSGN</v>
          </cell>
          <cell r="B3202" t="str">
            <v>Secondary Service Greater than 5kW w/o ID</v>
          </cell>
          <cell r="C3202">
            <v>2.5</v>
          </cell>
          <cell r="D3202">
            <v>25</v>
          </cell>
          <cell r="E3202" t="str">
            <v>R=SV4SD</v>
          </cell>
          <cell r="F3202">
            <v>3</v>
          </cell>
          <cell r="H3202">
            <v>999</v>
          </cell>
          <cell r="I3202">
            <v>4</v>
          </cell>
          <cell r="J3202">
            <v>5</v>
          </cell>
        </row>
        <row r="3203">
          <cell r="A3203" t="str">
            <v>SSGN</v>
          </cell>
          <cell r="B3203" t="str">
            <v>Secondary Service Greater than 5kW w/o ID</v>
          </cell>
          <cell r="C3203">
            <v>2.5</v>
          </cell>
          <cell r="D3203">
            <v>25</v>
          </cell>
          <cell r="E3203" t="str">
            <v>R=A1R</v>
          </cell>
          <cell r="F3203">
            <v>3</v>
          </cell>
          <cell r="G3203">
            <v>38343</v>
          </cell>
          <cell r="H3203">
            <v>999</v>
          </cell>
          <cell r="I3203">
            <v>3</v>
          </cell>
          <cell r="J3203">
            <v>1</v>
          </cell>
        </row>
        <row r="3204">
          <cell r="A3204" t="str">
            <v>SSGN</v>
          </cell>
          <cell r="B3204" t="str">
            <v>Secondary Service Greater than 5kW w/o ID</v>
          </cell>
          <cell r="C3204">
            <v>2.5</v>
          </cell>
          <cell r="D3204">
            <v>25</v>
          </cell>
          <cell r="E3204" t="str">
            <v>R=A1D</v>
          </cell>
          <cell r="F3204">
            <v>3</v>
          </cell>
          <cell r="G3204">
            <v>38602</v>
          </cell>
          <cell r="H3204">
            <v>999</v>
          </cell>
          <cell r="I3204">
            <v>4</v>
          </cell>
          <cell r="J3204">
            <v>9</v>
          </cell>
        </row>
        <row r="3205">
          <cell r="A3205" t="str">
            <v>SSLN</v>
          </cell>
          <cell r="B3205" t="str">
            <v>Secondary Service Greater than 5kW w/o ID</v>
          </cell>
          <cell r="C3205">
            <v>2.5</v>
          </cell>
          <cell r="D3205">
            <v>25</v>
          </cell>
          <cell r="E3205" t="str">
            <v>R=A1R</v>
          </cell>
          <cell r="F3205">
            <v>3</v>
          </cell>
          <cell r="G3205">
            <v>38310</v>
          </cell>
          <cell r="H3205">
            <v>999</v>
          </cell>
          <cell r="I3205">
            <v>3</v>
          </cell>
          <cell r="J3205">
            <v>1</v>
          </cell>
        </row>
        <row r="3206">
          <cell r="A3206" t="str">
            <v>SSGN</v>
          </cell>
          <cell r="B3206" t="str">
            <v>Secondary Service Greater than 5kW w/o ID</v>
          </cell>
          <cell r="C3206">
            <v>2.5</v>
          </cell>
          <cell r="D3206">
            <v>25</v>
          </cell>
          <cell r="E3206" t="str">
            <v>R=A1R</v>
          </cell>
          <cell r="F3206">
            <v>3</v>
          </cell>
          <cell r="H3206">
            <v>999</v>
          </cell>
          <cell r="I3206">
            <v>4</v>
          </cell>
          <cell r="J3206">
            <v>5</v>
          </cell>
        </row>
        <row r="3207">
          <cell r="A3207" t="str">
            <v>SSGN</v>
          </cell>
          <cell r="B3207" t="str">
            <v>Secondary Service Greater than 5kW w/o ID</v>
          </cell>
          <cell r="C3207">
            <v>2.5</v>
          </cell>
          <cell r="D3207">
            <v>25</v>
          </cell>
          <cell r="E3207" t="str">
            <v>R=A1R</v>
          </cell>
          <cell r="F3207">
            <v>3</v>
          </cell>
          <cell r="G3207">
            <v>38132</v>
          </cell>
          <cell r="H3207">
            <v>999</v>
          </cell>
          <cell r="I3207">
            <v>4</v>
          </cell>
          <cell r="J3207">
            <v>1</v>
          </cell>
        </row>
        <row r="3208">
          <cell r="A3208" t="str">
            <v>SSNN</v>
          </cell>
          <cell r="B3208" t="str">
            <v>Secondary Service Greater than 5kW w/o ID</v>
          </cell>
          <cell r="C3208">
            <v>2.5</v>
          </cell>
          <cell r="D3208">
            <v>25</v>
          </cell>
          <cell r="E3208" t="str">
            <v>R=A1R</v>
          </cell>
          <cell r="F3208">
            <v>3</v>
          </cell>
          <cell r="G3208">
            <v>38092</v>
          </cell>
          <cell r="H3208">
            <v>999</v>
          </cell>
          <cell r="I3208">
            <v>3</v>
          </cell>
          <cell r="J3208">
            <v>1</v>
          </cell>
        </row>
        <row r="3209">
          <cell r="A3209" t="str">
            <v>SSLN</v>
          </cell>
          <cell r="B3209" t="str">
            <v>Secondary Service Greater than 5kW w/o ID</v>
          </cell>
          <cell r="C3209">
            <v>2.5</v>
          </cell>
          <cell r="D3209">
            <v>25</v>
          </cell>
          <cell r="E3209" t="str">
            <v>R=RXS4</v>
          </cell>
          <cell r="F3209">
            <v>3</v>
          </cell>
          <cell r="G3209">
            <v>38075</v>
          </cell>
          <cell r="H3209">
            <v>999</v>
          </cell>
          <cell r="I3209">
            <v>4</v>
          </cell>
          <cell r="J3209">
            <v>3</v>
          </cell>
        </row>
        <row r="3210">
          <cell r="A3210" t="str">
            <v>SSAN</v>
          </cell>
          <cell r="B3210" t="str">
            <v>Secondary Service Greater than 5kW w/o ID</v>
          </cell>
          <cell r="C3210">
            <v>2.5</v>
          </cell>
          <cell r="D3210">
            <v>25</v>
          </cell>
          <cell r="E3210" t="str">
            <v>R=SV5SD</v>
          </cell>
          <cell r="F3210">
            <v>3</v>
          </cell>
          <cell r="H3210">
            <v>277</v>
          </cell>
          <cell r="I3210">
            <v>4</v>
          </cell>
          <cell r="J3210">
            <v>1</v>
          </cell>
        </row>
        <row r="3211">
          <cell r="A3211" t="str">
            <v>SSLN</v>
          </cell>
          <cell r="B3211" t="str">
            <v>Secondary Service Greater than 5kW w/o ID</v>
          </cell>
          <cell r="C3211">
            <v>2.5</v>
          </cell>
          <cell r="D3211">
            <v>25</v>
          </cell>
          <cell r="E3211" t="str">
            <v>R=SSM6A</v>
          </cell>
          <cell r="F3211">
            <v>3</v>
          </cell>
          <cell r="H3211">
            <v>277</v>
          </cell>
          <cell r="I3211">
            <v>4</v>
          </cell>
          <cell r="J3211">
            <v>1</v>
          </cell>
        </row>
        <row r="3212">
          <cell r="A3212" t="str">
            <v>SSGN</v>
          </cell>
          <cell r="B3212" t="str">
            <v>Secondary Service Greater than 5kW w/o ID</v>
          </cell>
          <cell r="C3212">
            <v>2.5</v>
          </cell>
          <cell r="D3212">
            <v>25</v>
          </cell>
          <cell r="E3212" t="str">
            <v>R=DDS2</v>
          </cell>
          <cell r="F3212">
            <v>3</v>
          </cell>
          <cell r="H3212">
            <v>120</v>
          </cell>
          <cell r="I3212">
            <v>4</v>
          </cell>
          <cell r="J3212">
            <v>2</v>
          </cell>
        </row>
        <row r="3213">
          <cell r="A3213" t="str">
            <v>SSGN</v>
          </cell>
          <cell r="B3213" t="str">
            <v>Secondary Service Greater than 5kW w/o ID</v>
          </cell>
          <cell r="C3213">
            <v>2.5</v>
          </cell>
          <cell r="D3213">
            <v>25</v>
          </cell>
          <cell r="E3213" t="str">
            <v>R=SV5SD</v>
          </cell>
          <cell r="F3213">
            <v>3</v>
          </cell>
          <cell r="G3213">
            <v>36462</v>
          </cell>
          <cell r="H3213">
            <v>999</v>
          </cell>
          <cell r="I3213">
            <v>4</v>
          </cell>
          <cell r="J3213">
            <v>1</v>
          </cell>
        </row>
        <row r="3214">
          <cell r="A3214" t="str">
            <v>SSGN</v>
          </cell>
          <cell r="B3214" t="str">
            <v>Secondary Service Greater than 5kW w/o ID</v>
          </cell>
          <cell r="C3214">
            <v>2.5</v>
          </cell>
          <cell r="D3214">
            <v>25</v>
          </cell>
          <cell r="E3214" t="str">
            <v>R=A1D</v>
          </cell>
          <cell r="F3214">
            <v>3</v>
          </cell>
          <cell r="G3214">
            <v>36406</v>
          </cell>
          <cell r="H3214">
            <v>999</v>
          </cell>
          <cell r="I3214">
            <v>4</v>
          </cell>
          <cell r="J3214">
            <v>23</v>
          </cell>
        </row>
        <row r="3215">
          <cell r="A3215" t="str">
            <v>SSGN</v>
          </cell>
          <cell r="B3215" t="str">
            <v>Secondary Service Greater than 5kW w/o ID</v>
          </cell>
          <cell r="C3215">
            <v>2.5</v>
          </cell>
          <cell r="D3215">
            <v>25</v>
          </cell>
          <cell r="E3215" t="str">
            <v>R=SSM8A</v>
          </cell>
          <cell r="F3215">
            <v>3</v>
          </cell>
          <cell r="G3215">
            <v>36411</v>
          </cell>
          <cell r="H3215">
            <v>240</v>
          </cell>
          <cell r="I3215">
            <v>4</v>
          </cell>
          <cell r="J3215">
            <v>4</v>
          </cell>
        </row>
        <row r="3216">
          <cell r="A3216" t="str">
            <v>SSGN</v>
          </cell>
          <cell r="B3216" t="str">
            <v>Secondary Service Greater than 5kW w/o ID</v>
          </cell>
          <cell r="C3216">
            <v>2.5</v>
          </cell>
          <cell r="D3216">
            <v>25</v>
          </cell>
          <cell r="E3216" t="str">
            <v>R=A1D</v>
          </cell>
          <cell r="F3216">
            <v>3</v>
          </cell>
          <cell r="G3216">
            <v>36669</v>
          </cell>
          <cell r="H3216">
            <v>999</v>
          </cell>
          <cell r="I3216">
            <v>4</v>
          </cell>
          <cell r="J3216">
            <v>1</v>
          </cell>
        </row>
        <row r="3217">
          <cell r="A3217" t="str">
            <v>SSLN</v>
          </cell>
          <cell r="B3217" t="str">
            <v>Secondary Service Greater than 5kW w/o ID</v>
          </cell>
          <cell r="C3217">
            <v>2.5</v>
          </cell>
          <cell r="D3217">
            <v>25</v>
          </cell>
          <cell r="E3217" t="str">
            <v>R=A1D</v>
          </cell>
          <cell r="F3217">
            <v>3</v>
          </cell>
          <cell r="G3217">
            <v>36776</v>
          </cell>
          <cell r="H3217">
            <v>999</v>
          </cell>
          <cell r="I3217">
            <v>4</v>
          </cell>
          <cell r="J3217">
            <v>2</v>
          </cell>
        </row>
        <row r="3218">
          <cell r="A3218" t="str">
            <v>SSGN</v>
          </cell>
          <cell r="B3218" t="str">
            <v>Secondary Service Greater than 5kW w/o ID</v>
          </cell>
          <cell r="C3218">
            <v>2.5</v>
          </cell>
          <cell r="D3218">
            <v>25</v>
          </cell>
          <cell r="E3218" t="str">
            <v>R=A1D</v>
          </cell>
          <cell r="F3218">
            <v>3</v>
          </cell>
          <cell r="G3218">
            <v>37095</v>
          </cell>
          <cell r="H3218">
            <v>999</v>
          </cell>
          <cell r="I3218">
            <v>3</v>
          </cell>
          <cell r="J3218">
            <v>1</v>
          </cell>
        </row>
        <row r="3219">
          <cell r="A3219" t="str">
            <v>SSPN</v>
          </cell>
          <cell r="B3219" t="str">
            <v>Secondary Service Greater than 5kW w/o ID</v>
          </cell>
          <cell r="C3219">
            <v>2.5</v>
          </cell>
          <cell r="D3219">
            <v>25</v>
          </cell>
          <cell r="E3219" t="str">
            <v>R=A1D</v>
          </cell>
          <cell r="F3219">
            <v>3</v>
          </cell>
          <cell r="G3219">
            <v>37096</v>
          </cell>
          <cell r="H3219">
            <v>999</v>
          </cell>
          <cell r="I3219">
            <v>4</v>
          </cell>
          <cell r="J3219">
            <v>1</v>
          </cell>
        </row>
        <row r="3220">
          <cell r="A3220" t="str">
            <v>SSLN</v>
          </cell>
          <cell r="B3220" t="str">
            <v>Secondary Service Greater than 5kW w/o ID</v>
          </cell>
          <cell r="C3220">
            <v>2.5</v>
          </cell>
          <cell r="D3220">
            <v>25</v>
          </cell>
          <cell r="E3220" t="str">
            <v>R=A1D</v>
          </cell>
          <cell r="F3220">
            <v>3</v>
          </cell>
          <cell r="G3220">
            <v>36915</v>
          </cell>
          <cell r="H3220">
            <v>999</v>
          </cell>
          <cell r="I3220">
            <v>4</v>
          </cell>
          <cell r="J3220">
            <v>5</v>
          </cell>
        </row>
        <row r="3221">
          <cell r="A3221" t="str">
            <v>SSLN</v>
          </cell>
          <cell r="B3221" t="str">
            <v>Secondary Service Greater than 5kW w/o ID</v>
          </cell>
          <cell r="C3221">
            <v>2.5</v>
          </cell>
          <cell r="D3221">
            <v>25</v>
          </cell>
          <cell r="E3221" t="str">
            <v>R=A1D</v>
          </cell>
          <cell r="F3221">
            <v>3</v>
          </cell>
          <cell r="G3221">
            <v>37173</v>
          </cell>
          <cell r="H3221">
            <v>999</v>
          </cell>
          <cell r="I3221">
            <v>4</v>
          </cell>
          <cell r="J3221">
            <v>2</v>
          </cell>
        </row>
        <row r="3222">
          <cell r="A3222" t="str">
            <v>SSNN</v>
          </cell>
          <cell r="B3222" t="str">
            <v>Secondary Service Greater than 5kW w/o ID</v>
          </cell>
          <cell r="C3222">
            <v>2.5</v>
          </cell>
          <cell r="D3222">
            <v>25</v>
          </cell>
          <cell r="E3222" t="str">
            <v>R=A1D</v>
          </cell>
          <cell r="F3222">
            <v>3</v>
          </cell>
          <cell r="G3222">
            <v>37320</v>
          </cell>
          <cell r="H3222">
            <v>120</v>
          </cell>
          <cell r="I3222">
            <v>4</v>
          </cell>
          <cell r="J3222">
            <v>1</v>
          </cell>
        </row>
        <row r="3223">
          <cell r="A3223" t="str">
            <v>SSGN</v>
          </cell>
          <cell r="B3223" t="str">
            <v>Secondary Service Greater than 5kW w/o ID</v>
          </cell>
          <cell r="C3223">
            <v>2.5</v>
          </cell>
          <cell r="D3223">
            <v>25</v>
          </cell>
          <cell r="E3223" t="str">
            <v>R=A1D</v>
          </cell>
          <cell r="F3223">
            <v>3</v>
          </cell>
          <cell r="G3223">
            <v>37356</v>
          </cell>
          <cell r="H3223">
            <v>999</v>
          </cell>
          <cell r="I3223">
            <v>4</v>
          </cell>
          <cell r="J3223">
            <v>15</v>
          </cell>
        </row>
        <row r="3224">
          <cell r="A3224" t="str">
            <v>SSPN</v>
          </cell>
          <cell r="B3224" t="str">
            <v>Secondary Service Greater than 5kW w/o ID</v>
          </cell>
          <cell r="C3224">
            <v>2.5</v>
          </cell>
          <cell r="D3224">
            <v>25</v>
          </cell>
          <cell r="E3224" t="str">
            <v>R=A1D</v>
          </cell>
          <cell r="F3224">
            <v>3</v>
          </cell>
          <cell r="G3224">
            <v>36454</v>
          </cell>
          <cell r="H3224">
            <v>999</v>
          </cell>
          <cell r="I3224">
            <v>4</v>
          </cell>
          <cell r="J3224">
            <v>1</v>
          </cell>
        </row>
        <row r="3225">
          <cell r="A3225" t="str">
            <v>SSAN</v>
          </cell>
          <cell r="B3225" t="str">
            <v>Secondary Service Greater than 5kW w/o ID</v>
          </cell>
          <cell r="C3225">
            <v>2.5</v>
          </cell>
          <cell r="D3225">
            <v>25</v>
          </cell>
          <cell r="E3225" t="str">
            <v>R=A1D</v>
          </cell>
          <cell r="F3225">
            <v>3</v>
          </cell>
          <cell r="G3225">
            <v>37606</v>
          </cell>
          <cell r="H3225">
            <v>999</v>
          </cell>
          <cell r="I3225">
            <v>4</v>
          </cell>
          <cell r="J3225">
            <v>1</v>
          </cell>
        </row>
        <row r="3226">
          <cell r="A3226" t="str">
            <v>SSLN</v>
          </cell>
          <cell r="B3226" t="str">
            <v>Secondary Service Greater than 5kW w/o ID</v>
          </cell>
          <cell r="C3226">
            <v>2.5</v>
          </cell>
          <cell r="D3226">
            <v>25</v>
          </cell>
          <cell r="E3226" t="str">
            <v>R=A1RL</v>
          </cell>
          <cell r="F3226">
            <v>3</v>
          </cell>
          <cell r="G3226">
            <v>38775</v>
          </cell>
          <cell r="H3226">
            <v>999</v>
          </cell>
          <cell r="I3226">
            <v>4</v>
          </cell>
          <cell r="J3226">
            <v>5</v>
          </cell>
        </row>
        <row r="3227">
          <cell r="A3227" t="str">
            <v>SSLN</v>
          </cell>
          <cell r="B3227" t="str">
            <v>Secondary Service Greater than 5kW w/o ID</v>
          </cell>
          <cell r="C3227">
            <v>2.5</v>
          </cell>
          <cell r="D3227">
            <v>25</v>
          </cell>
          <cell r="E3227" t="str">
            <v>R=A1R</v>
          </cell>
          <cell r="F3227">
            <v>3</v>
          </cell>
          <cell r="G3227">
            <v>38776</v>
          </cell>
          <cell r="H3227">
            <v>999</v>
          </cell>
          <cell r="I3227">
            <v>4</v>
          </cell>
          <cell r="J3227">
            <v>1</v>
          </cell>
        </row>
        <row r="3228">
          <cell r="A3228" t="str">
            <v>SSGN</v>
          </cell>
          <cell r="B3228" t="str">
            <v>Secondary Service Greater than 5kW w/o ID</v>
          </cell>
          <cell r="C3228">
            <v>2.5</v>
          </cell>
          <cell r="D3228">
            <v>25</v>
          </cell>
          <cell r="E3228" t="str">
            <v>R=A1R</v>
          </cell>
          <cell r="F3228">
            <v>3</v>
          </cell>
          <cell r="G3228">
            <v>38971</v>
          </cell>
          <cell r="H3228">
            <v>999</v>
          </cell>
          <cell r="I3228">
            <v>4</v>
          </cell>
          <cell r="J3228">
            <v>12</v>
          </cell>
        </row>
        <row r="3229">
          <cell r="A3229" t="str">
            <v>SSNN</v>
          </cell>
          <cell r="B3229" t="str">
            <v>Secondary Service Greater than 5kW w/o ID</v>
          </cell>
          <cell r="C3229">
            <v>2.5</v>
          </cell>
          <cell r="D3229">
            <v>25</v>
          </cell>
          <cell r="E3229" t="str">
            <v>R=A1R</v>
          </cell>
          <cell r="F3229">
            <v>3</v>
          </cell>
          <cell r="G3229">
            <v>39107</v>
          </cell>
          <cell r="H3229">
            <v>999</v>
          </cell>
          <cell r="I3229">
            <v>4</v>
          </cell>
          <cell r="J3229">
            <v>6</v>
          </cell>
        </row>
        <row r="3230">
          <cell r="A3230" t="str">
            <v>SSNN</v>
          </cell>
          <cell r="B3230" t="str">
            <v>Secondary Service Greater than 5kW w/o ID</v>
          </cell>
          <cell r="C3230">
            <v>2.5</v>
          </cell>
          <cell r="D3230">
            <v>25</v>
          </cell>
          <cell r="E3230" t="str">
            <v>R=A1R</v>
          </cell>
          <cell r="F3230">
            <v>3</v>
          </cell>
          <cell r="G3230">
            <v>39091</v>
          </cell>
          <cell r="H3230">
            <v>999</v>
          </cell>
          <cell r="I3230">
            <v>3</v>
          </cell>
          <cell r="J3230">
            <v>2</v>
          </cell>
        </row>
        <row r="3231">
          <cell r="A3231" t="str">
            <v>SSNN</v>
          </cell>
          <cell r="B3231" t="str">
            <v>Secondary Service Greater than 5kW w/o ID</v>
          </cell>
          <cell r="C3231">
            <v>2.5</v>
          </cell>
          <cell r="D3231">
            <v>25</v>
          </cell>
          <cell r="E3231" t="str">
            <v>R=A1R</v>
          </cell>
          <cell r="F3231">
            <v>3</v>
          </cell>
          <cell r="G3231">
            <v>39254</v>
          </cell>
          <cell r="H3231">
            <v>999</v>
          </cell>
          <cell r="I3231">
            <v>4</v>
          </cell>
          <cell r="J3231">
            <v>9</v>
          </cell>
        </row>
        <row r="3232">
          <cell r="A3232" t="str">
            <v>SSLN</v>
          </cell>
          <cell r="B3232" t="str">
            <v>Secondary Service Greater than 5kW w/o ID</v>
          </cell>
          <cell r="C3232">
            <v>2.5</v>
          </cell>
          <cell r="D3232">
            <v>25</v>
          </cell>
          <cell r="E3232" t="str">
            <v>R=A1R</v>
          </cell>
          <cell r="F3232">
            <v>3</v>
          </cell>
          <cell r="G3232">
            <v>39295</v>
          </cell>
          <cell r="H3232">
            <v>999</v>
          </cell>
          <cell r="I3232">
            <v>4</v>
          </cell>
          <cell r="J3232">
            <v>3</v>
          </cell>
        </row>
        <row r="3233">
          <cell r="A3233" t="str">
            <v>SSPN</v>
          </cell>
          <cell r="B3233" t="str">
            <v>Secondary Service Greater than 5kW w/o ID</v>
          </cell>
          <cell r="C3233">
            <v>2.5</v>
          </cell>
          <cell r="D3233">
            <v>25</v>
          </cell>
          <cell r="E3233" t="str">
            <v>R=A1R</v>
          </cell>
          <cell r="F3233">
            <v>3</v>
          </cell>
          <cell r="G3233">
            <v>39308</v>
          </cell>
          <cell r="H3233">
            <v>999</v>
          </cell>
          <cell r="I3233">
            <v>4</v>
          </cell>
          <cell r="J3233">
            <v>2</v>
          </cell>
        </row>
        <row r="3234">
          <cell r="A3234" t="str">
            <v>SSEN</v>
          </cell>
          <cell r="B3234" t="str">
            <v>Secondary Service Greater than 5kW w/o ID</v>
          </cell>
          <cell r="C3234">
            <v>2.5</v>
          </cell>
          <cell r="D3234">
            <v>25</v>
          </cell>
          <cell r="E3234" t="str">
            <v>R=A1RL</v>
          </cell>
          <cell r="F3234">
            <v>3</v>
          </cell>
          <cell r="G3234">
            <v>39343</v>
          </cell>
          <cell r="H3234">
            <v>999</v>
          </cell>
          <cell r="I3234">
            <v>4</v>
          </cell>
          <cell r="J3234">
            <v>1</v>
          </cell>
        </row>
        <row r="3235">
          <cell r="A3235" t="str">
            <v>SSAN</v>
          </cell>
          <cell r="B3235" t="str">
            <v>Secondary Service Greater than 5kW w/o ID</v>
          </cell>
          <cell r="C3235">
            <v>2.5</v>
          </cell>
          <cell r="D3235">
            <v>25</v>
          </cell>
          <cell r="E3235" t="str">
            <v>R=A1RL</v>
          </cell>
          <cell r="F3235">
            <v>3</v>
          </cell>
          <cell r="G3235">
            <v>39343</v>
          </cell>
          <cell r="H3235">
            <v>999</v>
          </cell>
          <cell r="I3235">
            <v>4</v>
          </cell>
          <cell r="J3235">
            <v>1</v>
          </cell>
        </row>
        <row r="3236">
          <cell r="A3236" t="str">
            <v>SSNN</v>
          </cell>
          <cell r="B3236" t="str">
            <v>Secondary Service Greater than 5kW w/o ID</v>
          </cell>
          <cell r="C3236">
            <v>2.5</v>
          </cell>
          <cell r="D3236">
            <v>25</v>
          </cell>
          <cell r="E3236" t="str">
            <v>R=A1D</v>
          </cell>
          <cell r="F3236">
            <v>3</v>
          </cell>
          <cell r="G3236">
            <v>39707</v>
          </cell>
          <cell r="H3236">
            <v>999</v>
          </cell>
          <cell r="I3236">
            <v>4</v>
          </cell>
          <cell r="J3236">
            <v>1</v>
          </cell>
        </row>
        <row r="3237">
          <cell r="A3237" t="str">
            <v>SSAN</v>
          </cell>
          <cell r="B3237" t="str">
            <v>Secondary Service Greater than 5kW w/o ID</v>
          </cell>
          <cell r="C3237">
            <v>2.5</v>
          </cell>
          <cell r="D3237">
            <v>25</v>
          </cell>
          <cell r="E3237" t="str">
            <v>R=A1D</v>
          </cell>
          <cell r="F3237">
            <v>3</v>
          </cell>
          <cell r="G3237">
            <v>40014</v>
          </cell>
          <cell r="H3237">
            <v>999</v>
          </cell>
          <cell r="I3237">
            <v>4</v>
          </cell>
          <cell r="J3237">
            <v>4</v>
          </cell>
        </row>
        <row r="3238">
          <cell r="A3238" t="str">
            <v>SSLN</v>
          </cell>
          <cell r="B3238" t="str">
            <v>Secondary Service Greater than 5kW w/o ID</v>
          </cell>
          <cell r="C3238">
            <v>2.5</v>
          </cell>
          <cell r="D3238">
            <v>25</v>
          </cell>
          <cell r="E3238" t="str">
            <v>R=K5WA</v>
          </cell>
          <cell r="F3238">
            <v>3</v>
          </cell>
          <cell r="H3238">
            <v>0</v>
          </cell>
          <cell r="I3238">
            <v>0</v>
          </cell>
          <cell r="J3238">
            <v>1</v>
          </cell>
        </row>
        <row r="3239">
          <cell r="A3239" t="str">
            <v>SSGN</v>
          </cell>
          <cell r="B3239" t="str">
            <v>Secondary Service Greater than 5kW w/o ID</v>
          </cell>
          <cell r="C3239">
            <v>2.5</v>
          </cell>
          <cell r="D3239">
            <v>25</v>
          </cell>
          <cell r="E3239" t="str">
            <v>R=A1D</v>
          </cell>
          <cell r="F3239">
            <v>3</v>
          </cell>
          <cell r="H3239">
            <v>0</v>
          </cell>
          <cell r="I3239">
            <v>0</v>
          </cell>
          <cell r="J3239">
            <v>5</v>
          </cell>
        </row>
        <row r="3240">
          <cell r="A3240" t="str">
            <v>SSLN</v>
          </cell>
          <cell r="B3240" t="str">
            <v>Secondary Service Greater than 5kW w/o ID</v>
          </cell>
          <cell r="C3240">
            <v>2.5</v>
          </cell>
          <cell r="D3240">
            <v>25</v>
          </cell>
          <cell r="E3240" t="str">
            <v>R=A1D</v>
          </cell>
          <cell r="F3240">
            <v>3</v>
          </cell>
          <cell r="H3240">
            <v>480</v>
          </cell>
          <cell r="I3240">
            <v>4</v>
          </cell>
          <cell r="J3240">
            <v>5</v>
          </cell>
        </row>
        <row r="3241">
          <cell r="A3241" t="str">
            <v>SSLN</v>
          </cell>
          <cell r="B3241" t="str">
            <v>Secondary Service Greater than 5kW w/o ID</v>
          </cell>
          <cell r="C3241">
            <v>2.5</v>
          </cell>
          <cell r="D3241">
            <v>25</v>
          </cell>
          <cell r="E3241" t="str">
            <v>R=SV4SD</v>
          </cell>
          <cell r="F3241">
            <v>3</v>
          </cell>
          <cell r="H3241">
            <v>240</v>
          </cell>
          <cell r="I3241">
            <v>4</v>
          </cell>
          <cell r="J3241">
            <v>1</v>
          </cell>
        </row>
        <row r="3242">
          <cell r="A3242" t="str">
            <v>SSAN</v>
          </cell>
          <cell r="B3242" t="str">
            <v>Secondary Service Greater than 5kW w/o ID</v>
          </cell>
          <cell r="C3242">
            <v>2.5</v>
          </cell>
          <cell r="D3242">
            <v>25</v>
          </cell>
          <cell r="E3242" t="str">
            <v>R=K5WA</v>
          </cell>
          <cell r="F3242">
            <v>3</v>
          </cell>
          <cell r="H3242">
            <v>120</v>
          </cell>
          <cell r="I3242">
            <v>4</v>
          </cell>
          <cell r="J3242">
            <v>1</v>
          </cell>
        </row>
        <row r="3243">
          <cell r="A3243" t="str">
            <v>SSAN</v>
          </cell>
          <cell r="B3243" t="str">
            <v>Secondary Service Greater than 5kW w/o ID</v>
          </cell>
          <cell r="C3243">
            <v>2.5</v>
          </cell>
          <cell r="D3243">
            <v>25</v>
          </cell>
          <cell r="E3243" t="str">
            <v>R=PWA</v>
          </cell>
          <cell r="F3243">
            <v>3</v>
          </cell>
          <cell r="H3243">
            <v>240</v>
          </cell>
          <cell r="I3243">
            <v>4</v>
          </cell>
          <cell r="J3243">
            <v>2</v>
          </cell>
        </row>
        <row r="3244">
          <cell r="A3244" t="str">
            <v>SSGN</v>
          </cell>
          <cell r="B3244" t="str">
            <v>Secondary Service Greater than 5kW w/o ID</v>
          </cell>
          <cell r="C3244">
            <v>2.5</v>
          </cell>
          <cell r="D3244">
            <v>25</v>
          </cell>
          <cell r="E3244" t="str">
            <v>R=K6WA</v>
          </cell>
          <cell r="F3244">
            <v>3</v>
          </cell>
          <cell r="H3244">
            <v>240</v>
          </cell>
          <cell r="I3244">
            <v>4</v>
          </cell>
          <cell r="J3244">
            <v>2</v>
          </cell>
        </row>
        <row r="3245">
          <cell r="A3245" t="str">
            <v>SSGN</v>
          </cell>
          <cell r="B3245" t="str">
            <v>Secondary Service Greater than 5kW w/o ID</v>
          </cell>
          <cell r="C3245">
            <v>2.5</v>
          </cell>
          <cell r="D3245">
            <v>25</v>
          </cell>
          <cell r="E3245" t="str">
            <v>R=K6WA</v>
          </cell>
          <cell r="F3245">
            <v>3</v>
          </cell>
          <cell r="H3245">
            <v>240</v>
          </cell>
          <cell r="I3245">
            <v>3</v>
          </cell>
          <cell r="J3245">
            <v>2</v>
          </cell>
        </row>
        <row r="3246">
          <cell r="A3246" t="str">
            <v>DSGN</v>
          </cell>
          <cell r="B3246" t="str">
            <v>Secondary Service Greater than 5kW w/o ID</v>
          </cell>
          <cell r="C3246">
            <v>2.5</v>
          </cell>
          <cell r="D3246">
            <v>25</v>
          </cell>
          <cell r="E3246" t="str">
            <v>R=A1D</v>
          </cell>
          <cell r="F3246">
            <v>3</v>
          </cell>
          <cell r="H3246">
            <v>240</v>
          </cell>
          <cell r="I3246">
            <v>4</v>
          </cell>
          <cell r="J3246">
            <v>1</v>
          </cell>
        </row>
        <row r="3247">
          <cell r="A3247" t="str">
            <v>SSGN</v>
          </cell>
          <cell r="B3247" t="str">
            <v>Secondary Service Greater than 5kW w/o ID</v>
          </cell>
          <cell r="C3247">
            <v>2.5</v>
          </cell>
          <cell r="D3247">
            <v>25</v>
          </cell>
          <cell r="E3247" t="str">
            <v>R=K5WA</v>
          </cell>
          <cell r="F3247">
            <v>3</v>
          </cell>
          <cell r="H3247">
            <v>277</v>
          </cell>
          <cell r="I3247">
            <v>4</v>
          </cell>
          <cell r="J3247">
            <v>1</v>
          </cell>
        </row>
        <row r="3248">
          <cell r="A3248" t="str">
            <v>SSGN</v>
          </cell>
          <cell r="B3248" t="str">
            <v>Secondary Service Greater than 5kW w/o ID</v>
          </cell>
          <cell r="C3248">
            <v>2.5</v>
          </cell>
          <cell r="D3248">
            <v>25</v>
          </cell>
          <cell r="E3248" t="str">
            <v>R=SV4SD</v>
          </cell>
          <cell r="F3248">
            <v>3</v>
          </cell>
          <cell r="H3248">
            <v>240</v>
          </cell>
          <cell r="I3248">
            <v>4</v>
          </cell>
          <cell r="J3248">
            <v>1</v>
          </cell>
        </row>
        <row r="3249">
          <cell r="A3249" t="str">
            <v>SSNN</v>
          </cell>
          <cell r="B3249" t="str">
            <v>Secondary Service Greater than 5kW w/o ID</v>
          </cell>
          <cell r="C3249">
            <v>2.5</v>
          </cell>
          <cell r="D3249">
            <v>25</v>
          </cell>
          <cell r="E3249" t="str">
            <v>R=A1D</v>
          </cell>
          <cell r="F3249">
            <v>3</v>
          </cell>
          <cell r="G3249">
            <v>37938</v>
          </cell>
          <cell r="H3249">
            <v>999</v>
          </cell>
          <cell r="I3249">
            <v>4</v>
          </cell>
          <cell r="J3249">
            <v>1</v>
          </cell>
        </row>
        <row r="3250">
          <cell r="A3250" t="str">
            <v>SSNN</v>
          </cell>
          <cell r="B3250" t="str">
            <v>Secondary Service Greater than 5kW w/o ID</v>
          </cell>
          <cell r="C3250">
            <v>2.5</v>
          </cell>
          <cell r="D3250">
            <v>25</v>
          </cell>
          <cell r="E3250" t="str">
            <v>R=A1D</v>
          </cell>
          <cell r="F3250">
            <v>3</v>
          </cell>
          <cell r="G3250">
            <v>38132</v>
          </cell>
          <cell r="H3250">
            <v>999</v>
          </cell>
          <cell r="I3250">
            <v>4</v>
          </cell>
          <cell r="J3250">
            <v>2</v>
          </cell>
        </row>
        <row r="3251">
          <cell r="A3251" t="str">
            <v>SSNN</v>
          </cell>
          <cell r="B3251" t="str">
            <v>Secondary Service Greater than 5kW w/o ID</v>
          </cell>
          <cell r="C3251">
            <v>2.5</v>
          </cell>
          <cell r="D3251">
            <v>25</v>
          </cell>
          <cell r="E3251" t="str">
            <v>R=RXS4</v>
          </cell>
          <cell r="F3251">
            <v>3</v>
          </cell>
          <cell r="G3251">
            <v>38075</v>
          </cell>
          <cell r="H3251">
            <v>999</v>
          </cell>
          <cell r="I3251">
            <v>4</v>
          </cell>
          <cell r="J3251">
            <v>1</v>
          </cell>
        </row>
        <row r="3252">
          <cell r="A3252" t="str">
            <v>SSGN</v>
          </cell>
          <cell r="B3252" t="str">
            <v>Secondary Service Greater than 5kW w/o ID</v>
          </cell>
          <cell r="C3252">
            <v>2.5</v>
          </cell>
          <cell r="D3252">
            <v>25</v>
          </cell>
          <cell r="E3252" t="str">
            <v>R=RXS4</v>
          </cell>
          <cell r="F3252">
            <v>3</v>
          </cell>
          <cell r="G3252">
            <v>38075</v>
          </cell>
          <cell r="H3252">
            <v>999</v>
          </cell>
          <cell r="I3252">
            <v>4</v>
          </cell>
          <cell r="J3252">
            <v>28</v>
          </cell>
        </row>
        <row r="3253">
          <cell r="A3253" t="str">
            <v>SSLN</v>
          </cell>
          <cell r="B3253" t="str">
            <v>Secondary Service Greater than 5kW w/o ID</v>
          </cell>
          <cell r="C3253">
            <v>2.5</v>
          </cell>
          <cell r="D3253">
            <v>25</v>
          </cell>
          <cell r="E3253" t="str">
            <v>R=RXS4</v>
          </cell>
          <cell r="F3253">
            <v>3</v>
          </cell>
          <cell r="G3253">
            <v>38082</v>
          </cell>
          <cell r="H3253">
            <v>999</v>
          </cell>
          <cell r="I3253">
            <v>4</v>
          </cell>
          <cell r="J3253">
            <v>14</v>
          </cell>
        </row>
        <row r="3254">
          <cell r="A3254" t="str">
            <v>SSPN</v>
          </cell>
          <cell r="B3254" t="str">
            <v>Secondary Service Greater than 5kW w/o ID</v>
          </cell>
          <cell r="C3254">
            <v>2.5</v>
          </cell>
          <cell r="D3254">
            <v>25</v>
          </cell>
          <cell r="E3254" t="str">
            <v>R=A1R</v>
          </cell>
          <cell r="F3254">
            <v>3</v>
          </cell>
          <cell r="G3254">
            <v>38568</v>
          </cell>
          <cell r="H3254">
            <v>999</v>
          </cell>
          <cell r="I3254">
            <v>3</v>
          </cell>
          <cell r="J3254">
            <v>1</v>
          </cell>
        </row>
        <row r="3255">
          <cell r="A3255" t="str">
            <v>SSGN</v>
          </cell>
          <cell r="B3255" t="str">
            <v>Secondary Service Greater than 5kW w/o ID</v>
          </cell>
          <cell r="C3255">
            <v>2.5</v>
          </cell>
          <cell r="D3255">
            <v>25</v>
          </cell>
          <cell r="E3255" t="str">
            <v>R=A1D</v>
          </cell>
          <cell r="F3255">
            <v>3</v>
          </cell>
          <cell r="G3255">
            <v>37188</v>
          </cell>
          <cell r="H3255">
            <v>999</v>
          </cell>
          <cell r="I3255">
            <v>4</v>
          </cell>
          <cell r="J3255">
            <v>2</v>
          </cell>
        </row>
        <row r="3256">
          <cell r="A3256" t="str">
            <v>SSGN</v>
          </cell>
          <cell r="B3256" t="str">
            <v>Secondary Service Greater than 5kW w/o ID</v>
          </cell>
          <cell r="C3256">
            <v>2.5</v>
          </cell>
          <cell r="D3256">
            <v>25</v>
          </cell>
          <cell r="E3256" t="str">
            <v>R=K3WA</v>
          </cell>
          <cell r="F3256">
            <v>3</v>
          </cell>
          <cell r="H3256">
            <v>480</v>
          </cell>
          <cell r="I3256">
            <v>3</v>
          </cell>
          <cell r="J3256">
            <v>3</v>
          </cell>
        </row>
        <row r="3257">
          <cell r="A3257" t="str">
            <v>SSGN</v>
          </cell>
          <cell r="B3257" t="str">
            <v>Secondary Service Greater than 5kW w/o ID</v>
          </cell>
          <cell r="C3257">
            <v>2.5</v>
          </cell>
          <cell r="D3257">
            <v>25</v>
          </cell>
          <cell r="E3257" t="str">
            <v>R=SV4SD</v>
          </cell>
          <cell r="F3257">
            <v>3</v>
          </cell>
          <cell r="H3257">
            <v>240</v>
          </cell>
          <cell r="I3257">
            <v>3</v>
          </cell>
          <cell r="J3257">
            <v>1</v>
          </cell>
        </row>
        <row r="3258">
          <cell r="A3258" t="str">
            <v>SSLN</v>
          </cell>
          <cell r="B3258" t="str">
            <v>Secondary Service Greater than 5kW w/o ID</v>
          </cell>
          <cell r="C3258">
            <v>2.5</v>
          </cell>
          <cell r="D3258">
            <v>25</v>
          </cell>
          <cell r="E3258" t="str">
            <v>R=A1R</v>
          </cell>
          <cell r="F3258">
            <v>3</v>
          </cell>
          <cell r="H3258">
            <v>999</v>
          </cell>
          <cell r="I3258">
            <v>4</v>
          </cell>
          <cell r="J3258">
            <v>1</v>
          </cell>
        </row>
        <row r="3259">
          <cell r="A3259" t="str">
            <v>SSGN</v>
          </cell>
          <cell r="B3259" t="str">
            <v>Secondary Service Greater than 5kW w/o ID</v>
          </cell>
          <cell r="C3259">
            <v>2.5</v>
          </cell>
          <cell r="D3259">
            <v>25</v>
          </cell>
          <cell r="E3259" t="str">
            <v>R=A1D</v>
          </cell>
          <cell r="F3259">
            <v>3</v>
          </cell>
          <cell r="H3259">
            <v>9999</v>
          </cell>
          <cell r="I3259">
            <v>4</v>
          </cell>
          <cell r="J3259">
            <v>1</v>
          </cell>
        </row>
        <row r="3260">
          <cell r="A3260" t="str">
            <v>SSNN</v>
          </cell>
          <cell r="B3260" t="str">
            <v>Secondary Service Greater than 5kW w/o ID</v>
          </cell>
          <cell r="C3260">
            <v>2.5</v>
          </cell>
          <cell r="D3260">
            <v>25</v>
          </cell>
          <cell r="E3260" t="str">
            <v>R=SSM6A</v>
          </cell>
          <cell r="F3260">
            <v>3</v>
          </cell>
          <cell r="H3260">
            <v>277</v>
          </cell>
          <cell r="I3260">
            <v>4</v>
          </cell>
          <cell r="J3260">
            <v>1</v>
          </cell>
        </row>
        <row r="3261">
          <cell r="A3261" t="str">
            <v>SSLN</v>
          </cell>
          <cell r="B3261" t="str">
            <v>Secondary Service Greater than 5kW w/o ID</v>
          </cell>
          <cell r="C3261">
            <v>2.5</v>
          </cell>
          <cell r="D3261">
            <v>25</v>
          </cell>
          <cell r="E3261" t="str">
            <v>R=A1TL</v>
          </cell>
          <cell r="F3261">
            <v>3</v>
          </cell>
          <cell r="H3261">
            <v>999</v>
          </cell>
          <cell r="I3261">
            <v>4</v>
          </cell>
          <cell r="J3261">
            <v>1</v>
          </cell>
        </row>
        <row r="3262">
          <cell r="A3262" t="str">
            <v>SSNN</v>
          </cell>
          <cell r="B3262" t="str">
            <v>Secondary Service Greater than 5kW w/o ID</v>
          </cell>
          <cell r="C3262">
            <v>2.5</v>
          </cell>
          <cell r="D3262">
            <v>25</v>
          </cell>
          <cell r="E3262" t="str">
            <v>R=A1D</v>
          </cell>
          <cell r="F3262">
            <v>3</v>
          </cell>
          <cell r="H3262">
            <v>208</v>
          </cell>
          <cell r="I3262">
            <v>4</v>
          </cell>
          <cell r="J3262">
            <v>1</v>
          </cell>
        </row>
        <row r="3263">
          <cell r="A3263" t="str">
            <v>SSLN</v>
          </cell>
          <cell r="B3263" t="str">
            <v>Secondary Service Greater than 5kW w/o ID</v>
          </cell>
          <cell r="C3263">
            <v>2.5</v>
          </cell>
          <cell r="D3263">
            <v>25</v>
          </cell>
          <cell r="E3263" t="str">
            <v>R=A1D</v>
          </cell>
          <cell r="F3263">
            <v>3</v>
          </cell>
          <cell r="H3263">
            <v>120</v>
          </cell>
          <cell r="I3263">
            <v>4</v>
          </cell>
          <cell r="J3263">
            <v>1</v>
          </cell>
        </row>
        <row r="3264">
          <cell r="A3264" t="str">
            <v>SSNN</v>
          </cell>
          <cell r="B3264" t="str">
            <v>Secondary Service Greater than 5kW w/o ID</v>
          </cell>
          <cell r="C3264">
            <v>2.5</v>
          </cell>
          <cell r="D3264">
            <v>25</v>
          </cell>
          <cell r="E3264" t="str">
            <v>R=A1D</v>
          </cell>
          <cell r="F3264">
            <v>3</v>
          </cell>
          <cell r="G3264">
            <v>36161</v>
          </cell>
          <cell r="H3264">
            <v>999</v>
          </cell>
          <cell r="I3264">
            <v>3</v>
          </cell>
          <cell r="J3264">
            <v>1</v>
          </cell>
        </row>
        <row r="3265">
          <cell r="A3265" t="str">
            <v>SSAN</v>
          </cell>
          <cell r="B3265" t="str">
            <v>Secondary Service Greater than 5kW w/o ID</v>
          </cell>
          <cell r="C3265">
            <v>2.5</v>
          </cell>
          <cell r="D3265">
            <v>25</v>
          </cell>
          <cell r="E3265" t="str">
            <v>R=A1D</v>
          </cell>
          <cell r="F3265">
            <v>3</v>
          </cell>
          <cell r="G3265">
            <v>36431</v>
          </cell>
          <cell r="H3265">
            <v>999</v>
          </cell>
          <cell r="I3265">
            <v>3</v>
          </cell>
          <cell r="J3265">
            <v>1</v>
          </cell>
        </row>
        <row r="3266">
          <cell r="A3266" t="str">
            <v>SSGN</v>
          </cell>
          <cell r="B3266" t="str">
            <v>Secondary Service Greater than 5kW w/o ID</v>
          </cell>
          <cell r="C3266">
            <v>2.5</v>
          </cell>
          <cell r="D3266">
            <v>25</v>
          </cell>
          <cell r="E3266" t="str">
            <v>R=A1D</v>
          </cell>
          <cell r="F3266">
            <v>3</v>
          </cell>
          <cell r="G3266">
            <v>36161</v>
          </cell>
          <cell r="H3266">
            <v>999</v>
          </cell>
          <cell r="I3266">
            <v>4</v>
          </cell>
          <cell r="J3266">
            <v>27</v>
          </cell>
        </row>
        <row r="3267">
          <cell r="A3267" t="str">
            <v>SSGN</v>
          </cell>
          <cell r="B3267" t="str">
            <v>Secondary Service Greater than 5kW w/o ID</v>
          </cell>
          <cell r="C3267">
            <v>2.5</v>
          </cell>
          <cell r="D3267">
            <v>25</v>
          </cell>
          <cell r="E3267" t="str">
            <v>R=A1D</v>
          </cell>
          <cell r="F3267">
            <v>3</v>
          </cell>
          <cell r="G3267">
            <v>36410</v>
          </cell>
          <cell r="H3267">
            <v>999</v>
          </cell>
          <cell r="I3267">
            <v>4</v>
          </cell>
          <cell r="J3267">
            <v>2</v>
          </cell>
        </row>
        <row r="3268">
          <cell r="A3268" t="str">
            <v>SSLN</v>
          </cell>
          <cell r="B3268" t="str">
            <v>Secondary Service Greater than 5kW w/o ID</v>
          </cell>
          <cell r="C3268">
            <v>2.5</v>
          </cell>
          <cell r="D3268">
            <v>25</v>
          </cell>
          <cell r="E3268" t="str">
            <v>R=A1D</v>
          </cell>
          <cell r="F3268">
            <v>3</v>
          </cell>
          <cell r="G3268">
            <v>36593</v>
          </cell>
          <cell r="H3268">
            <v>999</v>
          </cell>
          <cell r="I3268">
            <v>4</v>
          </cell>
          <cell r="J3268">
            <v>1</v>
          </cell>
        </row>
        <row r="3269">
          <cell r="A3269" t="str">
            <v>SSLN</v>
          </cell>
          <cell r="B3269" t="str">
            <v>Secondary Service Greater than 5kW w/o ID</v>
          </cell>
          <cell r="C3269">
            <v>2.5</v>
          </cell>
          <cell r="D3269">
            <v>25</v>
          </cell>
          <cell r="E3269" t="str">
            <v>R=A1D</v>
          </cell>
          <cell r="F3269">
            <v>3</v>
          </cell>
          <cell r="G3269">
            <v>36434</v>
          </cell>
          <cell r="H3269">
            <v>999</v>
          </cell>
          <cell r="I3269">
            <v>4</v>
          </cell>
          <cell r="J3269">
            <v>1</v>
          </cell>
        </row>
        <row r="3270">
          <cell r="A3270" t="str">
            <v>SSLN</v>
          </cell>
          <cell r="B3270" t="str">
            <v>Secondary Service Greater than 5kW w/o ID</v>
          </cell>
          <cell r="C3270">
            <v>2.5</v>
          </cell>
          <cell r="D3270">
            <v>25</v>
          </cell>
          <cell r="E3270" t="str">
            <v>R=A1D</v>
          </cell>
          <cell r="F3270">
            <v>3</v>
          </cell>
          <cell r="H3270">
            <v>999</v>
          </cell>
          <cell r="I3270">
            <v>3</v>
          </cell>
          <cell r="J3270">
            <v>1</v>
          </cell>
        </row>
        <row r="3271">
          <cell r="A3271" t="str">
            <v>SSNN</v>
          </cell>
          <cell r="B3271" t="str">
            <v>Secondary Service Greater than 5kW w/o ID</v>
          </cell>
          <cell r="C3271">
            <v>2.5</v>
          </cell>
          <cell r="D3271">
            <v>25</v>
          </cell>
          <cell r="E3271" t="str">
            <v>R=A1D</v>
          </cell>
          <cell r="F3271">
            <v>3</v>
          </cell>
          <cell r="G3271">
            <v>36720</v>
          </cell>
          <cell r="H3271">
            <v>999</v>
          </cell>
          <cell r="I3271">
            <v>3</v>
          </cell>
          <cell r="J3271">
            <v>1</v>
          </cell>
        </row>
        <row r="3272">
          <cell r="A3272" t="str">
            <v>SSGN</v>
          </cell>
          <cell r="B3272" t="str">
            <v>Secondary Service Greater than 5kW w/o ID</v>
          </cell>
          <cell r="C3272">
            <v>2.5</v>
          </cell>
          <cell r="D3272">
            <v>25</v>
          </cell>
          <cell r="E3272" t="str">
            <v>R=A1TL</v>
          </cell>
          <cell r="F3272">
            <v>3</v>
          </cell>
          <cell r="G3272">
            <v>36579</v>
          </cell>
          <cell r="H3272">
            <v>999</v>
          </cell>
          <cell r="I3272">
            <v>3</v>
          </cell>
          <cell r="J3272">
            <v>1</v>
          </cell>
        </row>
        <row r="3273">
          <cell r="A3273" t="str">
            <v>SSGN</v>
          </cell>
          <cell r="B3273" t="str">
            <v>Secondary Service Greater than 5kW w/o ID</v>
          </cell>
          <cell r="C3273">
            <v>2.5</v>
          </cell>
          <cell r="D3273">
            <v>25</v>
          </cell>
          <cell r="E3273" t="str">
            <v>R=A1R</v>
          </cell>
          <cell r="F3273">
            <v>3</v>
          </cell>
          <cell r="G3273">
            <v>36595</v>
          </cell>
          <cell r="H3273">
            <v>999</v>
          </cell>
          <cell r="I3273">
            <v>3</v>
          </cell>
          <cell r="J3273">
            <v>1</v>
          </cell>
        </row>
        <row r="3274">
          <cell r="A3274" t="str">
            <v>SSGN</v>
          </cell>
          <cell r="B3274" t="str">
            <v>Secondary Service Greater than 5kW w/o ID</v>
          </cell>
          <cell r="C3274">
            <v>2.5</v>
          </cell>
          <cell r="D3274">
            <v>25</v>
          </cell>
          <cell r="E3274" t="str">
            <v>R=A1D</v>
          </cell>
          <cell r="F3274">
            <v>3</v>
          </cell>
          <cell r="G3274">
            <v>36526</v>
          </cell>
          <cell r="H3274">
            <v>999</v>
          </cell>
          <cell r="I3274">
            <v>4</v>
          </cell>
          <cell r="J3274">
            <v>7</v>
          </cell>
        </row>
        <row r="3275">
          <cell r="A3275" t="str">
            <v>SSNN</v>
          </cell>
          <cell r="B3275" t="str">
            <v>Secondary Service Greater than 5kW w/o ID</v>
          </cell>
          <cell r="C3275">
            <v>2.5</v>
          </cell>
          <cell r="D3275">
            <v>25</v>
          </cell>
          <cell r="E3275" t="str">
            <v>R=K6WA</v>
          </cell>
          <cell r="F3275">
            <v>3</v>
          </cell>
          <cell r="H3275">
            <v>240</v>
          </cell>
          <cell r="I3275">
            <v>4</v>
          </cell>
          <cell r="J3275">
            <v>2</v>
          </cell>
        </row>
        <row r="3276">
          <cell r="A3276" t="str">
            <v>SSGN</v>
          </cell>
          <cell r="B3276" t="str">
            <v>Secondary Service Greater than 5kW w/o ID</v>
          </cell>
          <cell r="C3276">
            <v>2.5</v>
          </cell>
          <cell r="D3276">
            <v>25</v>
          </cell>
          <cell r="E3276" t="str">
            <v>R=A1D</v>
          </cell>
          <cell r="F3276">
            <v>3</v>
          </cell>
          <cell r="G3276">
            <v>37096</v>
          </cell>
          <cell r="H3276">
            <v>999</v>
          </cell>
          <cell r="I3276">
            <v>4</v>
          </cell>
          <cell r="J3276">
            <v>9</v>
          </cell>
        </row>
        <row r="3277">
          <cell r="A3277" t="str">
            <v>SSEN</v>
          </cell>
          <cell r="B3277" t="str">
            <v>Secondary Service Greater than 5kW w/o ID</v>
          </cell>
          <cell r="C3277">
            <v>2.5</v>
          </cell>
          <cell r="D3277">
            <v>25</v>
          </cell>
          <cell r="E3277" t="str">
            <v>R=A1D</v>
          </cell>
          <cell r="F3277">
            <v>3</v>
          </cell>
          <cell r="G3277">
            <v>37096</v>
          </cell>
          <cell r="H3277">
            <v>999</v>
          </cell>
          <cell r="I3277">
            <v>4</v>
          </cell>
          <cell r="J3277">
            <v>1</v>
          </cell>
        </row>
        <row r="3278">
          <cell r="A3278" t="str">
            <v>SSGN</v>
          </cell>
          <cell r="B3278" t="str">
            <v>Secondary Service Greater than 5kW w/o ID</v>
          </cell>
          <cell r="C3278">
            <v>2.5</v>
          </cell>
          <cell r="D3278">
            <v>25</v>
          </cell>
          <cell r="E3278" t="str">
            <v>R=A1D</v>
          </cell>
          <cell r="F3278">
            <v>3</v>
          </cell>
          <cell r="G3278">
            <v>37229</v>
          </cell>
          <cell r="H3278">
            <v>999</v>
          </cell>
          <cell r="I3278">
            <v>4</v>
          </cell>
          <cell r="J3278">
            <v>7</v>
          </cell>
        </row>
        <row r="3279">
          <cell r="A3279" t="str">
            <v>SSGN</v>
          </cell>
          <cell r="B3279" t="str">
            <v>Secondary Service Greater than 5kW w/o ID</v>
          </cell>
          <cell r="C3279">
            <v>2.5</v>
          </cell>
          <cell r="D3279">
            <v>25</v>
          </cell>
          <cell r="E3279" t="str">
            <v>R=A1D</v>
          </cell>
          <cell r="F3279">
            <v>3</v>
          </cell>
          <cell r="G3279">
            <v>37174</v>
          </cell>
          <cell r="H3279">
            <v>999</v>
          </cell>
          <cell r="I3279">
            <v>3</v>
          </cell>
          <cell r="J3279">
            <v>1</v>
          </cell>
        </row>
        <row r="3280">
          <cell r="A3280" t="str">
            <v>SSGN</v>
          </cell>
          <cell r="B3280" t="str">
            <v>Secondary Service Greater than 5kW w/o ID</v>
          </cell>
          <cell r="C3280">
            <v>2.5</v>
          </cell>
          <cell r="D3280">
            <v>25</v>
          </cell>
          <cell r="E3280" t="str">
            <v>R=A1D</v>
          </cell>
          <cell r="F3280">
            <v>3</v>
          </cell>
          <cell r="G3280">
            <v>37512</v>
          </cell>
          <cell r="H3280">
            <v>999</v>
          </cell>
          <cell r="I3280">
            <v>3</v>
          </cell>
          <cell r="J3280">
            <v>3</v>
          </cell>
        </row>
        <row r="3281">
          <cell r="A3281" t="str">
            <v>SSGN</v>
          </cell>
          <cell r="B3281" t="str">
            <v>Secondary Service Greater than 5kW w/o ID</v>
          </cell>
          <cell r="C3281">
            <v>2.5</v>
          </cell>
          <cell r="D3281">
            <v>25</v>
          </cell>
          <cell r="E3281" t="str">
            <v>R=RXS4</v>
          </cell>
          <cell r="F3281">
            <v>3</v>
          </cell>
          <cell r="G3281">
            <v>37517</v>
          </cell>
          <cell r="H3281">
            <v>999</v>
          </cell>
          <cell r="I3281">
            <v>4</v>
          </cell>
          <cell r="J3281">
            <v>48</v>
          </cell>
        </row>
        <row r="3282">
          <cell r="A3282" t="str">
            <v>SSGN</v>
          </cell>
          <cell r="B3282" t="str">
            <v>Secondary Service Greater than 5kW w/o ID</v>
          </cell>
          <cell r="C3282">
            <v>2.5</v>
          </cell>
          <cell r="D3282">
            <v>25</v>
          </cell>
          <cell r="E3282" t="str">
            <v>R=A1D</v>
          </cell>
          <cell r="F3282">
            <v>3</v>
          </cell>
          <cell r="G3282">
            <v>37558</v>
          </cell>
          <cell r="H3282">
            <v>999</v>
          </cell>
          <cell r="I3282">
            <v>4</v>
          </cell>
          <cell r="J3282">
            <v>9</v>
          </cell>
        </row>
        <row r="3283">
          <cell r="A3283" t="str">
            <v>SSNN</v>
          </cell>
          <cell r="B3283" t="str">
            <v>Secondary Service Greater than 5kW w/o ID</v>
          </cell>
          <cell r="C3283">
            <v>2.5</v>
          </cell>
          <cell r="D3283">
            <v>25</v>
          </cell>
          <cell r="E3283" t="str">
            <v>R=A1D</v>
          </cell>
          <cell r="F3283">
            <v>3</v>
          </cell>
          <cell r="G3283">
            <v>36454</v>
          </cell>
          <cell r="H3283">
            <v>999</v>
          </cell>
          <cell r="I3283">
            <v>4</v>
          </cell>
          <cell r="J3283">
            <v>1</v>
          </cell>
        </row>
        <row r="3284">
          <cell r="A3284" t="str">
            <v>SSGN</v>
          </cell>
          <cell r="B3284" t="str">
            <v>Secondary Service Greater than 5kW w/o ID</v>
          </cell>
          <cell r="C3284">
            <v>2.5</v>
          </cell>
          <cell r="D3284">
            <v>25</v>
          </cell>
          <cell r="E3284" t="str">
            <v>R=A1RL</v>
          </cell>
          <cell r="F3284">
            <v>3</v>
          </cell>
          <cell r="G3284">
            <v>38775</v>
          </cell>
          <cell r="H3284">
            <v>999</v>
          </cell>
          <cell r="I3284">
            <v>4</v>
          </cell>
          <cell r="J3284">
            <v>7</v>
          </cell>
        </row>
        <row r="3285">
          <cell r="A3285" t="str">
            <v>SSGN</v>
          </cell>
          <cell r="B3285" t="str">
            <v>Secondary Service Greater than 5kW w/o ID</v>
          </cell>
          <cell r="C3285">
            <v>2.5</v>
          </cell>
          <cell r="D3285">
            <v>25</v>
          </cell>
          <cell r="E3285" t="str">
            <v>R=A1R</v>
          </cell>
          <cell r="F3285">
            <v>3</v>
          </cell>
          <cell r="G3285">
            <v>38785</v>
          </cell>
          <cell r="H3285">
            <v>999</v>
          </cell>
          <cell r="I3285">
            <v>4</v>
          </cell>
          <cell r="J3285">
            <v>6</v>
          </cell>
        </row>
        <row r="3286">
          <cell r="A3286" t="str">
            <v>SSLN</v>
          </cell>
          <cell r="B3286" t="str">
            <v>Secondary Service Greater than 5kW w/o ID</v>
          </cell>
          <cell r="C3286">
            <v>2.5</v>
          </cell>
          <cell r="D3286">
            <v>25</v>
          </cell>
          <cell r="E3286" t="str">
            <v>R=A1R</v>
          </cell>
          <cell r="F3286">
            <v>3</v>
          </cell>
          <cell r="G3286">
            <v>38953</v>
          </cell>
          <cell r="H3286">
            <v>999</v>
          </cell>
          <cell r="I3286">
            <v>4</v>
          </cell>
          <cell r="J3286">
            <v>2</v>
          </cell>
        </row>
        <row r="3287">
          <cell r="A3287" t="str">
            <v>SSLN</v>
          </cell>
          <cell r="B3287" t="str">
            <v>Secondary Service Greater than 5kW w/o ID</v>
          </cell>
          <cell r="C3287">
            <v>2.5</v>
          </cell>
          <cell r="D3287">
            <v>25</v>
          </cell>
          <cell r="E3287" t="str">
            <v>R=A1RL</v>
          </cell>
          <cell r="F3287">
            <v>3</v>
          </cell>
          <cell r="G3287">
            <v>39343</v>
          </cell>
          <cell r="H3287">
            <v>999</v>
          </cell>
          <cell r="I3287">
            <v>4</v>
          </cell>
          <cell r="J3287">
            <v>7</v>
          </cell>
        </row>
        <row r="3288">
          <cell r="A3288" t="str">
            <v>SSLN</v>
          </cell>
          <cell r="B3288" t="str">
            <v>Secondary Service Greater than 5kW w/o ID</v>
          </cell>
          <cell r="C3288">
            <v>2.5</v>
          </cell>
          <cell r="D3288">
            <v>25</v>
          </cell>
          <cell r="E3288" t="str">
            <v>R=A1RL</v>
          </cell>
          <cell r="F3288">
            <v>3</v>
          </cell>
          <cell r="G3288">
            <v>39343</v>
          </cell>
          <cell r="H3288">
            <v>999</v>
          </cell>
          <cell r="I3288">
            <v>4</v>
          </cell>
          <cell r="J3288">
            <v>8</v>
          </cell>
        </row>
        <row r="3289">
          <cell r="A3289" t="str">
            <v>SSAN</v>
          </cell>
          <cell r="B3289" t="str">
            <v>Secondary Service Greater than 5kW w/o ID</v>
          </cell>
          <cell r="C3289">
            <v>2.5</v>
          </cell>
          <cell r="D3289">
            <v>25</v>
          </cell>
          <cell r="E3289" t="str">
            <v>R=A1RL</v>
          </cell>
          <cell r="F3289">
            <v>3</v>
          </cell>
          <cell r="G3289">
            <v>39343</v>
          </cell>
          <cell r="H3289">
            <v>999</v>
          </cell>
          <cell r="I3289">
            <v>4</v>
          </cell>
          <cell r="J3289">
            <v>1</v>
          </cell>
        </row>
        <row r="3290">
          <cell r="A3290" t="str">
            <v>SSNN</v>
          </cell>
          <cell r="B3290" t="str">
            <v>Secondary Service Greater than 5kW w/o ID</v>
          </cell>
          <cell r="C3290">
            <v>2.5</v>
          </cell>
          <cell r="D3290">
            <v>25</v>
          </cell>
          <cell r="E3290" t="str">
            <v>R=A1D</v>
          </cell>
          <cell r="F3290">
            <v>3</v>
          </cell>
          <cell r="G3290">
            <v>39637</v>
          </cell>
          <cell r="H3290">
            <v>999</v>
          </cell>
          <cell r="I3290">
            <v>4</v>
          </cell>
          <cell r="J3290">
            <v>3</v>
          </cell>
        </row>
        <row r="3291">
          <cell r="A3291" t="str">
            <v>SSLN</v>
          </cell>
          <cell r="B3291" t="str">
            <v>Secondary Service Greater than 5kW w/o ID</v>
          </cell>
          <cell r="C3291">
            <v>2.5</v>
          </cell>
          <cell r="D3291">
            <v>25</v>
          </cell>
          <cell r="E3291" t="str">
            <v>R=A1D</v>
          </cell>
          <cell r="F3291">
            <v>3</v>
          </cell>
          <cell r="G3291">
            <v>39707</v>
          </cell>
          <cell r="H3291">
            <v>999</v>
          </cell>
          <cell r="I3291">
            <v>4</v>
          </cell>
          <cell r="J3291">
            <v>5</v>
          </cell>
        </row>
        <row r="3292">
          <cell r="A3292" t="str">
            <v>SSLN</v>
          </cell>
          <cell r="B3292" t="str">
            <v>Secondary Service Greater than 5kW w/o ID</v>
          </cell>
          <cell r="C3292">
            <v>2.5</v>
          </cell>
          <cell r="D3292">
            <v>25</v>
          </cell>
          <cell r="E3292" t="str">
            <v>P=A1RL</v>
          </cell>
          <cell r="F3292">
            <v>3</v>
          </cell>
          <cell r="G3292">
            <v>39707</v>
          </cell>
          <cell r="H3292">
            <v>999</v>
          </cell>
          <cell r="I3292">
            <v>4</v>
          </cell>
          <cell r="J3292">
            <v>2</v>
          </cell>
        </row>
        <row r="3293">
          <cell r="A3293" t="str">
            <v>SSGN</v>
          </cell>
          <cell r="B3293" t="str">
            <v>Secondary Service Greater than 5kW w/o ID</v>
          </cell>
          <cell r="C3293">
            <v>2.5</v>
          </cell>
          <cell r="D3293">
            <v>25</v>
          </cell>
          <cell r="E3293" t="str">
            <v>R=A1D</v>
          </cell>
          <cell r="F3293">
            <v>3</v>
          </cell>
          <cell r="G3293">
            <v>39668</v>
          </cell>
          <cell r="H3293">
            <v>999</v>
          </cell>
          <cell r="I3293">
            <v>4</v>
          </cell>
          <cell r="J3293">
            <v>38</v>
          </cell>
        </row>
        <row r="3294">
          <cell r="A3294" t="str">
            <v>SSNN</v>
          </cell>
          <cell r="B3294" t="str">
            <v>Secondary Service Greater than 5kW w/o ID</v>
          </cell>
          <cell r="C3294">
            <v>2.5</v>
          </cell>
          <cell r="D3294">
            <v>25</v>
          </cell>
          <cell r="E3294" t="str">
            <v>R=A1D</v>
          </cell>
          <cell r="F3294">
            <v>3</v>
          </cell>
          <cell r="G3294">
            <v>39668</v>
          </cell>
          <cell r="H3294">
            <v>999</v>
          </cell>
          <cell r="I3294">
            <v>4</v>
          </cell>
          <cell r="J3294">
            <v>1</v>
          </cell>
        </row>
        <row r="3295">
          <cell r="A3295" t="str">
            <v>SSLN</v>
          </cell>
          <cell r="B3295" t="str">
            <v>Secondary Service Greater than 5kW w/o ID</v>
          </cell>
          <cell r="C3295">
            <v>2.5</v>
          </cell>
          <cell r="D3295">
            <v>25</v>
          </cell>
          <cell r="E3295" t="str">
            <v>R=A1R</v>
          </cell>
          <cell r="F3295">
            <v>3</v>
          </cell>
          <cell r="G3295">
            <v>39737</v>
          </cell>
          <cell r="H3295">
            <v>999</v>
          </cell>
          <cell r="I3295">
            <v>3</v>
          </cell>
          <cell r="J3295">
            <v>1</v>
          </cell>
        </row>
        <row r="3296">
          <cell r="A3296" t="str">
            <v>SSNN</v>
          </cell>
          <cell r="B3296" t="str">
            <v>Secondary Service Greater than 5kW w/o ID</v>
          </cell>
          <cell r="C3296">
            <v>2.5</v>
          </cell>
          <cell r="D3296">
            <v>25</v>
          </cell>
          <cell r="E3296" t="str">
            <v>R=A1D</v>
          </cell>
          <cell r="F3296">
            <v>3</v>
          </cell>
          <cell r="G3296">
            <v>39731</v>
          </cell>
          <cell r="H3296">
            <v>999</v>
          </cell>
          <cell r="I3296">
            <v>4</v>
          </cell>
          <cell r="J3296">
            <v>3</v>
          </cell>
        </row>
        <row r="3297">
          <cell r="A3297" t="str">
            <v>SSGN</v>
          </cell>
          <cell r="B3297" t="str">
            <v>Secondary Service Greater than 5kW w/o ID</v>
          </cell>
          <cell r="C3297">
            <v>2.5</v>
          </cell>
          <cell r="D3297">
            <v>25</v>
          </cell>
          <cell r="E3297" t="str">
            <v>R=PWA</v>
          </cell>
          <cell r="F3297">
            <v>3</v>
          </cell>
          <cell r="H3297">
            <v>0</v>
          </cell>
          <cell r="I3297">
            <v>0</v>
          </cell>
          <cell r="J3297">
            <v>9</v>
          </cell>
        </row>
        <row r="3298">
          <cell r="A3298" t="str">
            <v>SSGN</v>
          </cell>
          <cell r="B3298" t="str">
            <v>Secondary Service Greater than 5kW w/o ID</v>
          </cell>
          <cell r="C3298">
            <v>2.5</v>
          </cell>
          <cell r="D3298">
            <v>25</v>
          </cell>
          <cell r="E3298" t="str">
            <v>R=SV5SD</v>
          </cell>
          <cell r="F3298">
            <v>3</v>
          </cell>
          <cell r="H3298">
            <v>277</v>
          </cell>
          <cell r="I3298">
            <v>4</v>
          </cell>
          <cell r="J3298">
            <v>8</v>
          </cell>
        </row>
        <row r="3299">
          <cell r="A3299" t="str">
            <v>SSGN</v>
          </cell>
          <cell r="B3299" t="str">
            <v>Secondary Service Greater than 5kW w/o ID</v>
          </cell>
          <cell r="C3299">
            <v>2.5</v>
          </cell>
          <cell r="D3299">
            <v>25</v>
          </cell>
          <cell r="E3299" t="str">
            <v>R=DXS2</v>
          </cell>
          <cell r="F3299">
            <v>3</v>
          </cell>
          <cell r="H3299">
            <v>480</v>
          </cell>
          <cell r="I3299">
            <v>4</v>
          </cell>
          <cell r="J3299">
            <v>1</v>
          </cell>
        </row>
        <row r="3300">
          <cell r="A3300" t="str">
            <v>SSNN</v>
          </cell>
          <cell r="B3300" t="str">
            <v>Secondary Service Greater than 5kW w/o ID</v>
          </cell>
          <cell r="C3300">
            <v>2.5</v>
          </cell>
          <cell r="D3300">
            <v>25</v>
          </cell>
          <cell r="E3300" t="str">
            <v>R=PWA</v>
          </cell>
          <cell r="F3300">
            <v>3</v>
          </cell>
          <cell r="H3300">
            <v>240</v>
          </cell>
          <cell r="I3300">
            <v>4</v>
          </cell>
          <cell r="J3300">
            <v>2</v>
          </cell>
        </row>
        <row r="3301">
          <cell r="A3301" t="str">
            <v>SSGN</v>
          </cell>
          <cell r="B3301" t="str">
            <v>Secondary Service Greater than 5kW w/o ID</v>
          </cell>
          <cell r="C3301">
            <v>2.5</v>
          </cell>
          <cell r="D3301">
            <v>25</v>
          </cell>
          <cell r="E3301" t="str">
            <v>R=A1D</v>
          </cell>
          <cell r="F3301">
            <v>3</v>
          </cell>
          <cell r="H3301">
            <v>240</v>
          </cell>
          <cell r="I3301">
            <v>4</v>
          </cell>
          <cell r="J3301">
            <v>3</v>
          </cell>
        </row>
        <row r="3302">
          <cell r="A3302" t="str">
            <v>SSGN</v>
          </cell>
          <cell r="B3302" t="str">
            <v>Secondary Service Greater than 5kW w/o ID</v>
          </cell>
          <cell r="C3302">
            <v>2.5</v>
          </cell>
          <cell r="D3302">
            <v>25</v>
          </cell>
          <cell r="E3302" t="str">
            <v>R=DDS2</v>
          </cell>
          <cell r="F3302">
            <v>3</v>
          </cell>
          <cell r="H3302">
            <v>240</v>
          </cell>
          <cell r="I3302">
            <v>4</v>
          </cell>
          <cell r="J3302">
            <v>1</v>
          </cell>
        </row>
        <row r="3303">
          <cell r="A3303" t="str">
            <v>SSMN</v>
          </cell>
          <cell r="B3303" t="str">
            <v>Secondary Service Greater than 5kW w/o ID</v>
          </cell>
          <cell r="C3303">
            <v>2.5</v>
          </cell>
          <cell r="D3303">
            <v>25</v>
          </cell>
          <cell r="E3303" t="str">
            <v>R=K3WA</v>
          </cell>
          <cell r="F3303">
            <v>3</v>
          </cell>
          <cell r="H3303">
            <v>480</v>
          </cell>
          <cell r="I3303">
            <v>3</v>
          </cell>
          <cell r="J3303">
            <v>1</v>
          </cell>
        </row>
        <row r="3304">
          <cell r="A3304" t="str">
            <v>SSLN</v>
          </cell>
          <cell r="B3304" t="str">
            <v>Secondary Service Greater than 5kW w/o ID</v>
          </cell>
          <cell r="C3304">
            <v>2.5</v>
          </cell>
          <cell r="D3304">
            <v>25</v>
          </cell>
          <cell r="E3304" t="str">
            <v>R=A1D</v>
          </cell>
          <cell r="F3304">
            <v>3</v>
          </cell>
          <cell r="H3304">
            <v>480</v>
          </cell>
          <cell r="I3304">
            <v>3</v>
          </cell>
          <cell r="J3304">
            <v>3</v>
          </cell>
        </row>
        <row r="3305">
          <cell r="A3305" t="str">
            <v>SSLN</v>
          </cell>
          <cell r="B3305" t="str">
            <v>Secondary Service Greater than 5kW w/o ID</v>
          </cell>
          <cell r="C3305">
            <v>2.5</v>
          </cell>
          <cell r="D3305">
            <v>25</v>
          </cell>
          <cell r="E3305" t="str">
            <v>R=PWA</v>
          </cell>
          <cell r="F3305">
            <v>3</v>
          </cell>
          <cell r="H3305">
            <v>240</v>
          </cell>
          <cell r="I3305">
            <v>4</v>
          </cell>
          <cell r="J3305">
            <v>1</v>
          </cell>
        </row>
        <row r="3306">
          <cell r="A3306" t="str">
            <v>SSLN</v>
          </cell>
          <cell r="B3306" t="str">
            <v>Secondary Service Greater than 5kW w/o ID</v>
          </cell>
          <cell r="C3306">
            <v>2.5</v>
          </cell>
          <cell r="D3306">
            <v>25</v>
          </cell>
          <cell r="E3306" t="str">
            <v>R=A1R</v>
          </cell>
          <cell r="F3306">
            <v>3</v>
          </cell>
          <cell r="G3306">
            <v>37938</v>
          </cell>
          <cell r="H3306">
            <v>999</v>
          </cell>
          <cell r="I3306">
            <v>4</v>
          </cell>
          <cell r="J3306">
            <v>1</v>
          </cell>
        </row>
        <row r="3307">
          <cell r="A3307" t="str">
            <v>SSAN</v>
          </cell>
          <cell r="B3307" t="str">
            <v>Secondary Service Greater than 5kW w/o ID</v>
          </cell>
          <cell r="C3307">
            <v>2.5</v>
          </cell>
          <cell r="D3307">
            <v>25</v>
          </cell>
          <cell r="E3307" t="str">
            <v>R=A1R</v>
          </cell>
          <cell r="F3307">
            <v>3</v>
          </cell>
          <cell r="G3307">
            <v>38343</v>
          </cell>
          <cell r="H3307">
            <v>999</v>
          </cell>
          <cell r="I3307">
            <v>3</v>
          </cell>
          <cell r="J3307">
            <v>2</v>
          </cell>
        </row>
        <row r="3308">
          <cell r="A3308" t="str">
            <v>SSGN</v>
          </cell>
          <cell r="B3308" t="str">
            <v>Secondary Service Greater than 5kW w/o ID</v>
          </cell>
          <cell r="C3308">
            <v>2.5</v>
          </cell>
          <cell r="D3308">
            <v>25</v>
          </cell>
          <cell r="E3308" t="str">
            <v>R=A1D</v>
          </cell>
          <cell r="F3308">
            <v>3</v>
          </cell>
          <cell r="G3308">
            <v>38568</v>
          </cell>
          <cell r="H3308">
            <v>999</v>
          </cell>
          <cell r="I3308">
            <v>3</v>
          </cell>
          <cell r="J3308">
            <v>4</v>
          </cell>
        </row>
        <row r="3309">
          <cell r="A3309" t="str">
            <v>SSGN</v>
          </cell>
          <cell r="B3309" t="str">
            <v>Secondary Service Greater than 5kW w/o ID</v>
          </cell>
          <cell r="C3309">
            <v>2.5</v>
          </cell>
          <cell r="D3309">
            <v>25</v>
          </cell>
          <cell r="E3309" t="str">
            <v>R=SV5SD</v>
          </cell>
          <cell r="F3309">
            <v>3</v>
          </cell>
          <cell r="H3309">
            <v>999</v>
          </cell>
          <cell r="I3309">
            <v>4</v>
          </cell>
          <cell r="J3309">
            <v>1</v>
          </cell>
        </row>
        <row r="3310">
          <cell r="A3310" t="str">
            <v>SSGN</v>
          </cell>
          <cell r="B3310" t="str">
            <v>Secondary Service Greater than 5kW w/o ID</v>
          </cell>
          <cell r="C3310">
            <v>2.5</v>
          </cell>
          <cell r="D3310">
            <v>25</v>
          </cell>
          <cell r="E3310" t="str">
            <v>R=SV5SD</v>
          </cell>
          <cell r="F3310">
            <v>3</v>
          </cell>
          <cell r="H3310">
            <v>208</v>
          </cell>
          <cell r="I3310">
            <v>3</v>
          </cell>
          <cell r="J3310">
            <v>1</v>
          </cell>
        </row>
        <row r="3311">
          <cell r="A3311" t="str">
            <v>SSLN</v>
          </cell>
          <cell r="B3311" t="str">
            <v>Secondary Service Greater than 5kW w/o ID</v>
          </cell>
          <cell r="C3311">
            <v>2.5</v>
          </cell>
          <cell r="D3311">
            <v>25</v>
          </cell>
          <cell r="E3311" t="str">
            <v>R=A1D</v>
          </cell>
          <cell r="F3311">
            <v>3</v>
          </cell>
          <cell r="G3311">
            <v>37839</v>
          </cell>
          <cell r="H3311">
            <v>999</v>
          </cell>
          <cell r="I3311">
            <v>4</v>
          </cell>
          <cell r="J3311">
            <v>2</v>
          </cell>
        </row>
        <row r="3312">
          <cell r="A3312" t="str">
            <v>SSGN</v>
          </cell>
          <cell r="B3312" t="str">
            <v>Secondary Service Greater than 5kW w/o ID</v>
          </cell>
          <cell r="C3312">
            <v>2.5</v>
          </cell>
          <cell r="D3312">
            <v>25</v>
          </cell>
          <cell r="E3312" t="str">
            <v>R=SV5SD</v>
          </cell>
          <cell r="F3312">
            <v>3</v>
          </cell>
          <cell r="H3312">
            <v>999</v>
          </cell>
          <cell r="I3312">
            <v>4</v>
          </cell>
          <cell r="J3312">
            <v>1</v>
          </cell>
        </row>
        <row r="3313">
          <cell r="A3313" t="str">
            <v>SSAN</v>
          </cell>
          <cell r="B3313" t="str">
            <v>Secondary Service Greater than 5kW w/o ID</v>
          </cell>
          <cell r="C3313">
            <v>2.5</v>
          </cell>
          <cell r="D3313">
            <v>25</v>
          </cell>
          <cell r="E3313" t="str">
            <v>R=A1D</v>
          </cell>
          <cell r="F3313">
            <v>3</v>
          </cell>
          <cell r="H3313">
            <v>208</v>
          </cell>
          <cell r="I3313">
            <v>4</v>
          </cell>
          <cell r="J3313">
            <v>1</v>
          </cell>
        </row>
        <row r="3314">
          <cell r="A3314" t="str">
            <v>SSGN</v>
          </cell>
          <cell r="B3314" t="str">
            <v>Secondary Service Greater than 5kW w/o ID</v>
          </cell>
          <cell r="C3314">
            <v>2.5</v>
          </cell>
          <cell r="D3314">
            <v>25</v>
          </cell>
          <cell r="E3314" t="str">
            <v>R=DXS2</v>
          </cell>
          <cell r="F3314">
            <v>3</v>
          </cell>
          <cell r="G3314">
            <v>36404</v>
          </cell>
          <cell r="H3314">
            <v>240</v>
          </cell>
          <cell r="I3314">
            <v>4</v>
          </cell>
          <cell r="J3314">
            <v>2</v>
          </cell>
        </row>
        <row r="3315">
          <cell r="A3315" t="str">
            <v>SSNN</v>
          </cell>
          <cell r="B3315" t="str">
            <v>Secondary Service Greater than 5kW w/o ID</v>
          </cell>
          <cell r="C3315">
            <v>2.5</v>
          </cell>
          <cell r="D3315">
            <v>25</v>
          </cell>
          <cell r="E3315" t="str">
            <v>R=DXS2</v>
          </cell>
          <cell r="F3315">
            <v>3</v>
          </cell>
          <cell r="G3315">
            <v>36404</v>
          </cell>
          <cell r="H3315">
            <v>240</v>
          </cell>
          <cell r="I3315">
            <v>4</v>
          </cell>
          <cell r="J3315">
            <v>1</v>
          </cell>
        </row>
        <row r="3316">
          <cell r="A3316" t="str">
            <v>SSPN</v>
          </cell>
          <cell r="B3316" t="str">
            <v>Secondary Service Greater than 5kW w/o ID</v>
          </cell>
          <cell r="C3316">
            <v>2.5</v>
          </cell>
          <cell r="D3316">
            <v>25</v>
          </cell>
          <cell r="E3316" t="str">
            <v>R=A1D</v>
          </cell>
          <cell r="F3316">
            <v>3</v>
          </cell>
          <cell r="G3316">
            <v>36353</v>
          </cell>
          <cell r="H3316">
            <v>999</v>
          </cell>
          <cell r="I3316">
            <v>3</v>
          </cell>
          <cell r="J3316">
            <v>1</v>
          </cell>
        </row>
        <row r="3317">
          <cell r="A3317" t="str">
            <v>SSGN</v>
          </cell>
          <cell r="B3317" t="str">
            <v>Secondary Service Greater than 5kW w/o ID</v>
          </cell>
          <cell r="C3317">
            <v>2.5</v>
          </cell>
          <cell r="D3317">
            <v>25</v>
          </cell>
          <cell r="E3317" t="str">
            <v>R=A1D</v>
          </cell>
          <cell r="F3317">
            <v>3</v>
          </cell>
          <cell r="G3317">
            <v>37188</v>
          </cell>
          <cell r="H3317">
            <v>120</v>
          </cell>
          <cell r="I3317">
            <v>4</v>
          </cell>
          <cell r="J3317">
            <v>2</v>
          </cell>
        </row>
        <row r="3318">
          <cell r="A3318" t="str">
            <v>SSGN</v>
          </cell>
          <cell r="B3318" t="str">
            <v>Secondary Service Greater than 5kW w/o ID</v>
          </cell>
          <cell r="C3318">
            <v>2.5</v>
          </cell>
          <cell r="D3318">
            <v>25</v>
          </cell>
          <cell r="E3318" t="str">
            <v>R=A1R</v>
          </cell>
          <cell r="F3318">
            <v>3</v>
          </cell>
          <cell r="G3318">
            <v>36161</v>
          </cell>
          <cell r="H3318">
            <v>999</v>
          </cell>
          <cell r="I3318">
            <v>4</v>
          </cell>
          <cell r="J3318">
            <v>2</v>
          </cell>
        </row>
        <row r="3319">
          <cell r="A3319" t="str">
            <v>SSGN</v>
          </cell>
          <cell r="B3319" t="str">
            <v>Secondary Service Greater than 5kW w/o ID</v>
          </cell>
          <cell r="C3319">
            <v>2.5</v>
          </cell>
          <cell r="D3319">
            <v>25</v>
          </cell>
          <cell r="E3319" t="str">
            <v>R=A1D</v>
          </cell>
          <cell r="F3319">
            <v>3</v>
          </cell>
          <cell r="G3319">
            <v>36439</v>
          </cell>
          <cell r="H3319">
            <v>999</v>
          </cell>
          <cell r="I3319">
            <v>4</v>
          </cell>
          <cell r="J3319">
            <v>2</v>
          </cell>
        </row>
        <row r="3320">
          <cell r="A3320" t="str">
            <v>SSGN</v>
          </cell>
          <cell r="B3320" t="str">
            <v>Secondary Service Greater than 5kW w/o ID</v>
          </cell>
          <cell r="C3320">
            <v>2.5</v>
          </cell>
          <cell r="D3320">
            <v>25</v>
          </cell>
          <cell r="E3320" t="str">
            <v>R=A1D</v>
          </cell>
          <cell r="F3320">
            <v>3</v>
          </cell>
          <cell r="G3320">
            <v>36439</v>
          </cell>
          <cell r="H3320">
            <v>999</v>
          </cell>
          <cell r="I3320">
            <v>4</v>
          </cell>
          <cell r="J3320">
            <v>2</v>
          </cell>
        </row>
        <row r="3321">
          <cell r="A3321" t="str">
            <v>SSGN</v>
          </cell>
          <cell r="B3321" t="str">
            <v>Secondary Service Greater than 5kW w/o ID</v>
          </cell>
          <cell r="C3321">
            <v>2.5</v>
          </cell>
          <cell r="D3321">
            <v>25</v>
          </cell>
          <cell r="E3321" t="str">
            <v>R=A1D</v>
          </cell>
          <cell r="F3321">
            <v>3</v>
          </cell>
          <cell r="G3321">
            <v>36439</v>
          </cell>
          <cell r="H3321">
            <v>999</v>
          </cell>
          <cell r="I3321">
            <v>4</v>
          </cell>
          <cell r="J3321">
            <v>1</v>
          </cell>
        </row>
        <row r="3322">
          <cell r="A3322" t="str">
            <v>SSNN</v>
          </cell>
          <cell r="B3322" t="str">
            <v>Secondary Service Greater than 5kW w/o ID</v>
          </cell>
          <cell r="C3322">
            <v>2.5</v>
          </cell>
          <cell r="D3322">
            <v>25</v>
          </cell>
          <cell r="E3322" t="str">
            <v>R=A1D</v>
          </cell>
          <cell r="F3322">
            <v>3</v>
          </cell>
          <cell r="G3322">
            <v>36444</v>
          </cell>
          <cell r="H3322">
            <v>999</v>
          </cell>
          <cell r="I3322">
            <v>4</v>
          </cell>
          <cell r="J3322">
            <v>1</v>
          </cell>
        </row>
        <row r="3323">
          <cell r="A3323" t="str">
            <v>SSMN</v>
          </cell>
          <cell r="B3323" t="str">
            <v>Secondary Service Greater than 5kW w/o ID</v>
          </cell>
          <cell r="C3323">
            <v>2.5</v>
          </cell>
          <cell r="D3323">
            <v>25</v>
          </cell>
          <cell r="E3323" t="str">
            <v>R=A1D</v>
          </cell>
          <cell r="F3323">
            <v>3</v>
          </cell>
          <cell r="G3323">
            <v>36410</v>
          </cell>
          <cell r="H3323">
            <v>999</v>
          </cell>
          <cell r="I3323">
            <v>4</v>
          </cell>
          <cell r="J3323">
            <v>2</v>
          </cell>
        </row>
        <row r="3324">
          <cell r="A3324" t="str">
            <v>SSGN</v>
          </cell>
          <cell r="B3324" t="str">
            <v>Secondary Service Greater than 5kW w/o ID</v>
          </cell>
          <cell r="C3324">
            <v>2.5</v>
          </cell>
          <cell r="D3324">
            <v>25</v>
          </cell>
          <cell r="E3324" t="str">
            <v>R=A1D</v>
          </cell>
          <cell r="F3324">
            <v>3</v>
          </cell>
          <cell r="G3324">
            <v>36532</v>
          </cell>
          <cell r="H3324">
            <v>999</v>
          </cell>
          <cell r="I3324">
            <v>4</v>
          </cell>
          <cell r="J3324">
            <v>4</v>
          </cell>
        </row>
        <row r="3325">
          <cell r="A3325" t="str">
            <v>SSGN</v>
          </cell>
          <cell r="B3325" t="str">
            <v>Secondary Service Greater than 5kW w/o ID</v>
          </cell>
          <cell r="C3325">
            <v>2.5</v>
          </cell>
          <cell r="D3325">
            <v>25</v>
          </cell>
          <cell r="E3325" t="str">
            <v>R=A1D</v>
          </cell>
          <cell r="F3325">
            <v>3</v>
          </cell>
          <cell r="G3325">
            <v>36434</v>
          </cell>
          <cell r="H3325">
            <v>999</v>
          </cell>
          <cell r="I3325">
            <v>4</v>
          </cell>
          <cell r="J3325">
            <v>2</v>
          </cell>
        </row>
        <row r="3326">
          <cell r="A3326" t="str">
            <v>SSGN</v>
          </cell>
          <cell r="B3326" t="str">
            <v>Secondary Service Greater than 5kW w/o ID</v>
          </cell>
          <cell r="C3326">
            <v>2.5</v>
          </cell>
          <cell r="D3326">
            <v>25</v>
          </cell>
          <cell r="E3326" t="str">
            <v>R=A1D</v>
          </cell>
          <cell r="F3326">
            <v>3</v>
          </cell>
          <cell r="G3326">
            <v>36650</v>
          </cell>
          <cell r="H3326">
            <v>999</v>
          </cell>
          <cell r="I3326">
            <v>4</v>
          </cell>
          <cell r="J3326">
            <v>1</v>
          </cell>
        </row>
        <row r="3327">
          <cell r="A3327" t="str">
            <v>SSGN</v>
          </cell>
          <cell r="B3327" t="str">
            <v>Secondary Service Greater than 5kW w/o ID</v>
          </cell>
          <cell r="C3327">
            <v>2.5</v>
          </cell>
          <cell r="D3327">
            <v>25</v>
          </cell>
          <cell r="E3327" t="str">
            <v>R=A1D</v>
          </cell>
          <cell r="F3327">
            <v>3</v>
          </cell>
          <cell r="G3327">
            <v>36658</v>
          </cell>
          <cell r="H3327">
            <v>999</v>
          </cell>
          <cell r="I3327">
            <v>4</v>
          </cell>
          <cell r="J3327">
            <v>1</v>
          </cell>
        </row>
        <row r="3328">
          <cell r="A3328" t="str">
            <v>SSGN</v>
          </cell>
          <cell r="B3328" t="str">
            <v>Secondary Service Greater than 5kW w/o ID</v>
          </cell>
          <cell r="C3328">
            <v>2.5</v>
          </cell>
          <cell r="D3328">
            <v>25</v>
          </cell>
          <cell r="E3328" t="str">
            <v>R=A1D</v>
          </cell>
          <cell r="F3328">
            <v>3</v>
          </cell>
          <cell r="G3328">
            <v>36669</v>
          </cell>
          <cell r="H3328">
            <v>999</v>
          </cell>
          <cell r="I3328">
            <v>4</v>
          </cell>
          <cell r="J3328">
            <v>9</v>
          </cell>
        </row>
        <row r="3329">
          <cell r="A3329" t="str">
            <v>SSLN</v>
          </cell>
          <cell r="B3329" t="str">
            <v>Secondary Service Greater than 5kW w/o ID</v>
          </cell>
          <cell r="C3329">
            <v>2.5</v>
          </cell>
          <cell r="D3329">
            <v>25</v>
          </cell>
          <cell r="E3329" t="str">
            <v>R=SV4SD</v>
          </cell>
          <cell r="F3329">
            <v>3</v>
          </cell>
          <cell r="G3329">
            <v>36161</v>
          </cell>
          <cell r="H3329">
            <v>999</v>
          </cell>
          <cell r="I3329">
            <v>4</v>
          </cell>
          <cell r="J3329">
            <v>1</v>
          </cell>
        </row>
        <row r="3330">
          <cell r="A3330" t="str">
            <v>SSGN</v>
          </cell>
          <cell r="B3330" t="str">
            <v>Secondary Service Greater than 5kW w/o ID</v>
          </cell>
          <cell r="C3330">
            <v>2.5</v>
          </cell>
          <cell r="D3330">
            <v>25</v>
          </cell>
          <cell r="E3330" t="str">
            <v>R=A1D</v>
          </cell>
          <cell r="F3330">
            <v>3</v>
          </cell>
          <cell r="G3330">
            <v>36526</v>
          </cell>
          <cell r="H3330">
            <v>999</v>
          </cell>
          <cell r="I3330">
            <v>4</v>
          </cell>
          <cell r="J3330">
            <v>48</v>
          </cell>
        </row>
        <row r="3331">
          <cell r="A3331" t="str">
            <v>SSGN</v>
          </cell>
          <cell r="B3331" t="str">
            <v>Secondary Service Greater than 5kW w/o ID</v>
          </cell>
          <cell r="C3331">
            <v>2.5</v>
          </cell>
          <cell r="D3331">
            <v>25</v>
          </cell>
          <cell r="E3331" t="str">
            <v>R=A1D</v>
          </cell>
          <cell r="F3331">
            <v>3</v>
          </cell>
          <cell r="G3331">
            <v>36526</v>
          </cell>
          <cell r="H3331">
            <v>999</v>
          </cell>
          <cell r="I3331">
            <v>4</v>
          </cell>
          <cell r="J3331">
            <v>2</v>
          </cell>
        </row>
        <row r="3332">
          <cell r="A3332" t="str">
            <v>SSGN</v>
          </cell>
          <cell r="B3332" t="str">
            <v>Secondary Service Greater than 5kW w/o ID</v>
          </cell>
          <cell r="C3332">
            <v>2.5</v>
          </cell>
          <cell r="D3332">
            <v>25</v>
          </cell>
          <cell r="E3332" t="str">
            <v>R=A1D</v>
          </cell>
          <cell r="F3332">
            <v>3</v>
          </cell>
          <cell r="G3332">
            <v>37064</v>
          </cell>
          <cell r="H3332">
            <v>999</v>
          </cell>
          <cell r="I3332">
            <v>4</v>
          </cell>
          <cell r="J3332">
            <v>4</v>
          </cell>
        </row>
        <row r="3333">
          <cell r="A3333" t="str">
            <v>SSTD</v>
          </cell>
          <cell r="B3333" t="str">
            <v>Secondary Service Greater than 5kW w/o ID</v>
          </cell>
          <cell r="C3333">
            <v>2.5</v>
          </cell>
          <cell r="D3333">
            <v>23</v>
          </cell>
          <cell r="E3333" t="str">
            <v>R=SV4ST</v>
          </cell>
          <cell r="F3333">
            <v>3</v>
          </cell>
          <cell r="G3333">
            <v>36161</v>
          </cell>
          <cell r="H3333">
            <v>120</v>
          </cell>
          <cell r="I3333">
            <v>4</v>
          </cell>
          <cell r="J3333">
            <v>1</v>
          </cell>
        </row>
        <row r="3334">
          <cell r="A3334" t="str">
            <v>SSGN</v>
          </cell>
          <cell r="B3334" t="str">
            <v>Secondary Service Greater than 5kW w/o ID</v>
          </cell>
          <cell r="C3334">
            <v>2.5</v>
          </cell>
          <cell r="D3334">
            <v>25</v>
          </cell>
          <cell r="E3334" t="str">
            <v>R=A1D</v>
          </cell>
          <cell r="F3334">
            <v>3</v>
          </cell>
          <cell r="G3334">
            <v>36915</v>
          </cell>
          <cell r="H3334">
            <v>999</v>
          </cell>
          <cell r="I3334">
            <v>4</v>
          </cell>
          <cell r="J3334">
            <v>5</v>
          </cell>
        </row>
        <row r="3335">
          <cell r="A3335" t="str">
            <v>SSAN</v>
          </cell>
          <cell r="B3335" t="str">
            <v>Secondary Service Greater than 5kW w/o ID</v>
          </cell>
          <cell r="C3335">
            <v>2.5</v>
          </cell>
          <cell r="D3335">
            <v>25</v>
          </cell>
          <cell r="E3335" t="str">
            <v>R=A1D</v>
          </cell>
          <cell r="F3335">
            <v>3</v>
          </cell>
          <cell r="G3335">
            <v>36526</v>
          </cell>
          <cell r="H3335">
            <v>999</v>
          </cell>
          <cell r="I3335">
            <v>4</v>
          </cell>
          <cell r="J3335">
            <v>1</v>
          </cell>
        </row>
        <row r="3336">
          <cell r="A3336" t="str">
            <v>SSNN</v>
          </cell>
          <cell r="B3336" t="str">
            <v>Secondary Service Greater than 5kW w/o ID</v>
          </cell>
          <cell r="C3336">
            <v>2.5</v>
          </cell>
          <cell r="D3336">
            <v>25</v>
          </cell>
          <cell r="E3336" t="str">
            <v>R=A1D</v>
          </cell>
          <cell r="F3336">
            <v>3</v>
          </cell>
          <cell r="G3336">
            <v>36950</v>
          </cell>
          <cell r="H3336">
            <v>999</v>
          </cell>
          <cell r="I3336">
            <v>4</v>
          </cell>
          <cell r="J3336">
            <v>2</v>
          </cell>
        </row>
        <row r="3337">
          <cell r="A3337" t="str">
            <v>SSAN</v>
          </cell>
          <cell r="B3337" t="str">
            <v>Secondary Service Greater than 5kW w/o ID</v>
          </cell>
          <cell r="C3337">
            <v>2.5</v>
          </cell>
          <cell r="D3337">
            <v>25</v>
          </cell>
          <cell r="E3337" t="str">
            <v>R=A1D</v>
          </cell>
          <cell r="F3337">
            <v>3</v>
          </cell>
          <cell r="H3337">
            <v>999</v>
          </cell>
          <cell r="I3337">
            <v>3</v>
          </cell>
          <cell r="J3337">
            <v>1</v>
          </cell>
        </row>
        <row r="3338">
          <cell r="A3338" t="str">
            <v>SSGN</v>
          </cell>
          <cell r="B3338" t="str">
            <v>Secondary Service Greater than 5kW w/o ID</v>
          </cell>
          <cell r="C3338">
            <v>2.5</v>
          </cell>
          <cell r="D3338">
            <v>25</v>
          </cell>
          <cell r="E3338" t="str">
            <v>R=A1D</v>
          </cell>
          <cell r="F3338">
            <v>3</v>
          </cell>
          <cell r="G3338">
            <v>37208</v>
          </cell>
          <cell r="H3338">
            <v>277</v>
          </cell>
          <cell r="I3338">
            <v>4</v>
          </cell>
          <cell r="J3338">
            <v>1</v>
          </cell>
        </row>
        <row r="3339">
          <cell r="A3339" t="str">
            <v>SSLN</v>
          </cell>
          <cell r="B3339" t="str">
            <v>Secondary Service Greater than 5kW w/o ID</v>
          </cell>
          <cell r="C3339">
            <v>2.5</v>
          </cell>
          <cell r="D3339">
            <v>25</v>
          </cell>
          <cell r="E3339" t="str">
            <v>R=A1D</v>
          </cell>
          <cell r="F3339">
            <v>3</v>
          </cell>
          <cell r="G3339">
            <v>37229</v>
          </cell>
          <cell r="H3339">
            <v>999</v>
          </cell>
          <cell r="I3339">
            <v>4</v>
          </cell>
          <cell r="J3339">
            <v>1</v>
          </cell>
        </row>
        <row r="3340">
          <cell r="A3340" t="str">
            <v>SSGN</v>
          </cell>
          <cell r="B3340" t="str">
            <v>Secondary Service Greater than 5kW w/o ID</v>
          </cell>
          <cell r="C3340">
            <v>2.5</v>
          </cell>
          <cell r="D3340">
            <v>25</v>
          </cell>
          <cell r="E3340" t="str">
            <v>R=A1D</v>
          </cell>
          <cell r="F3340">
            <v>3</v>
          </cell>
          <cell r="G3340">
            <v>37277</v>
          </cell>
          <cell r="H3340">
            <v>120</v>
          </cell>
          <cell r="I3340">
            <v>4</v>
          </cell>
          <cell r="J3340">
            <v>3</v>
          </cell>
        </row>
        <row r="3341">
          <cell r="A3341" t="str">
            <v>SSLN</v>
          </cell>
          <cell r="B3341" t="str">
            <v>Secondary Service Greater than 5kW w/o ID</v>
          </cell>
          <cell r="C3341">
            <v>2.5</v>
          </cell>
          <cell r="D3341">
            <v>25</v>
          </cell>
          <cell r="E3341" t="str">
            <v>R=A1D</v>
          </cell>
          <cell r="F3341">
            <v>3</v>
          </cell>
          <cell r="G3341">
            <v>37173</v>
          </cell>
          <cell r="H3341">
            <v>999</v>
          </cell>
          <cell r="I3341">
            <v>4</v>
          </cell>
          <cell r="J3341">
            <v>1</v>
          </cell>
        </row>
        <row r="3342">
          <cell r="A3342" t="str">
            <v>SSPN</v>
          </cell>
          <cell r="B3342" t="str">
            <v>Secondary Service Greater than 5kW w/o ID</v>
          </cell>
          <cell r="C3342">
            <v>2.5</v>
          </cell>
          <cell r="D3342">
            <v>25</v>
          </cell>
          <cell r="E3342" t="str">
            <v>R=A1D</v>
          </cell>
          <cell r="F3342">
            <v>3</v>
          </cell>
          <cell r="G3342">
            <v>37320</v>
          </cell>
          <cell r="H3342">
            <v>999</v>
          </cell>
          <cell r="I3342">
            <v>4</v>
          </cell>
          <cell r="J3342">
            <v>1</v>
          </cell>
        </row>
        <row r="3343">
          <cell r="A3343" t="str">
            <v>SSNN</v>
          </cell>
          <cell r="B3343" t="str">
            <v>Secondary Service Greater than 5kW w/o ID</v>
          </cell>
          <cell r="C3343">
            <v>2.5</v>
          </cell>
          <cell r="D3343">
            <v>25</v>
          </cell>
          <cell r="E3343" t="str">
            <v>R=RXS4</v>
          </cell>
          <cell r="F3343">
            <v>3</v>
          </cell>
          <cell r="G3343">
            <v>37517</v>
          </cell>
          <cell r="H3343">
            <v>999</v>
          </cell>
          <cell r="I3343">
            <v>4</v>
          </cell>
          <cell r="J3343">
            <v>1</v>
          </cell>
        </row>
        <row r="3344">
          <cell r="A3344" t="str">
            <v>SSGN</v>
          </cell>
          <cell r="B3344" t="str">
            <v>Secondary Service Greater than 5kW w/o ID</v>
          </cell>
          <cell r="C3344">
            <v>2.5</v>
          </cell>
          <cell r="D3344">
            <v>25</v>
          </cell>
          <cell r="E3344" t="str">
            <v>R=A1R</v>
          </cell>
          <cell r="F3344">
            <v>3</v>
          </cell>
          <cell r="G3344">
            <v>38776</v>
          </cell>
          <cell r="H3344">
            <v>999</v>
          </cell>
          <cell r="I3344">
            <v>4</v>
          </cell>
          <cell r="J3344">
            <v>6</v>
          </cell>
        </row>
        <row r="3345">
          <cell r="A3345" t="str">
            <v>SSMN</v>
          </cell>
          <cell r="B3345" t="str">
            <v>Secondary Service Greater than 5kW w/o ID</v>
          </cell>
          <cell r="C3345">
            <v>2.5</v>
          </cell>
          <cell r="D3345">
            <v>25</v>
          </cell>
          <cell r="E3345" t="str">
            <v>R=A1R</v>
          </cell>
          <cell r="F3345">
            <v>3</v>
          </cell>
          <cell r="G3345">
            <v>38953</v>
          </cell>
          <cell r="H3345">
            <v>999</v>
          </cell>
          <cell r="I3345">
            <v>4</v>
          </cell>
          <cell r="J3345">
            <v>1</v>
          </cell>
        </row>
        <row r="3346">
          <cell r="A3346" t="str">
            <v>SSNN</v>
          </cell>
          <cell r="B3346" t="str">
            <v>Secondary Service Greater than 5kW w/o ID</v>
          </cell>
          <cell r="C3346">
            <v>2.5</v>
          </cell>
          <cell r="D3346">
            <v>25</v>
          </cell>
          <cell r="E3346" t="str">
            <v>R=A1R</v>
          </cell>
          <cell r="F3346">
            <v>3</v>
          </cell>
          <cell r="G3346">
            <v>39161</v>
          </cell>
          <cell r="H3346">
            <v>999</v>
          </cell>
          <cell r="I3346">
            <v>4</v>
          </cell>
          <cell r="J3346">
            <v>1</v>
          </cell>
        </row>
        <row r="3347">
          <cell r="A3347" t="str">
            <v>SSLN</v>
          </cell>
          <cell r="B3347" t="str">
            <v>Secondary Service Greater than 5kW w/o ID</v>
          </cell>
          <cell r="C3347">
            <v>2.5</v>
          </cell>
          <cell r="D3347">
            <v>25</v>
          </cell>
          <cell r="E3347" t="str">
            <v>R=A1R</v>
          </cell>
          <cell r="F3347">
            <v>3</v>
          </cell>
          <cell r="G3347">
            <v>39254</v>
          </cell>
          <cell r="H3347">
            <v>999</v>
          </cell>
          <cell r="I3347">
            <v>4</v>
          </cell>
          <cell r="J3347">
            <v>16</v>
          </cell>
        </row>
        <row r="3348">
          <cell r="A3348" t="str">
            <v>SSGN</v>
          </cell>
          <cell r="B3348" t="str">
            <v>Secondary Service Greater than 5kW w/o ID</v>
          </cell>
          <cell r="C3348">
            <v>2.5</v>
          </cell>
          <cell r="D3348">
            <v>25</v>
          </cell>
          <cell r="E3348" t="str">
            <v>R=A1R</v>
          </cell>
          <cell r="F3348">
            <v>3</v>
          </cell>
          <cell r="G3348">
            <v>39254</v>
          </cell>
          <cell r="H3348">
            <v>999</v>
          </cell>
          <cell r="I3348">
            <v>4</v>
          </cell>
          <cell r="J3348">
            <v>81</v>
          </cell>
        </row>
        <row r="3349">
          <cell r="A3349" t="str">
            <v>SSNN</v>
          </cell>
          <cell r="B3349" t="str">
            <v>Secondary Service Greater than 5kW w/o ID</v>
          </cell>
          <cell r="C3349">
            <v>2.5</v>
          </cell>
          <cell r="D3349">
            <v>25</v>
          </cell>
          <cell r="E3349" t="str">
            <v>R=A1R</v>
          </cell>
          <cell r="F3349">
            <v>3</v>
          </cell>
          <cell r="G3349">
            <v>39246</v>
          </cell>
          <cell r="H3349">
            <v>999</v>
          </cell>
          <cell r="I3349">
            <v>4</v>
          </cell>
          <cell r="J3349">
            <v>10</v>
          </cell>
        </row>
        <row r="3350">
          <cell r="A3350" t="str">
            <v>SSPN</v>
          </cell>
          <cell r="B3350" t="str">
            <v>Secondary Service Greater than 5kW w/o ID</v>
          </cell>
          <cell r="C3350">
            <v>2.5</v>
          </cell>
          <cell r="D3350">
            <v>25</v>
          </cell>
          <cell r="E3350" t="str">
            <v>R=A1R</v>
          </cell>
          <cell r="F3350">
            <v>3</v>
          </cell>
          <cell r="G3350">
            <v>39245</v>
          </cell>
          <cell r="H3350">
            <v>999</v>
          </cell>
          <cell r="I3350">
            <v>3</v>
          </cell>
          <cell r="J3350">
            <v>1</v>
          </cell>
        </row>
        <row r="3351">
          <cell r="A3351" t="str">
            <v>SSLN</v>
          </cell>
          <cell r="B3351" t="str">
            <v>Secondary Service Greater than 5kW w/o ID</v>
          </cell>
          <cell r="C3351">
            <v>2.5</v>
          </cell>
          <cell r="D3351">
            <v>25</v>
          </cell>
          <cell r="E3351" t="str">
            <v>R=A1RL</v>
          </cell>
          <cell r="F3351">
            <v>3</v>
          </cell>
          <cell r="G3351">
            <v>39337</v>
          </cell>
          <cell r="H3351">
            <v>999</v>
          </cell>
          <cell r="I3351">
            <v>4</v>
          </cell>
          <cell r="J3351">
            <v>1</v>
          </cell>
        </row>
        <row r="3352">
          <cell r="A3352" t="str">
            <v>SSGN</v>
          </cell>
          <cell r="B3352" t="str">
            <v>Secondary Service Greater than 5kW w/o ID</v>
          </cell>
          <cell r="C3352">
            <v>2.5</v>
          </cell>
          <cell r="D3352">
            <v>25</v>
          </cell>
          <cell r="E3352" t="str">
            <v>R=A1RL</v>
          </cell>
          <cell r="F3352">
            <v>3</v>
          </cell>
          <cell r="G3352">
            <v>39343</v>
          </cell>
          <cell r="H3352">
            <v>999</v>
          </cell>
          <cell r="I3352">
            <v>4</v>
          </cell>
          <cell r="J3352">
            <v>11</v>
          </cell>
        </row>
        <row r="3353">
          <cell r="A3353" t="str">
            <v>SSEN</v>
          </cell>
          <cell r="B3353" t="str">
            <v>Secondary Service Greater than 5kW w/o ID</v>
          </cell>
          <cell r="C3353">
            <v>2.5</v>
          </cell>
          <cell r="D3353">
            <v>25</v>
          </cell>
          <cell r="E3353" t="str">
            <v>R=A1D</v>
          </cell>
          <cell r="F3353">
            <v>3</v>
          </cell>
          <cell r="G3353">
            <v>39610</v>
          </cell>
          <cell r="H3353">
            <v>999</v>
          </cell>
          <cell r="I3353">
            <v>4</v>
          </cell>
          <cell r="J3353">
            <v>1</v>
          </cell>
        </row>
        <row r="3354">
          <cell r="A3354" t="str">
            <v>SSGN</v>
          </cell>
          <cell r="B3354" t="str">
            <v>Secondary Service Greater than 5kW w/o ID</v>
          </cell>
          <cell r="C3354">
            <v>2.5</v>
          </cell>
          <cell r="D3354">
            <v>25</v>
          </cell>
          <cell r="E3354" t="str">
            <v>R=A1D</v>
          </cell>
          <cell r="F3354">
            <v>3</v>
          </cell>
          <cell r="G3354">
            <v>39637</v>
          </cell>
          <cell r="H3354">
            <v>999</v>
          </cell>
          <cell r="I3354">
            <v>4</v>
          </cell>
          <cell r="J3354">
            <v>30</v>
          </cell>
        </row>
        <row r="3355">
          <cell r="A3355" t="str">
            <v>SSGN</v>
          </cell>
          <cell r="B3355" t="str">
            <v>Secondary Service Greater than 5kW w/o ID</v>
          </cell>
          <cell r="C3355">
            <v>2.5</v>
          </cell>
          <cell r="D3355">
            <v>25</v>
          </cell>
          <cell r="E3355" t="str">
            <v>P=A1RL</v>
          </cell>
          <cell r="F3355">
            <v>3</v>
          </cell>
          <cell r="G3355">
            <v>39707</v>
          </cell>
          <cell r="H3355">
            <v>999</v>
          </cell>
          <cell r="I3355">
            <v>4</v>
          </cell>
          <cell r="J3355">
            <v>2</v>
          </cell>
        </row>
        <row r="3356">
          <cell r="A3356" t="str">
            <v>SSMN</v>
          </cell>
          <cell r="B3356" t="str">
            <v>Secondary Service Greater than 5kW w/o ID</v>
          </cell>
          <cell r="C3356">
            <v>2.5</v>
          </cell>
          <cell r="D3356">
            <v>25</v>
          </cell>
          <cell r="E3356" t="str">
            <v>R=A1D</v>
          </cell>
          <cell r="F3356">
            <v>3</v>
          </cell>
          <cell r="H3356">
            <v>999</v>
          </cell>
          <cell r="I3356">
            <v>4</v>
          </cell>
          <cell r="J3356">
            <v>2</v>
          </cell>
        </row>
        <row r="3357">
          <cell r="A3357" t="str">
            <v>SSLN</v>
          </cell>
          <cell r="B3357" t="str">
            <v>Secondary Service Greater than 5kW w/o ID</v>
          </cell>
          <cell r="C3357">
            <v>2.5</v>
          </cell>
          <cell r="D3357">
            <v>25</v>
          </cell>
          <cell r="E3357" t="str">
            <v>R=K5WA</v>
          </cell>
          <cell r="F3357">
            <v>3</v>
          </cell>
          <cell r="H3357">
            <v>208</v>
          </cell>
          <cell r="I3357">
            <v>4</v>
          </cell>
          <cell r="J3357">
            <v>1</v>
          </cell>
        </row>
        <row r="3358">
          <cell r="A3358" t="str">
            <v>SSGN</v>
          </cell>
          <cell r="B3358" t="str">
            <v>Secondary Service Greater than 5kW w/o ID</v>
          </cell>
          <cell r="C3358">
            <v>2.5</v>
          </cell>
          <cell r="D3358">
            <v>25</v>
          </cell>
          <cell r="E3358" t="str">
            <v>R=A1D</v>
          </cell>
          <cell r="F3358">
            <v>3</v>
          </cell>
          <cell r="H3358">
            <v>999</v>
          </cell>
          <cell r="I3358">
            <v>3</v>
          </cell>
          <cell r="J3358">
            <v>11</v>
          </cell>
        </row>
        <row r="3359">
          <cell r="A3359" t="str">
            <v>SSGN</v>
          </cell>
          <cell r="B3359" t="str">
            <v>Secondary Service Greater than 5kW w/o ID</v>
          </cell>
          <cell r="C3359">
            <v>2.5</v>
          </cell>
          <cell r="D3359">
            <v>25</v>
          </cell>
          <cell r="E3359" t="str">
            <v>R=SV4SD</v>
          </cell>
          <cell r="F3359">
            <v>3</v>
          </cell>
          <cell r="H3359">
            <v>240</v>
          </cell>
          <cell r="I3359">
            <v>4</v>
          </cell>
          <cell r="J3359">
            <v>14</v>
          </cell>
        </row>
        <row r="3360">
          <cell r="A3360" t="str">
            <v>SSGN</v>
          </cell>
          <cell r="B3360" t="str">
            <v>Secondary Service Greater than 5kW w/o ID</v>
          </cell>
          <cell r="C3360">
            <v>2.5</v>
          </cell>
          <cell r="D3360">
            <v>25</v>
          </cell>
          <cell r="E3360" t="str">
            <v>R=SSM8A</v>
          </cell>
          <cell r="F3360">
            <v>3</v>
          </cell>
          <cell r="H3360">
            <v>120</v>
          </cell>
          <cell r="I3360">
            <v>3</v>
          </cell>
          <cell r="J3360">
            <v>1</v>
          </cell>
        </row>
        <row r="3361">
          <cell r="A3361" t="str">
            <v>SSGN</v>
          </cell>
          <cell r="B3361" t="str">
            <v>Secondary Service Greater than 5kW w/o ID</v>
          </cell>
          <cell r="C3361">
            <v>2.5</v>
          </cell>
          <cell r="D3361">
            <v>25</v>
          </cell>
          <cell r="E3361" t="str">
            <v>R=A1D</v>
          </cell>
          <cell r="F3361">
            <v>3</v>
          </cell>
          <cell r="H3361">
            <v>208</v>
          </cell>
          <cell r="I3361">
            <v>4</v>
          </cell>
          <cell r="J3361">
            <v>29</v>
          </cell>
        </row>
        <row r="3362">
          <cell r="A3362" t="str">
            <v>SSGN</v>
          </cell>
          <cell r="B3362" t="str">
            <v>Secondary Service Greater than 5kW w/o ID</v>
          </cell>
          <cell r="C3362">
            <v>2.5</v>
          </cell>
          <cell r="D3362">
            <v>25</v>
          </cell>
          <cell r="E3362" t="str">
            <v>R=A1D</v>
          </cell>
          <cell r="F3362">
            <v>3</v>
          </cell>
          <cell r="H3362">
            <v>480</v>
          </cell>
          <cell r="I3362">
            <v>4</v>
          </cell>
          <cell r="J3362">
            <v>10</v>
          </cell>
        </row>
        <row r="3363">
          <cell r="A3363" t="str">
            <v>SSGN</v>
          </cell>
          <cell r="B3363" t="str">
            <v>Secondary Service Greater than 5kW w/o ID</v>
          </cell>
          <cell r="C3363">
            <v>2.5</v>
          </cell>
          <cell r="D3363">
            <v>25</v>
          </cell>
          <cell r="E3363" t="str">
            <v>R=DXS2</v>
          </cell>
          <cell r="F3363">
            <v>3</v>
          </cell>
          <cell r="H3363">
            <v>240</v>
          </cell>
          <cell r="I3363">
            <v>4</v>
          </cell>
          <cell r="J3363">
            <v>8</v>
          </cell>
        </row>
        <row r="3364">
          <cell r="A3364" t="str">
            <v>SSGN</v>
          </cell>
          <cell r="B3364" t="str">
            <v>Secondary Service Greater than 5kW w/o ID</v>
          </cell>
          <cell r="C3364">
            <v>2.5</v>
          </cell>
          <cell r="D3364">
            <v>25</v>
          </cell>
          <cell r="E3364" t="str">
            <v>R=PWAY</v>
          </cell>
          <cell r="F3364">
            <v>3</v>
          </cell>
          <cell r="H3364">
            <v>277</v>
          </cell>
          <cell r="I3364">
            <v>4</v>
          </cell>
          <cell r="J3364">
            <v>1</v>
          </cell>
        </row>
        <row r="3365">
          <cell r="A3365" t="str">
            <v>SSLN</v>
          </cell>
          <cell r="B3365" t="str">
            <v>Secondary Service Greater than 5kW w/o ID</v>
          </cell>
          <cell r="C3365">
            <v>2.5</v>
          </cell>
          <cell r="D3365">
            <v>25</v>
          </cell>
          <cell r="E3365" t="str">
            <v>R=A1D</v>
          </cell>
          <cell r="F3365">
            <v>3</v>
          </cell>
          <cell r="H3365">
            <v>277</v>
          </cell>
          <cell r="I3365">
            <v>4</v>
          </cell>
          <cell r="J3365">
            <v>1</v>
          </cell>
        </row>
        <row r="3366">
          <cell r="A3366" t="str">
            <v>SSGN</v>
          </cell>
          <cell r="B3366" t="str">
            <v>Secondary Service Greater than 5kW w/o ID</v>
          </cell>
          <cell r="C3366">
            <v>2.5</v>
          </cell>
          <cell r="D3366">
            <v>25</v>
          </cell>
          <cell r="E3366" t="str">
            <v>R=SV4SD</v>
          </cell>
          <cell r="F3366">
            <v>3</v>
          </cell>
          <cell r="H3366">
            <v>240</v>
          </cell>
          <cell r="I3366">
            <v>4</v>
          </cell>
          <cell r="J3366">
            <v>1</v>
          </cell>
        </row>
        <row r="3367">
          <cell r="A3367" t="str">
            <v>SSGN</v>
          </cell>
          <cell r="B3367" t="str">
            <v>Secondary Service Greater than 5kW w/o ID</v>
          </cell>
          <cell r="C3367">
            <v>2.5</v>
          </cell>
          <cell r="D3367">
            <v>25</v>
          </cell>
          <cell r="E3367" t="str">
            <v>R=SV5SD</v>
          </cell>
          <cell r="F3367">
            <v>3</v>
          </cell>
          <cell r="H3367">
            <v>120</v>
          </cell>
          <cell r="I3367">
            <v>4</v>
          </cell>
          <cell r="J3367">
            <v>6</v>
          </cell>
        </row>
        <row r="3368">
          <cell r="A3368" t="str">
            <v>SSAN</v>
          </cell>
          <cell r="B3368" t="str">
            <v>Secondary Service Greater than 5kW w/o ID</v>
          </cell>
          <cell r="C3368">
            <v>2.5</v>
          </cell>
          <cell r="D3368">
            <v>25</v>
          </cell>
          <cell r="E3368" t="str">
            <v>R=A1R</v>
          </cell>
          <cell r="F3368">
            <v>3</v>
          </cell>
          <cell r="G3368">
            <v>38495</v>
          </cell>
          <cell r="H3368">
            <v>999</v>
          </cell>
          <cell r="I3368">
            <v>3</v>
          </cell>
          <cell r="J3368">
            <v>2</v>
          </cell>
        </row>
        <row r="3369">
          <cell r="A3369" t="str">
            <v>SSGN</v>
          </cell>
          <cell r="B3369" t="str">
            <v>Secondary Service Greater than 5kW w/o ID</v>
          </cell>
          <cell r="C3369">
            <v>2.5</v>
          </cell>
          <cell r="D3369">
            <v>25</v>
          </cell>
          <cell r="E3369" t="str">
            <v>R=A1R</v>
          </cell>
          <cell r="F3369">
            <v>3</v>
          </cell>
          <cell r="G3369">
            <v>38311</v>
          </cell>
          <cell r="H3369">
            <v>999</v>
          </cell>
          <cell r="I3369">
            <v>4</v>
          </cell>
          <cell r="J3369">
            <v>1</v>
          </cell>
        </row>
        <row r="3370">
          <cell r="A3370" t="str">
            <v>SSLN</v>
          </cell>
          <cell r="B3370" t="str">
            <v>Secondary Service Greater than 5kW w/o ID</v>
          </cell>
          <cell r="C3370">
            <v>2.5</v>
          </cell>
          <cell r="D3370">
            <v>25</v>
          </cell>
          <cell r="E3370" t="str">
            <v>R=A1D</v>
          </cell>
          <cell r="F3370">
            <v>3</v>
          </cell>
          <cell r="G3370">
            <v>38183</v>
          </cell>
          <cell r="H3370">
            <v>999</v>
          </cell>
          <cell r="I3370">
            <v>4</v>
          </cell>
          <cell r="J3370">
            <v>1</v>
          </cell>
        </row>
        <row r="3371">
          <cell r="A3371" t="str">
            <v>SSNN</v>
          </cell>
          <cell r="B3371" t="str">
            <v>Secondary Service Greater than 5kW w/o ID</v>
          </cell>
          <cell r="C3371">
            <v>2.5</v>
          </cell>
          <cell r="D3371">
            <v>25</v>
          </cell>
          <cell r="E3371" t="str">
            <v>R=K3WS</v>
          </cell>
          <cell r="F3371">
            <v>3</v>
          </cell>
          <cell r="H3371">
            <v>480</v>
          </cell>
          <cell r="I3371">
            <v>3</v>
          </cell>
          <cell r="J3371">
            <v>1</v>
          </cell>
        </row>
        <row r="3372">
          <cell r="A3372" t="str">
            <v>SSGN</v>
          </cell>
          <cell r="B3372" t="str">
            <v>Secondary Service Greater than 5kW w/o ID</v>
          </cell>
          <cell r="C3372">
            <v>2.5</v>
          </cell>
          <cell r="D3372">
            <v>25</v>
          </cell>
          <cell r="E3372" t="str">
            <v>R=SL5SR</v>
          </cell>
          <cell r="F3372">
            <v>3</v>
          </cell>
          <cell r="H3372">
            <v>120</v>
          </cell>
          <cell r="I3372">
            <v>4</v>
          </cell>
          <cell r="J3372">
            <v>1</v>
          </cell>
        </row>
        <row r="3373">
          <cell r="A3373" t="str">
            <v>SSGN</v>
          </cell>
          <cell r="B3373" t="str">
            <v>Secondary Service Greater than 5kW w/o ID</v>
          </cell>
          <cell r="C3373">
            <v>2.5</v>
          </cell>
          <cell r="D3373">
            <v>25</v>
          </cell>
          <cell r="E3373" t="str">
            <v>R=A1D</v>
          </cell>
          <cell r="F3373">
            <v>3</v>
          </cell>
          <cell r="H3373">
            <v>277</v>
          </cell>
          <cell r="I3373">
            <v>3</v>
          </cell>
          <cell r="J3373">
            <v>1</v>
          </cell>
        </row>
        <row r="3374">
          <cell r="A3374" t="str">
            <v>SSLN</v>
          </cell>
          <cell r="B3374" t="str">
            <v>Secondary Service Greater than 5kW w/o ID</v>
          </cell>
          <cell r="C3374">
            <v>2.5</v>
          </cell>
          <cell r="D3374">
            <v>25</v>
          </cell>
          <cell r="E3374" t="str">
            <v>R=A1D</v>
          </cell>
          <cell r="F3374">
            <v>3</v>
          </cell>
          <cell r="G3374">
            <v>35796</v>
          </cell>
          <cell r="H3374">
            <v>999</v>
          </cell>
          <cell r="I3374">
            <v>4</v>
          </cell>
          <cell r="J3374">
            <v>1</v>
          </cell>
        </row>
        <row r="3375">
          <cell r="A3375" t="str">
            <v>SSGN</v>
          </cell>
          <cell r="B3375" t="str">
            <v>Secondary Service Greater than 5kW w/o ID</v>
          </cell>
          <cell r="C3375">
            <v>2.5</v>
          </cell>
          <cell r="D3375">
            <v>25</v>
          </cell>
          <cell r="E3375" t="str">
            <v>R=A1D</v>
          </cell>
          <cell r="F3375">
            <v>3</v>
          </cell>
          <cell r="H3375">
            <v>999</v>
          </cell>
          <cell r="I3375">
            <v>4</v>
          </cell>
          <cell r="J3375">
            <v>1</v>
          </cell>
        </row>
        <row r="3376">
          <cell r="A3376" t="str">
            <v>SSGN</v>
          </cell>
          <cell r="B3376" t="str">
            <v>Secondary Service Greater than 5kW w/o ID</v>
          </cell>
          <cell r="C3376">
            <v>2.5</v>
          </cell>
          <cell r="D3376">
            <v>25</v>
          </cell>
          <cell r="E3376" t="str">
            <v>R=A1D</v>
          </cell>
          <cell r="F3376">
            <v>3</v>
          </cell>
          <cell r="G3376">
            <v>36161</v>
          </cell>
          <cell r="H3376">
            <v>999</v>
          </cell>
          <cell r="I3376">
            <v>4</v>
          </cell>
          <cell r="J3376">
            <v>12</v>
          </cell>
        </row>
        <row r="3377">
          <cell r="A3377" t="str">
            <v>SSGN</v>
          </cell>
          <cell r="B3377" t="str">
            <v>Secondary Service Greater than 5kW w/o ID</v>
          </cell>
          <cell r="C3377">
            <v>2.5</v>
          </cell>
          <cell r="D3377">
            <v>25</v>
          </cell>
          <cell r="E3377" t="str">
            <v>R=A1D</v>
          </cell>
          <cell r="F3377">
            <v>3</v>
          </cell>
          <cell r="G3377">
            <v>35650</v>
          </cell>
          <cell r="H3377">
            <v>999</v>
          </cell>
          <cell r="I3377">
            <v>3</v>
          </cell>
          <cell r="J3377">
            <v>1</v>
          </cell>
        </row>
        <row r="3378">
          <cell r="A3378" t="str">
            <v>SSAN</v>
          </cell>
          <cell r="B3378" t="str">
            <v>Secondary Service Greater than 5kW w/o ID</v>
          </cell>
          <cell r="C3378">
            <v>2.5</v>
          </cell>
          <cell r="D3378">
            <v>25</v>
          </cell>
          <cell r="E3378" t="str">
            <v>R=A1D</v>
          </cell>
          <cell r="F3378">
            <v>3</v>
          </cell>
          <cell r="G3378">
            <v>36733</v>
          </cell>
          <cell r="H3378">
            <v>999</v>
          </cell>
          <cell r="I3378">
            <v>4</v>
          </cell>
          <cell r="J3378">
            <v>1</v>
          </cell>
        </row>
        <row r="3379">
          <cell r="A3379" t="str">
            <v>SSNN</v>
          </cell>
          <cell r="B3379" t="str">
            <v>Secondary Service Greater than 5kW w/o ID</v>
          </cell>
          <cell r="C3379">
            <v>2.5</v>
          </cell>
          <cell r="D3379">
            <v>25</v>
          </cell>
          <cell r="E3379" t="str">
            <v>R=PWAP</v>
          </cell>
          <cell r="F3379">
            <v>3</v>
          </cell>
          <cell r="H3379">
            <v>240</v>
          </cell>
          <cell r="I3379">
            <v>4</v>
          </cell>
          <cell r="J3379">
            <v>1</v>
          </cell>
        </row>
        <row r="3380">
          <cell r="A3380" t="str">
            <v>SSLN</v>
          </cell>
          <cell r="B3380" t="str">
            <v>Secondary Service Greater than 5kW w/o ID</v>
          </cell>
          <cell r="C3380">
            <v>2.5</v>
          </cell>
          <cell r="D3380">
            <v>25</v>
          </cell>
          <cell r="E3380" t="str">
            <v>R=A1D</v>
          </cell>
          <cell r="F3380">
            <v>3</v>
          </cell>
          <cell r="G3380">
            <v>37096</v>
          </cell>
          <cell r="H3380">
            <v>999</v>
          </cell>
          <cell r="I3380">
            <v>4</v>
          </cell>
          <cell r="J3380">
            <v>2</v>
          </cell>
        </row>
        <row r="3381">
          <cell r="A3381" t="str">
            <v>SSLN</v>
          </cell>
          <cell r="B3381" t="str">
            <v>Secondary Service Greater than 5kW w/o ID</v>
          </cell>
          <cell r="C3381">
            <v>2.5</v>
          </cell>
          <cell r="D3381">
            <v>25</v>
          </cell>
          <cell r="E3381" t="str">
            <v>R=A1R</v>
          </cell>
          <cell r="F3381">
            <v>3</v>
          </cell>
          <cell r="G3381">
            <v>36915</v>
          </cell>
          <cell r="H3381">
            <v>999</v>
          </cell>
          <cell r="I3381">
            <v>4</v>
          </cell>
          <cell r="J3381">
            <v>1</v>
          </cell>
        </row>
        <row r="3382">
          <cell r="A3382" t="str">
            <v>SSGN</v>
          </cell>
          <cell r="B3382" t="str">
            <v>Secondary Service Greater than 5kW w/o ID</v>
          </cell>
          <cell r="C3382">
            <v>2.5</v>
          </cell>
          <cell r="D3382">
            <v>25</v>
          </cell>
          <cell r="E3382" t="str">
            <v>R=A1D</v>
          </cell>
          <cell r="F3382">
            <v>3</v>
          </cell>
          <cell r="G3382">
            <v>36950</v>
          </cell>
          <cell r="H3382">
            <v>999</v>
          </cell>
          <cell r="I3382">
            <v>4</v>
          </cell>
          <cell r="J3382">
            <v>24</v>
          </cell>
        </row>
        <row r="3383">
          <cell r="A3383" t="str">
            <v>SSGN</v>
          </cell>
          <cell r="B3383" t="str">
            <v>Secondary Service Greater than 5kW w/o ID</v>
          </cell>
          <cell r="C3383">
            <v>2.5</v>
          </cell>
          <cell r="D3383">
            <v>25</v>
          </cell>
          <cell r="E3383" t="str">
            <v>R=A1D</v>
          </cell>
          <cell r="F3383">
            <v>3</v>
          </cell>
          <cell r="G3383">
            <v>37320</v>
          </cell>
          <cell r="H3383">
            <v>240</v>
          </cell>
          <cell r="I3383">
            <v>4</v>
          </cell>
          <cell r="J3383">
            <v>3</v>
          </cell>
        </row>
        <row r="3384">
          <cell r="A3384" t="str">
            <v>SSLN</v>
          </cell>
          <cell r="B3384" t="str">
            <v>Secondary Service Greater than 5kW w/o ID</v>
          </cell>
          <cell r="C3384">
            <v>2.5</v>
          </cell>
          <cell r="D3384">
            <v>25</v>
          </cell>
          <cell r="E3384" t="str">
            <v>R=A1D</v>
          </cell>
          <cell r="F3384">
            <v>3</v>
          </cell>
          <cell r="G3384">
            <v>37321</v>
          </cell>
          <cell r="H3384">
            <v>999</v>
          </cell>
          <cell r="I3384">
            <v>4</v>
          </cell>
          <cell r="J3384">
            <v>6</v>
          </cell>
        </row>
        <row r="3385">
          <cell r="A3385" t="str">
            <v>SSGN</v>
          </cell>
          <cell r="B3385" t="str">
            <v>Secondary Service Greater than 5kW w/o ID</v>
          </cell>
          <cell r="C3385">
            <v>2.5</v>
          </cell>
          <cell r="D3385">
            <v>25</v>
          </cell>
          <cell r="E3385" t="str">
            <v>R=A1D</v>
          </cell>
          <cell r="F3385">
            <v>3</v>
          </cell>
          <cell r="G3385">
            <v>37341</v>
          </cell>
          <cell r="H3385">
            <v>999</v>
          </cell>
          <cell r="I3385">
            <v>4</v>
          </cell>
          <cell r="J3385">
            <v>5</v>
          </cell>
        </row>
        <row r="3386">
          <cell r="A3386" t="str">
            <v>SSLN</v>
          </cell>
          <cell r="B3386" t="str">
            <v>Secondary Service Greater than 5kW w/o ID</v>
          </cell>
          <cell r="C3386">
            <v>2.5</v>
          </cell>
          <cell r="D3386">
            <v>25</v>
          </cell>
          <cell r="E3386" t="str">
            <v>R=A1D</v>
          </cell>
          <cell r="F3386">
            <v>3</v>
          </cell>
          <cell r="G3386">
            <v>37356</v>
          </cell>
          <cell r="H3386">
            <v>999</v>
          </cell>
          <cell r="I3386">
            <v>4</v>
          </cell>
          <cell r="J3386">
            <v>3</v>
          </cell>
        </row>
        <row r="3387">
          <cell r="A3387" t="str">
            <v>SSGN</v>
          </cell>
          <cell r="B3387" t="str">
            <v>Secondary Service Greater than 5kW w/o ID</v>
          </cell>
          <cell r="C3387">
            <v>2.5</v>
          </cell>
          <cell r="D3387">
            <v>25</v>
          </cell>
          <cell r="E3387" t="str">
            <v>R=A1D</v>
          </cell>
          <cell r="F3387">
            <v>3</v>
          </cell>
          <cell r="G3387">
            <v>37362</v>
          </cell>
          <cell r="H3387">
            <v>999</v>
          </cell>
          <cell r="I3387">
            <v>3</v>
          </cell>
          <cell r="J3387">
            <v>3</v>
          </cell>
        </row>
        <row r="3388">
          <cell r="A3388" t="str">
            <v>SSLN</v>
          </cell>
          <cell r="B3388" t="str">
            <v>Secondary Service Greater than 5kW w/o ID</v>
          </cell>
          <cell r="C3388">
            <v>2.5</v>
          </cell>
          <cell r="D3388">
            <v>25</v>
          </cell>
          <cell r="E3388" t="str">
            <v>R=A1D</v>
          </cell>
          <cell r="F3388">
            <v>3</v>
          </cell>
          <cell r="G3388">
            <v>37606</v>
          </cell>
          <cell r="H3388">
            <v>999</v>
          </cell>
          <cell r="I3388">
            <v>4</v>
          </cell>
          <cell r="J3388">
            <v>2</v>
          </cell>
        </row>
        <row r="3389">
          <cell r="A3389" t="str">
            <v>SSLN</v>
          </cell>
          <cell r="B3389" t="str">
            <v>Secondary Service Greater than 5kW w/o ID</v>
          </cell>
          <cell r="C3389">
            <v>2.5</v>
          </cell>
          <cell r="D3389">
            <v>25</v>
          </cell>
          <cell r="E3389" t="str">
            <v>R=A1D</v>
          </cell>
          <cell r="F3389">
            <v>3</v>
          </cell>
          <cell r="G3389">
            <v>37512</v>
          </cell>
          <cell r="H3389">
            <v>999</v>
          </cell>
          <cell r="I3389">
            <v>4</v>
          </cell>
          <cell r="J3389">
            <v>3</v>
          </cell>
        </row>
        <row r="3390">
          <cell r="A3390" t="str">
            <v>SSGN</v>
          </cell>
          <cell r="B3390" t="str">
            <v>Secondary Service Greater than 5kW w/o ID</v>
          </cell>
          <cell r="C3390">
            <v>2.5</v>
          </cell>
          <cell r="D3390">
            <v>25</v>
          </cell>
          <cell r="E3390" t="str">
            <v>R=A1D</v>
          </cell>
          <cell r="F3390">
            <v>3</v>
          </cell>
          <cell r="G3390">
            <v>37517</v>
          </cell>
          <cell r="H3390">
            <v>999</v>
          </cell>
          <cell r="I3390">
            <v>4</v>
          </cell>
          <cell r="J3390">
            <v>1</v>
          </cell>
        </row>
        <row r="3391">
          <cell r="A3391" t="str">
            <v>SSPN</v>
          </cell>
          <cell r="B3391" t="str">
            <v>Secondary Service Greater than 5kW w/o ID</v>
          </cell>
          <cell r="C3391">
            <v>2.5</v>
          </cell>
          <cell r="D3391">
            <v>25</v>
          </cell>
          <cell r="E3391" t="str">
            <v>R=RXS4</v>
          </cell>
          <cell r="F3391">
            <v>3</v>
          </cell>
          <cell r="G3391">
            <v>37517</v>
          </cell>
          <cell r="H3391">
            <v>999</v>
          </cell>
          <cell r="I3391">
            <v>4</v>
          </cell>
          <cell r="J3391">
            <v>3</v>
          </cell>
        </row>
        <row r="3392">
          <cell r="A3392" t="str">
            <v>SSGN</v>
          </cell>
          <cell r="B3392" t="str">
            <v>Secondary Service Greater than 5kW w/o ID</v>
          </cell>
          <cell r="C3392">
            <v>2.5</v>
          </cell>
          <cell r="D3392">
            <v>25</v>
          </cell>
          <cell r="E3392" t="str">
            <v>R=A1RL</v>
          </cell>
          <cell r="F3392">
            <v>3</v>
          </cell>
          <cell r="G3392">
            <v>38636</v>
          </cell>
          <cell r="H3392">
            <v>999</v>
          </cell>
          <cell r="I3392">
            <v>3</v>
          </cell>
          <cell r="J3392">
            <v>1</v>
          </cell>
        </row>
        <row r="3393">
          <cell r="A3393" t="str">
            <v>SSLN</v>
          </cell>
          <cell r="B3393" t="str">
            <v>Secondary Service Greater than 5kW w/o ID</v>
          </cell>
          <cell r="C3393">
            <v>2.5</v>
          </cell>
          <cell r="D3393">
            <v>25</v>
          </cell>
          <cell r="E3393" t="str">
            <v>R=A1R</v>
          </cell>
          <cell r="F3393">
            <v>3</v>
          </cell>
          <cell r="G3393">
            <v>38646</v>
          </cell>
          <cell r="H3393">
            <v>999</v>
          </cell>
          <cell r="I3393">
            <v>4</v>
          </cell>
          <cell r="J3393">
            <v>2</v>
          </cell>
        </row>
        <row r="3394">
          <cell r="A3394" t="str">
            <v>SSPN</v>
          </cell>
          <cell r="B3394" t="str">
            <v>Secondary Service Greater than 5kW w/o ID</v>
          </cell>
          <cell r="C3394">
            <v>2.5</v>
          </cell>
          <cell r="D3394">
            <v>25</v>
          </cell>
          <cell r="E3394" t="str">
            <v>R=A1R</v>
          </cell>
          <cell r="F3394">
            <v>3</v>
          </cell>
          <cell r="G3394">
            <v>38874</v>
          </cell>
          <cell r="H3394">
            <v>999</v>
          </cell>
          <cell r="I3394">
            <v>4</v>
          </cell>
          <cell r="J3394">
            <v>1</v>
          </cell>
        </row>
        <row r="3395">
          <cell r="A3395" t="str">
            <v>SSGN</v>
          </cell>
          <cell r="B3395" t="str">
            <v>Secondary Service Greater than 5kW w/o ID</v>
          </cell>
          <cell r="C3395">
            <v>2.5</v>
          </cell>
          <cell r="D3395">
            <v>25</v>
          </cell>
          <cell r="E3395" t="str">
            <v>R=A1R</v>
          </cell>
          <cell r="F3395">
            <v>3</v>
          </cell>
          <cell r="G3395">
            <v>38953</v>
          </cell>
          <cell r="H3395">
            <v>999</v>
          </cell>
          <cell r="I3395">
            <v>4</v>
          </cell>
          <cell r="J3395">
            <v>30</v>
          </cell>
        </row>
        <row r="3396">
          <cell r="A3396" t="str">
            <v>SSGN</v>
          </cell>
          <cell r="B3396" t="str">
            <v>Secondary Service Greater than 5kW w/o ID</v>
          </cell>
          <cell r="C3396">
            <v>2.5</v>
          </cell>
          <cell r="D3396">
            <v>25</v>
          </cell>
          <cell r="E3396" t="str">
            <v>R=A1R</v>
          </cell>
          <cell r="F3396">
            <v>3</v>
          </cell>
          <cell r="G3396">
            <v>39142</v>
          </cell>
          <cell r="H3396">
            <v>999</v>
          </cell>
          <cell r="I3396">
            <v>4</v>
          </cell>
          <cell r="J3396">
            <v>6</v>
          </cell>
        </row>
        <row r="3397">
          <cell r="A3397" t="str">
            <v>SSGN</v>
          </cell>
          <cell r="B3397" t="str">
            <v>Secondary Service Greater than 5kW w/o ID</v>
          </cell>
          <cell r="C3397">
            <v>2.5</v>
          </cell>
          <cell r="D3397">
            <v>25</v>
          </cell>
          <cell r="E3397" t="str">
            <v>R=A1R</v>
          </cell>
          <cell r="F3397">
            <v>3</v>
          </cell>
          <cell r="G3397">
            <v>39295</v>
          </cell>
          <cell r="H3397">
            <v>999</v>
          </cell>
          <cell r="I3397">
            <v>4</v>
          </cell>
          <cell r="J3397">
            <v>7</v>
          </cell>
        </row>
        <row r="3398">
          <cell r="A3398" t="str">
            <v>SSLN</v>
          </cell>
          <cell r="B3398" t="str">
            <v>Secondary Service Greater than 5kW w/o ID</v>
          </cell>
          <cell r="C3398">
            <v>2.5</v>
          </cell>
          <cell r="D3398">
            <v>25</v>
          </cell>
          <cell r="E3398" t="str">
            <v>R=A1R</v>
          </cell>
          <cell r="F3398">
            <v>3</v>
          </cell>
          <cell r="G3398">
            <v>39245</v>
          </cell>
          <cell r="H3398">
            <v>999</v>
          </cell>
          <cell r="I3398">
            <v>3</v>
          </cell>
          <cell r="J3398">
            <v>2</v>
          </cell>
        </row>
        <row r="3399">
          <cell r="A3399" t="str">
            <v>SSNN</v>
          </cell>
          <cell r="B3399" t="str">
            <v>Secondary Service Greater than 5kW w/o ID</v>
          </cell>
          <cell r="C3399">
            <v>2.5</v>
          </cell>
          <cell r="D3399">
            <v>25</v>
          </cell>
          <cell r="E3399" t="str">
            <v>R=A1R</v>
          </cell>
          <cell r="F3399">
            <v>3</v>
          </cell>
          <cell r="G3399">
            <v>39308</v>
          </cell>
          <cell r="H3399">
            <v>999</v>
          </cell>
          <cell r="I3399">
            <v>3</v>
          </cell>
          <cell r="J3399">
            <v>2</v>
          </cell>
        </row>
        <row r="3400">
          <cell r="A3400" t="str">
            <v>SSLN</v>
          </cell>
          <cell r="B3400" t="str">
            <v>Secondary Service Greater than 5kW w/o ID</v>
          </cell>
          <cell r="C3400">
            <v>2.5</v>
          </cell>
          <cell r="D3400">
            <v>25</v>
          </cell>
          <cell r="E3400" t="str">
            <v>R=A1R</v>
          </cell>
          <cell r="F3400">
            <v>3</v>
          </cell>
          <cell r="G3400">
            <v>39308</v>
          </cell>
          <cell r="H3400">
            <v>999</v>
          </cell>
          <cell r="I3400">
            <v>4</v>
          </cell>
          <cell r="J3400">
            <v>8</v>
          </cell>
        </row>
        <row r="3401">
          <cell r="A3401" t="str">
            <v>SSMN</v>
          </cell>
          <cell r="B3401" t="str">
            <v>Secondary Service Greater than 5kW w/o ID</v>
          </cell>
          <cell r="C3401">
            <v>2.5</v>
          </cell>
          <cell r="D3401">
            <v>25</v>
          </cell>
          <cell r="E3401" t="str">
            <v>R=A1R</v>
          </cell>
          <cell r="F3401">
            <v>3</v>
          </cell>
          <cell r="G3401">
            <v>39308</v>
          </cell>
          <cell r="H3401">
            <v>999</v>
          </cell>
          <cell r="I3401">
            <v>4</v>
          </cell>
          <cell r="J3401">
            <v>1</v>
          </cell>
        </row>
        <row r="3402">
          <cell r="A3402" t="str">
            <v>SSAN</v>
          </cell>
          <cell r="B3402" t="str">
            <v>Secondary Service Greater than 5kW w/o ID</v>
          </cell>
          <cell r="C3402">
            <v>2.5</v>
          </cell>
          <cell r="D3402">
            <v>25</v>
          </cell>
          <cell r="E3402" t="str">
            <v>R=A1RL</v>
          </cell>
          <cell r="F3402">
            <v>3</v>
          </cell>
          <cell r="G3402">
            <v>39343</v>
          </cell>
          <cell r="H3402">
            <v>999</v>
          </cell>
          <cell r="I3402">
            <v>3</v>
          </cell>
          <cell r="J3402">
            <v>1</v>
          </cell>
        </row>
        <row r="3403">
          <cell r="A3403" t="str">
            <v>SSNN</v>
          </cell>
          <cell r="B3403" t="str">
            <v>Secondary Service Greater than 5kW w/o ID</v>
          </cell>
          <cell r="C3403">
            <v>2.5</v>
          </cell>
          <cell r="D3403">
            <v>25</v>
          </cell>
          <cell r="E3403" t="str">
            <v>R=A1R</v>
          </cell>
          <cell r="F3403">
            <v>3</v>
          </cell>
          <cell r="G3403">
            <v>39420</v>
          </cell>
          <cell r="H3403">
            <v>999</v>
          </cell>
          <cell r="I3403">
            <v>4</v>
          </cell>
          <cell r="J3403">
            <v>2</v>
          </cell>
        </row>
        <row r="3404">
          <cell r="A3404" t="str">
            <v>SSNN</v>
          </cell>
          <cell r="B3404" t="str">
            <v>Secondary Service Greater than 5kW w/o ID</v>
          </cell>
          <cell r="C3404">
            <v>2.5</v>
          </cell>
          <cell r="D3404">
            <v>25</v>
          </cell>
          <cell r="E3404" t="str">
            <v>R=A1D</v>
          </cell>
          <cell r="F3404">
            <v>3</v>
          </cell>
          <cell r="G3404">
            <v>39707</v>
          </cell>
          <cell r="H3404">
            <v>999</v>
          </cell>
          <cell r="I3404">
            <v>3</v>
          </cell>
          <cell r="J3404">
            <v>2</v>
          </cell>
        </row>
        <row r="3405">
          <cell r="A3405" t="str">
            <v>SSGN</v>
          </cell>
          <cell r="B3405" t="str">
            <v>Secondary Service Greater than 5kW w/o ID</v>
          </cell>
          <cell r="C3405">
            <v>2.5</v>
          </cell>
          <cell r="D3405">
            <v>25</v>
          </cell>
          <cell r="E3405" t="str">
            <v>R=A1D</v>
          </cell>
          <cell r="F3405">
            <v>3</v>
          </cell>
          <cell r="G3405">
            <v>40021</v>
          </cell>
          <cell r="H3405">
            <v>999</v>
          </cell>
          <cell r="I3405">
            <v>3</v>
          </cell>
          <cell r="J3405">
            <v>2</v>
          </cell>
        </row>
        <row r="3406">
          <cell r="A3406" t="str">
            <v>SSGN</v>
          </cell>
          <cell r="B3406" t="str">
            <v>Secondary Service Greater than 5kW w/o ID</v>
          </cell>
          <cell r="C3406">
            <v>2.5</v>
          </cell>
          <cell r="D3406">
            <v>25</v>
          </cell>
          <cell r="E3406" t="str">
            <v>R=A1D</v>
          </cell>
          <cell r="F3406">
            <v>3</v>
          </cell>
          <cell r="H3406">
            <v>999</v>
          </cell>
          <cell r="I3406">
            <v>4</v>
          </cell>
          <cell r="J3406">
            <v>102</v>
          </cell>
        </row>
        <row r="3407">
          <cell r="A3407" t="str">
            <v>SSGN</v>
          </cell>
          <cell r="B3407" t="str">
            <v>Secondary Service Greater than 5kW w/o ID</v>
          </cell>
          <cell r="C3407">
            <v>2.5</v>
          </cell>
          <cell r="D3407">
            <v>25</v>
          </cell>
          <cell r="E3407" t="str">
            <v>R=SV5SD</v>
          </cell>
          <cell r="F3407">
            <v>3</v>
          </cell>
          <cell r="H3407">
            <v>208</v>
          </cell>
          <cell r="I3407">
            <v>4</v>
          </cell>
          <cell r="J3407">
            <v>4</v>
          </cell>
        </row>
        <row r="3408">
          <cell r="A3408" t="str">
            <v>SSNN</v>
          </cell>
          <cell r="B3408" t="str">
            <v>Secondary Service Greater than 5kW w/o ID</v>
          </cell>
          <cell r="C3408">
            <v>2.5</v>
          </cell>
          <cell r="D3408">
            <v>25</v>
          </cell>
          <cell r="E3408" t="str">
            <v>R=SSM8A</v>
          </cell>
          <cell r="F3408">
            <v>3</v>
          </cell>
          <cell r="H3408">
            <v>240</v>
          </cell>
          <cell r="I3408">
            <v>3</v>
          </cell>
          <cell r="J3408">
            <v>1</v>
          </cell>
        </row>
        <row r="3409">
          <cell r="A3409" t="str">
            <v>SSGN</v>
          </cell>
          <cell r="B3409" t="str">
            <v>Secondary Service Greater than 5kW w/o ID</v>
          </cell>
          <cell r="C3409">
            <v>2.5</v>
          </cell>
          <cell r="D3409">
            <v>25</v>
          </cell>
          <cell r="E3409" t="str">
            <v>R=SV5SD</v>
          </cell>
          <cell r="F3409">
            <v>3</v>
          </cell>
          <cell r="H3409">
            <v>208</v>
          </cell>
          <cell r="I3409">
            <v>4</v>
          </cell>
          <cell r="J3409">
            <v>4</v>
          </cell>
        </row>
        <row r="3410">
          <cell r="A3410" t="str">
            <v>SSGN</v>
          </cell>
          <cell r="B3410" t="str">
            <v>Secondary Service Greater than 5kW w/o ID</v>
          </cell>
          <cell r="C3410">
            <v>2.5</v>
          </cell>
          <cell r="D3410">
            <v>25</v>
          </cell>
          <cell r="E3410" t="str">
            <v>R=K6WA</v>
          </cell>
          <cell r="F3410">
            <v>3</v>
          </cell>
          <cell r="H3410">
            <v>240</v>
          </cell>
          <cell r="I3410">
            <v>4</v>
          </cell>
          <cell r="J3410">
            <v>2</v>
          </cell>
        </row>
        <row r="3411">
          <cell r="A3411" t="str">
            <v>SSGN</v>
          </cell>
          <cell r="B3411" t="str">
            <v>Secondary Service Greater than 5kW w/o ID</v>
          </cell>
          <cell r="C3411">
            <v>2.5</v>
          </cell>
          <cell r="D3411">
            <v>25</v>
          </cell>
          <cell r="E3411" t="str">
            <v>R=K6WA</v>
          </cell>
          <cell r="F3411">
            <v>3</v>
          </cell>
          <cell r="H3411">
            <v>240</v>
          </cell>
          <cell r="I3411">
            <v>4</v>
          </cell>
          <cell r="J3411">
            <v>1</v>
          </cell>
        </row>
        <row r="3412">
          <cell r="A3412" t="str">
            <v>DSNN</v>
          </cell>
          <cell r="B3412" t="str">
            <v>Secondary Service Greater than 5kW w/o ID</v>
          </cell>
          <cell r="C3412">
            <v>2.5</v>
          </cell>
          <cell r="D3412">
            <v>25</v>
          </cell>
          <cell r="E3412" t="str">
            <v>R=PWA</v>
          </cell>
          <cell r="F3412">
            <v>3</v>
          </cell>
          <cell r="H3412">
            <v>240</v>
          </cell>
          <cell r="I3412">
            <v>4</v>
          </cell>
          <cell r="J3412">
            <v>1</v>
          </cell>
        </row>
        <row r="3413">
          <cell r="A3413" t="str">
            <v>SSLN</v>
          </cell>
          <cell r="B3413" t="str">
            <v>Secondary Service Greater than 5kW w/o ID</v>
          </cell>
          <cell r="C3413">
            <v>2.5</v>
          </cell>
          <cell r="D3413">
            <v>25</v>
          </cell>
          <cell r="E3413" t="str">
            <v>R=SSM6A</v>
          </cell>
          <cell r="F3413">
            <v>3</v>
          </cell>
          <cell r="H3413">
            <v>277</v>
          </cell>
          <cell r="I3413">
            <v>4</v>
          </cell>
          <cell r="J3413">
            <v>2</v>
          </cell>
        </row>
        <row r="3414">
          <cell r="A3414" t="str">
            <v>SSGN</v>
          </cell>
          <cell r="B3414" t="str">
            <v>Secondary Service Greater than 5kW w/o ID</v>
          </cell>
          <cell r="C3414">
            <v>2.5</v>
          </cell>
          <cell r="D3414">
            <v>25</v>
          </cell>
          <cell r="E3414" t="str">
            <v>R=K5WA</v>
          </cell>
          <cell r="F3414">
            <v>3</v>
          </cell>
          <cell r="H3414">
            <v>240</v>
          </cell>
          <cell r="I3414">
            <v>4</v>
          </cell>
          <cell r="J3414">
            <v>1</v>
          </cell>
        </row>
        <row r="3415">
          <cell r="A3415" t="str">
            <v>SSGN</v>
          </cell>
          <cell r="B3415" t="str">
            <v>Secondary Service Greater than 5kW w/o ID</v>
          </cell>
          <cell r="C3415">
            <v>2.5</v>
          </cell>
          <cell r="D3415">
            <v>25</v>
          </cell>
          <cell r="E3415" t="str">
            <v>R=SL6SD</v>
          </cell>
          <cell r="F3415">
            <v>3</v>
          </cell>
          <cell r="H3415">
            <v>240</v>
          </cell>
          <cell r="I3415">
            <v>4</v>
          </cell>
          <cell r="J3415">
            <v>1</v>
          </cell>
        </row>
        <row r="3416">
          <cell r="A3416" t="str">
            <v>SSPN</v>
          </cell>
          <cell r="B3416" t="str">
            <v>Secondary Service Greater than 5kW w/o ID</v>
          </cell>
          <cell r="C3416">
            <v>2.5</v>
          </cell>
          <cell r="D3416">
            <v>25</v>
          </cell>
          <cell r="E3416" t="str">
            <v>R=A1D</v>
          </cell>
          <cell r="F3416">
            <v>3</v>
          </cell>
          <cell r="H3416">
            <v>999</v>
          </cell>
          <cell r="I3416">
            <v>3</v>
          </cell>
          <cell r="J3416">
            <v>7</v>
          </cell>
        </row>
        <row r="3417">
          <cell r="A3417" t="str">
            <v>SSGN</v>
          </cell>
          <cell r="B3417" t="str">
            <v>Secondary Service Greater than 5kW w/o ID</v>
          </cell>
          <cell r="C3417">
            <v>2.5</v>
          </cell>
          <cell r="D3417">
            <v>25</v>
          </cell>
          <cell r="E3417" t="str">
            <v>R=A1D</v>
          </cell>
          <cell r="F3417">
            <v>3</v>
          </cell>
          <cell r="H3417">
            <v>277</v>
          </cell>
          <cell r="I3417">
            <v>4</v>
          </cell>
          <cell r="J3417">
            <v>1</v>
          </cell>
        </row>
        <row r="3418">
          <cell r="A3418" t="str">
            <v>SSGN</v>
          </cell>
          <cell r="B3418" t="str">
            <v>Secondary Service Greater than 5kW w/o ID</v>
          </cell>
          <cell r="C3418">
            <v>2.5</v>
          </cell>
          <cell r="D3418">
            <v>25</v>
          </cell>
          <cell r="E3418" t="str">
            <v>R=K6WA</v>
          </cell>
          <cell r="F3418">
            <v>3</v>
          </cell>
          <cell r="H3418">
            <v>240</v>
          </cell>
          <cell r="I3418">
            <v>4</v>
          </cell>
          <cell r="J3418">
            <v>2</v>
          </cell>
        </row>
        <row r="3419">
          <cell r="A3419" t="str">
            <v>SSGN</v>
          </cell>
          <cell r="B3419" t="str">
            <v>Secondary Service Greater than 5kW w/o ID</v>
          </cell>
          <cell r="C3419">
            <v>2.5</v>
          </cell>
          <cell r="D3419">
            <v>25</v>
          </cell>
          <cell r="E3419" t="str">
            <v>R=SV5SD</v>
          </cell>
          <cell r="F3419">
            <v>3</v>
          </cell>
          <cell r="H3419">
            <v>277</v>
          </cell>
          <cell r="I3419">
            <v>4</v>
          </cell>
          <cell r="J3419">
            <v>1</v>
          </cell>
        </row>
        <row r="3420">
          <cell r="A3420" t="str">
            <v>SSPN</v>
          </cell>
          <cell r="B3420" t="str">
            <v>Secondary Service Greater than 5kW w/o ID</v>
          </cell>
          <cell r="C3420">
            <v>2.5</v>
          </cell>
          <cell r="D3420">
            <v>25</v>
          </cell>
          <cell r="E3420" t="str">
            <v>R=PWAP</v>
          </cell>
          <cell r="F3420">
            <v>3</v>
          </cell>
          <cell r="H3420">
            <v>480</v>
          </cell>
          <cell r="I3420">
            <v>3</v>
          </cell>
          <cell r="J3420">
            <v>2</v>
          </cell>
        </row>
        <row r="3421">
          <cell r="A3421" t="str">
            <v>SSPN</v>
          </cell>
          <cell r="B3421" t="str">
            <v>Secondary Service Greater than 5kW w/o ID</v>
          </cell>
          <cell r="C3421">
            <v>2.5</v>
          </cell>
          <cell r="D3421">
            <v>25</v>
          </cell>
          <cell r="E3421" t="str">
            <v>R=SSM6A</v>
          </cell>
          <cell r="F3421">
            <v>3</v>
          </cell>
          <cell r="H3421">
            <v>277</v>
          </cell>
          <cell r="I3421">
            <v>4</v>
          </cell>
          <cell r="J3421">
            <v>1</v>
          </cell>
        </row>
        <row r="3422">
          <cell r="A3422" t="str">
            <v>SSGN</v>
          </cell>
          <cell r="B3422" t="str">
            <v>Secondary Service Greater than 5kW w/o ID</v>
          </cell>
          <cell r="C3422">
            <v>2.5</v>
          </cell>
          <cell r="D3422">
            <v>25</v>
          </cell>
          <cell r="E3422" t="str">
            <v>R=A1R</v>
          </cell>
          <cell r="F3422">
            <v>3</v>
          </cell>
          <cell r="G3422">
            <v>38495</v>
          </cell>
          <cell r="H3422">
            <v>999</v>
          </cell>
          <cell r="I3422">
            <v>3</v>
          </cell>
          <cell r="J3422">
            <v>1</v>
          </cell>
        </row>
        <row r="3423">
          <cell r="A3423" t="str">
            <v>SSGN</v>
          </cell>
          <cell r="B3423" t="str">
            <v>Secondary Service Greater than 5kW w/o ID</v>
          </cell>
          <cell r="C3423">
            <v>2.5</v>
          </cell>
          <cell r="D3423">
            <v>25</v>
          </cell>
          <cell r="E3423" t="str">
            <v>R=A1RL</v>
          </cell>
          <cell r="F3423">
            <v>3</v>
          </cell>
          <cell r="G3423">
            <v>37992</v>
          </cell>
          <cell r="H3423">
            <v>999</v>
          </cell>
          <cell r="I3423">
            <v>4</v>
          </cell>
          <cell r="J3423">
            <v>1</v>
          </cell>
        </row>
        <row r="3424">
          <cell r="A3424" t="str">
            <v>SSLN</v>
          </cell>
          <cell r="B3424" t="str">
            <v>Secondary Service Greater than 5kW w/o ID</v>
          </cell>
          <cell r="C3424">
            <v>2.5</v>
          </cell>
          <cell r="D3424">
            <v>25</v>
          </cell>
          <cell r="E3424" t="str">
            <v>R=A1D</v>
          </cell>
          <cell r="F3424">
            <v>3</v>
          </cell>
          <cell r="G3424">
            <v>38020</v>
          </cell>
          <cell r="H3424">
            <v>999</v>
          </cell>
          <cell r="I3424">
            <v>3</v>
          </cell>
          <cell r="J3424">
            <v>1</v>
          </cell>
        </row>
        <row r="3425">
          <cell r="A3425" t="str">
            <v>SSPN</v>
          </cell>
          <cell r="B3425" t="str">
            <v>Secondary Service Greater than 5kW w/o ID</v>
          </cell>
          <cell r="C3425">
            <v>2.5</v>
          </cell>
          <cell r="D3425">
            <v>25</v>
          </cell>
          <cell r="E3425" t="str">
            <v>R=A1D</v>
          </cell>
          <cell r="F3425">
            <v>3</v>
          </cell>
          <cell r="G3425">
            <v>36915</v>
          </cell>
          <cell r="H3425">
            <v>999</v>
          </cell>
          <cell r="I3425">
            <v>4</v>
          </cell>
          <cell r="J3425">
            <v>1</v>
          </cell>
        </row>
        <row r="3426">
          <cell r="A3426" t="str">
            <v>SSGN</v>
          </cell>
          <cell r="B3426" t="str">
            <v>Secondary Service Greater than 5kW w/o ID</v>
          </cell>
          <cell r="C3426">
            <v>2.5</v>
          </cell>
          <cell r="D3426">
            <v>25</v>
          </cell>
          <cell r="E3426" t="str">
            <v>R=SSM6A</v>
          </cell>
          <cell r="F3426">
            <v>3</v>
          </cell>
          <cell r="H3426">
            <v>277</v>
          </cell>
          <cell r="I3426">
            <v>4</v>
          </cell>
          <cell r="J3426">
            <v>1</v>
          </cell>
        </row>
        <row r="3427">
          <cell r="A3427" t="str">
            <v>SSLN</v>
          </cell>
          <cell r="B3427" t="str">
            <v>Secondary Service Greater than 5kW w/o ID</v>
          </cell>
          <cell r="C3427">
            <v>2.5</v>
          </cell>
          <cell r="D3427">
            <v>25</v>
          </cell>
          <cell r="E3427" t="str">
            <v>R=SSM6A</v>
          </cell>
          <cell r="F3427">
            <v>3</v>
          </cell>
          <cell r="H3427">
            <v>999</v>
          </cell>
          <cell r="I3427">
            <v>4</v>
          </cell>
          <cell r="J3427">
            <v>1</v>
          </cell>
        </row>
        <row r="3428">
          <cell r="A3428" t="str">
            <v>SSLN</v>
          </cell>
          <cell r="B3428" t="str">
            <v>Secondary Service Greater than 5kW w/o ID</v>
          </cell>
          <cell r="C3428">
            <v>2.5</v>
          </cell>
          <cell r="D3428">
            <v>25</v>
          </cell>
          <cell r="E3428" t="str">
            <v>R=D5S8E</v>
          </cell>
          <cell r="F3428">
            <v>3</v>
          </cell>
          <cell r="H3428">
            <v>0</v>
          </cell>
          <cell r="I3428">
            <v>0</v>
          </cell>
          <cell r="J3428">
            <v>1</v>
          </cell>
        </row>
        <row r="3429">
          <cell r="A3429" t="str">
            <v>SSGN</v>
          </cell>
          <cell r="B3429" t="str">
            <v>Secondary Service Greater than 5kW w/o ID</v>
          </cell>
          <cell r="C3429">
            <v>2.5</v>
          </cell>
          <cell r="D3429">
            <v>25</v>
          </cell>
          <cell r="E3429" t="str">
            <v>R=A1D</v>
          </cell>
          <cell r="F3429">
            <v>3</v>
          </cell>
          <cell r="G3429">
            <v>37839</v>
          </cell>
          <cell r="H3429">
            <v>999</v>
          </cell>
          <cell r="I3429">
            <v>4</v>
          </cell>
          <cell r="J3429">
            <v>6</v>
          </cell>
        </row>
        <row r="3430">
          <cell r="A3430" t="str">
            <v>SSGN</v>
          </cell>
          <cell r="B3430" t="str">
            <v>Secondary Service Greater than 5kW w/o ID</v>
          </cell>
          <cell r="C3430">
            <v>2.5</v>
          </cell>
          <cell r="D3430">
            <v>25</v>
          </cell>
          <cell r="E3430" t="str">
            <v>R=DDS2</v>
          </cell>
          <cell r="F3430">
            <v>3</v>
          </cell>
          <cell r="H3430">
            <v>0</v>
          </cell>
          <cell r="I3430">
            <v>0</v>
          </cell>
          <cell r="J3430">
            <v>2</v>
          </cell>
        </row>
        <row r="3431">
          <cell r="A3431" t="str">
            <v>SSGN</v>
          </cell>
          <cell r="B3431" t="str">
            <v>Secondary Service Greater than 5kW w/o ID</v>
          </cell>
          <cell r="C3431">
            <v>2.5</v>
          </cell>
          <cell r="D3431">
            <v>25</v>
          </cell>
          <cell r="E3431" t="str">
            <v>R=PWAY</v>
          </cell>
          <cell r="F3431">
            <v>3</v>
          </cell>
          <cell r="H3431">
            <v>480</v>
          </cell>
          <cell r="I3431">
            <v>4</v>
          </cell>
          <cell r="J3431">
            <v>1</v>
          </cell>
        </row>
        <row r="3432">
          <cell r="A3432" t="str">
            <v>SSNN</v>
          </cell>
          <cell r="B3432" t="str">
            <v>Secondary Service Greater than 5kW w/o ID</v>
          </cell>
          <cell r="C3432">
            <v>2.5</v>
          </cell>
          <cell r="D3432">
            <v>25</v>
          </cell>
          <cell r="E3432" t="str">
            <v>R=SV5SD</v>
          </cell>
          <cell r="F3432">
            <v>3</v>
          </cell>
          <cell r="H3432">
            <v>277</v>
          </cell>
          <cell r="I3432">
            <v>4</v>
          </cell>
          <cell r="J3432">
            <v>1</v>
          </cell>
        </row>
        <row r="3433">
          <cell r="A3433" t="str">
            <v>SSNN</v>
          </cell>
          <cell r="B3433" t="str">
            <v>Secondary Service Greater than 5kW w/o ID</v>
          </cell>
          <cell r="C3433">
            <v>2.5</v>
          </cell>
          <cell r="D3433">
            <v>25</v>
          </cell>
          <cell r="E3433" t="str">
            <v>R=SV4SD</v>
          </cell>
          <cell r="F3433">
            <v>3</v>
          </cell>
          <cell r="H3433">
            <v>277</v>
          </cell>
          <cell r="I3433">
            <v>3</v>
          </cell>
          <cell r="J3433">
            <v>1</v>
          </cell>
        </row>
        <row r="3434">
          <cell r="A3434" t="str">
            <v>SSGN</v>
          </cell>
          <cell r="B3434" t="str">
            <v>Secondary Service Greater than 5kW w/o ID</v>
          </cell>
          <cell r="C3434">
            <v>2.5</v>
          </cell>
          <cell r="D3434">
            <v>25</v>
          </cell>
          <cell r="E3434" t="str">
            <v>R=A1D</v>
          </cell>
          <cell r="F3434">
            <v>3</v>
          </cell>
          <cell r="H3434">
            <v>120</v>
          </cell>
          <cell r="I3434">
            <v>4</v>
          </cell>
          <cell r="J3434">
            <v>1</v>
          </cell>
        </row>
        <row r="3435">
          <cell r="A3435" t="str">
            <v>SSGN</v>
          </cell>
          <cell r="B3435" t="str">
            <v>Secondary Service Greater than 5kW w/o ID</v>
          </cell>
          <cell r="C3435">
            <v>2.5</v>
          </cell>
          <cell r="D3435">
            <v>25</v>
          </cell>
          <cell r="E3435" t="str">
            <v>R=A1D</v>
          </cell>
          <cell r="F3435">
            <v>3</v>
          </cell>
          <cell r="H3435">
            <v>999</v>
          </cell>
          <cell r="I3435">
            <v>3</v>
          </cell>
          <cell r="J3435">
            <v>1</v>
          </cell>
        </row>
        <row r="3436">
          <cell r="A3436" t="str">
            <v>SSLN</v>
          </cell>
          <cell r="B3436" t="str">
            <v>Secondary Service Greater than 5kW w/o ID</v>
          </cell>
          <cell r="C3436">
            <v>2.5</v>
          </cell>
          <cell r="D3436">
            <v>25</v>
          </cell>
          <cell r="E3436" t="str">
            <v>R=A1D</v>
          </cell>
          <cell r="F3436">
            <v>3</v>
          </cell>
          <cell r="G3436">
            <v>37208</v>
          </cell>
          <cell r="H3436">
            <v>999</v>
          </cell>
          <cell r="I3436">
            <v>3</v>
          </cell>
          <cell r="J3436">
            <v>1</v>
          </cell>
        </row>
        <row r="3437">
          <cell r="A3437" t="str">
            <v>SSGN</v>
          </cell>
          <cell r="B3437" t="str">
            <v>Secondary Service Greater than 5kW w/o ID</v>
          </cell>
          <cell r="C3437">
            <v>2.5</v>
          </cell>
          <cell r="D3437">
            <v>25</v>
          </cell>
          <cell r="E3437" t="str">
            <v>R=A1D</v>
          </cell>
          <cell r="F3437">
            <v>3</v>
          </cell>
          <cell r="G3437">
            <v>36439</v>
          </cell>
          <cell r="H3437">
            <v>999</v>
          </cell>
          <cell r="I3437">
            <v>4</v>
          </cell>
          <cell r="J3437">
            <v>1</v>
          </cell>
        </row>
        <row r="3438">
          <cell r="A3438" t="str">
            <v>SSTD</v>
          </cell>
          <cell r="B3438" t="str">
            <v>Secondary Service Greater than 5kW w/o ID</v>
          </cell>
          <cell r="C3438">
            <v>2.5</v>
          </cell>
          <cell r="D3438">
            <v>23</v>
          </cell>
          <cell r="E3438" t="str">
            <v>R=SV4ST</v>
          </cell>
          <cell r="F3438">
            <v>3</v>
          </cell>
          <cell r="G3438">
            <v>36501</v>
          </cell>
          <cell r="H3438">
            <v>999</v>
          </cell>
          <cell r="I3438">
            <v>4</v>
          </cell>
          <cell r="J3438">
            <v>1</v>
          </cell>
        </row>
        <row r="3439">
          <cell r="A3439" t="str">
            <v>SSLN</v>
          </cell>
          <cell r="B3439" t="str">
            <v>Secondary Service Greater than 5kW w/o ID</v>
          </cell>
          <cell r="C3439">
            <v>2.5</v>
          </cell>
          <cell r="D3439">
            <v>25</v>
          </cell>
          <cell r="E3439" t="str">
            <v>R=A1D</v>
          </cell>
          <cell r="F3439">
            <v>3</v>
          </cell>
          <cell r="G3439">
            <v>36406</v>
          </cell>
          <cell r="H3439">
            <v>999</v>
          </cell>
          <cell r="I3439">
            <v>4</v>
          </cell>
          <cell r="J3439">
            <v>1</v>
          </cell>
        </row>
        <row r="3440">
          <cell r="A3440" t="str">
            <v>SSLN</v>
          </cell>
          <cell r="B3440" t="str">
            <v>Secondary Service Greater than 5kW w/o ID</v>
          </cell>
          <cell r="C3440">
            <v>2.5</v>
          </cell>
          <cell r="D3440">
            <v>25</v>
          </cell>
          <cell r="E3440" t="str">
            <v>R=RXS4</v>
          </cell>
          <cell r="F3440">
            <v>3</v>
          </cell>
          <cell r="G3440">
            <v>37517</v>
          </cell>
          <cell r="H3440">
            <v>999</v>
          </cell>
          <cell r="I3440">
            <v>4</v>
          </cell>
          <cell r="J3440">
            <v>14</v>
          </cell>
        </row>
        <row r="3441">
          <cell r="A3441" t="str">
            <v>SSGN</v>
          </cell>
          <cell r="B3441" t="str">
            <v>Secondary Service Greater than 5kW w/o ID</v>
          </cell>
          <cell r="C3441">
            <v>2.5</v>
          </cell>
          <cell r="D3441">
            <v>25</v>
          </cell>
          <cell r="E3441" t="str">
            <v>R=A1D</v>
          </cell>
          <cell r="F3441">
            <v>3</v>
          </cell>
          <cell r="G3441">
            <v>36465</v>
          </cell>
          <cell r="H3441">
            <v>999</v>
          </cell>
          <cell r="I3441">
            <v>4</v>
          </cell>
          <cell r="J3441">
            <v>8</v>
          </cell>
        </row>
        <row r="3442">
          <cell r="A3442" t="str">
            <v>SSNN</v>
          </cell>
          <cell r="B3442" t="str">
            <v>Secondary Service Greater than 5kW w/o ID</v>
          </cell>
          <cell r="C3442">
            <v>2.5</v>
          </cell>
          <cell r="D3442">
            <v>25</v>
          </cell>
          <cell r="E3442" t="str">
            <v>R=A1D</v>
          </cell>
          <cell r="F3442">
            <v>3</v>
          </cell>
          <cell r="G3442">
            <v>36593</v>
          </cell>
          <cell r="H3442">
            <v>999</v>
          </cell>
          <cell r="I3442">
            <v>4</v>
          </cell>
          <cell r="J3442">
            <v>1</v>
          </cell>
        </row>
        <row r="3443">
          <cell r="A3443" t="str">
            <v>SSGN</v>
          </cell>
          <cell r="B3443" t="str">
            <v>Secondary Service Greater than 5kW w/o ID</v>
          </cell>
          <cell r="C3443">
            <v>2.5</v>
          </cell>
          <cell r="D3443">
            <v>25</v>
          </cell>
          <cell r="E3443" t="str">
            <v>R=A1D</v>
          </cell>
          <cell r="F3443">
            <v>3</v>
          </cell>
          <cell r="G3443">
            <v>36588</v>
          </cell>
          <cell r="H3443">
            <v>999</v>
          </cell>
          <cell r="I3443">
            <v>4</v>
          </cell>
          <cell r="J3443">
            <v>1</v>
          </cell>
        </row>
        <row r="3444">
          <cell r="A3444" t="str">
            <v>SSNN</v>
          </cell>
          <cell r="B3444" t="str">
            <v>Secondary Service Greater than 5kW w/o ID</v>
          </cell>
          <cell r="C3444">
            <v>2.5</v>
          </cell>
          <cell r="D3444">
            <v>25</v>
          </cell>
          <cell r="E3444" t="str">
            <v>R=A1D</v>
          </cell>
          <cell r="F3444">
            <v>3</v>
          </cell>
          <cell r="G3444">
            <v>36588</v>
          </cell>
          <cell r="H3444">
            <v>999</v>
          </cell>
          <cell r="I3444">
            <v>4</v>
          </cell>
          <cell r="J3444">
            <v>1</v>
          </cell>
        </row>
        <row r="3445">
          <cell r="A3445" t="str">
            <v>SSLN</v>
          </cell>
          <cell r="B3445" t="str">
            <v>Secondary Service Greater than 5kW w/o ID</v>
          </cell>
          <cell r="C3445">
            <v>2.5</v>
          </cell>
          <cell r="D3445">
            <v>25</v>
          </cell>
          <cell r="E3445" t="str">
            <v>R=A1D</v>
          </cell>
          <cell r="F3445">
            <v>3</v>
          </cell>
          <cell r="H3445">
            <v>999</v>
          </cell>
          <cell r="I3445">
            <v>4</v>
          </cell>
          <cell r="J3445">
            <v>1</v>
          </cell>
        </row>
        <row r="3446">
          <cell r="A3446" t="str">
            <v>SSLN</v>
          </cell>
          <cell r="B3446" t="str">
            <v>Secondary Service Greater than 5kW w/o ID</v>
          </cell>
          <cell r="C3446">
            <v>2.5</v>
          </cell>
          <cell r="D3446">
            <v>25</v>
          </cell>
          <cell r="E3446" t="str">
            <v>R=A1D</v>
          </cell>
          <cell r="F3446">
            <v>3</v>
          </cell>
          <cell r="G3446">
            <v>36614</v>
          </cell>
          <cell r="H3446">
            <v>999</v>
          </cell>
          <cell r="I3446">
            <v>4</v>
          </cell>
          <cell r="J3446">
            <v>1</v>
          </cell>
        </row>
        <row r="3447">
          <cell r="A3447" t="str">
            <v>SSGN</v>
          </cell>
          <cell r="B3447" t="str">
            <v>Secondary Service Greater than 5kW w/o ID</v>
          </cell>
          <cell r="C3447">
            <v>2.5</v>
          </cell>
          <cell r="D3447">
            <v>25</v>
          </cell>
          <cell r="E3447" t="str">
            <v>R=A1D</v>
          </cell>
          <cell r="F3447">
            <v>3</v>
          </cell>
          <cell r="G3447">
            <v>36528</v>
          </cell>
          <cell r="H3447">
            <v>999</v>
          </cell>
          <cell r="I3447">
            <v>4</v>
          </cell>
          <cell r="J3447">
            <v>1</v>
          </cell>
        </row>
        <row r="3448">
          <cell r="A3448" t="str">
            <v>SSGN</v>
          </cell>
          <cell r="B3448" t="str">
            <v>Secondary Service Greater than 5kW w/o ID</v>
          </cell>
          <cell r="C3448">
            <v>2.5</v>
          </cell>
          <cell r="D3448">
            <v>25</v>
          </cell>
          <cell r="E3448" t="str">
            <v>R=A1D</v>
          </cell>
          <cell r="F3448">
            <v>3</v>
          </cell>
          <cell r="G3448">
            <v>36526</v>
          </cell>
          <cell r="H3448">
            <v>999</v>
          </cell>
          <cell r="I3448">
            <v>3</v>
          </cell>
          <cell r="J3448">
            <v>2</v>
          </cell>
        </row>
        <row r="3449">
          <cell r="A3449" t="str">
            <v>SSGN</v>
          </cell>
          <cell r="B3449" t="str">
            <v>Secondary Service Greater than 5kW w/o ID</v>
          </cell>
          <cell r="C3449">
            <v>2.5</v>
          </cell>
          <cell r="D3449">
            <v>25</v>
          </cell>
          <cell r="E3449" t="str">
            <v>R=A1R</v>
          </cell>
          <cell r="F3449">
            <v>3</v>
          </cell>
          <cell r="G3449">
            <v>37277</v>
          </cell>
          <cell r="H3449">
            <v>999</v>
          </cell>
          <cell r="I3449">
            <v>4</v>
          </cell>
          <cell r="J3449">
            <v>1</v>
          </cell>
        </row>
        <row r="3450">
          <cell r="A3450" t="str">
            <v>SSNN</v>
          </cell>
          <cell r="B3450" t="str">
            <v>Secondary Service Greater than 5kW w/o ID</v>
          </cell>
          <cell r="C3450">
            <v>2.5</v>
          </cell>
          <cell r="D3450">
            <v>25</v>
          </cell>
          <cell r="E3450" t="str">
            <v>R=A1D</v>
          </cell>
          <cell r="F3450">
            <v>3</v>
          </cell>
          <cell r="G3450">
            <v>37042</v>
          </cell>
          <cell r="H3450">
            <v>120</v>
          </cell>
          <cell r="I3450">
            <v>4</v>
          </cell>
          <cell r="J3450">
            <v>1</v>
          </cell>
        </row>
        <row r="3451">
          <cell r="A3451" t="str">
            <v>SSGN</v>
          </cell>
          <cell r="B3451" t="str">
            <v>Secondary Service Greater than 5kW w/o ID</v>
          </cell>
          <cell r="C3451">
            <v>2.5</v>
          </cell>
          <cell r="D3451">
            <v>25</v>
          </cell>
          <cell r="E3451" t="str">
            <v>R=A1D</v>
          </cell>
          <cell r="F3451">
            <v>3</v>
          </cell>
          <cell r="G3451">
            <v>37068</v>
          </cell>
          <cell r="H3451">
            <v>999</v>
          </cell>
          <cell r="I3451">
            <v>4</v>
          </cell>
          <cell r="J3451">
            <v>4</v>
          </cell>
        </row>
        <row r="3452">
          <cell r="A3452" t="str">
            <v>SSGN</v>
          </cell>
          <cell r="B3452" t="str">
            <v>Secondary Service Greater than 5kW w/o ID</v>
          </cell>
          <cell r="C3452">
            <v>2.5</v>
          </cell>
          <cell r="D3452">
            <v>25</v>
          </cell>
          <cell r="E3452" t="str">
            <v>R=A1R</v>
          </cell>
          <cell r="F3452">
            <v>3</v>
          </cell>
          <cell r="G3452">
            <v>36915</v>
          </cell>
          <cell r="H3452">
            <v>999</v>
          </cell>
          <cell r="I3452">
            <v>4</v>
          </cell>
          <cell r="J3452">
            <v>1</v>
          </cell>
        </row>
        <row r="3453">
          <cell r="A3453" t="str">
            <v>SSLN</v>
          </cell>
          <cell r="B3453" t="str">
            <v>Secondary Service Greater than 5kW w/o ID</v>
          </cell>
          <cell r="C3453">
            <v>2.5</v>
          </cell>
          <cell r="D3453">
            <v>25</v>
          </cell>
          <cell r="E3453" t="str">
            <v>R=A1D</v>
          </cell>
          <cell r="F3453">
            <v>3</v>
          </cell>
          <cell r="G3453">
            <v>37229</v>
          </cell>
          <cell r="H3453">
            <v>999</v>
          </cell>
          <cell r="I3453">
            <v>4</v>
          </cell>
          <cell r="J3453">
            <v>2</v>
          </cell>
        </row>
        <row r="3454">
          <cell r="A3454" t="str">
            <v>SSGN</v>
          </cell>
          <cell r="B3454" t="str">
            <v>Secondary Service Greater than 5kW w/o ID</v>
          </cell>
          <cell r="C3454">
            <v>2.5</v>
          </cell>
          <cell r="D3454">
            <v>25</v>
          </cell>
          <cell r="E3454" t="str">
            <v>R=A1D</v>
          </cell>
          <cell r="F3454">
            <v>3</v>
          </cell>
          <cell r="G3454">
            <v>37320</v>
          </cell>
          <cell r="H3454">
            <v>277</v>
          </cell>
          <cell r="I3454">
            <v>4</v>
          </cell>
          <cell r="J3454">
            <v>2</v>
          </cell>
        </row>
        <row r="3455">
          <cell r="A3455" t="str">
            <v>SSGN</v>
          </cell>
          <cell r="B3455" t="str">
            <v>Secondary Service Greater than 5kW w/o ID</v>
          </cell>
          <cell r="C3455">
            <v>2.5</v>
          </cell>
          <cell r="D3455">
            <v>25</v>
          </cell>
          <cell r="E3455" t="str">
            <v>R=A1R</v>
          </cell>
          <cell r="F3455">
            <v>3</v>
          </cell>
          <cell r="G3455">
            <v>37341</v>
          </cell>
          <cell r="H3455">
            <v>999</v>
          </cell>
          <cell r="I3455">
            <v>4</v>
          </cell>
          <cell r="J3455">
            <v>1</v>
          </cell>
        </row>
        <row r="3456">
          <cell r="A3456" t="str">
            <v>SSGN</v>
          </cell>
          <cell r="B3456" t="str">
            <v>Secondary Service Greater than 5kW w/o ID</v>
          </cell>
          <cell r="C3456">
            <v>2.5</v>
          </cell>
          <cell r="D3456">
            <v>25</v>
          </cell>
          <cell r="E3456" t="str">
            <v>R=A1D</v>
          </cell>
          <cell r="F3456">
            <v>3</v>
          </cell>
          <cell r="G3456">
            <v>37512</v>
          </cell>
          <cell r="H3456">
            <v>999</v>
          </cell>
          <cell r="I3456">
            <v>4</v>
          </cell>
          <cell r="J3456">
            <v>4</v>
          </cell>
        </row>
        <row r="3457">
          <cell r="A3457" t="str">
            <v>SSNN</v>
          </cell>
          <cell r="B3457" t="str">
            <v>Secondary Service Greater than 5kW w/o ID</v>
          </cell>
          <cell r="C3457">
            <v>2.5</v>
          </cell>
          <cell r="D3457">
            <v>25</v>
          </cell>
          <cell r="E3457" t="str">
            <v>R=A1D</v>
          </cell>
          <cell r="F3457">
            <v>3</v>
          </cell>
          <cell r="G3457">
            <v>37512</v>
          </cell>
          <cell r="H3457">
            <v>999</v>
          </cell>
          <cell r="I3457">
            <v>4</v>
          </cell>
          <cell r="J3457">
            <v>3</v>
          </cell>
        </row>
        <row r="3458">
          <cell r="A3458" t="str">
            <v>SSGN</v>
          </cell>
          <cell r="B3458" t="str">
            <v>Secondary Service Greater than 5kW w/o ID</v>
          </cell>
          <cell r="C3458">
            <v>2.5</v>
          </cell>
          <cell r="D3458">
            <v>25</v>
          </cell>
          <cell r="E3458" t="str">
            <v>R=RXS4</v>
          </cell>
          <cell r="F3458">
            <v>3</v>
          </cell>
          <cell r="G3458">
            <v>37512</v>
          </cell>
          <cell r="H3458">
            <v>999</v>
          </cell>
          <cell r="I3458">
            <v>4</v>
          </cell>
          <cell r="J3458">
            <v>20</v>
          </cell>
        </row>
        <row r="3459">
          <cell r="A3459" t="str">
            <v>SSNN</v>
          </cell>
          <cell r="B3459" t="str">
            <v>Secondary Service Greater than 5kW w/o ID</v>
          </cell>
          <cell r="C3459">
            <v>2.5</v>
          </cell>
          <cell r="D3459">
            <v>25</v>
          </cell>
          <cell r="E3459" t="str">
            <v>R=RXS4</v>
          </cell>
          <cell r="F3459">
            <v>3</v>
          </cell>
          <cell r="G3459">
            <v>37512</v>
          </cell>
          <cell r="H3459">
            <v>999</v>
          </cell>
          <cell r="I3459">
            <v>4</v>
          </cell>
          <cell r="J3459">
            <v>4</v>
          </cell>
        </row>
        <row r="3460">
          <cell r="A3460" t="str">
            <v>SSGN</v>
          </cell>
          <cell r="B3460" t="str">
            <v>Secondary Service Greater than 5kW w/o ID</v>
          </cell>
          <cell r="C3460">
            <v>2.5</v>
          </cell>
          <cell r="D3460">
            <v>25</v>
          </cell>
          <cell r="E3460" t="str">
            <v>R=A1R</v>
          </cell>
          <cell r="F3460">
            <v>3</v>
          </cell>
          <cell r="G3460">
            <v>38646</v>
          </cell>
          <cell r="H3460">
            <v>999</v>
          </cell>
          <cell r="I3460">
            <v>4</v>
          </cell>
          <cell r="J3460">
            <v>1</v>
          </cell>
        </row>
        <row r="3461">
          <cell r="A3461" t="str">
            <v>SSAN</v>
          </cell>
          <cell r="B3461" t="str">
            <v>Secondary Service Greater than 5kW w/o ID</v>
          </cell>
          <cell r="C3461">
            <v>2.5</v>
          </cell>
          <cell r="D3461">
            <v>25</v>
          </cell>
          <cell r="E3461" t="str">
            <v>R=A1R</v>
          </cell>
          <cell r="F3461">
            <v>3</v>
          </cell>
          <cell r="G3461">
            <v>39142</v>
          </cell>
          <cell r="H3461">
            <v>999</v>
          </cell>
          <cell r="I3461">
            <v>4</v>
          </cell>
          <cell r="J3461">
            <v>1</v>
          </cell>
        </row>
        <row r="3462">
          <cell r="A3462" t="str">
            <v>SSLN</v>
          </cell>
          <cell r="B3462" t="str">
            <v>Secondary Service Greater than 5kW w/o ID</v>
          </cell>
          <cell r="C3462">
            <v>2.5</v>
          </cell>
          <cell r="D3462">
            <v>25</v>
          </cell>
          <cell r="E3462" t="str">
            <v>R=A1R</v>
          </cell>
          <cell r="F3462">
            <v>3</v>
          </cell>
          <cell r="G3462">
            <v>39056</v>
          </cell>
          <cell r="H3462">
            <v>999</v>
          </cell>
          <cell r="I3462">
            <v>4</v>
          </cell>
          <cell r="J3462">
            <v>1</v>
          </cell>
        </row>
        <row r="3463">
          <cell r="A3463" t="str">
            <v>SSGN</v>
          </cell>
          <cell r="B3463" t="str">
            <v>Secondary Service Greater than 5kW w/o ID</v>
          </cell>
          <cell r="C3463">
            <v>2.5</v>
          </cell>
          <cell r="D3463">
            <v>25</v>
          </cell>
          <cell r="E3463" t="str">
            <v>R=A1R</v>
          </cell>
          <cell r="F3463">
            <v>3</v>
          </cell>
          <cell r="G3463">
            <v>39090</v>
          </cell>
          <cell r="H3463">
            <v>999</v>
          </cell>
          <cell r="I3463">
            <v>4</v>
          </cell>
          <cell r="J3463">
            <v>10</v>
          </cell>
        </row>
        <row r="3464">
          <cell r="A3464" t="str">
            <v>SSLN</v>
          </cell>
          <cell r="B3464" t="str">
            <v>Secondary Service Greater than 5kW w/o ID</v>
          </cell>
          <cell r="C3464">
            <v>2.5</v>
          </cell>
          <cell r="D3464">
            <v>25</v>
          </cell>
          <cell r="E3464" t="str">
            <v>R=A1R</v>
          </cell>
          <cell r="F3464">
            <v>3</v>
          </cell>
          <cell r="G3464">
            <v>39255</v>
          </cell>
          <cell r="H3464">
            <v>999</v>
          </cell>
          <cell r="I3464">
            <v>3</v>
          </cell>
          <cell r="J3464">
            <v>1</v>
          </cell>
        </row>
        <row r="3465">
          <cell r="A3465" t="str">
            <v>DSGN</v>
          </cell>
          <cell r="B3465" t="str">
            <v>Secondary Service Greater than 5kW w/o ID</v>
          </cell>
          <cell r="C3465">
            <v>2.5</v>
          </cell>
          <cell r="D3465">
            <v>25</v>
          </cell>
          <cell r="E3465" t="str">
            <v>R=A1R</v>
          </cell>
          <cell r="F3465">
            <v>3</v>
          </cell>
          <cell r="G3465">
            <v>39254</v>
          </cell>
          <cell r="H3465">
            <v>999</v>
          </cell>
          <cell r="I3465">
            <v>4</v>
          </cell>
          <cell r="J3465">
            <v>1</v>
          </cell>
        </row>
        <row r="3466">
          <cell r="A3466" t="str">
            <v>SSGN</v>
          </cell>
          <cell r="B3466" t="str">
            <v>Secondary Service Greater than 5kW w/o ID</v>
          </cell>
          <cell r="C3466">
            <v>2.5</v>
          </cell>
          <cell r="D3466">
            <v>25</v>
          </cell>
          <cell r="E3466" t="str">
            <v>R=A1R</v>
          </cell>
          <cell r="F3466">
            <v>3</v>
          </cell>
          <cell r="G3466">
            <v>39420</v>
          </cell>
          <cell r="H3466">
            <v>999</v>
          </cell>
          <cell r="I3466">
            <v>4</v>
          </cell>
          <cell r="J3466">
            <v>28</v>
          </cell>
        </row>
        <row r="3467">
          <cell r="A3467" t="str">
            <v>SSGN</v>
          </cell>
          <cell r="B3467" t="str">
            <v>Secondary Service Greater than 5kW w/o ID</v>
          </cell>
          <cell r="C3467">
            <v>2.5</v>
          </cell>
          <cell r="D3467">
            <v>25</v>
          </cell>
          <cell r="E3467" t="str">
            <v>R=A1D</v>
          </cell>
          <cell r="F3467">
            <v>3</v>
          </cell>
          <cell r="G3467">
            <v>39666</v>
          </cell>
          <cell r="H3467">
            <v>999</v>
          </cell>
          <cell r="I3467">
            <v>4</v>
          </cell>
          <cell r="J3467">
            <v>5</v>
          </cell>
        </row>
        <row r="3468">
          <cell r="J3468">
            <v>3448</v>
          </cell>
        </row>
        <row r="3470">
          <cell r="A3470" t="str">
            <v>SSNN</v>
          </cell>
          <cell r="B3470" t="str">
            <v>Secondary Service Greater than 5kW w/o ID</v>
          </cell>
          <cell r="C3470">
            <v>15</v>
          </cell>
          <cell r="D3470">
            <v>25</v>
          </cell>
          <cell r="E3470" t="str">
            <v>R=PWS</v>
          </cell>
          <cell r="F3470">
            <v>3</v>
          </cell>
          <cell r="H3470">
            <v>0</v>
          </cell>
          <cell r="I3470">
            <v>0</v>
          </cell>
          <cell r="J3470">
            <v>6</v>
          </cell>
        </row>
        <row r="3471">
          <cell r="A3471" t="str">
            <v>SSGN</v>
          </cell>
          <cell r="B3471" t="str">
            <v>Secondary Service Greater than 5kW w/o ID</v>
          </cell>
          <cell r="C3471">
            <v>15</v>
          </cell>
          <cell r="D3471">
            <v>25</v>
          </cell>
          <cell r="E3471" t="str">
            <v>R=TR2S</v>
          </cell>
          <cell r="F3471">
            <v>3</v>
          </cell>
          <cell r="H3471">
            <v>277</v>
          </cell>
          <cell r="I3471">
            <v>4</v>
          </cell>
          <cell r="J3471">
            <v>1</v>
          </cell>
        </row>
        <row r="3472">
          <cell r="A3472" t="str">
            <v>SSNN</v>
          </cell>
          <cell r="B3472" t="str">
            <v>Secondary Service Greater than 5kW w/o ID</v>
          </cell>
          <cell r="C3472">
            <v>15</v>
          </cell>
          <cell r="D3472">
            <v>25</v>
          </cell>
          <cell r="E3472" t="str">
            <v>R=PWS</v>
          </cell>
          <cell r="F3472">
            <v>3</v>
          </cell>
          <cell r="H3472">
            <v>240</v>
          </cell>
          <cell r="I3472">
            <v>4</v>
          </cell>
          <cell r="J3472">
            <v>42</v>
          </cell>
        </row>
        <row r="3473">
          <cell r="A3473" t="str">
            <v>SSNN</v>
          </cell>
          <cell r="B3473" t="str">
            <v>Secondary Service Greater than 5kW w/o ID</v>
          </cell>
          <cell r="C3473">
            <v>15</v>
          </cell>
          <cell r="D3473">
            <v>25</v>
          </cell>
          <cell r="E3473" t="str">
            <v>R=PWSY</v>
          </cell>
          <cell r="F3473">
            <v>3</v>
          </cell>
          <cell r="H3473">
            <v>240</v>
          </cell>
          <cell r="I3473">
            <v>4</v>
          </cell>
          <cell r="J3473">
            <v>4</v>
          </cell>
        </row>
        <row r="3474">
          <cell r="A3474" t="str">
            <v>SSNN</v>
          </cell>
          <cell r="B3474" t="str">
            <v>Secondary Service Greater than 5kW w/o ID</v>
          </cell>
          <cell r="C3474">
            <v>15</v>
          </cell>
          <cell r="D3474">
            <v>25</v>
          </cell>
          <cell r="E3474" t="str">
            <v>R=S2DS</v>
          </cell>
          <cell r="F3474">
            <v>3</v>
          </cell>
          <cell r="H3474">
            <v>0</v>
          </cell>
          <cell r="I3474">
            <v>0</v>
          </cell>
          <cell r="J3474">
            <v>1</v>
          </cell>
        </row>
        <row r="3475">
          <cell r="A3475" t="str">
            <v>SSGN</v>
          </cell>
          <cell r="B3475" t="str">
            <v>Secondary Service Greater than 5kW w/o ID</v>
          </cell>
          <cell r="C3475">
            <v>15</v>
          </cell>
          <cell r="D3475">
            <v>25</v>
          </cell>
          <cell r="E3475" t="str">
            <v>R=PWS</v>
          </cell>
          <cell r="F3475">
            <v>3</v>
          </cell>
          <cell r="H3475">
            <v>240</v>
          </cell>
          <cell r="I3475">
            <v>4</v>
          </cell>
          <cell r="J3475">
            <v>1</v>
          </cell>
        </row>
        <row r="3476">
          <cell r="A3476" t="str">
            <v>SSPN</v>
          </cell>
          <cell r="B3476" t="str">
            <v>Secondary Service Greater than 5kW w/o ID</v>
          </cell>
          <cell r="C3476">
            <v>15</v>
          </cell>
          <cell r="D3476">
            <v>25</v>
          </cell>
          <cell r="E3476" t="str">
            <v>R=PWS</v>
          </cell>
          <cell r="F3476">
            <v>3</v>
          </cell>
          <cell r="H3476">
            <v>240</v>
          </cell>
          <cell r="I3476">
            <v>4</v>
          </cell>
          <cell r="J3476">
            <v>1</v>
          </cell>
        </row>
        <row r="3477">
          <cell r="A3477" t="str">
            <v>SSNN</v>
          </cell>
          <cell r="B3477" t="str">
            <v>Secondary Service Greater than 5kW w/o ID</v>
          </cell>
          <cell r="C3477">
            <v>15</v>
          </cell>
          <cell r="D3477">
            <v>25</v>
          </cell>
          <cell r="E3477" t="str">
            <v>R=PWAP</v>
          </cell>
          <cell r="F3477">
            <v>3</v>
          </cell>
          <cell r="H3477">
            <v>480</v>
          </cell>
          <cell r="I3477">
            <v>3</v>
          </cell>
          <cell r="J3477">
            <v>1</v>
          </cell>
        </row>
        <row r="3478">
          <cell r="A3478" t="str">
            <v>SSPN</v>
          </cell>
          <cell r="B3478" t="str">
            <v>Secondary Service Greater than 5kW w/o ID</v>
          </cell>
          <cell r="C3478">
            <v>15</v>
          </cell>
          <cell r="D3478">
            <v>25</v>
          </cell>
          <cell r="E3478" t="str">
            <v>R=PWS</v>
          </cell>
          <cell r="F3478">
            <v>3</v>
          </cell>
          <cell r="H3478">
            <v>240</v>
          </cell>
          <cell r="I3478">
            <v>4</v>
          </cell>
          <cell r="J3478">
            <v>1</v>
          </cell>
        </row>
        <row r="3479">
          <cell r="A3479" t="str">
            <v>SSGN</v>
          </cell>
          <cell r="B3479" t="str">
            <v>Secondary Service Greater than 5kW w/o ID</v>
          </cell>
          <cell r="C3479">
            <v>15</v>
          </cell>
          <cell r="D3479">
            <v>25</v>
          </cell>
          <cell r="E3479" t="str">
            <v>R=PWS</v>
          </cell>
          <cell r="F3479">
            <v>3</v>
          </cell>
          <cell r="H3479">
            <v>240</v>
          </cell>
          <cell r="I3479">
            <v>4</v>
          </cell>
          <cell r="J3479">
            <v>1</v>
          </cell>
        </row>
        <row r="3480">
          <cell r="A3480" t="str">
            <v>SSNN</v>
          </cell>
          <cell r="B3480" t="str">
            <v>Secondary Service Greater than 5kW w/o ID</v>
          </cell>
          <cell r="C3480">
            <v>15</v>
          </cell>
          <cell r="D3480">
            <v>25</v>
          </cell>
          <cell r="E3480" t="str">
            <v>R=PWS</v>
          </cell>
          <cell r="F3480">
            <v>3</v>
          </cell>
          <cell r="H3480">
            <v>240</v>
          </cell>
          <cell r="I3480">
            <v>3</v>
          </cell>
          <cell r="J3480">
            <v>3</v>
          </cell>
        </row>
        <row r="3481">
          <cell r="A3481" t="str">
            <v>SSNN</v>
          </cell>
          <cell r="B3481" t="str">
            <v>Secondary Service Greater than 5kW w/o ID</v>
          </cell>
          <cell r="C3481">
            <v>15</v>
          </cell>
          <cell r="D3481">
            <v>25</v>
          </cell>
          <cell r="E3481" t="str">
            <v>R=D4S7M</v>
          </cell>
          <cell r="F3481">
            <v>3</v>
          </cell>
          <cell r="H3481">
            <v>0</v>
          </cell>
          <cell r="I3481">
            <v>0</v>
          </cell>
          <cell r="J3481">
            <v>1</v>
          </cell>
        </row>
        <row r="3482">
          <cell r="A3482" t="str">
            <v>SSNN</v>
          </cell>
          <cell r="B3482" t="str">
            <v>Secondary Service Greater than 5kW w/o ID</v>
          </cell>
          <cell r="C3482">
            <v>15</v>
          </cell>
          <cell r="D3482">
            <v>25</v>
          </cell>
          <cell r="E3482" t="str">
            <v>R=PWS</v>
          </cell>
          <cell r="F3482">
            <v>3</v>
          </cell>
          <cell r="H3482">
            <v>480</v>
          </cell>
          <cell r="I3482">
            <v>3</v>
          </cell>
          <cell r="J3482">
            <v>1</v>
          </cell>
        </row>
        <row r="3483">
          <cell r="A3483" t="str">
            <v>SSGN</v>
          </cell>
          <cell r="B3483" t="str">
            <v>Secondary Service Greater than 5kW w/o ID</v>
          </cell>
          <cell r="C3483">
            <v>15</v>
          </cell>
          <cell r="D3483">
            <v>25</v>
          </cell>
          <cell r="E3483" t="str">
            <v>R=PWAP</v>
          </cell>
          <cell r="F3483">
            <v>3</v>
          </cell>
          <cell r="H3483">
            <v>480</v>
          </cell>
          <cell r="I3483">
            <v>3</v>
          </cell>
          <cell r="J3483">
            <v>1</v>
          </cell>
        </row>
        <row r="3484">
          <cell r="A3484" t="str">
            <v>SSGN</v>
          </cell>
          <cell r="B3484" t="str">
            <v>Secondary Service Greater than 5kW w/o ID</v>
          </cell>
          <cell r="C3484">
            <v>15</v>
          </cell>
          <cell r="D3484">
            <v>25</v>
          </cell>
          <cell r="E3484" t="str">
            <v>R=PWS</v>
          </cell>
          <cell r="F3484">
            <v>3</v>
          </cell>
          <cell r="G3484">
            <v>35431</v>
          </cell>
          <cell r="H3484">
            <v>240</v>
          </cell>
          <cell r="I3484">
            <v>4</v>
          </cell>
          <cell r="J3484">
            <v>1</v>
          </cell>
        </row>
        <row r="3485">
          <cell r="A3485" t="str">
            <v>SSGN</v>
          </cell>
          <cell r="B3485" t="str">
            <v>Secondary Service Greater than 5kW w/o ID</v>
          </cell>
          <cell r="C3485">
            <v>15</v>
          </cell>
          <cell r="D3485">
            <v>25</v>
          </cell>
          <cell r="E3485" t="str">
            <v>R=PWS</v>
          </cell>
          <cell r="F3485">
            <v>3</v>
          </cell>
          <cell r="H3485">
            <v>240</v>
          </cell>
          <cell r="I3485">
            <v>4</v>
          </cell>
          <cell r="J3485">
            <v>14</v>
          </cell>
        </row>
        <row r="3486">
          <cell r="A3486" t="str">
            <v>SSGN</v>
          </cell>
          <cell r="B3486" t="str">
            <v>Secondary Service Greater than 5kW w/o ID</v>
          </cell>
          <cell r="C3486">
            <v>15</v>
          </cell>
          <cell r="D3486">
            <v>25</v>
          </cell>
          <cell r="E3486" t="str">
            <v>R=PWS</v>
          </cell>
          <cell r="F3486">
            <v>3</v>
          </cell>
          <cell r="H3486">
            <v>0</v>
          </cell>
          <cell r="I3486">
            <v>0</v>
          </cell>
          <cell r="J3486">
            <v>1</v>
          </cell>
        </row>
        <row r="3487">
          <cell r="A3487" t="str">
            <v>SSNN</v>
          </cell>
          <cell r="B3487" t="str">
            <v>Secondary Service Greater than 5kW w/o ID</v>
          </cell>
          <cell r="C3487">
            <v>15</v>
          </cell>
          <cell r="D3487">
            <v>25</v>
          </cell>
          <cell r="E3487" t="str">
            <v>R=PWS</v>
          </cell>
          <cell r="F3487">
            <v>3</v>
          </cell>
          <cell r="H3487">
            <v>240</v>
          </cell>
          <cell r="I3487">
            <v>3</v>
          </cell>
          <cell r="J3487">
            <v>1</v>
          </cell>
        </row>
        <row r="3488">
          <cell r="A3488" t="str">
            <v>SSNN</v>
          </cell>
          <cell r="B3488" t="str">
            <v>Secondary Service Greater than 5kW w/o ID</v>
          </cell>
          <cell r="C3488">
            <v>15</v>
          </cell>
          <cell r="D3488">
            <v>25</v>
          </cell>
          <cell r="E3488" t="str">
            <v>R=S2DS</v>
          </cell>
          <cell r="F3488">
            <v>3</v>
          </cell>
          <cell r="H3488">
            <v>480</v>
          </cell>
          <cell r="I3488">
            <v>3</v>
          </cell>
          <cell r="J3488">
            <v>7</v>
          </cell>
        </row>
        <row r="3489">
          <cell r="A3489" t="str">
            <v>SSNN</v>
          </cell>
          <cell r="B3489" t="str">
            <v>Secondary Service Greater than 5kW w/o ID</v>
          </cell>
          <cell r="C3489">
            <v>15</v>
          </cell>
          <cell r="D3489">
            <v>25</v>
          </cell>
          <cell r="E3489" t="str">
            <v>R=D5S7E</v>
          </cell>
          <cell r="F3489">
            <v>3</v>
          </cell>
          <cell r="H3489">
            <v>0</v>
          </cell>
          <cell r="I3489">
            <v>0</v>
          </cell>
          <cell r="J3489">
            <v>1</v>
          </cell>
        </row>
        <row r="3490">
          <cell r="A3490" t="str">
            <v>SSPN</v>
          </cell>
          <cell r="B3490" t="str">
            <v>Secondary Service Greater than 5kW w/o ID</v>
          </cell>
          <cell r="C3490">
            <v>15</v>
          </cell>
          <cell r="D3490">
            <v>25</v>
          </cell>
          <cell r="E3490" t="str">
            <v>R=S2DS</v>
          </cell>
          <cell r="F3490">
            <v>3</v>
          </cell>
          <cell r="H3490">
            <v>480</v>
          </cell>
          <cell r="I3490">
            <v>3</v>
          </cell>
          <cell r="J3490">
            <v>1</v>
          </cell>
        </row>
        <row r="3491">
          <cell r="A3491" t="str">
            <v>SSNN</v>
          </cell>
          <cell r="B3491" t="str">
            <v>Secondary Service Greater than 5kW w/o ID</v>
          </cell>
          <cell r="C3491">
            <v>15</v>
          </cell>
          <cell r="D3491">
            <v>25</v>
          </cell>
          <cell r="E3491" t="str">
            <v>R=PWA</v>
          </cell>
          <cell r="F3491">
            <v>3</v>
          </cell>
          <cell r="H3491">
            <v>240</v>
          </cell>
          <cell r="I3491">
            <v>4</v>
          </cell>
          <cell r="J3491">
            <v>1</v>
          </cell>
        </row>
        <row r="3492">
          <cell r="A3492" t="str">
            <v>SSNN</v>
          </cell>
          <cell r="B3492" t="str">
            <v>Secondary Service Greater than 5kW w/o ID</v>
          </cell>
          <cell r="C3492">
            <v>15</v>
          </cell>
          <cell r="D3492">
            <v>25</v>
          </cell>
          <cell r="E3492" t="str">
            <v>R=K5WS</v>
          </cell>
          <cell r="F3492">
            <v>3</v>
          </cell>
          <cell r="H3492">
            <v>120</v>
          </cell>
          <cell r="I3492">
            <v>4</v>
          </cell>
          <cell r="J3492">
            <v>1</v>
          </cell>
        </row>
        <row r="3493">
          <cell r="A3493" t="str">
            <v>SSGN</v>
          </cell>
          <cell r="B3493" t="str">
            <v>Secondary Service Greater than 5kW w/o ID</v>
          </cell>
          <cell r="C3493">
            <v>15</v>
          </cell>
          <cell r="D3493">
            <v>25</v>
          </cell>
          <cell r="E3493" t="str">
            <v>R=D5S7E</v>
          </cell>
          <cell r="F3493">
            <v>3</v>
          </cell>
          <cell r="H3493">
            <v>0</v>
          </cell>
          <cell r="I3493">
            <v>0</v>
          </cell>
          <cell r="J3493">
            <v>1</v>
          </cell>
        </row>
        <row r="3494">
          <cell r="A3494" t="str">
            <v>SSGN</v>
          </cell>
          <cell r="B3494" t="str">
            <v>Secondary Service Greater than 5kW w/o ID</v>
          </cell>
          <cell r="C3494">
            <v>15</v>
          </cell>
          <cell r="D3494">
            <v>25</v>
          </cell>
          <cell r="E3494" t="str">
            <v>R=PWA</v>
          </cell>
          <cell r="F3494">
            <v>3</v>
          </cell>
          <cell r="H3494">
            <v>240</v>
          </cell>
          <cell r="I3494">
            <v>4</v>
          </cell>
          <cell r="J3494">
            <v>1</v>
          </cell>
        </row>
        <row r="3495">
          <cell r="A3495" t="str">
            <v>SSNN</v>
          </cell>
          <cell r="B3495" t="str">
            <v>Secondary Service Greater than 5kW w/o ID</v>
          </cell>
          <cell r="C3495">
            <v>15</v>
          </cell>
          <cell r="D3495">
            <v>25</v>
          </cell>
          <cell r="E3495" t="str">
            <v>R=S2DS</v>
          </cell>
          <cell r="F3495">
            <v>3</v>
          </cell>
          <cell r="H3495">
            <v>480</v>
          </cell>
          <cell r="I3495">
            <v>3</v>
          </cell>
          <cell r="J3495">
            <v>1</v>
          </cell>
        </row>
        <row r="3496">
          <cell r="A3496" t="str">
            <v>SSNN</v>
          </cell>
          <cell r="B3496" t="str">
            <v>Secondary Service Greater than 5kW w/o ID</v>
          </cell>
          <cell r="C3496">
            <v>15</v>
          </cell>
          <cell r="D3496">
            <v>25</v>
          </cell>
          <cell r="E3496" t="str">
            <v>R=A1D</v>
          </cell>
          <cell r="F3496">
            <v>3</v>
          </cell>
          <cell r="H3496">
            <v>240</v>
          </cell>
          <cell r="I3496">
            <v>4</v>
          </cell>
          <cell r="J3496">
            <v>1</v>
          </cell>
        </row>
        <row r="3497">
          <cell r="A3497" t="str">
            <v>SSNN</v>
          </cell>
          <cell r="B3497" t="str">
            <v>Secondary Service Greater than 5kW w/o ID</v>
          </cell>
          <cell r="C3497">
            <v>15</v>
          </cell>
          <cell r="D3497">
            <v>25</v>
          </cell>
          <cell r="E3497" t="str">
            <v>R=PWSY</v>
          </cell>
          <cell r="F3497">
            <v>3</v>
          </cell>
          <cell r="H3497">
            <v>120</v>
          </cell>
          <cell r="I3497">
            <v>4</v>
          </cell>
          <cell r="J3497">
            <v>2</v>
          </cell>
        </row>
        <row r="3498">
          <cell r="A3498" t="str">
            <v>SSNN</v>
          </cell>
          <cell r="B3498" t="str">
            <v>Secondary Service Greater than 5kW w/o ID</v>
          </cell>
          <cell r="C3498">
            <v>15</v>
          </cell>
          <cell r="D3498">
            <v>25</v>
          </cell>
          <cell r="E3498" t="str">
            <v>R=D4S7H</v>
          </cell>
          <cell r="F3498">
            <v>3</v>
          </cell>
          <cell r="H3498">
            <v>240</v>
          </cell>
          <cell r="I3498">
            <v>4</v>
          </cell>
          <cell r="J3498">
            <v>1</v>
          </cell>
        </row>
        <row r="3499">
          <cell r="A3499" t="str">
            <v>SSNN</v>
          </cell>
          <cell r="B3499" t="str">
            <v>Secondary Service Greater than 5kW w/o ID</v>
          </cell>
          <cell r="C3499">
            <v>15</v>
          </cell>
          <cell r="D3499">
            <v>25</v>
          </cell>
          <cell r="E3499" t="str">
            <v>R=E1S7E</v>
          </cell>
          <cell r="F3499">
            <v>3</v>
          </cell>
          <cell r="H3499">
            <v>240</v>
          </cell>
          <cell r="I3499">
            <v>3</v>
          </cell>
          <cell r="J3499">
            <v>1</v>
          </cell>
        </row>
        <row r="3500">
          <cell r="A3500" t="str">
            <v>SSNN</v>
          </cell>
          <cell r="B3500" t="str">
            <v>Secondary Service Greater than 5kW w/o ID</v>
          </cell>
          <cell r="C3500">
            <v>15</v>
          </cell>
          <cell r="D3500">
            <v>25</v>
          </cell>
          <cell r="E3500" t="str">
            <v>R=D4S7H</v>
          </cell>
          <cell r="F3500">
            <v>3</v>
          </cell>
          <cell r="H3500">
            <v>0</v>
          </cell>
          <cell r="I3500">
            <v>0</v>
          </cell>
          <cell r="J3500">
            <v>2</v>
          </cell>
        </row>
        <row r="3501">
          <cell r="A3501" t="str">
            <v>SSGN</v>
          </cell>
          <cell r="B3501" t="str">
            <v>Secondary Service Greater than 5kW w/o ID</v>
          </cell>
          <cell r="C3501">
            <v>15</v>
          </cell>
          <cell r="D3501">
            <v>25</v>
          </cell>
          <cell r="E3501" t="str">
            <v>R=D4S7H</v>
          </cell>
          <cell r="F3501">
            <v>3</v>
          </cell>
          <cell r="H3501">
            <v>0</v>
          </cell>
          <cell r="I3501">
            <v>0</v>
          </cell>
          <cell r="J3501">
            <v>1</v>
          </cell>
        </row>
        <row r="3502">
          <cell r="A3502" t="str">
            <v>SSPN</v>
          </cell>
          <cell r="B3502" t="str">
            <v>Secondary Service Greater than 5kW w/o ID</v>
          </cell>
          <cell r="C3502">
            <v>15</v>
          </cell>
          <cell r="D3502">
            <v>25</v>
          </cell>
          <cell r="E3502" t="str">
            <v>R=PWS</v>
          </cell>
          <cell r="F3502">
            <v>3</v>
          </cell>
          <cell r="H3502">
            <v>240</v>
          </cell>
          <cell r="I3502">
            <v>4</v>
          </cell>
          <cell r="J3502">
            <v>3</v>
          </cell>
        </row>
        <row r="3503">
          <cell r="A3503" t="str">
            <v>SSGN</v>
          </cell>
          <cell r="B3503" t="str">
            <v>Secondary Service Greater than 5kW w/o ID</v>
          </cell>
          <cell r="C3503">
            <v>15</v>
          </cell>
          <cell r="D3503">
            <v>25</v>
          </cell>
          <cell r="E3503" t="str">
            <v>R=PWS</v>
          </cell>
          <cell r="F3503">
            <v>3</v>
          </cell>
          <cell r="H3503">
            <v>240</v>
          </cell>
          <cell r="I3503">
            <v>3</v>
          </cell>
          <cell r="J3503">
            <v>1</v>
          </cell>
        </row>
        <row r="3504">
          <cell r="A3504" t="str">
            <v>SSNN</v>
          </cell>
          <cell r="B3504" t="str">
            <v>Secondary Service Greater than 5kW w/o ID</v>
          </cell>
          <cell r="C3504">
            <v>15</v>
          </cell>
          <cell r="D3504">
            <v>25</v>
          </cell>
          <cell r="E3504" t="str">
            <v>R=LWP</v>
          </cell>
          <cell r="F3504">
            <v>3</v>
          </cell>
          <cell r="H3504">
            <v>240</v>
          </cell>
          <cell r="I3504">
            <v>3</v>
          </cell>
          <cell r="J3504">
            <v>1</v>
          </cell>
        </row>
        <row r="3505">
          <cell r="A3505" t="str">
            <v>SSGN</v>
          </cell>
          <cell r="B3505" t="str">
            <v>Secondary Service Greater than 5kW w/o ID</v>
          </cell>
          <cell r="C3505">
            <v>15</v>
          </cell>
          <cell r="D3505">
            <v>25</v>
          </cell>
          <cell r="E3505" t="str">
            <v>R=PWSY</v>
          </cell>
          <cell r="F3505">
            <v>3</v>
          </cell>
          <cell r="H3505">
            <v>240</v>
          </cell>
          <cell r="I3505">
            <v>4</v>
          </cell>
          <cell r="J3505">
            <v>1</v>
          </cell>
        </row>
        <row r="3506">
          <cell r="A3506" t="str">
            <v>DSNN</v>
          </cell>
          <cell r="B3506" t="str">
            <v>Secondary Service Greater than 5kW w/o ID</v>
          </cell>
          <cell r="C3506">
            <v>15</v>
          </cell>
          <cell r="D3506">
            <v>25</v>
          </cell>
          <cell r="E3506" t="str">
            <v>R=PWS</v>
          </cell>
          <cell r="F3506">
            <v>3</v>
          </cell>
          <cell r="H3506">
            <v>240</v>
          </cell>
          <cell r="I3506">
            <v>3</v>
          </cell>
          <cell r="J3506">
            <v>1</v>
          </cell>
        </row>
        <row r="3507">
          <cell r="A3507" t="str">
            <v>SSGN</v>
          </cell>
          <cell r="B3507" t="str">
            <v>Secondary Service Greater than 5kW w/o ID</v>
          </cell>
          <cell r="C3507">
            <v>30</v>
          </cell>
          <cell r="D3507">
            <v>25</v>
          </cell>
          <cell r="E3507" t="str">
            <v>R=A1D</v>
          </cell>
          <cell r="F3507">
            <v>3</v>
          </cell>
          <cell r="H3507">
            <v>208</v>
          </cell>
          <cell r="I3507">
            <v>4</v>
          </cell>
          <cell r="J3507">
            <v>9</v>
          </cell>
        </row>
        <row r="3508">
          <cell r="A3508" t="str">
            <v>SSNN</v>
          </cell>
          <cell r="B3508" t="str">
            <v>Secondary Service Greater than 5kW w/o ID</v>
          </cell>
          <cell r="C3508">
            <v>30</v>
          </cell>
          <cell r="D3508">
            <v>25</v>
          </cell>
          <cell r="E3508" t="str">
            <v>R=K6WS</v>
          </cell>
          <cell r="F3508">
            <v>3</v>
          </cell>
          <cell r="H3508">
            <v>240</v>
          </cell>
          <cell r="I3508">
            <v>4</v>
          </cell>
          <cell r="J3508">
            <v>26</v>
          </cell>
        </row>
        <row r="3509">
          <cell r="A3509" t="str">
            <v>SSGN</v>
          </cell>
          <cell r="B3509" t="str">
            <v>Secondary Service Greater than 5kW w/o ID</v>
          </cell>
          <cell r="C3509">
            <v>30</v>
          </cell>
          <cell r="D3509">
            <v>25</v>
          </cell>
          <cell r="E3509" t="str">
            <v>R=A1D</v>
          </cell>
          <cell r="F3509">
            <v>3</v>
          </cell>
          <cell r="H3509">
            <v>480</v>
          </cell>
          <cell r="I3509">
            <v>4</v>
          </cell>
          <cell r="J3509">
            <v>15</v>
          </cell>
        </row>
        <row r="3510">
          <cell r="A3510" t="str">
            <v>SSNN</v>
          </cell>
          <cell r="B3510" t="str">
            <v>Secondary Service Greater than 5kW w/o ID</v>
          </cell>
          <cell r="C3510">
            <v>30</v>
          </cell>
          <cell r="D3510">
            <v>25</v>
          </cell>
          <cell r="E3510" t="str">
            <v>R=D5S8E</v>
          </cell>
          <cell r="F3510">
            <v>3</v>
          </cell>
          <cell r="H3510">
            <v>0</v>
          </cell>
          <cell r="I3510">
            <v>0</v>
          </cell>
          <cell r="J3510">
            <v>4</v>
          </cell>
        </row>
        <row r="3511">
          <cell r="A3511" t="str">
            <v>SSGN</v>
          </cell>
          <cell r="B3511" t="str">
            <v>Secondary Service Greater than 5kW w/o ID</v>
          </cell>
          <cell r="C3511">
            <v>30</v>
          </cell>
          <cell r="D3511">
            <v>25</v>
          </cell>
          <cell r="E3511" t="str">
            <v>R=D5S8E</v>
          </cell>
          <cell r="F3511">
            <v>3</v>
          </cell>
          <cell r="H3511">
            <v>0</v>
          </cell>
          <cell r="I3511">
            <v>0</v>
          </cell>
          <cell r="J3511">
            <v>4</v>
          </cell>
        </row>
        <row r="3512">
          <cell r="A3512" t="str">
            <v>SSGN</v>
          </cell>
          <cell r="B3512" t="str">
            <v>Secondary Service Greater than 5kW w/o ID</v>
          </cell>
          <cell r="C3512">
            <v>30</v>
          </cell>
          <cell r="D3512">
            <v>25</v>
          </cell>
          <cell r="E3512" t="str">
            <v>R=SV4SD</v>
          </cell>
          <cell r="F3512">
            <v>3</v>
          </cell>
          <cell r="H3512">
            <v>240</v>
          </cell>
          <cell r="I3512">
            <v>4</v>
          </cell>
          <cell r="J3512">
            <v>32</v>
          </cell>
        </row>
        <row r="3513">
          <cell r="A3513" t="str">
            <v>SSGN</v>
          </cell>
          <cell r="B3513" t="str">
            <v>Secondary Service Greater than 5kW w/o ID</v>
          </cell>
          <cell r="C3513">
            <v>30</v>
          </cell>
          <cell r="D3513">
            <v>25</v>
          </cell>
          <cell r="E3513" t="str">
            <v>R=K5WS</v>
          </cell>
          <cell r="F3513">
            <v>3</v>
          </cell>
          <cell r="I3513">
            <v>4</v>
          </cell>
          <cell r="J3513">
            <v>4</v>
          </cell>
        </row>
        <row r="3514">
          <cell r="A3514" t="str">
            <v>SSGN</v>
          </cell>
          <cell r="B3514" t="str">
            <v>Secondary Service Greater than 5kW w/o ID</v>
          </cell>
          <cell r="C3514">
            <v>30</v>
          </cell>
          <cell r="D3514">
            <v>25</v>
          </cell>
          <cell r="E3514" t="str">
            <v>R=PWS</v>
          </cell>
          <cell r="F3514">
            <v>3</v>
          </cell>
          <cell r="H3514">
            <v>240</v>
          </cell>
          <cell r="I3514">
            <v>4</v>
          </cell>
          <cell r="J3514">
            <v>12</v>
          </cell>
        </row>
        <row r="3515">
          <cell r="A3515" t="str">
            <v>SSGN</v>
          </cell>
          <cell r="B3515" t="str">
            <v>Secondary Service Greater than 5kW w/o ID</v>
          </cell>
          <cell r="C3515">
            <v>30</v>
          </cell>
          <cell r="D3515">
            <v>25</v>
          </cell>
          <cell r="E3515" t="str">
            <v>R=DDS2</v>
          </cell>
          <cell r="F3515">
            <v>3</v>
          </cell>
          <cell r="H3515">
            <v>240</v>
          </cell>
          <cell r="I3515">
            <v>4</v>
          </cell>
          <cell r="J3515">
            <v>2</v>
          </cell>
        </row>
        <row r="3516">
          <cell r="A3516" t="str">
            <v>SSAN</v>
          </cell>
          <cell r="B3516" t="str">
            <v>Secondary Service Greater than 5kW w/o ID</v>
          </cell>
          <cell r="C3516">
            <v>30</v>
          </cell>
          <cell r="D3516">
            <v>25</v>
          </cell>
          <cell r="E3516" t="str">
            <v>R=A1D</v>
          </cell>
          <cell r="F3516">
            <v>3</v>
          </cell>
          <cell r="H3516">
            <v>999</v>
          </cell>
          <cell r="I3516">
            <v>4</v>
          </cell>
          <cell r="J3516">
            <v>11</v>
          </cell>
        </row>
        <row r="3517">
          <cell r="A3517" t="str">
            <v>SSAN</v>
          </cell>
          <cell r="B3517" t="str">
            <v>Secondary Service Greater than 5kW w/o ID</v>
          </cell>
          <cell r="C3517">
            <v>30</v>
          </cell>
          <cell r="D3517">
            <v>25</v>
          </cell>
          <cell r="E3517" t="str">
            <v>R=A1D</v>
          </cell>
          <cell r="F3517">
            <v>3</v>
          </cell>
          <cell r="G3517">
            <v>38293</v>
          </cell>
          <cell r="H3517">
            <v>999</v>
          </cell>
          <cell r="I3517">
            <v>4</v>
          </cell>
          <cell r="J3517">
            <v>4</v>
          </cell>
        </row>
        <row r="3518">
          <cell r="A3518" t="str">
            <v>SSNN</v>
          </cell>
          <cell r="B3518" t="str">
            <v>Secondary Service Greater than 5kW w/o ID</v>
          </cell>
          <cell r="C3518">
            <v>30</v>
          </cell>
          <cell r="D3518">
            <v>25</v>
          </cell>
          <cell r="E3518" t="str">
            <v>R=A1D</v>
          </cell>
          <cell r="F3518">
            <v>3</v>
          </cell>
          <cell r="G3518">
            <v>38332</v>
          </cell>
          <cell r="H3518">
            <v>999</v>
          </cell>
          <cell r="I3518">
            <v>3</v>
          </cell>
          <cell r="J3518">
            <v>3</v>
          </cell>
        </row>
        <row r="3519">
          <cell r="A3519" t="str">
            <v>SSPN</v>
          </cell>
          <cell r="B3519" t="str">
            <v>Secondary Service Greater than 5kW w/o ID</v>
          </cell>
          <cell r="C3519">
            <v>30</v>
          </cell>
          <cell r="D3519">
            <v>25</v>
          </cell>
          <cell r="E3519" t="str">
            <v>R=A1D</v>
          </cell>
          <cell r="F3519">
            <v>3</v>
          </cell>
          <cell r="G3519">
            <v>38449</v>
          </cell>
          <cell r="H3519">
            <v>999</v>
          </cell>
          <cell r="I3519">
            <v>4</v>
          </cell>
          <cell r="J3519">
            <v>2</v>
          </cell>
        </row>
        <row r="3520">
          <cell r="A3520" t="str">
            <v>SSGN</v>
          </cell>
          <cell r="B3520" t="str">
            <v>Secondary Service Greater than 5kW w/o ID</v>
          </cell>
          <cell r="C3520">
            <v>30</v>
          </cell>
          <cell r="D3520">
            <v>25</v>
          </cell>
          <cell r="E3520" t="str">
            <v>R=A1D</v>
          </cell>
          <cell r="F3520">
            <v>3</v>
          </cell>
          <cell r="G3520">
            <v>38517</v>
          </cell>
          <cell r="H3520">
            <v>999</v>
          </cell>
          <cell r="I3520">
            <v>4</v>
          </cell>
          <cell r="J3520">
            <v>1</v>
          </cell>
        </row>
        <row r="3521">
          <cell r="A3521" t="str">
            <v>SSPN</v>
          </cell>
          <cell r="B3521" t="str">
            <v>Secondary Service Greater than 5kW w/o ID</v>
          </cell>
          <cell r="C3521">
            <v>30</v>
          </cell>
          <cell r="D3521">
            <v>25</v>
          </cell>
          <cell r="E3521" t="str">
            <v>R=DXS2</v>
          </cell>
          <cell r="F3521">
            <v>3</v>
          </cell>
          <cell r="H3521">
            <v>240</v>
          </cell>
          <cell r="I3521">
            <v>4</v>
          </cell>
          <cell r="J3521">
            <v>2</v>
          </cell>
        </row>
        <row r="3522">
          <cell r="A3522" t="str">
            <v>SSPN</v>
          </cell>
          <cell r="B3522" t="str">
            <v>Secondary Service Greater than 5kW w/o ID</v>
          </cell>
          <cell r="C3522">
            <v>30</v>
          </cell>
          <cell r="D3522">
            <v>25</v>
          </cell>
          <cell r="E3522" t="str">
            <v>R=DDS2</v>
          </cell>
          <cell r="F3522">
            <v>3</v>
          </cell>
          <cell r="H3522">
            <v>240</v>
          </cell>
          <cell r="I3522">
            <v>4</v>
          </cell>
          <cell r="J3522">
            <v>1</v>
          </cell>
        </row>
        <row r="3523">
          <cell r="A3523" t="str">
            <v>SSGN</v>
          </cell>
          <cell r="B3523" t="str">
            <v>Secondary Service Greater than 5kW w/o ID</v>
          </cell>
          <cell r="C3523">
            <v>30</v>
          </cell>
          <cell r="D3523">
            <v>25</v>
          </cell>
          <cell r="E3523" t="str">
            <v>R=A1D</v>
          </cell>
          <cell r="F3523">
            <v>3</v>
          </cell>
          <cell r="G3523">
            <v>38365</v>
          </cell>
          <cell r="H3523">
            <v>999</v>
          </cell>
          <cell r="I3523">
            <v>4</v>
          </cell>
          <cell r="J3523">
            <v>5</v>
          </cell>
        </row>
        <row r="3524">
          <cell r="A3524" t="str">
            <v>SSNN</v>
          </cell>
          <cell r="B3524" t="str">
            <v>Secondary Service Greater than 5kW w/o ID</v>
          </cell>
          <cell r="C3524">
            <v>30</v>
          </cell>
          <cell r="D3524">
            <v>25</v>
          </cell>
          <cell r="E3524" t="str">
            <v>R=A1R</v>
          </cell>
          <cell r="F3524">
            <v>3</v>
          </cell>
          <cell r="G3524">
            <v>38521</v>
          </cell>
          <cell r="H3524">
            <v>999</v>
          </cell>
          <cell r="I3524">
            <v>4</v>
          </cell>
          <cell r="J3524">
            <v>1</v>
          </cell>
        </row>
        <row r="3525">
          <cell r="A3525" t="str">
            <v>SSNN</v>
          </cell>
          <cell r="B3525" t="str">
            <v>Secondary Service Greater than 5kW w/o ID</v>
          </cell>
          <cell r="C3525">
            <v>30</v>
          </cell>
          <cell r="D3525">
            <v>25</v>
          </cell>
          <cell r="E3525" t="str">
            <v>R=A1RL</v>
          </cell>
          <cell r="F3525">
            <v>3</v>
          </cell>
          <cell r="G3525">
            <v>38182</v>
          </cell>
          <cell r="H3525">
            <v>999</v>
          </cell>
          <cell r="I3525">
            <v>3</v>
          </cell>
          <cell r="J3525">
            <v>1</v>
          </cell>
        </row>
        <row r="3526">
          <cell r="A3526" t="str">
            <v>SSGN</v>
          </cell>
          <cell r="B3526" t="str">
            <v>Secondary Service Greater than 5kW w/o ID</v>
          </cell>
          <cell r="C3526">
            <v>30</v>
          </cell>
          <cell r="D3526">
            <v>25</v>
          </cell>
          <cell r="E3526" t="str">
            <v>R=A1R</v>
          </cell>
          <cell r="F3526">
            <v>3</v>
          </cell>
          <cell r="G3526">
            <v>38533</v>
          </cell>
          <cell r="H3526">
            <v>999</v>
          </cell>
          <cell r="I3526">
            <v>4</v>
          </cell>
          <cell r="J3526">
            <v>1</v>
          </cell>
        </row>
        <row r="3527">
          <cell r="A3527" t="str">
            <v>SSNN</v>
          </cell>
          <cell r="B3527" t="str">
            <v>Secondary Service Greater than 5kW w/o ID</v>
          </cell>
          <cell r="C3527">
            <v>30</v>
          </cell>
          <cell r="D3527">
            <v>25</v>
          </cell>
          <cell r="E3527" t="str">
            <v>R=SV2SD</v>
          </cell>
          <cell r="F3527">
            <v>3</v>
          </cell>
          <cell r="H3527">
            <v>480</v>
          </cell>
          <cell r="I3527">
            <v>3</v>
          </cell>
          <cell r="J3527">
            <v>1</v>
          </cell>
        </row>
        <row r="3528">
          <cell r="A3528" t="str">
            <v>SSNN</v>
          </cell>
          <cell r="B3528" t="str">
            <v>Secondary Service Greater than 5kW w/o ID</v>
          </cell>
          <cell r="C3528">
            <v>30</v>
          </cell>
          <cell r="D3528">
            <v>25</v>
          </cell>
          <cell r="E3528" t="str">
            <v>R=DDS2</v>
          </cell>
          <cell r="F3528">
            <v>3</v>
          </cell>
          <cell r="H3528">
            <v>240</v>
          </cell>
          <cell r="I3528">
            <v>3</v>
          </cell>
          <cell r="J3528">
            <v>1</v>
          </cell>
        </row>
        <row r="3529">
          <cell r="A3529" t="str">
            <v>SSGN</v>
          </cell>
          <cell r="B3529" t="str">
            <v>Secondary Service Greater than 5kW w/o ID</v>
          </cell>
          <cell r="C3529">
            <v>30</v>
          </cell>
          <cell r="D3529">
            <v>25</v>
          </cell>
          <cell r="E3529" t="str">
            <v>R=K6WS</v>
          </cell>
          <cell r="F3529">
            <v>3</v>
          </cell>
          <cell r="H3529">
            <v>240</v>
          </cell>
          <cell r="I3529">
            <v>3</v>
          </cell>
          <cell r="J3529">
            <v>2</v>
          </cell>
        </row>
        <row r="3530">
          <cell r="A3530" t="str">
            <v>SSGN</v>
          </cell>
          <cell r="B3530" t="str">
            <v>Secondary Service Greater than 5kW w/o ID</v>
          </cell>
          <cell r="C3530">
            <v>30</v>
          </cell>
          <cell r="D3530">
            <v>25</v>
          </cell>
          <cell r="E3530" t="str">
            <v>R=SV4SD</v>
          </cell>
          <cell r="F3530">
            <v>3</v>
          </cell>
          <cell r="H3530">
            <v>240</v>
          </cell>
          <cell r="I3530">
            <v>3</v>
          </cell>
          <cell r="J3530">
            <v>1</v>
          </cell>
        </row>
        <row r="3531">
          <cell r="A3531" t="str">
            <v>SSNN</v>
          </cell>
          <cell r="B3531" t="str">
            <v>Secondary Service Greater than 5kW w/o ID</v>
          </cell>
          <cell r="C3531">
            <v>30</v>
          </cell>
          <cell r="D3531">
            <v>25</v>
          </cell>
          <cell r="E3531" t="str">
            <v>R=SV4SD</v>
          </cell>
          <cell r="F3531">
            <v>3</v>
          </cell>
          <cell r="H3531">
            <v>240</v>
          </cell>
          <cell r="I3531">
            <v>3</v>
          </cell>
          <cell r="J3531">
            <v>3</v>
          </cell>
        </row>
        <row r="3532">
          <cell r="A3532" t="str">
            <v>SSAN</v>
          </cell>
          <cell r="B3532" t="str">
            <v>Secondary Service Greater than 5kW w/o ID</v>
          </cell>
          <cell r="C3532">
            <v>30</v>
          </cell>
          <cell r="D3532">
            <v>25</v>
          </cell>
          <cell r="E3532" t="str">
            <v>R=K2WS</v>
          </cell>
          <cell r="F3532">
            <v>3</v>
          </cell>
          <cell r="H3532">
            <v>480</v>
          </cell>
          <cell r="I3532">
            <v>3</v>
          </cell>
          <cell r="J3532">
            <v>1</v>
          </cell>
        </row>
        <row r="3533">
          <cell r="A3533" t="str">
            <v>SSNN</v>
          </cell>
          <cell r="B3533" t="str">
            <v>Secondary Service Greater than 5kW w/o ID</v>
          </cell>
          <cell r="C3533">
            <v>30</v>
          </cell>
          <cell r="D3533">
            <v>25</v>
          </cell>
          <cell r="E3533" t="str">
            <v>R=SV4SD</v>
          </cell>
          <cell r="F3533">
            <v>3</v>
          </cell>
          <cell r="H3533">
            <v>480</v>
          </cell>
          <cell r="I3533">
            <v>3</v>
          </cell>
          <cell r="J3533">
            <v>1</v>
          </cell>
        </row>
        <row r="3534">
          <cell r="A3534" t="str">
            <v>SSNN</v>
          </cell>
          <cell r="B3534" t="str">
            <v>Secondary Service Greater than 5kW w/o ID</v>
          </cell>
          <cell r="C3534">
            <v>30</v>
          </cell>
          <cell r="D3534">
            <v>25</v>
          </cell>
          <cell r="E3534" t="str">
            <v>R=SL2SD</v>
          </cell>
          <cell r="F3534">
            <v>3</v>
          </cell>
          <cell r="H3534">
            <v>480</v>
          </cell>
          <cell r="I3534">
            <v>3</v>
          </cell>
          <cell r="J3534">
            <v>2</v>
          </cell>
        </row>
        <row r="3535">
          <cell r="A3535" t="str">
            <v>SSAN</v>
          </cell>
          <cell r="B3535" t="str">
            <v>Secondary Service Greater than 5kW w/o ID</v>
          </cell>
          <cell r="C3535">
            <v>30</v>
          </cell>
          <cell r="D3535">
            <v>25</v>
          </cell>
          <cell r="E3535" t="str">
            <v>R=A1D</v>
          </cell>
          <cell r="F3535">
            <v>3</v>
          </cell>
          <cell r="G3535">
            <v>36361</v>
          </cell>
          <cell r="H3535">
            <v>999</v>
          </cell>
          <cell r="I3535">
            <v>4</v>
          </cell>
          <cell r="J3535">
            <v>1</v>
          </cell>
        </row>
        <row r="3536">
          <cell r="A3536" t="str">
            <v>SSNN</v>
          </cell>
          <cell r="B3536" t="str">
            <v>Secondary Service Greater than 5kW w/o ID</v>
          </cell>
          <cell r="C3536">
            <v>30</v>
          </cell>
          <cell r="D3536">
            <v>25</v>
          </cell>
          <cell r="E3536" t="str">
            <v>R=K5WS</v>
          </cell>
          <cell r="F3536">
            <v>3</v>
          </cell>
          <cell r="I3536">
            <v>4</v>
          </cell>
          <cell r="J3536">
            <v>1</v>
          </cell>
        </row>
        <row r="3537">
          <cell r="A3537" t="str">
            <v>SSNN</v>
          </cell>
          <cell r="B3537" t="str">
            <v>Secondary Service Greater than 5kW w/o ID</v>
          </cell>
          <cell r="C3537">
            <v>30</v>
          </cell>
          <cell r="D3537">
            <v>25</v>
          </cell>
          <cell r="E3537" t="str">
            <v>R=A1D</v>
          </cell>
          <cell r="F3537">
            <v>3</v>
          </cell>
          <cell r="G3537">
            <v>37802</v>
          </cell>
          <cell r="H3537">
            <v>999</v>
          </cell>
          <cell r="I3537">
            <v>4</v>
          </cell>
          <cell r="J3537">
            <v>3</v>
          </cell>
        </row>
        <row r="3538">
          <cell r="A3538" t="str">
            <v>SSGN</v>
          </cell>
          <cell r="B3538" t="str">
            <v>Secondary Service Greater than 5kW w/o ID</v>
          </cell>
          <cell r="C3538">
            <v>30</v>
          </cell>
          <cell r="D3538">
            <v>25</v>
          </cell>
          <cell r="E3538" t="str">
            <v>R=A1D</v>
          </cell>
          <cell r="F3538">
            <v>3</v>
          </cell>
          <cell r="G3538">
            <v>37845</v>
          </cell>
          <cell r="H3538">
            <v>999</v>
          </cell>
          <cell r="I3538">
            <v>3</v>
          </cell>
          <cell r="J3538">
            <v>2</v>
          </cell>
        </row>
        <row r="3539">
          <cell r="A3539" t="str">
            <v>SSNN</v>
          </cell>
          <cell r="B3539" t="str">
            <v>Secondary Service Greater than 5kW w/o ID</v>
          </cell>
          <cell r="C3539">
            <v>30</v>
          </cell>
          <cell r="D3539">
            <v>25</v>
          </cell>
          <cell r="E3539" t="str">
            <v>R=A1R</v>
          </cell>
          <cell r="F3539">
            <v>3</v>
          </cell>
          <cell r="G3539">
            <v>37811</v>
          </cell>
          <cell r="H3539">
            <v>999</v>
          </cell>
          <cell r="I3539">
            <v>4</v>
          </cell>
          <cell r="J3539">
            <v>1</v>
          </cell>
        </row>
        <row r="3540">
          <cell r="A3540" t="str">
            <v>SSGN</v>
          </cell>
          <cell r="B3540" t="str">
            <v>Secondary Service Greater than 5kW w/o ID</v>
          </cell>
          <cell r="C3540">
            <v>30</v>
          </cell>
          <cell r="D3540">
            <v>25</v>
          </cell>
          <cell r="E3540" t="str">
            <v>R=PWSY</v>
          </cell>
          <cell r="F3540">
            <v>3</v>
          </cell>
          <cell r="H3540">
            <v>120</v>
          </cell>
          <cell r="I3540">
            <v>4</v>
          </cell>
          <cell r="J3540">
            <v>1</v>
          </cell>
        </row>
        <row r="3541">
          <cell r="A3541" t="str">
            <v>SSGN</v>
          </cell>
          <cell r="B3541" t="str">
            <v>Secondary Service Greater than 5kW w/o ID</v>
          </cell>
          <cell r="C3541">
            <v>30</v>
          </cell>
          <cell r="D3541">
            <v>25</v>
          </cell>
          <cell r="E3541" t="str">
            <v>R=SV4SD</v>
          </cell>
          <cell r="F3541">
            <v>3</v>
          </cell>
          <cell r="H3541">
            <v>208</v>
          </cell>
          <cell r="I3541">
            <v>4</v>
          </cell>
          <cell r="J3541">
            <v>1</v>
          </cell>
        </row>
        <row r="3542">
          <cell r="A3542" t="str">
            <v>SSNN</v>
          </cell>
          <cell r="B3542" t="str">
            <v>Secondary Service Greater than 5kW w/o ID</v>
          </cell>
          <cell r="C3542">
            <v>30</v>
          </cell>
          <cell r="D3542">
            <v>25</v>
          </cell>
          <cell r="E3542" t="str">
            <v>R=A1D</v>
          </cell>
          <cell r="F3542">
            <v>3</v>
          </cell>
          <cell r="G3542">
            <v>35947</v>
          </cell>
          <cell r="H3542">
            <v>999</v>
          </cell>
          <cell r="I3542">
            <v>3</v>
          </cell>
          <cell r="J3542">
            <v>1</v>
          </cell>
        </row>
        <row r="3543">
          <cell r="A3543" t="str">
            <v>SSAN</v>
          </cell>
          <cell r="B3543" t="str">
            <v>Secondary Service Greater than 5kW w/o ID</v>
          </cell>
          <cell r="C3543">
            <v>30</v>
          </cell>
          <cell r="D3543">
            <v>25</v>
          </cell>
          <cell r="E3543" t="str">
            <v>R=A1D</v>
          </cell>
          <cell r="F3543">
            <v>3</v>
          </cell>
          <cell r="G3543">
            <v>36161</v>
          </cell>
          <cell r="H3543">
            <v>999</v>
          </cell>
          <cell r="I3543">
            <v>3</v>
          </cell>
          <cell r="J3543">
            <v>2</v>
          </cell>
        </row>
        <row r="3544">
          <cell r="A3544" t="str">
            <v>SSNN</v>
          </cell>
          <cell r="B3544" t="str">
            <v>Secondary Service Greater than 5kW w/o ID</v>
          </cell>
          <cell r="C3544">
            <v>30</v>
          </cell>
          <cell r="D3544">
            <v>25</v>
          </cell>
          <cell r="E3544" t="str">
            <v>R=A1D</v>
          </cell>
          <cell r="F3544">
            <v>3</v>
          </cell>
          <cell r="G3544">
            <v>35827</v>
          </cell>
          <cell r="H3544">
            <v>999</v>
          </cell>
          <cell r="I3544">
            <v>4</v>
          </cell>
          <cell r="J3544">
            <v>1</v>
          </cell>
        </row>
        <row r="3545">
          <cell r="A3545" t="str">
            <v>SSNN</v>
          </cell>
          <cell r="B3545" t="str">
            <v>Secondary Service Greater than 5kW w/o ID</v>
          </cell>
          <cell r="C3545">
            <v>30</v>
          </cell>
          <cell r="D3545">
            <v>25</v>
          </cell>
          <cell r="E3545" t="str">
            <v>R=A1D</v>
          </cell>
          <cell r="F3545">
            <v>3</v>
          </cell>
          <cell r="G3545">
            <v>36462</v>
          </cell>
          <cell r="H3545">
            <v>999</v>
          </cell>
          <cell r="I3545">
            <v>3</v>
          </cell>
          <cell r="J3545">
            <v>1</v>
          </cell>
        </row>
        <row r="3546">
          <cell r="A3546" t="str">
            <v>SSGN</v>
          </cell>
          <cell r="B3546" t="str">
            <v>Secondary Service Greater than 5kW w/o ID</v>
          </cell>
          <cell r="C3546">
            <v>30</v>
          </cell>
          <cell r="D3546">
            <v>25</v>
          </cell>
          <cell r="E3546" t="str">
            <v>R=A1D</v>
          </cell>
          <cell r="F3546">
            <v>3</v>
          </cell>
          <cell r="G3546">
            <v>36462</v>
          </cell>
          <cell r="H3546">
            <v>999</v>
          </cell>
          <cell r="I3546">
            <v>3</v>
          </cell>
          <cell r="J3546">
            <v>1</v>
          </cell>
        </row>
        <row r="3547">
          <cell r="A3547" t="str">
            <v>SSPN</v>
          </cell>
          <cell r="B3547" t="str">
            <v>Secondary Service Greater than 5kW w/o ID</v>
          </cell>
          <cell r="C3547">
            <v>30</v>
          </cell>
          <cell r="D3547">
            <v>25</v>
          </cell>
          <cell r="E3547" t="str">
            <v>R=A1D</v>
          </cell>
          <cell r="F3547">
            <v>3</v>
          </cell>
          <cell r="G3547">
            <v>36161</v>
          </cell>
          <cell r="H3547">
            <v>999</v>
          </cell>
          <cell r="I3547">
            <v>4</v>
          </cell>
          <cell r="J3547">
            <v>2</v>
          </cell>
        </row>
        <row r="3548">
          <cell r="A3548" t="str">
            <v>SSNN</v>
          </cell>
          <cell r="B3548" t="str">
            <v>Secondary Service Greater than 5kW w/o ID</v>
          </cell>
          <cell r="C3548">
            <v>30</v>
          </cell>
          <cell r="D3548">
            <v>25</v>
          </cell>
          <cell r="E3548" t="str">
            <v>R=A1D</v>
          </cell>
          <cell r="F3548">
            <v>3</v>
          </cell>
          <cell r="G3548">
            <v>36161</v>
          </cell>
          <cell r="H3548">
            <v>999</v>
          </cell>
          <cell r="I3548">
            <v>4</v>
          </cell>
          <cell r="J3548">
            <v>1</v>
          </cell>
        </row>
        <row r="3549">
          <cell r="A3549" t="str">
            <v>SSNN</v>
          </cell>
          <cell r="B3549" t="str">
            <v>Secondary Service Greater than 5kW w/o ID</v>
          </cell>
          <cell r="C3549">
            <v>30</v>
          </cell>
          <cell r="D3549">
            <v>25</v>
          </cell>
          <cell r="E3549" t="str">
            <v>R=A1D</v>
          </cell>
          <cell r="F3549">
            <v>3</v>
          </cell>
          <cell r="G3549">
            <v>36528</v>
          </cell>
          <cell r="H3549">
            <v>999</v>
          </cell>
          <cell r="I3549">
            <v>4</v>
          </cell>
          <cell r="J3549">
            <v>6</v>
          </cell>
        </row>
        <row r="3550">
          <cell r="A3550" t="str">
            <v>SSNN</v>
          </cell>
          <cell r="B3550" t="str">
            <v>Secondary Service Greater than 5kW w/o ID</v>
          </cell>
          <cell r="C3550">
            <v>30</v>
          </cell>
          <cell r="D3550">
            <v>25</v>
          </cell>
          <cell r="E3550" t="str">
            <v>R=A1D</v>
          </cell>
          <cell r="F3550">
            <v>3</v>
          </cell>
          <cell r="G3550">
            <v>36623</v>
          </cell>
          <cell r="H3550">
            <v>999</v>
          </cell>
          <cell r="I3550">
            <v>4</v>
          </cell>
          <cell r="J3550">
            <v>1</v>
          </cell>
        </row>
        <row r="3551">
          <cell r="A3551" t="str">
            <v>SSPN</v>
          </cell>
          <cell r="B3551" t="str">
            <v>Secondary Service Greater than 5kW w/o ID</v>
          </cell>
          <cell r="C3551">
            <v>30</v>
          </cell>
          <cell r="D3551">
            <v>25</v>
          </cell>
          <cell r="E3551" t="str">
            <v>R=A1D</v>
          </cell>
          <cell r="F3551">
            <v>3</v>
          </cell>
          <cell r="G3551">
            <v>36719</v>
          </cell>
          <cell r="H3551">
            <v>999</v>
          </cell>
          <cell r="I3551">
            <v>4</v>
          </cell>
          <cell r="J3551">
            <v>1</v>
          </cell>
        </row>
        <row r="3552">
          <cell r="A3552" t="str">
            <v>SSNN</v>
          </cell>
          <cell r="B3552" t="str">
            <v>Secondary Service Greater than 5kW w/o ID</v>
          </cell>
          <cell r="C3552">
            <v>30</v>
          </cell>
          <cell r="D3552">
            <v>25</v>
          </cell>
          <cell r="E3552" t="str">
            <v>R=A1D</v>
          </cell>
          <cell r="F3552">
            <v>3</v>
          </cell>
          <cell r="G3552">
            <v>36720</v>
          </cell>
          <cell r="H3552">
            <v>999</v>
          </cell>
          <cell r="I3552">
            <v>4</v>
          </cell>
          <cell r="J3552">
            <v>1</v>
          </cell>
        </row>
        <row r="3553">
          <cell r="A3553" t="str">
            <v>SMNN</v>
          </cell>
          <cell r="B3553" t="str">
            <v>Secondary Service Greater than 5kW w/o ID</v>
          </cell>
          <cell r="C3553">
            <v>30</v>
          </cell>
          <cell r="D3553">
            <v>25</v>
          </cell>
          <cell r="E3553" t="str">
            <v>R=A1D</v>
          </cell>
          <cell r="F3553">
            <v>3</v>
          </cell>
          <cell r="G3553">
            <v>36526</v>
          </cell>
          <cell r="H3553">
            <v>999</v>
          </cell>
          <cell r="I3553">
            <v>4</v>
          </cell>
          <cell r="J3553">
            <v>1</v>
          </cell>
        </row>
        <row r="3554">
          <cell r="A3554" t="str">
            <v>SSNN</v>
          </cell>
          <cell r="B3554" t="str">
            <v>Secondary Service Greater than 5kW w/o ID</v>
          </cell>
          <cell r="C3554">
            <v>30</v>
          </cell>
          <cell r="D3554">
            <v>25</v>
          </cell>
          <cell r="E3554" t="str">
            <v>R=A1D</v>
          </cell>
          <cell r="F3554">
            <v>3</v>
          </cell>
          <cell r="G3554">
            <v>36161</v>
          </cell>
          <cell r="H3554">
            <v>9999</v>
          </cell>
          <cell r="I3554">
            <v>4</v>
          </cell>
          <cell r="J3554">
            <v>3</v>
          </cell>
        </row>
        <row r="3555">
          <cell r="A3555" t="str">
            <v>SSMN</v>
          </cell>
          <cell r="B3555" t="str">
            <v>Secondary Service Greater than 5kW w/o ID</v>
          </cell>
          <cell r="C3555">
            <v>30</v>
          </cell>
          <cell r="D3555">
            <v>25</v>
          </cell>
          <cell r="E3555" t="str">
            <v>R=A1D</v>
          </cell>
          <cell r="F3555">
            <v>3</v>
          </cell>
          <cell r="G3555">
            <v>37012</v>
          </cell>
          <cell r="H3555">
            <v>999</v>
          </cell>
          <cell r="I3555">
            <v>4</v>
          </cell>
          <cell r="J3555">
            <v>1</v>
          </cell>
        </row>
        <row r="3556">
          <cell r="A3556" t="str">
            <v>SSNN</v>
          </cell>
          <cell r="B3556" t="str">
            <v>Secondary Service Greater than 5kW w/o ID</v>
          </cell>
          <cell r="C3556">
            <v>30</v>
          </cell>
          <cell r="D3556">
            <v>25</v>
          </cell>
          <cell r="E3556" t="str">
            <v>R=A1D</v>
          </cell>
          <cell r="F3556">
            <v>3</v>
          </cell>
          <cell r="G3556">
            <v>37012</v>
          </cell>
          <cell r="H3556">
            <v>999</v>
          </cell>
          <cell r="I3556">
            <v>3</v>
          </cell>
          <cell r="J3556">
            <v>1</v>
          </cell>
        </row>
        <row r="3557">
          <cell r="A3557" t="str">
            <v>SSGN</v>
          </cell>
          <cell r="B3557" t="str">
            <v>Secondary Service Greater than 5kW w/o ID</v>
          </cell>
          <cell r="C3557">
            <v>30</v>
          </cell>
          <cell r="D3557">
            <v>25</v>
          </cell>
          <cell r="E3557" t="str">
            <v>R=K5WS</v>
          </cell>
          <cell r="F3557">
            <v>3</v>
          </cell>
          <cell r="G3557">
            <v>37061</v>
          </cell>
          <cell r="H3557">
            <v>120</v>
          </cell>
          <cell r="I3557">
            <v>4</v>
          </cell>
          <cell r="J3557">
            <v>1</v>
          </cell>
        </row>
        <row r="3558">
          <cell r="A3558" t="str">
            <v>SSNN</v>
          </cell>
          <cell r="B3558" t="str">
            <v>Secondary Service Greater than 5kW w/o ID</v>
          </cell>
          <cell r="C3558">
            <v>30</v>
          </cell>
          <cell r="D3558">
            <v>25</v>
          </cell>
          <cell r="E3558" t="str">
            <v>R=A1D</v>
          </cell>
          <cell r="F3558">
            <v>3</v>
          </cell>
          <cell r="G3558">
            <v>37117</v>
          </cell>
          <cell r="H3558">
            <v>999</v>
          </cell>
          <cell r="I3558">
            <v>4</v>
          </cell>
          <cell r="J3558">
            <v>7</v>
          </cell>
        </row>
        <row r="3559">
          <cell r="A3559" t="str">
            <v>SSNN</v>
          </cell>
          <cell r="B3559" t="str">
            <v>Secondary Service Greater than 5kW w/o ID</v>
          </cell>
          <cell r="C3559">
            <v>30</v>
          </cell>
          <cell r="D3559">
            <v>25</v>
          </cell>
          <cell r="E3559" t="str">
            <v>R=A1D</v>
          </cell>
          <cell r="F3559">
            <v>3</v>
          </cell>
          <cell r="G3559">
            <v>37208</v>
          </cell>
          <cell r="H3559">
            <v>999</v>
          </cell>
          <cell r="I3559">
            <v>3</v>
          </cell>
          <cell r="J3559">
            <v>2</v>
          </cell>
        </row>
        <row r="3560">
          <cell r="A3560" t="str">
            <v>SSAN</v>
          </cell>
          <cell r="B3560" t="str">
            <v>Secondary Service Greater than 5kW w/o ID</v>
          </cell>
          <cell r="C3560">
            <v>30</v>
          </cell>
          <cell r="D3560">
            <v>25</v>
          </cell>
          <cell r="E3560" t="str">
            <v>R=A1D</v>
          </cell>
          <cell r="F3560">
            <v>3</v>
          </cell>
          <cell r="G3560">
            <v>37167</v>
          </cell>
          <cell r="H3560">
            <v>999</v>
          </cell>
          <cell r="I3560">
            <v>4</v>
          </cell>
          <cell r="J3560">
            <v>1</v>
          </cell>
        </row>
        <row r="3561">
          <cell r="A3561" t="str">
            <v>SSNN</v>
          </cell>
          <cell r="B3561" t="str">
            <v>Secondary Service Greater than 5kW w/o ID</v>
          </cell>
          <cell r="C3561">
            <v>30</v>
          </cell>
          <cell r="D3561">
            <v>25</v>
          </cell>
          <cell r="E3561" t="str">
            <v>R=TMT</v>
          </cell>
          <cell r="F3561">
            <v>3</v>
          </cell>
          <cell r="H3561">
            <v>240</v>
          </cell>
          <cell r="I3561">
            <v>4</v>
          </cell>
          <cell r="J3561">
            <v>1</v>
          </cell>
        </row>
        <row r="3562">
          <cell r="A3562" t="str">
            <v>SSNN</v>
          </cell>
          <cell r="B3562" t="str">
            <v>Secondary Service Greater than 5kW w/o ID</v>
          </cell>
          <cell r="C3562">
            <v>30</v>
          </cell>
          <cell r="D3562">
            <v>25</v>
          </cell>
          <cell r="E3562" t="str">
            <v>R=A1D</v>
          </cell>
          <cell r="F3562">
            <v>3</v>
          </cell>
          <cell r="G3562">
            <v>37356</v>
          </cell>
          <cell r="H3562">
            <v>999</v>
          </cell>
          <cell r="I3562">
            <v>4</v>
          </cell>
          <cell r="J3562">
            <v>3</v>
          </cell>
        </row>
        <row r="3563">
          <cell r="A3563" t="str">
            <v>SSNN</v>
          </cell>
          <cell r="B3563" t="str">
            <v>Secondary Service Greater than 5kW w/o ID</v>
          </cell>
          <cell r="C3563">
            <v>30</v>
          </cell>
          <cell r="D3563">
            <v>25</v>
          </cell>
          <cell r="E3563" t="str">
            <v>R=A1D</v>
          </cell>
          <cell r="F3563">
            <v>3</v>
          </cell>
          <cell r="G3563">
            <v>37624</v>
          </cell>
          <cell r="H3563">
            <v>999</v>
          </cell>
          <cell r="I3563">
            <v>4</v>
          </cell>
          <cell r="J3563">
            <v>4</v>
          </cell>
        </row>
        <row r="3564">
          <cell r="A3564" t="str">
            <v>SSGN</v>
          </cell>
          <cell r="B3564" t="str">
            <v>Secondary Service Greater than 5kW w/o ID</v>
          </cell>
          <cell r="C3564">
            <v>30</v>
          </cell>
          <cell r="D3564">
            <v>25</v>
          </cell>
          <cell r="E3564" t="str">
            <v>R=A1R</v>
          </cell>
          <cell r="F3564">
            <v>3</v>
          </cell>
          <cell r="G3564">
            <v>37624</v>
          </cell>
          <cell r="H3564">
            <v>999</v>
          </cell>
          <cell r="I3564">
            <v>4</v>
          </cell>
          <cell r="J3564">
            <v>2</v>
          </cell>
        </row>
        <row r="3565">
          <cell r="A3565" t="str">
            <v>SSPN</v>
          </cell>
          <cell r="B3565" t="str">
            <v>Secondary Service Greater than 5kW w/o ID</v>
          </cell>
          <cell r="C3565">
            <v>30</v>
          </cell>
          <cell r="D3565">
            <v>25</v>
          </cell>
          <cell r="E3565" t="str">
            <v>R=A1D</v>
          </cell>
          <cell r="F3565">
            <v>3</v>
          </cell>
          <cell r="G3565">
            <v>38618</v>
          </cell>
          <cell r="H3565">
            <v>999</v>
          </cell>
          <cell r="I3565">
            <v>4</v>
          </cell>
          <cell r="J3565">
            <v>1</v>
          </cell>
        </row>
        <row r="3566">
          <cell r="A3566" t="str">
            <v>SSNN</v>
          </cell>
          <cell r="B3566" t="str">
            <v>Secondary Service Greater than 5kW w/o ID</v>
          </cell>
          <cell r="C3566">
            <v>30</v>
          </cell>
          <cell r="D3566">
            <v>25</v>
          </cell>
          <cell r="E3566" t="str">
            <v>R=A1D</v>
          </cell>
          <cell r="F3566">
            <v>3</v>
          </cell>
          <cell r="G3566">
            <v>37641</v>
          </cell>
          <cell r="H3566">
            <v>999</v>
          </cell>
          <cell r="I3566">
            <v>3</v>
          </cell>
          <cell r="J3566">
            <v>2</v>
          </cell>
        </row>
        <row r="3567">
          <cell r="A3567" t="str">
            <v>SSGN</v>
          </cell>
          <cell r="B3567" t="str">
            <v>Secondary Service Greater than 5kW w/o ID</v>
          </cell>
          <cell r="C3567">
            <v>30</v>
          </cell>
          <cell r="D3567">
            <v>25</v>
          </cell>
          <cell r="E3567" t="str">
            <v>R=A1D</v>
          </cell>
          <cell r="F3567">
            <v>3</v>
          </cell>
          <cell r="G3567">
            <v>37512</v>
          </cell>
          <cell r="H3567">
            <v>999</v>
          </cell>
          <cell r="I3567">
            <v>4</v>
          </cell>
          <cell r="J3567">
            <v>4</v>
          </cell>
        </row>
        <row r="3568">
          <cell r="A3568" t="str">
            <v>SSGN</v>
          </cell>
          <cell r="B3568" t="str">
            <v>Secondary Service Greater than 5kW w/o ID</v>
          </cell>
          <cell r="C3568">
            <v>30</v>
          </cell>
          <cell r="D3568">
            <v>25</v>
          </cell>
          <cell r="E3568" t="str">
            <v>R=A1R</v>
          </cell>
          <cell r="F3568">
            <v>3</v>
          </cell>
          <cell r="G3568">
            <v>38737</v>
          </cell>
          <cell r="H3568">
            <v>999</v>
          </cell>
          <cell r="I3568">
            <v>4</v>
          </cell>
          <cell r="J3568">
            <v>3</v>
          </cell>
        </row>
        <row r="3569">
          <cell r="A3569" t="str">
            <v>SSNN</v>
          </cell>
          <cell r="B3569" t="str">
            <v>Secondary Service Greater than 5kW w/o ID</v>
          </cell>
          <cell r="C3569">
            <v>30</v>
          </cell>
          <cell r="D3569">
            <v>25</v>
          </cell>
          <cell r="E3569" t="str">
            <v>R=A1D</v>
          </cell>
          <cell r="F3569">
            <v>3</v>
          </cell>
          <cell r="G3569">
            <v>38636</v>
          </cell>
          <cell r="H3569">
            <v>999</v>
          </cell>
          <cell r="I3569">
            <v>3</v>
          </cell>
          <cell r="J3569">
            <v>6</v>
          </cell>
        </row>
        <row r="3570">
          <cell r="A3570" t="str">
            <v>SSPN</v>
          </cell>
          <cell r="B3570" t="str">
            <v>Secondary Service Greater than 5kW w/o ID</v>
          </cell>
          <cell r="C3570">
            <v>30</v>
          </cell>
          <cell r="D3570">
            <v>25</v>
          </cell>
          <cell r="E3570" t="str">
            <v>R=A1RL</v>
          </cell>
          <cell r="F3570">
            <v>3</v>
          </cell>
          <cell r="G3570">
            <v>38636</v>
          </cell>
          <cell r="H3570">
            <v>999</v>
          </cell>
          <cell r="I3570">
            <v>3</v>
          </cell>
          <cell r="J3570">
            <v>1</v>
          </cell>
        </row>
        <row r="3571">
          <cell r="A3571" t="str">
            <v>SSGN</v>
          </cell>
          <cell r="B3571" t="str">
            <v>Secondary Service Greater than 5kW w/o ID</v>
          </cell>
          <cell r="C3571">
            <v>30</v>
          </cell>
          <cell r="D3571">
            <v>25</v>
          </cell>
          <cell r="E3571" t="str">
            <v>R=A1D</v>
          </cell>
          <cell r="F3571">
            <v>3</v>
          </cell>
          <cell r="G3571">
            <v>38874</v>
          </cell>
          <cell r="H3571">
            <v>999</v>
          </cell>
          <cell r="I3571">
            <v>4</v>
          </cell>
          <cell r="J3571">
            <v>18</v>
          </cell>
        </row>
        <row r="3572">
          <cell r="A3572" t="str">
            <v>SSNN</v>
          </cell>
          <cell r="B3572" t="str">
            <v>Secondary Service Greater than 5kW w/o ID</v>
          </cell>
          <cell r="C3572">
            <v>30</v>
          </cell>
          <cell r="D3572">
            <v>25</v>
          </cell>
          <cell r="E3572" t="str">
            <v>R=A1R</v>
          </cell>
          <cell r="F3572">
            <v>3</v>
          </cell>
          <cell r="G3572">
            <v>39009</v>
          </cell>
          <cell r="H3572">
            <v>999</v>
          </cell>
          <cell r="I3572">
            <v>4</v>
          </cell>
          <cell r="J3572">
            <v>4</v>
          </cell>
        </row>
        <row r="3573">
          <cell r="A3573" t="str">
            <v>SSNN</v>
          </cell>
          <cell r="B3573" t="str">
            <v>Secondary Service Greater than 5kW w/o ID</v>
          </cell>
          <cell r="C3573">
            <v>30</v>
          </cell>
          <cell r="D3573">
            <v>25</v>
          </cell>
          <cell r="E3573" t="str">
            <v>R=A1R</v>
          </cell>
          <cell r="F3573">
            <v>3</v>
          </cell>
          <cell r="G3573">
            <v>39162</v>
          </cell>
          <cell r="H3573">
            <v>999</v>
          </cell>
          <cell r="I3573">
            <v>4</v>
          </cell>
          <cell r="J3573">
            <v>19</v>
          </cell>
        </row>
        <row r="3574">
          <cell r="A3574" t="str">
            <v>SSNN</v>
          </cell>
          <cell r="B3574" t="str">
            <v>Secondary Service Greater than 5kW w/o ID</v>
          </cell>
          <cell r="C3574">
            <v>30</v>
          </cell>
          <cell r="D3574">
            <v>25</v>
          </cell>
          <cell r="E3574" t="str">
            <v>R=A1D</v>
          </cell>
          <cell r="F3574">
            <v>3</v>
          </cell>
          <cell r="G3574">
            <v>39258</v>
          </cell>
          <cell r="H3574">
            <v>999</v>
          </cell>
          <cell r="I3574">
            <v>4</v>
          </cell>
          <cell r="J3574">
            <v>1</v>
          </cell>
        </row>
        <row r="3575">
          <cell r="A3575" t="str">
            <v>SSGN</v>
          </cell>
          <cell r="B3575" t="str">
            <v>Secondary Service Greater than 5kW w/o ID</v>
          </cell>
          <cell r="C3575">
            <v>30</v>
          </cell>
          <cell r="D3575">
            <v>25</v>
          </cell>
          <cell r="E3575" t="str">
            <v>R=A1R</v>
          </cell>
          <cell r="F3575">
            <v>3</v>
          </cell>
          <cell r="G3575">
            <v>39343</v>
          </cell>
          <cell r="H3575">
            <v>999</v>
          </cell>
          <cell r="I3575">
            <v>3</v>
          </cell>
          <cell r="J3575">
            <v>1</v>
          </cell>
        </row>
        <row r="3576">
          <cell r="A3576" t="str">
            <v>SSNN</v>
          </cell>
          <cell r="B3576" t="str">
            <v>Secondary Service Greater than 5kW w/o ID</v>
          </cell>
          <cell r="C3576">
            <v>30</v>
          </cell>
          <cell r="D3576">
            <v>25</v>
          </cell>
          <cell r="E3576" t="str">
            <v>R=A1R</v>
          </cell>
          <cell r="F3576">
            <v>3</v>
          </cell>
          <cell r="G3576">
            <v>39356</v>
          </cell>
          <cell r="H3576">
            <v>999</v>
          </cell>
          <cell r="I3576">
            <v>3</v>
          </cell>
          <cell r="J3576">
            <v>26</v>
          </cell>
        </row>
        <row r="3577">
          <cell r="A3577" t="str">
            <v>SSPN</v>
          </cell>
          <cell r="B3577" t="str">
            <v>Secondary Service Greater than 5kW w/o ID</v>
          </cell>
          <cell r="C3577">
            <v>30</v>
          </cell>
          <cell r="D3577">
            <v>25</v>
          </cell>
          <cell r="E3577" t="str">
            <v>R=A1D</v>
          </cell>
          <cell r="F3577">
            <v>3</v>
          </cell>
          <cell r="G3577">
            <v>39557</v>
          </cell>
          <cell r="H3577">
            <v>999</v>
          </cell>
          <cell r="I3577">
            <v>3</v>
          </cell>
          <cell r="J3577">
            <v>4</v>
          </cell>
        </row>
        <row r="3578">
          <cell r="A3578" t="str">
            <v>SSNN</v>
          </cell>
          <cell r="B3578" t="str">
            <v>Secondary Service Greater than 5kW w/o ID</v>
          </cell>
          <cell r="C3578">
            <v>30</v>
          </cell>
          <cell r="D3578">
            <v>25</v>
          </cell>
          <cell r="E3578" t="str">
            <v>R=A1R</v>
          </cell>
          <cell r="F3578">
            <v>3</v>
          </cell>
          <cell r="G3578">
            <v>39475</v>
          </cell>
          <cell r="H3578">
            <v>999</v>
          </cell>
          <cell r="I3578">
            <v>4</v>
          </cell>
          <cell r="J3578">
            <v>2</v>
          </cell>
        </row>
        <row r="3579">
          <cell r="A3579" t="str">
            <v>SSNN</v>
          </cell>
          <cell r="B3579" t="str">
            <v>Secondary Service Greater than 5kW w/o ID</v>
          </cell>
          <cell r="C3579">
            <v>30</v>
          </cell>
          <cell r="D3579">
            <v>25</v>
          </cell>
          <cell r="E3579" t="str">
            <v>R=A1D</v>
          </cell>
          <cell r="F3579">
            <v>3</v>
          </cell>
          <cell r="G3579">
            <v>39636</v>
          </cell>
          <cell r="H3579">
            <v>999</v>
          </cell>
          <cell r="I3579">
            <v>4</v>
          </cell>
          <cell r="J3579">
            <v>75</v>
          </cell>
        </row>
        <row r="3580">
          <cell r="A3580" t="str">
            <v>SSPN</v>
          </cell>
          <cell r="B3580" t="str">
            <v>Secondary Service Greater than 5kW w/o ID</v>
          </cell>
          <cell r="C3580">
            <v>30</v>
          </cell>
          <cell r="D3580">
            <v>25</v>
          </cell>
          <cell r="E3580" t="str">
            <v>R=A1D</v>
          </cell>
          <cell r="F3580">
            <v>3</v>
          </cell>
          <cell r="G3580">
            <v>39708</v>
          </cell>
          <cell r="H3580">
            <v>999</v>
          </cell>
          <cell r="I3580">
            <v>4</v>
          </cell>
          <cell r="J3580">
            <v>9</v>
          </cell>
        </row>
        <row r="3581">
          <cell r="A3581" t="str">
            <v>SSGN</v>
          </cell>
          <cell r="B3581" t="str">
            <v>Secondary Service Greater than 5kW w/o ID</v>
          </cell>
          <cell r="C3581">
            <v>30</v>
          </cell>
          <cell r="D3581">
            <v>25</v>
          </cell>
          <cell r="E3581" t="str">
            <v>R=A1D</v>
          </cell>
          <cell r="F3581">
            <v>3</v>
          </cell>
          <cell r="G3581">
            <v>39664</v>
          </cell>
          <cell r="H3581">
            <v>999</v>
          </cell>
          <cell r="I3581">
            <v>3</v>
          </cell>
          <cell r="J3581">
            <v>4</v>
          </cell>
        </row>
        <row r="3582">
          <cell r="A3582" t="str">
            <v>SSPN</v>
          </cell>
          <cell r="B3582" t="str">
            <v>Secondary Service Greater than 5kW w/o ID</v>
          </cell>
          <cell r="C3582">
            <v>30</v>
          </cell>
          <cell r="D3582">
            <v>25</v>
          </cell>
          <cell r="E3582" t="str">
            <v>R=A1D</v>
          </cell>
          <cell r="F3582">
            <v>3</v>
          </cell>
          <cell r="G3582">
            <v>39784</v>
          </cell>
          <cell r="H3582">
            <v>999</v>
          </cell>
          <cell r="I3582">
            <v>3</v>
          </cell>
          <cell r="J3582">
            <v>1</v>
          </cell>
        </row>
        <row r="3583">
          <cell r="A3583" t="str">
            <v>SSNN</v>
          </cell>
          <cell r="B3583" t="str">
            <v>Secondary Service Greater than 5kW w/o ID</v>
          </cell>
          <cell r="C3583">
            <v>30</v>
          </cell>
          <cell r="D3583">
            <v>25</v>
          </cell>
          <cell r="E3583" t="str">
            <v>R=A1D</v>
          </cell>
          <cell r="F3583">
            <v>3</v>
          </cell>
          <cell r="G3583">
            <v>39863</v>
          </cell>
          <cell r="H3583">
            <v>999</v>
          </cell>
          <cell r="I3583">
            <v>4</v>
          </cell>
          <cell r="J3583">
            <v>11</v>
          </cell>
        </row>
        <row r="3584">
          <cell r="A3584" t="str">
            <v>SSNN</v>
          </cell>
          <cell r="B3584" t="str">
            <v>Secondary Service Greater than 5kW w/o ID</v>
          </cell>
          <cell r="C3584">
            <v>30</v>
          </cell>
          <cell r="D3584">
            <v>25</v>
          </cell>
          <cell r="E3584" t="str">
            <v>R=A1D</v>
          </cell>
          <cell r="F3584">
            <v>3</v>
          </cell>
          <cell r="G3584">
            <v>40030</v>
          </cell>
          <cell r="H3584">
            <v>999</v>
          </cell>
          <cell r="I3584">
            <v>4</v>
          </cell>
          <cell r="J3584">
            <v>1</v>
          </cell>
        </row>
        <row r="3585">
          <cell r="A3585" t="str">
            <v>SSGN</v>
          </cell>
          <cell r="B3585" t="str">
            <v>Secondary Service Greater than 5kW w/o ID</v>
          </cell>
          <cell r="C3585">
            <v>30</v>
          </cell>
          <cell r="D3585">
            <v>25</v>
          </cell>
          <cell r="E3585" t="str">
            <v>R=K5WS</v>
          </cell>
          <cell r="F3585">
            <v>3</v>
          </cell>
          <cell r="H3585">
            <v>120</v>
          </cell>
          <cell r="I3585">
            <v>4</v>
          </cell>
          <cell r="J3585">
            <v>2</v>
          </cell>
        </row>
        <row r="3586">
          <cell r="A3586" t="str">
            <v>SSGN</v>
          </cell>
          <cell r="B3586" t="str">
            <v>Secondary Service Greater than 5kW w/o ID</v>
          </cell>
          <cell r="C3586">
            <v>30</v>
          </cell>
          <cell r="D3586">
            <v>25</v>
          </cell>
          <cell r="E3586" t="str">
            <v>R=SV4SD</v>
          </cell>
          <cell r="F3586">
            <v>3</v>
          </cell>
          <cell r="H3586">
            <v>999</v>
          </cell>
          <cell r="I3586">
            <v>4</v>
          </cell>
          <cell r="J3586">
            <v>12</v>
          </cell>
        </row>
        <row r="3587">
          <cell r="A3587" t="str">
            <v>SSNN</v>
          </cell>
          <cell r="B3587" t="str">
            <v>Secondary Service Greater than 5kW w/o ID</v>
          </cell>
          <cell r="C3587">
            <v>30</v>
          </cell>
          <cell r="D3587">
            <v>25</v>
          </cell>
          <cell r="E3587" t="str">
            <v>R=AXS4</v>
          </cell>
          <cell r="F3587">
            <v>3</v>
          </cell>
          <cell r="H3587">
            <v>999</v>
          </cell>
          <cell r="I3587">
            <v>4</v>
          </cell>
          <cell r="J3587">
            <v>3</v>
          </cell>
        </row>
        <row r="3588">
          <cell r="A3588" t="str">
            <v>SSNN</v>
          </cell>
          <cell r="B3588" t="str">
            <v>Secondary Service Greater than 5kW w/o ID</v>
          </cell>
          <cell r="C3588">
            <v>30</v>
          </cell>
          <cell r="D3588">
            <v>25</v>
          </cell>
          <cell r="E3588" t="str">
            <v>R=K2WS</v>
          </cell>
          <cell r="F3588">
            <v>3</v>
          </cell>
          <cell r="H3588">
            <v>480</v>
          </cell>
          <cell r="I3588">
            <v>3</v>
          </cell>
          <cell r="J3588">
            <v>5</v>
          </cell>
        </row>
        <row r="3589">
          <cell r="A3589" t="str">
            <v>SSGN</v>
          </cell>
          <cell r="B3589" t="str">
            <v>Secondary Service Greater than 5kW w/o ID</v>
          </cell>
          <cell r="C3589">
            <v>30</v>
          </cell>
          <cell r="D3589">
            <v>25</v>
          </cell>
          <cell r="E3589" t="str">
            <v>R=D4S7H</v>
          </cell>
          <cell r="F3589">
            <v>3</v>
          </cell>
          <cell r="H3589">
            <v>240</v>
          </cell>
          <cell r="I3589">
            <v>4</v>
          </cell>
          <cell r="J3589">
            <v>1</v>
          </cell>
        </row>
        <row r="3590">
          <cell r="A3590" t="str">
            <v>SSNN</v>
          </cell>
          <cell r="B3590" t="str">
            <v>Secondary Service Greater than 5kW w/o ID</v>
          </cell>
          <cell r="C3590">
            <v>30</v>
          </cell>
          <cell r="D3590">
            <v>25</v>
          </cell>
          <cell r="E3590" t="str">
            <v>R=K2WS</v>
          </cell>
          <cell r="F3590">
            <v>3</v>
          </cell>
          <cell r="H3590">
            <v>0</v>
          </cell>
          <cell r="I3590">
            <v>0</v>
          </cell>
          <cell r="J3590">
            <v>2</v>
          </cell>
        </row>
        <row r="3591">
          <cell r="A3591" t="str">
            <v>SSAN</v>
          </cell>
          <cell r="B3591" t="str">
            <v>Secondary Service Greater than 5kW w/o ID</v>
          </cell>
          <cell r="C3591">
            <v>30</v>
          </cell>
          <cell r="D3591">
            <v>25</v>
          </cell>
          <cell r="E3591" t="str">
            <v>R=A1D</v>
          </cell>
          <cell r="F3591">
            <v>3</v>
          </cell>
          <cell r="H3591">
            <v>999</v>
          </cell>
          <cell r="I3591">
            <v>3</v>
          </cell>
          <cell r="J3591">
            <v>3</v>
          </cell>
        </row>
        <row r="3592">
          <cell r="A3592" t="str">
            <v>SSPN</v>
          </cell>
          <cell r="B3592" t="str">
            <v>Secondary Service Greater than 5kW w/o ID</v>
          </cell>
          <cell r="C3592">
            <v>30</v>
          </cell>
          <cell r="D3592">
            <v>25</v>
          </cell>
          <cell r="E3592" t="str">
            <v>R=A1D</v>
          </cell>
          <cell r="F3592">
            <v>3</v>
          </cell>
          <cell r="G3592">
            <v>36405</v>
          </cell>
          <cell r="H3592">
            <v>999</v>
          </cell>
          <cell r="I3592">
            <v>3</v>
          </cell>
          <cell r="J3592">
            <v>1</v>
          </cell>
        </row>
        <row r="3593">
          <cell r="A3593" t="str">
            <v>SSAN</v>
          </cell>
          <cell r="B3593" t="str">
            <v>Secondary Service Greater than 5kW w/o ID</v>
          </cell>
          <cell r="C3593">
            <v>30</v>
          </cell>
          <cell r="D3593">
            <v>25</v>
          </cell>
          <cell r="E3593" t="str">
            <v>R=A1D</v>
          </cell>
          <cell r="F3593">
            <v>3</v>
          </cell>
          <cell r="G3593">
            <v>38293</v>
          </cell>
          <cell r="H3593">
            <v>240</v>
          </cell>
          <cell r="I3593">
            <v>4</v>
          </cell>
          <cell r="J3593">
            <v>1</v>
          </cell>
        </row>
        <row r="3594">
          <cell r="A3594" t="str">
            <v>SSNN</v>
          </cell>
          <cell r="B3594" t="str">
            <v>Secondary Service Greater than 5kW w/o ID</v>
          </cell>
          <cell r="C3594">
            <v>30</v>
          </cell>
          <cell r="D3594">
            <v>25</v>
          </cell>
          <cell r="E3594" t="str">
            <v>R=A1D</v>
          </cell>
          <cell r="F3594">
            <v>3</v>
          </cell>
          <cell r="G3594">
            <v>38238</v>
          </cell>
          <cell r="H3594">
            <v>999</v>
          </cell>
          <cell r="I3594">
            <v>3</v>
          </cell>
          <cell r="J3594">
            <v>1</v>
          </cell>
        </row>
        <row r="3595">
          <cell r="A3595" t="str">
            <v>SSGN</v>
          </cell>
          <cell r="B3595" t="str">
            <v>Secondary Service Greater than 5kW w/o ID</v>
          </cell>
          <cell r="C3595">
            <v>30</v>
          </cell>
          <cell r="D3595">
            <v>25</v>
          </cell>
          <cell r="E3595" t="str">
            <v>R=A1D</v>
          </cell>
          <cell r="F3595">
            <v>3</v>
          </cell>
          <cell r="G3595">
            <v>38362</v>
          </cell>
          <cell r="H3595">
            <v>999</v>
          </cell>
          <cell r="I3595">
            <v>4</v>
          </cell>
          <cell r="J3595">
            <v>7</v>
          </cell>
        </row>
        <row r="3596">
          <cell r="A3596" t="str">
            <v>SSGN</v>
          </cell>
          <cell r="B3596" t="str">
            <v>Secondary Service Greater than 5kW w/o ID</v>
          </cell>
          <cell r="C3596">
            <v>30</v>
          </cell>
          <cell r="D3596">
            <v>25</v>
          </cell>
          <cell r="E3596" t="str">
            <v>R=A1D</v>
          </cell>
          <cell r="F3596">
            <v>3</v>
          </cell>
          <cell r="G3596">
            <v>38190</v>
          </cell>
          <cell r="H3596">
            <v>999</v>
          </cell>
          <cell r="I3596">
            <v>3</v>
          </cell>
          <cell r="J3596">
            <v>3</v>
          </cell>
        </row>
        <row r="3597">
          <cell r="A3597" t="str">
            <v>SSNN</v>
          </cell>
          <cell r="B3597" t="str">
            <v>Secondary Service Greater than 5kW w/o ID</v>
          </cell>
          <cell r="C3597">
            <v>30</v>
          </cell>
          <cell r="D3597">
            <v>25</v>
          </cell>
          <cell r="E3597" t="str">
            <v>R=A1D</v>
          </cell>
          <cell r="F3597">
            <v>3</v>
          </cell>
          <cell r="G3597">
            <v>38257</v>
          </cell>
          <cell r="H3597">
            <v>999</v>
          </cell>
          <cell r="I3597">
            <v>3</v>
          </cell>
          <cell r="J3597">
            <v>7</v>
          </cell>
        </row>
        <row r="3598">
          <cell r="A3598" t="str">
            <v>SSMN</v>
          </cell>
          <cell r="B3598" t="str">
            <v>Secondary Service Greater than 5kW w/o ID</v>
          </cell>
          <cell r="C3598">
            <v>30</v>
          </cell>
          <cell r="D3598">
            <v>25</v>
          </cell>
          <cell r="E3598" t="str">
            <v>R=A1D</v>
          </cell>
          <cell r="F3598">
            <v>3</v>
          </cell>
          <cell r="G3598">
            <v>38054</v>
          </cell>
          <cell r="H3598">
            <v>999</v>
          </cell>
          <cell r="I3598">
            <v>4</v>
          </cell>
          <cell r="J3598">
            <v>1</v>
          </cell>
        </row>
        <row r="3599">
          <cell r="A3599" t="str">
            <v>SSNN</v>
          </cell>
          <cell r="B3599" t="str">
            <v>Secondary Service Greater than 5kW w/o ID</v>
          </cell>
          <cell r="C3599">
            <v>30</v>
          </cell>
          <cell r="D3599">
            <v>25</v>
          </cell>
          <cell r="E3599" t="str">
            <v>R=A1D</v>
          </cell>
          <cell r="F3599">
            <v>3</v>
          </cell>
          <cell r="G3599">
            <v>38450</v>
          </cell>
          <cell r="H3599">
            <v>999</v>
          </cell>
          <cell r="I3599">
            <v>3</v>
          </cell>
          <cell r="J3599">
            <v>11</v>
          </cell>
        </row>
        <row r="3600">
          <cell r="A3600" t="str">
            <v>SSGN</v>
          </cell>
          <cell r="B3600" t="str">
            <v>Secondary Service Greater than 5kW w/o ID</v>
          </cell>
          <cell r="C3600">
            <v>30</v>
          </cell>
          <cell r="D3600">
            <v>25</v>
          </cell>
          <cell r="E3600" t="str">
            <v>R=A1D</v>
          </cell>
          <cell r="F3600">
            <v>3</v>
          </cell>
          <cell r="G3600">
            <v>38545</v>
          </cell>
          <cell r="H3600">
            <v>999</v>
          </cell>
          <cell r="I3600">
            <v>3</v>
          </cell>
          <cell r="J3600">
            <v>6</v>
          </cell>
        </row>
        <row r="3601">
          <cell r="A3601" t="str">
            <v>SSNN</v>
          </cell>
          <cell r="B3601" t="str">
            <v>Secondary Service Greater than 5kW w/o ID</v>
          </cell>
          <cell r="C3601">
            <v>30</v>
          </cell>
          <cell r="D3601">
            <v>25</v>
          </cell>
          <cell r="E3601" t="str">
            <v>R=A1R</v>
          </cell>
          <cell r="F3601">
            <v>3</v>
          </cell>
          <cell r="G3601">
            <v>38545</v>
          </cell>
          <cell r="H3601">
            <v>999</v>
          </cell>
          <cell r="I3601">
            <v>4</v>
          </cell>
          <cell r="J3601">
            <v>1</v>
          </cell>
        </row>
        <row r="3602">
          <cell r="A3602" t="str">
            <v>SSNN</v>
          </cell>
          <cell r="B3602" t="str">
            <v>Secondary Service Greater than 5kW w/o ID</v>
          </cell>
          <cell r="C3602">
            <v>30</v>
          </cell>
          <cell r="D3602">
            <v>25</v>
          </cell>
          <cell r="E3602" t="str">
            <v>R=A1D</v>
          </cell>
          <cell r="F3602">
            <v>3</v>
          </cell>
          <cell r="G3602">
            <v>38413</v>
          </cell>
          <cell r="H3602">
            <v>999</v>
          </cell>
          <cell r="I3602">
            <v>4</v>
          </cell>
          <cell r="J3602">
            <v>1</v>
          </cell>
        </row>
        <row r="3603">
          <cell r="A3603" t="str">
            <v>SSNN</v>
          </cell>
          <cell r="B3603" t="str">
            <v>Secondary Service Greater than 5kW w/o ID</v>
          </cell>
          <cell r="C3603">
            <v>30</v>
          </cell>
          <cell r="D3603">
            <v>25</v>
          </cell>
          <cell r="E3603" t="str">
            <v>R=A1D</v>
          </cell>
          <cell r="F3603">
            <v>3</v>
          </cell>
          <cell r="G3603">
            <v>37942</v>
          </cell>
          <cell r="H3603">
            <v>999</v>
          </cell>
          <cell r="I3603">
            <v>4</v>
          </cell>
          <cell r="J3603">
            <v>3</v>
          </cell>
        </row>
        <row r="3604">
          <cell r="A3604" t="str">
            <v>SSNN</v>
          </cell>
          <cell r="B3604" t="str">
            <v>Secondary Service Greater than 5kW w/o ID</v>
          </cell>
          <cell r="C3604">
            <v>30</v>
          </cell>
          <cell r="D3604">
            <v>25</v>
          </cell>
          <cell r="E3604" t="str">
            <v>R=A1D</v>
          </cell>
          <cell r="F3604">
            <v>3</v>
          </cell>
          <cell r="G3604">
            <v>38521</v>
          </cell>
          <cell r="H3604">
            <v>999</v>
          </cell>
          <cell r="I3604">
            <v>4</v>
          </cell>
          <cell r="J3604">
            <v>1</v>
          </cell>
        </row>
        <row r="3605">
          <cell r="A3605" t="str">
            <v>SSNN</v>
          </cell>
          <cell r="B3605" t="str">
            <v>Secondary Service Greater than 5kW w/o ID</v>
          </cell>
          <cell r="C3605">
            <v>30</v>
          </cell>
          <cell r="D3605">
            <v>25</v>
          </cell>
          <cell r="E3605" t="str">
            <v>R=A1D</v>
          </cell>
          <cell r="F3605">
            <v>3</v>
          </cell>
          <cell r="G3605">
            <v>38182</v>
          </cell>
          <cell r="H3605">
            <v>999</v>
          </cell>
          <cell r="I3605">
            <v>4</v>
          </cell>
          <cell r="J3605">
            <v>4</v>
          </cell>
        </row>
        <row r="3606">
          <cell r="A3606" t="str">
            <v>SSNN</v>
          </cell>
          <cell r="B3606" t="str">
            <v>Secondary Service Greater than 5kW w/o ID</v>
          </cell>
          <cell r="C3606">
            <v>30</v>
          </cell>
          <cell r="D3606">
            <v>25</v>
          </cell>
          <cell r="E3606" t="str">
            <v>R=A1R</v>
          </cell>
          <cell r="F3606">
            <v>3</v>
          </cell>
          <cell r="G3606">
            <v>38182</v>
          </cell>
          <cell r="H3606">
            <v>999</v>
          </cell>
          <cell r="I3606">
            <v>4</v>
          </cell>
          <cell r="J3606">
            <v>1</v>
          </cell>
        </row>
        <row r="3607">
          <cell r="A3607" t="str">
            <v>SSPN</v>
          </cell>
          <cell r="B3607" t="str">
            <v>Secondary Service Greater than 5kW w/o ID</v>
          </cell>
          <cell r="C3607">
            <v>30</v>
          </cell>
          <cell r="D3607">
            <v>25</v>
          </cell>
          <cell r="E3607" t="str">
            <v>R=SV4SD</v>
          </cell>
          <cell r="F3607">
            <v>3</v>
          </cell>
          <cell r="H3607">
            <v>240</v>
          </cell>
          <cell r="I3607">
            <v>3</v>
          </cell>
          <cell r="J3607">
            <v>1</v>
          </cell>
        </row>
        <row r="3608">
          <cell r="A3608" t="str">
            <v>SSNN</v>
          </cell>
          <cell r="B3608" t="str">
            <v>Secondary Service Greater than 5kW w/o ID</v>
          </cell>
          <cell r="C3608">
            <v>30</v>
          </cell>
          <cell r="D3608">
            <v>25</v>
          </cell>
          <cell r="E3608" t="str">
            <v>R=VM62S</v>
          </cell>
          <cell r="F3608">
            <v>3</v>
          </cell>
          <cell r="H3608">
            <v>480</v>
          </cell>
          <cell r="I3608">
            <v>3</v>
          </cell>
          <cell r="J3608">
            <v>35</v>
          </cell>
        </row>
        <row r="3609">
          <cell r="A3609" t="str">
            <v>SSPN</v>
          </cell>
          <cell r="B3609" t="str">
            <v>Secondary Service Greater than 5kW w/o ID</v>
          </cell>
          <cell r="C3609">
            <v>30</v>
          </cell>
          <cell r="D3609">
            <v>25</v>
          </cell>
          <cell r="E3609" t="str">
            <v>R=A1D</v>
          </cell>
          <cell r="F3609">
            <v>3</v>
          </cell>
          <cell r="H3609">
            <v>480</v>
          </cell>
          <cell r="I3609">
            <v>3</v>
          </cell>
          <cell r="J3609">
            <v>2</v>
          </cell>
        </row>
        <row r="3610">
          <cell r="A3610" t="str">
            <v>SSPN</v>
          </cell>
          <cell r="B3610" t="str">
            <v>Secondary Service Greater than 5kW w/o ID</v>
          </cell>
          <cell r="C3610">
            <v>30</v>
          </cell>
          <cell r="D3610">
            <v>25</v>
          </cell>
          <cell r="E3610" t="str">
            <v>R=A1D</v>
          </cell>
          <cell r="F3610">
            <v>3</v>
          </cell>
          <cell r="G3610">
            <v>37845</v>
          </cell>
          <cell r="H3610">
            <v>999</v>
          </cell>
          <cell r="I3610">
            <v>3</v>
          </cell>
          <cell r="J3610">
            <v>1</v>
          </cell>
        </row>
        <row r="3611">
          <cell r="A3611" t="str">
            <v>SSAN</v>
          </cell>
          <cell r="B3611" t="str">
            <v>Secondary Service Greater than 5kW w/o ID</v>
          </cell>
          <cell r="C3611">
            <v>30</v>
          </cell>
          <cell r="D3611">
            <v>25</v>
          </cell>
          <cell r="E3611" t="str">
            <v>R=A1D</v>
          </cell>
          <cell r="F3611">
            <v>3</v>
          </cell>
          <cell r="H3611">
            <v>120</v>
          </cell>
          <cell r="I3611">
            <v>4</v>
          </cell>
          <cell r="J3611">
            <v>1</v>
          </cell>
        </row>
        <row r="3612">
          <cell r="A3612" t="str">
            <v>SSAN</v>
          </cell>
          <cell r="B3612" t="str">
            <v>Secondary Service Greater than 5kW w/o ID</v>
          </cell>
          <cell r="C3612">
            <v>30</v>
          </cell>
          <cell r="D3612">
            <v>25</v>
          </cell>
          <cell r="E3612" t="str">
            <v>R=A1D</v>
          </cell>
          <cell r="F3612">
            <v>3</v>
          </cell>
          <cell r="G3612">
            <v>35969</v>
          </cell>
          <cell r="H3612">
            <v>999</v>
          </cell>
          <cell r="I3612">
            <v>3</v>
          </cell>
          <cell r="J3612">
            <v>1</v>
          </cell>
        </row>
        <row r="3613">
          <cell r="A3613" t="str">
            <v>SSNN</v>
          </cell>
          <cell r="B3613" t="str">
            <v>Secondary Service Greater than 5kW w/o ID</v>
          </cell>
          <cell r="C3613">
            <v>30</v>
          </cell>
          <cell r="D3613">
            <v>25</v>
          </cell>
          <cell r="E3613" t="str">
            <v>R=D4S7H</v>
          </cell>
          <cell r="F3613">
            <v>3</v>
          </cell>
          <cell r="G3613">
            <v>35916</v>
          </cell>
          <cell r="H3613">
            <v>240</v>
          </cell>
          <cell r="I3613">
            <v>4</v>
          </cell>
          <cell r="J3613">
            <v>1</v>
          </cell>
        </row>
        <row r="3614">
          <cell r="A3614" t="str">
            <v>SSGN</v>
          </cell>
          <cell r="B3614" t="str">
            <v>Secondary Service Greater than 5kW w/o ID</v>
          </cell>
          <cell r="C3614">
            <v>30</v>
          </cell>
          <cell r="D3614">
            <v>25</v>
          </cell>
          <cell r="E3614" t="str">
            <v>R=A1D</v>
          </cell>
          <cell r="F3614">
            <v>3</v>
          </cell>
          <cell r="G3614">
            <v>35796</v>
          </cell>
          <cell r="H3614">
            <v>999</v>
          </cell>
          <cell r="I3614">
            <v>4</v>
          </cell>
          <cell r="J3614">
            <v>1</v>
          </cell>
        </row>
        <row r="3615">
          <cell r="A3615" t="str">
            <v>SSNN</v>
          </cell>
          <cell r="B3615" t="str">
            <v>Secondary Service Greater than 5kW w/o ID</v>
          </cell>
          <cell r="C3615">
            <v>30</v>
          </cell>
          <cell r="D3615">
            <v>25</v>
          </cell>
          <cell r="E3615" t="str">
            <v>R=A1D</v>
          </cell>
          <cell r="F3615">
            <v>3</v>
          </cell>
          <cell r="G3615">
            <v>36405</v>
          </cell>
          <cell r="H3615">
            <v>999</v>
          </cell>
          <cell r="I3615">
            <v>3</v>
          </cell>
          <cell r="J3615">
            <v>4</v>
          </cell>
        </row>
        <row r="3616">
          <cell r="A3616" t="str">
            <v>SSNN</v>
          </cell>
          <cell r="B3616" t="str">
            <v>Secondary Service Greater than 5kW w/o ID</v>
          </cell>
          <cell r="C3616">
            <v>30</v>
          </cell>
          <cell r="D3616">
            <v>25</v>
          </cell>
          <cell r="E3616" t="str">
            <v>R=D4S7H</v>
          </cell>
          <cell r="F3616">
            <v>3</v>
          </cell>
          <cell r="G3616">
            <v>36497</v>
          </cell>
          <cell r="H3616">
            <v>240</v>
          </cell>
          <cell r="I3616">
            <v>3</v>
          </cell>
          <cell r="J3616">
            <v>1</v>
          </cell>
        </row>
        <row r="3617">
          <cell r="A3617" t="str">
            <v>SSMN</v>
          </cell>
          <cell r="B3617" t="str">
            <v>Secondary Service Greater than 5kW w/o ID</v>
          </cell>
          <cell r="C3617">
            <v>30</v>
          </cell>
          <cell r="D3617">
            <v>25</v>
          </cell>
          <cell r="E3617" t="str">
            <v>R=A1D</v>
          </cell>
          <cell r="F3617">
            <v>3</v>
          </cell>
          <cell r="G3617">
            <v>36483</v>
          </cell>
          <cell r="H3617">
            <v>999</v>
          </cell>
          <cell r="I3617">
            <v>4</v>
          </cell>
          <cell r="J3617">
            <v>1</v>
          </cell>
        </row>
        <row r="3618">
          <cell r="A3618" t="str">
            <v>SSNN</v>
          </cell>
          <cell r="B3618" t="str">
            <v>Secondary Service Greater than 5kW w/o ID</v>
          </cell>
          <cell r="C3618">
            <v>30</v>
          </cell>
          <cell r="D3618">
            <v>25</v>
          </cell>
          <cell r="E3618" t="str">
            <v>R=A1D</v>
          </cell>
          <cell r="F3618">
            <v>3</v>
          </cell>
          <cell r="G3618">
            <v>35796</v>
          </cell>
          <cell r="H3618">
            <v>999</v>
          </cell>
          <cell r="I3618">
            <v>4</v>
          </cell>
          <cell r="J3618">
            <v>3</v>
          </cell>
        </row>
        <row r="3619">
          <cell r="A3619" t="str">
            <v>SSNN</v>
          </cell>
          <cell r="B3619" t="str">
            <v>Secondary Service Greater than 5kW w/o ID</v>
          </cell>
          <cell r="C3619">
            <v>30</v>
          </cell>
          <cell r="D3619">
            <v>25</v>
          </cell>
          <cell r="E3619" t="str">
            <v>R=A1D</v>
          </cell>
          <cell r="F3619">
            <v>3</v>
          </cell>
          <cell r="G3619">
            <v>36620</v>
          </cell>
          <cell r="H3619">
            <v>999</v>
          </cell>
          <cell r="I3619">
            <v>3</v>
          </cell>
          <cell r="J3619">
            <v>1</v>
          </cell>
        </row>
        <row r="3620">
          <cell r="A3620" t="str">
            <v>SSPN</v>
          </cell>
          <cell r="B3620" t="str">
            <v>Secondary Service Greater than 5kW w/o ID</v>
          </cell>
          <cell r="C3620">
            <v>30</v>
          </cell>
          <cell r="D3620">
            <v>25</v>
          </cell>
          <cell r="E3620" t="str">
            <v>R=A1D</v>
          </cell>
          <cell r="F3620">
            <v>3</v>
          </cell>
          <cell r="G3620">
            <v>36846</v>
          </cell>
          <cell r="H3620">
            <v>999</v>
          </cell>
          <cell r="I3620">
            <v>3</v>
          </cell>
          <cell r="J3620">
            <v>1</v>
          </cell>
        </row>
        <row r="3621">
          <cell r="A3621" t="str">
            <v>SSNN</v>
          </cell>
          <cell r="B3621" t="str">
            <v>Secondary Service Greater than 5kW w/o ID</v>
          </cell>
          <cell r="C3621">
            <v>30</v>
          </cell>
          <cell r="D3621">
            <v>25</v>
          </cell>
          <cell r="E3621" t="str">
            <v>R=A1D</v>
          </cell>
          <cell r="F3621">
            <v>3</v>
          </cell>
          <cell r="G3621">
            <v>36754</v>
          </cell>
          <cell r="H3621">
            <v>999</v>
          </cell>
          <cell r="I3621">
            <v>4</v>
          </cell>
          <cell r="J3621">
            <v>3</v>
          </cell>
        </row>
        <row r="3622">
          <cell r="A3622" t="str">
            <v>SSNN</v>
          </cell>
          <cell r="B3622" t="str">
            <v>Secondary Service Greater than 5kW w/o ID</v>
          </cell>
          <cell r="C3622">
            <v>30</v>
          </cell>
          <cell r="D3622">
            <v>25</v>
          </cell>
          <cell r="E3622" t="str">
            <v>R=A1D</v>
          </cell>
          <cell r="F3622">
            <v>3</v>
          </cell>
          <cell r="G3622">
            <v>37071</v>
          </cell>
          <cell r="H3622">
            <v>999</v>
          </cell>
          <cell r="I3622">
            <v>4</v>
          </cell>
          <cell r="J3622">
            <v>8</v>
          </cell>
        </row>
        <row r="3623">
          <cell r="A3623" t="str">
            <v>SSNN</v>
          </cell>
          <cell r="B3623" t="str">
            <v>Secondary Service Greater than 5kW w/o ID</v>
          </cell>
          <cell r="C3623">
            <v>30</v>
          </cell>
          <cell r="D3623">
            <v>25</v>
          </cell>
          <cell r="E3623" t="str">
            <v>R=A1D</v>
          </cell>
          <cell r="F3623">
            <v>3</v>
          </cell>
          <cell r="G3623">
            <v>37207</v>
          </cell>
          <cell r="H3623">
            <v>999</v>
          </cell>
          <cell r="I3623">
            <v>4</v>
          </cell>
          <cell r="J3623">
            <v>1</v>
          </cell>
        </row>
        <row r="3624">
          <cell r="A3624" t="str">
            <v>SSNN</v>
          </cell>
          <cell r="B3624" t="str">
            <v>Secondary Service Greater than 5kW w/o ID</v>
          </cell>
          <cell r="C3624">
            <v>30</v>
          </cell>
          <cell r="D3624">
            <v>25</v>
          </cell>
          <cell r="E3624" t="str">
            <v>R=A1D</v>
          </cell>
          <cell r="F3624">
            <v>3</v>
          </cell>
          <cell r="G3624">
            <v>37301</v>
          </cell>
          <cell r="H3624">
            <v>999</v>
          </cell>
          <cell r="I3624">
            <v>3</v>
          </cell>
          <cell r="J3624">
            <v>2</v>
          </cell>
        </row>
        <row r="3625">
          <cell r="A3625" t="str">
            <v>SSNN</v>
          </cell>
          <cell r="B3625" t="str">
            <v>Secondary Service Greater than 5kW w/o ID</v>
          </cell>
          <cell r="C3625">
            <v>30</v>
          </cell>
          <cell r="D3625">
            <v>25</v>
          </cell>
          <cell r="E3625" t="str">
            <v>R=A1D</v>
          </cell>
          <cell r="F3625">
            <v>3</v>
          </cell>
          <cell r="G3625">
            <v>37181</v>
          </cell>
          <cell r="H3625">
            <v>999</v>
          </cell>
          <cell r="I3625">
            <v>3</v>
          </cell>
          <cell r="J3625">
            <v>2</v>
          </cell>
        </row>
        <row r="3626">
          <cell r="A3626" t="str">
            <v>SSPN</v>
          </cell>
          <cell r="B3626" t="str">
            <v>Secondary Service Greater than 5kW w/o ID</v>
          </cell>
          <cell r="C3626">
            <v>30</v>
          </cell>
          <cell r="D3626">
            <v>25</v>
          </cell>
          <cell r="E3626" t="str">
            <v>R=A1D</v>
          </cell>
          <cell r="F3626">
            <v>3</v>
          </cell>
          <cell r="G3626">
            <v>37188</v>
          </cell>
          <cell r="H3626">
            <v>999</v>
          </cell>
          <cell r="I3626">
            <v>4</v>
          </cell>
          <cell r="J3626">
            <v>2</v>
          </cell>
        </row>
        <row r="3627">
          <cell r="A3627" t="str">
            <v>SSNN</v>
          </cell>
          <cell r="B3627" t="str">
            <v>Secondary Service Greater than 5kW w/o ID</v>
          </cell>
          <cell r="C3627">
            <v>30</v>
          </cell>
          <cell r="D3627">
            <v>25</v>
          </cell>
          <cell r="E3627" t="str">
            <v>R=A1D</v>
          </cell>
          <cell r="F3627">
            <v>3</v>
          </cell>
          <cell r="G3627">
            <v>37167</v>
          </cell>
          <cell r="H3627">
            <v>999</v>
          </cell>
          <cell r="I3627">
            <v>4</v>
          </cell>
          <cell r="J3627">
            <v>1</v>
          </cell>
        </row>
        <row r="3628">
          <cell r="A3628" t="str">
            <v>SSGN</v>
          </cell>
          <cell r="B3628" t="str">
            <v>Secondary Service Greater than 5kW w/o ID</v>
          </cell>
          <cell r="C3628">
            <v>30</v>
          </cell>
          <cell r="D3628">
            <v>25</v>
          </cell>
          <cell r="E3628" t="str">
            <v>R=A1D</v>
          </cell>
          <cell r="F3628">
            <v>3</v>
          </cell>
          <cell r="G3628">
            <v>37466</v>
          </cell>
          <cell r="H3628">
            <v>999</v>
          </cell>
          <cell r="I3628">
            <v>4</v>
          </cell>
          <cell r="J3628">
            <v>6</v>
          </cell>
        </row>
        <row r="3629">
          <cell r="A3629" t="str">
            <v>SSNN</v>
          </cell>
          <cell r="B3629" t="str">
            <v>Secondary Service Greater than 5kW w/o ID</v>
          </cell>
          <cell r="C3629">
            <v>30</v>
          </cell>
          <cell r="D3629">
            <v>25</v>
          </cell>
          <cell r="E3629" t="str">
            <v>R=A1D</v>
          </cell>
          <cell r="F3629">
            <v>3</v>
          </cell>
          <cell r="G3629">
            <v>37466</v>
          </cell>
          <cell r="H3629">
            <v>999</v>
          </cell>
          <cell r="I3629">
            <v>4</v>
          </cell>
          <cell r="J3629">
            <v>3</v>
          </cell>
        </row>
        <row r="3630">
          <cell r="A3630" t="str">
            <v>SSNN</v>
          </cell>
          <cell r="B3630" t="str">
            <v>Secondary Service Greater than 5kW w/o ID</v>
          </cell>
          <cell r="C3630">
            <v>30</v>
          </cell>
          <cell r="D3630">
            <v>25</v>
          </cell>
          <cell r="E3630" t="str">
            <v>R=A1D</v>
          </cell>
          <cell r="F3630">
            <v>3</v>
          </cell>
          <cell r="G3630">
            <v>37432</v>
          </cell>
          <cell r="H3630">
            <v>999</v>
          </cell>
          <cell r="I3630">
            <v>4</v>
          </cell>
          <cell r="J3630">
            <v>5</v>
          </cell>
        </row>
        <row r="3631">
          <cell r="A3631" t="str">
            <v>SSAN</v>
          </cell>
          <cell r="B3631" t="str">
            <v>Secondary Service Greater than 5kW w/o ID</v>
          </cell>
          <cell r="C3631">
            <v>30</v>
          </cell>
          <cell r="D3631">
            <v>25</v>
          </cell>
          <cell r="E3631" t="str">
            <v>R=A1D</v>
          </cell>
          <cell r="F3631">
            <v>3</v>
          </cell>
          <cell r="G3631">
            <v>37362</v>
          </cell>
          <cell r="H3631">
            <v>999</v>
          </cell>
          <cell r="I3631">
            <v>4</v>
          </cell>
          <cell r="J3631">
            <v>2</v>
          </cell>
        </row>
        <row r="3632">
          <cell r="A3632" t="str">
            <v>SSNN</v>
          </cell>
          <cell r="B3632" t="str">
            <v>Secondary Service Greater than 5kW w/o ID</v>
          </cell>
          <cell r="C3632">
            <v>30</v>
          </cell>
          <cell r="D3632">
            <v>25</v>
          </cell>
          <cell r="E3632" t="str">
            <v>R=A1D</v>
          </cell>
          <cell r="F3632">
            <v>3</v>
          </cell>
          <cell r="G3632">
            <v>37511</v>
          </cell>
          <cell r="H3632">
            <v>999</v>
          </cell>
          <cell r="I3632">
            <v>3</v>
          </cell>
          <cell r="J3632">
            <v>5</v>
          </cell>
        </row>
        <row r="3633">
          <cell r="A3633" t="str">
            <v>SSNN</v>
          </cell>
          <cell r="B3633" t="str">
            <v>Secondary Service Greater than 5kW w/o ID</v>
          </cell>
          <cell r="C3633">
            <v>30</v>
          </cell>
          <cell r="D3633">
            <v>25</v>
          </cell>
          <cell r="E3633" t="str">
            <v>R=A1D</v>
          </cell>
          <cell r="F3633">
            <v>3</v>
          </cell>
          <cell r="G3633">
            <v>38701</v>
          </cell>
          <cell r="H3633">
            <v>999</v>
          </cell>
          <cell r="I3633">
            <v>4</v>
          </cell>
          <cell r="J3633">
            <v>6</v>
          </cell>
        </row>
        <row r="3634">
          <cell r="A3634" t="str">
            <v>SSPN</v>
          </cell>
          <cell r="B3634" t="str">
            <v>Secondary Service Greater than 5kW w/o ID</v>
          </cell>
          <cell r="C3634">
            <v>30</v>
          </cell>
          <cell r="D3634">
            <v>25</v>
          </cell>
          <cell r="E3634" t="str">
            <v>R=A1D</v>
          </cell>
          <cell r="F3634">
            <v>3</v>
          </cell>
          <cell r="G3634">
            <v>38748</v>
          </cell>
          <cell r="H3634">
            <v>999</v>
          </cell>
          <cell r="I3634">
            <v>3</v>
          </cell>
          <cell r="J3634">
            <v>1</v>
          </cell>
        </row>
        <row r="3635">
          <cell r="A3635" t="str">
            <v>SSGN</v>
          </cell>
          <cell r="B3635" t="str">
            <v>Secondary Service Greater than 5kW w/o ID</v>
          </cell>
          <cell r="C3635">
            <v>30</v>
          </cell>
          <cell r="D3635">
            <v>25</v>
          </cell>
          <cell r="E3635" t="str">
            <v>R=A1D</v>
          </cell>
          <cell r="F3635">
            <v>3</v>
          </cell>
          <cell r="G3635">
            <v>38734</v>
          </cell>
          <cell r="H3635">
            <v>999</v>
          </cell>
          <cell r="I3635">
            <v>4</v>
          </cell>
          <cell r="J3635">
            <v>23</v>
          </cell>
        </row>
        <row r="3636">
          <cell r="A3636" t="str">
            <v>SSNN</v>
          </cell>
          <cell r="B3636" t="str">
            <v>Secondary Service Greater than 5kW w/o ID</v>
          </cell>
          <cell r="C3636">
            <v>30</v>
          </cell>
          <cell r="D3636">
            <v>25</v>
          </cell>
          <cell r="E3636" t="str">
            <v>R=A1D</v>
          </cell>
          <cell r="F3636">
            <v>3</v>
          </cell>
          <cell r="H3636">
            <v>999</v>
          </cell>
          <cell r="I3636">
            <v>3</v>
          </cell>
          <cell r="J3636">
            <v>1</v>
          </cell>
        </row>
        <row r="3637">
          <cell r="A3637" t="str">
            <v>SSNN</v>
          </cell>
          <cell r="B3637" t="str">
            <v>Secondary Service Greater than 5kW w/o ID</v>
          </cell>
          <cell r="C3637">
            <v>30</v>
          </cell>
          <cell r="D3637">
            <v>25</v>
          </cell>
          <cell r="E3637" t="str">
            <v>R=A1R</v>
          </cell>
          <cell r="F3637">
            <v>3</v>
          </cell>
          <cell r="G3637">
            <v>38873</v>
          </cell>
          <cell r="H3637">
            <v>999</v>
          </cell>
          <cell r="I3637">
            <v>4</v>
          </cell>
          <cell r="J3637">
            <v>1</v>
          </cell>
        </row>
        <row r="3638">
          <cell r="A3638" t="str">
            <v>SSPN</v>
          </cell>
          <cell r="B3638" t="str">
            <v>Secondary Service Greater than 5kW w/o ID</v>
          </cell>
          <cell r="C3638">
            <v>30</v>
          </cell>
          <cell r="D3638">
            <v>25</v>
          </cell>
          <cell r="E3638" t="str">
            <v>R=A1D</v>
          </cell>
          <cell r="F3638">
            <v>3</v>
          </cell>
          <cell r="G3638">
            <v>38805</v>
          </cell>
          <cell r="H3638">
            <v>999</v>
          </cell>
          <cell r="I3638">
            <v>4</v>
          </cell>
          <cell r="J3638">
            <v>1</v>
          </cell>
        </row>
        <row r="3639">
          <cell r="A3639" t="str">
            <v>SSGN</v>
          </cell>
          <cell r="B3639" t="str">
            <v>Secondary Service Greater than 5kW w/o ID</v>
          </cell>
          <cell r="C3639">
            <v>30</v>
          </cell>
          <cell r="D3639">
            <v>25</v>
          </cell>
          <cell r="E3639" t="str">
            <v>R=A1D</v>
          </cell>
          <cell r="F3639">
            <v>3</v>
          </cell>
          <cell r="G3639">
            <v>38993</v>
          </cell>
          <cell r="H3639">
            <v>999</v>
          </cell>
          <cell r="I3639">
            <v>4</v>
          </cell>
          <cell r="J3639">
            <v>3</v>
          </cell>
        </row>
        <row r="3640">
          <cell r="A3640" t="str">
            <v>SSNN</v>
          </cell>
          <cell r="B3640" t="str">
            <v>Secondary Service Greater than 5kW w/o ID</v>
          </cell>
          <cell r="C3640">
            <v>30</v>
          </cell>
          <cell r="D3640">
            <v>25</v>
          </cell>
          <cell r="E3640" t="str">
            <v>R=A1D</v>
          </cell>
          <cell r="F3640">
            <v>3</v>
          </cell>
          <cell r="G3640">
            <v>39051</v>
          </cell>
          <cell r="H3640">
            <v>999</v>
          </cell>
          <cell r="I3640">
            <v>3</v>
          </cell>
          <cell r="J3640">
            <v>1</v>
          </cell>
        </row>
        <row r="3641">
          <cell r="A3641" t="str">
            <v>SSGN</v>
          </cell>
          <cell r="B3641" t="str">
            <v>Secondary Service Greater than 5kW w/o ID</v>
          </cell>
          <cell r="C3641">
            <v>30</v>
          </cell>
          <cell r="D3641">
            <v>25</v>
          </cell>
          <cell r="E3641" t="str">
            <v>R=A1D</v>
          </cell>
          <cell r="F3641">
            <v>3</v>
          </cell>
          <cell r="G3641">
            <v>39051</v>
          </cell>
          <cell r="H3641">
            <v>999</v>
          </cell>
          <cell r="I3641">
            <v>4</v>
          </cell>
          <cell r="J3641">
            <v>1</v>
          </cell>
        </row>
        <row r="3642">
          <cell r="A3642" t="str">
            <v>SSPN</v>
          </cell>
          <cell r="B3642" t="str">
            <v>Secondary Service Greater than 5kW w/o ID</v>
          </cell>
          <cell r="C3642">
            <v>30</v>
          </cell>
          <cell r="D3642">
            <v>25</v>
          </cell>
          <cell r="E3642" t="str">
            <v>R=A1D</v>
          </cell>
          <cell r="F3642">
            <v>3</v>
          </cell>
          <cell r="G3642">
            <v>38945</v>
          </cell>
          <cell r="H3642">
            <v>999</v>
          </cell>
          <cell r="I3642">
            <v>3</v>
          </cell>
          <cell r="J3642">
            <v>3</v>
          </cell>
        </row>
        <row r="3643">
          <cell r="A3643" t="str">
            <v>SSAN</v>
          </cell>
          <cell r="B3643" t="str">
            <v>Secondary Service Greater than 5kW w/o ID</v>
          </cell>
          <cell r="C3643">
            <v>30</v>
          </cell>
          <cell r="D3643">
            <v>25</v>
          </cell>
          <cell r="E3643" t="str">
            <v>R=A1D</v>
          </cell>
          <cell r="F3643">
            <v>3</v>
          </cell>
          <cell r="G3643">
            <v>38945</v>
          </cell>
          <cell r="H3643">
            <v>999</v>
          </cell>
          <cell r="I3643">
            <v>3</v>
          </cell>
          <cell r="J3643">
            <v>1</v>
          </cell>
        </row>
        <row r="3644">
          <cell r="A3644" t="str">
            <v>SSNN</v>
          </cell>
          <cell r="B3644" t="str">
            <v>Secondary Service Greater than 5kW w/o ID</v>
          </cell>
          <cell r="C3644">
            <v>30</v>
          </cell>
          <cell r="D3644">
            <v>25</v>
          </cell>
          <cell r="E3644" t="str">
            <v>R=A1D</v>
          </cell>
          <cell r="F3644">
            <v>3</v>
          </cell>
          <cell r="G3644">
            <v>38945</v>
          </cell>
          <cell r="H3644">
            <v>999</v>
          </cell>
          <cell r="I3644">
            <v>3</v>
          </cell>
          <cell r="J3644">
            <v>1</v>
          </cell>
        </row>
        <row r="3645">
          <cell r="A3645" t="str">
            <v>SSGN</v>
          </cell>
          <cell r="B3645" t="str">
            <v>Secondary Service Greater than 5kW w/o ID</v>
          </cell>
          <cell r="C3645">
            <v>30</v>
          </cell>
          <cell r="D3645">
            <v>25</v>
          </cell>
          <cell r="E3645" t="str">
            <v>R=A1D</v>
          </cell>
          <cell r="F3645">
            <v>3</v>
          </cell>
          <cell r="G3645">
            <v>38958</v>
          </cell>
          <cell r="H3645">
            <v>999</v>
          </cell>
          <cell r="I3645">
            <v>4</v>
          </cell>
          <cell r="J3645">
            <v>4</v>
          </cell>
        </row>
        <row r="3646">
          <cell r="A3646" t="str">
            <v>SSGN</v>
          </cell>
          <cell r="B3646" t="str">
            <v>Secondary Service Greater than 5kW w/o ID</v>
          </cell>
          <cell r="C3646">
            <v>30</v>
          </cell>
          <cell r="D3646">
            <v>25</v>
          </cell>
          <cell r="E3646" t="str">
            <v>R=A1R</v>
          </cell>
          <cell r="F3646">
            <v>3</v>
          </cell>
          <cell r="G3646">
            <v>39246</v>
          </cell>
          <cell r="H3646">
            <v>999</v>
          </cell>
          <cell r="I3646">
            <v>3</v>
          </cell>
          <cell r="J3646">
            <v>1</v>
          </cell>
        </row>
        <row r="3647">
          <cell r="A3647" t="str">
            <v>SSGN</v>
          </cell>
          <cell r="B3647" t="str">
            <v>Secondary Service Greater than 5kW w/o ID</v>
          </cell>
          <cell r="C3647">
            <v>30</v>
          </cell>
          <cell r="D3647">
            <v>25</v>
          </cell>
          <cell r="E3647" t="str">
            <v>R=A1R</v>
          </cell>
          <cell r="F3647">
            <v>3</v>
          </cell>
          <cell r="G3647">
            <v>39258</v>
          </cell>
          <cell r="H3647">
            <v>999</v>
          </cell>
          <cell r="I3647">
            <v>4</v>
          </cell>
          <cell r="J3647">
            <v>33</v>
          </cell>
        </row>
        <row r="3648">
          <cell r="A3648" t="str">
            <v>SSGN</v>
          </cell>
          <cell r="B3648" t="str">
            <v>Secondary Service Greater than 5kW w/o ID</v>
          </cell>
          <cell r="C3648">
            <v>30</v>
          </cell>
          <cell r="D3648">
            <v>25</v>
          </cell>
          <cell r="E3648" t="str">
            <v>R=A1R</v>
          </cell>
          <cell r="F3648">
            <v>3</v>
          </cell>
          <cell r="G3648">
            <v>39308</v>
          </cell>
          <cell r="H3648">
            <v>999</v>
          </cell>
          <cell r="I3648">
            <v>3</v>
          </cell>
          <cell r="J3648">
            <v>2</v>
          </cell>
        </row>
        <row r="3649">
          <cell r="A3649" t="str">
            <v>SSGN</v>
          </cell>
          <cell r="B3649" t="str">
            <v>Secondary Service Greater than 5kW w/o ID</v>
          </cell>
          <cell r="C3649">
            <v>30</v>
          </cell>
          <cell r="D3649">
            <v>25</v>
          </cell>
          <cell r="E3649" t="str">
            <v>R=A1D</v>
          </cell>
          <cell r="F3649">
            <v>3</v>
          </cell>
          <cell r="G3649">
            <v>39343</v>
          </cell>
          <cell r="H3649">
            <v>999</v>
          </cell>
          <cell r="I3649">
            <v>3</v>
          </cell>
          <cell r="J3649">
            <v>1</v>
          </cell>
        </row>
        <row r="3650">
          <cell r="A3650" t="str">
            <v>SSGN</v>
          </cell>
          <cell r="B3650" t="str">
            <v>Secondary Service Greater than 5kW w/o ID</v>
          </cell>
          <cell r="C3650">
            <v>30</v>
          </cell>
          <cell r="D3650">
            <v>25</v>
          </cell>
          <cell r="E3650" t="str">
            <v>R=A1D</v>
          </cell>
          <cell r="F3650">
            <v>3</v>
          </cell>
          <cell r="G3650">
            <v>39472</v>
          </cell>
          <cell r="H3650">
            <v>999</v>
          </cell>
          <cell r="I3650">
            <v>4</v>
          </cell>
          <cell r="J3650">
            <v>5</v>
          </cell>
        </row>
        <row r="3651">
          <cell r="A3651" t="str">
            <v>SSGN</v>
          </cell>
          <cell r="B3651" t="str">
            <v>Secondary Service Greater than 5kW w/o ID</v>
          </cell>
          <cell r="C3651">
            <v>30</v>
          </cell>
          <cell r="D3651">
            <v>25</v>
          </cell>
          <cell r="E3651" t="str">
            <v>R=A1R</v>
          </cell>
          <cell r="F3651">
            <v>3</v>
          </cell>
          <cell r="G3651">
            <v>39538</v>
          </cell>
          <cell r="H3651">
            <v>999</v>
          </cell>
          <cell r="I3651">
            <v>4</v>
          </cell>
          <cell r="J3651">
            <v>6</v>
          </cell>
        </row>
        <row r="3652">
          <cell r="A3652" t="str">
            <v>SSNN</v>
          </cell>
          <cell r="B3652" t="str">
            <v>Secondary Service Greater than 5kW w/o ID</v>
          </cell>
          <cell r="C3652">
            <v>30</v>
          </cell>
          <cell r="D3652">
            <v>25</v>
          </cell>
          <cell r="E3652" t="str">
            <v>R=A1D</v>
          </cell>
          <cell r="F3652">
            <v>3</v>
          </cell>
          <cell r="G3652">
            <v>39557</v>
          </cell>
          <cell r="H3652">
            <v>999</v>
          </cell>
          <cell r="I3652">
            <v>4</v>
          </cell>
          <cell r="J3652">
            <v>10</v>
          </cell>
        </row>
        <row r="3653">
          <cell r="A3653" t="str">
            <v>SSNN</v>
          </cell>
          <cell r="B3653" t="str">
            <v>Secondary Service Greater than 5kW w/o ID</v>
          </cell>
          <cell r="C3653">
            <v>30</v>
          </cell>
          <cell r="D3653">
            <v>25</v>
          </cell>
          <cell r="E3653" t="str">
            <v>R=A1R</v>
          </cell>
          <cell r="F3653">
            <v>3</v>
          </cell>
          <cell r="G3653">
            <v>39485</v>
          </cell>
          <cell r="H3653">
            <v>999</v>
          </cell>
          <cell r="I3653">
            <v>4</v>
          </cell>
          <cell r="J3653">
            <v>9</v>
          </cell>
        </row>
        <row r="3654">
          <cell r="A3654" t="str">
            <v>SSGN</v>
          </cell>
          <cell r="B3654" t="str">
            <v>Secondary Service Greater than 5kW w/o ID</v>
          </cell>
          <cell r="C3654">
            <v>30</v>
          </cell>
          <cell r="D3654">
            <v>25</v>
          </cell>
          <cell r="E3654" t="str">
            <v>R=A1R</v>
          </cell>
          <cell r="F3654">
            <v>3</v>
          </cell>
          <cell r="G3654">
            <v>39485</v>
          </cell>
          <cell r="H3654">
            <v>999</v>
          </cell>
          <cell r="I3654">
            <v>4</v>
          </cell>
          <cell r="J3654">
            <v>8</v>
          </cell>
        </row>
        <row r="3655">
          <cell r="A3655" t="str">
            <v>SSNN</v>
          </cell>
          <cell r="B3655" t="str">
            <v>Secondary Service Greater than 5kW w/o ID</v>
          </cell>
          <cell r="C3655">
            <v>30</v>
          </cell>
          <cell r="D3655">
            <v>25</v>
          </cell>
          <cell r="E3655" t="str">
            <v>R=A1D</v>
          </cell>
          <cell r="F3655">
            <v>3</v>
          </cell>
          <cell r="G3655">
            <v>39708</v>
          </cell>
          <cell r="H3655">
            <v>999</v>
          </cell>
          <cell r="I3655">
            <v>4</v>
          </cell>
          <cell r="J3655">
            <v>102</v>
          </cell>
        </row>
        <row r="3656">
          <cell r="A3656" t="str">
            <v>SSGN</v>
          </cell>
          <cell r="B3656" t="str">
            <v>Secondary Service Greater than 5kW w/o ID</v>
          </cell>
          <cell r="C3656">
            <v>30</v>
          </cell>
          <cell r="D3656">
            <v>25</v>
          </cell>
          <cell r="E3656" t="str">
            <v>R=A1D</v>
          </cell>
          <cell r="F3656">
            <v>3</v>
          </cell>
          <cell r="G3656">
            <v>39708</v>
          </cell>
          <cell r="H3656">
            <v>999</v>
          </cell>
          <cell r="I3656">
            <v>4</v>
          </cell>
          <cell r="J3656">
            <v>142</v>
          </cell>
        </row>
        <row r="3657">
          <cell r="A3657" t="str">
            <v>SSGN</v>
          </cell>
          <cell r="B3657" t="str">
            <v>Secondary Service Greater than 5kW w/o ID</v>
          </cell>
          <cell r="C3657">
            <v>30</v>
          </cell>
          <cell r="D3657">
            <v>25</v>
          </cell>
          <cell r="E3657" t="str">
            <v>R=A1D</v>
          </cell>
          <cell r="F3657">
            <v>3</v>
          </cell>
          <cell r="G3657">
            <v>39954</v>
          </cell>
          <cell r="H3657">
            <v>999</v>
          </cell>
          <cell r="I3657">
            <v>4</v>
          </cell>
          <cell r="J3657">
            <v>3</v>
          </cell>
        </row>
        <row r="3658">
          <cell r="A3658" t="str">
            <v>SSPN</v>
          </cell>
          <cell r="B3658" t="str">
            <v>Secondary Service Greater than 5kW w/o ID</v>
          </cell>
          <cell r="C3658">
            <v>30</v>
          </cell>
          <cell r="D3658">
            <v>25</v>
          </cell>
          <cell r="E3658" t="str">
            <v>R=A1D</v>
          </cell>
          <cell r="F3658">
            <v>3</v>
          </cell>
          <cell r="G3658">
            <v>39989</v>
          </cell>
          <cell r="H3658">
            <v>999</v>
          </cell>
          <cell r="I3658">
            <v>4</v>
          </cell>
          <cell r="J3658">
            <v>2</v>
          </cell>
        </row>
        <row r="3659">
          <cell r="A3659" t="str">
            <v>SSNN</v>
          </cell>
          <cell r="B3659" t="str">
            <v>Secondary Service Greater than 5kW w/o ID</v>
          </cell>
          <cell r="C3659">
            <v>30</v>
          </cell>
          <cell r="D3659">
            <v>25</v>
          </cell>
          <cell r="E3659" t="str">
            <v>R=A1D</v>
          </cell>
          <cell r="F3659">
            <v>3</v>
          </cell>
          <cell r="G3659">
            <v>40058</v>
          </cell>
          <cell r="H3659">
            <v>999</v>
          </cell>
          <cell r="I3659">
            <v>3</v>
          </cell>
          <cell r="J3659">
            <v>6</v>
          </cell>
        </row>
        <row r="3660">
          <cell r="A3660" t="str">
            <v>SSNN</v>
          </cell>
          <cell r="B3660" t="str">
            <v>Secondary Service Greater than 5kW w/o ID</v>
          </cell>
          <cell r="C3660">
            <v>30</v>
          </cell>
          <cell r="D3660">
            <v>25</v>
          </cell>
          <cell r="E3660" t="str">
            <v>R=K5WS</v>
          </cell>
          <cell r="F3660">
            <v>3</v>
          </cell>
          <cell r="H3660">
            <v>240</v>
          </cell>
          <cell r="I3660">
            <v>4</v>
          </cell>
          <cell r="J3660">
            <v>3</v>
          </cell>
        </row>
        <row r="3661">
          <cell r="A3661" t="str">
            <v>SSNN</v>
          </cell>
          <cell r="B3661" t="str">
            <v>Secondary Service Greater than 5kW w/o ID</v>
          </cell>
          <cell r="C3661">
            <v>30</v>
          </cell>
          <cell r="D3661">
            <v>25</v>
          </cell>
          <cell r="E3661" t="str">
            <v>R=SV4SD</v>
          </cell>
          <cell r="F3661">
            <v>3</v>
          </cell>
          <cell r="H3661">
            <v>208</v>
          </cell>
          <cell r="I3661">
            <v>4</v>
          </cell>
          <cell r="J3661">
            <v>5</v>
          </cell>
        </row>
        <row r="3662">
          <cell r="A3662" t="str">
            <v>SSAN</v>
          </cell>
          <cell r="B3662" t="str">
            <v>Secondary Service Greater than 5kW w/o ID</v>
          </cell>
          <cell r="C3662">
            <v>30</v>
          </cell>
          <cell r="D3662">
            <v>25</v>
          </cell>
          <cell r="E3662" t="str">
            <v>R=A1D</v>
          </cell>
          <cell r="F3662">
            <v>3</v>
          </cell>
          <cell r="H3662">
            <v>120</v>
          </cell>
          <cell r="I3662">
            <v>3</v>
          </cell>
          <cell r="J3662">
            <v>1</v>
          </cell>
        </row>
        <row r="3663">
          <cell r="A3663" t="str">
            <v>SSGN</v>
          </cell>
          <cell r="B3663" t="str">
            <v>Secondary Service Greater than 5kW w/o ID</v>
          </cell>
          <cell r="C3663">
            <v>30</v>
          </cell>
          <cell r="D3663">
            <v>25</v>
          </cell>
          <cell r="E3663" t="str">
            <v>R=E1S7E</v>
          </cell>
          <cell r="F3663">
            <v>3</v>
          </cell>
          <cell r="H3663">
            <v>0</v>
          </cell>
          <cell r="I3663">
            <v>0</v>
          </cell>
          <cell r="J3663">
            <v>1</v>
          </cell>
        </row>
        <row r="3664">
          <cell r="A3664" t="str">
            <v>SSGN</v>
          </cell>
          <cell r="B3664" t="str">
            <v>Secondary Service Greater than 5kW w/o ID</v>
          </cell>
          <cell r="C3664">
            <v>30</v>
          </cell>
          <cell r="D3664">
            <v>25</v>
          </cell>
          <cell r="E3664" t="str">
            <v>R=DXS2</v>
          </cell>
          <cell r="F3664">
            <v>3</v>
          </cell>
          <cell r="H3664">
            <v>240</v>
          </cell>
          <cell r="I3664">
            <v>4</v>
          </cell>
          <cell r="J3664">
            <v>3</v>
          </cell>
        </row>
        <row r="3665">
          <cell r="A3665" t="str">
            <v>SSNN</v>
          </cell>
          <cell r="B3665" t="str">
            <v>Secondary Service Greater than 5kW w/o ID</v>
          </cell>
          <cell r="C3665">
            <v>30</v>
          </cell>
          <cell r="D3665">
            <v>25</v>
          </cell>
          <cell r="E3665" t="str">
            <v>R=A1D</v>
          </cell>
          <cell r="F3665">
            <v>3</v>
          </cell>
          <cell r="G3665">
            <v>38533</v>
          </cell>
          <cell r="H3665">
            <v>999</v>
          </cell>
          <cell r="I3665">
            <v>4</v>
          </cell>
          <cell r="J3665">
            <v>35</v>
          </cell>
        </row>
        <row r="3666">
          <cell r="A3666" t="str">
            <v>SSGN</v>
          </cell>
          <cell r="B3666" t="str">
            <v>Secondary Service Greater than 5kW w/o ID</v>
          </cell>
          <cell r="C3666">
            <v>30</v>
          </cell>
          <cell r="D3666">
            <v>25</v>
          </cell>
          <cell r="E3666" t="str">
            <v>R=A1D</v>
          </cell>
          <cell r="F3666">
            <v>3</v>
          </cell>
          <cell r="G3666">
            <v>38293</v>
          </cell>
          <cell r="H3666">
            <v>999</v>
          </cell>
          <cell r="I3666">
            <v>3</v>
          </cell>
          <cell r="J3666">
            <v>4</v>
          </cell>
        </row>
        <row r="3667">
          <cell r="A3667" t="str">
            <v>SSGN</v>
          </cell>
          <cell r="B3667" t="str">
            <v>Secondary Service Greater than 5kW w/o ID</v>
          </cell>
          <cell r="C3667">
            <v>30</v>
          </cell>
          <cell r="D3667">
            <v>25</v>
          </cell>
          <cell r="E3667" t="str">
            <v>R=A1D</v>
          </cell>
          <cell r="F3667">
            <v>3</v>
          </cell>
          <cell r="G3667">
            <v>38113</v>
          </cell>
          <cell r="H3667">
            <v>999</v>
          </cell>
          <cell r="I3667">
            <v>3</v>
          </cell>
          <cell r="J3667">
            <v>3</v>
          </cell>
        </row>
        <row r="3668">
          <cell r="A3668" t="str">
            <v>SSNN</v>
          </cell>
          <cell r="B3668" t="str">
            <v>Secondary Service Greater than 5kW w/o ID</v>
          </cell>
          <cell r="C3668">
            <v>30</v>
          </cell>
          <cell r="D3668">
            <v>25</v>
          </cell>
          <cell r="E3668" t="str">
            <v>R=A1R</v>
          </cell>
          <cell r="F3668">
            <v>3</v>
          </cell>
          <cell r="G3668">
            <v>38517</v>
          </cell>
          <cell r="H3668">
            <v>999</v>
          </cell>
          <cell r="I3668">
            <v>4</v>
          </cell>
          <cell r="J3668">
            <v>1</v>
          </cell>
        </row>
        <row r="3669">
          <cell r="A3669" t="str">
            <v>SSGN</v>
          </cell>
          <cell r="B3669" t="str">
            <v>Secondary Service Greater than 5kW w/o ID</v>
          </cell>
          <cell r="C3669">
            <v>30</v>
          </cell>
          <cell r="D3669">
            <v>25</v>
          </cell>
          <cell r="E3669" t="str">
            <v>R=A1D</v>
          </cell>
          <cell r="F3669">
            <v>3</v>
          </cell>
          <cell r="G3669">
            <v>38202</v>
          </cell>
          <cell r="H3669">
            <v>999</v>
          </cell>
          <cell r="I3669">
            <v>3</v>
          </cell>
          <cell r="J3669">
            <v>1</v>
          </cell>
        </row>
        <row r="3670">
          <cell r="A3670" t="str">
            <v>SSNN</v>
          </cell>
          <cell r="B3670" t="str">
            <v>Secondary Service Greater than 5kW w/o ID</v>
          </cell>
          <cell r="C3670">
            <v>30</v>
          </cell>
          <cell r="D3670">
            <v>25</v>
          </cell>
          <cell r="E3670" t="str">
            <v>R=A1D</v>
          </cell>
          <cell r="F3670">
            <v>3</v>
          </cell>
          <cell r="G3670">
            <v>38202</v>
          </cell>
          <cell r="H3670">
            <v>999</v>
          </cell>
          <cell r="I3670">
            <v>4</v>
          </cell>
          <cell r="J3670">
            <v>3</v>
          </cell>
        </row>
        <row r="3671">
          <cell r="A3671" t="str">
            <v>SSNN</v>
          </cell>
          <cell r="B3671" t="str">
            <v>Secondary Service Greater than 5kW w/o ID</v>
          </cell>
          <cell r="C3671">
            <v>30</v>
          </cell>
          <cell r="D3671">
            <v>25</v>
          </cell>
          <cell r="E3671" t="str">
            <v>R=A1R</v>
          </cell>
          <cell r="F3671">
            <v>3</v>
          </cell>
          <cell r="G3671">
            <v>38054</v>
          </cell>
          <cell r="H3671">
            <v>999</v>
          </cell>
          <cell r="I3671">
            <v>4</v>
          </cell>
          <cell r="J3671">
            <v>1</v>
          </cell>
        </row>
        <row r="3672">
          <cell r="A3672" t="str">
            <v>SSPN</v>
          </cell>
          <cell r="B3672" t="str">
            <v>Secondary Service Greater than 5kW w/o ID</v>
          </cell>
          <cell r="C3672">
            <v>30</v>
          </cell>
          <cell r="D3672">
            <v>25</v>
          </cell>
          <cell r="E3672" t="str">
            <v>R=A1D</v>
          </cell>
          <cell r="F3672">
            <v>3</v>
          </cell>
          <cell r="G3672">
            <v>38365</v>
          </cell>
          <cell r="H3672">
            <v>999</v>
          </cell>
          <cell r="I3672">
            <v>4</v>
          </cell>
          <cell r="J3672">
            <v>2</v>
          </cell>
        </row>
        <row r="3673">
          <cell r="A3673" t="str">
            <v>SSGN</v>
          </cell>
          <cell r="B3673" t="str">
            <v>Secondary Service Greater than 5kW w/o ID</v>
          </cell>
          <cell r="C3673">
            <v>30</v>
          </cell>
          <cell r="D3673">
            <v>25</v>
          </cell>
          <cell r="E3673" t="str">
            <v>R=A1D</v>
          </cell>
          <cell r="F3673">
            <v>3</v>
          </cell>
          <cell r="G3673">
            <v>38545</v>
          </cell>
          <cell r="H3673">
            <v>999</v>
          </cell>
          <cell r="I3673">
            <v>4</v>
          </cell>
          <cell r="J3673">
            <v>4</v>
          </cell>
        </row>
        <row r="3674">
          <cell r="A3674" t="str">
            <v>SSNN</v>
          </cell>
          <cell r="B3674" t="str">
            <v>Secondary Service Greater than 5kW w/o ID</v>
          </cell>
          <cell r="C3674">
            <v>30</v>
          </cell>
          <cell r="D3674">
            <v>25</v>
          </cell>
          <cell r="E3674" t="str">
            <v>R=A1D</v>
          </cell>
          <cell r="F3674">
            <v>3</v>
          </cell>
          <cell r="G3674">
            <v>38047</v>
          </cell>
          <cell r="H3674">
            <v>999</v>
          </cell>
          <cell r="I3674">
            <v>4</v>
          </cell>
          <cell r="J3674">
            <v>1</v>
          </cell>
        </row>
        <row r="3675">
          <cell r="A3675" t="str">
            <v>SSNN</v>
          </cell>
          <cell r="B3675" t="str">
            <v>Secondary Service Greater than 5kW w/o ID</v>
          </cell>
          <cell r="C3675">
            <v>30</v>
          </cell>
          <cell r="D3675">
            <v>25</v>
          </cell>
          <cell r="E3675" t="str">
            <v>R=A1D</v>
          </cell>
          <cell r="F3675">
            <v>3</v>
          </cell>
          <cell r="G3675">
            <v>37851</v>
          </cell>
          <cell r="H3675">
            <v>999</v>
          </cell>
          <cell r="I3675">
            <v>3</v>
          </cell>
          <cell r="J3675">
            <v>1</v>
          </cell>
        </row>
        <row r="3676">
          <cell r="A3676" t="str">
            <v>SSAN</v>
          </cell>
          <cell r="B3676" t="str">
            <v>Secondary Service Greater than 5kW w/o ID</v>
          </cell>
          <cell r="C3676">
            <v>30</v>
          </cell>
          <cell r="D3676">
            <v>25</v>
          </cell>
          <cell r="E3676" t="str">
            <v>R=A1D</v>
          </cell>
          <cell r="F3676">
            <v>3</v>
          </cell>
          <cell r="G3676">
            <v>36047</v>
          </cell>
          <cell r="H3676">
            <v>999</v>
          </cell>
          <cell r="I3676">
            <v>3</v>
          </cell>
          <cell r="J3676">
            <v>1</v>
          </cell>
        </row>
        <row r="3677">
          <cell r="A3677" t="str">
            <v>SSGN</v>
          </cell>
          <cell r="B3677" t="str">
            <v>Secondary Service Greater than 5kW w/o ID</v>
          </cell>
          <cell r="C3677">
            <v>30</v>
          </cell>
          <cell r="D3677">
            <v>25</v>
          </cell>
          <cell r="E3677" t="str">
            <v>R=A1D</v>
          </cell>
          <cell r="F3677">
            <v>3</v>
          </cell>
          <cell r="G3677">
            <v>37012</v>
          </cell>
          <cell r="H3677">
            <v>999</v>
          </cell>
          <cell r="I3677">
            <v>3</v>
          </cell>
          <cell r="J3677">
            <v>1</v>
          </cell>
        </row>
        <row r="3678">
          <cell r="A3678" t="str">
            <v>SSNN</v>
          </cell>
          <cell r="B3678" t="str">
            <v>Secondary Service Greater than 5kW w/o ID</v>
          </cell>
          <cell r="C3678">
            <v>30</v>
          </cell>
          <cell r="D3678">
            <v>25</v>
          </cell>
          <cell r="E3678" t="str">
            <v>R=A1R</v>
          </cell>
          <cell r="F3678">
            <v>3</v>
          </cell>
          <cell r="G3678">
            <v>37896</v>
          </cell>
          <cell r="H3678">
            <v>999</v>
          </cell>
          <cell r="I3678">
            <v>3</v>
          </cell>
          <cell r="J3678">
            <v>1</v>
          </cell>
        </row>
        <row r="3679">
          <cell r="A3679" t="str">
            <v>SSNN</v>
          </cell>
          <cell r="B3679" t="str">
            <v>Secondary Service Greater than 5kW w/o ID</v>
          </cell>
          <cell r="C3679">
            <v>30</v>
          </cell>
          <cell r="D3679">
            <v>25</v>
          </cell>
          <cell r="E3679" t="str">
            <v>R=A1D</v>
          </cell>
          <cell r="F3679">
            <v>3</v>
          </cell>
          <cell r="H3679">
            <v>277</v>
          </cell>
          <cell r="I3679">
            <v>4</v>
          </cell>
          <cell r="J3679">
            <v>4</v>
          </cell>
        </row>
        <row r="3680">
          <cell r="A3680" t="str">
            <v>SSGN</v>
          </cell>
          <cell r="B3680" t="str">
            <v>Secondary Service Greater than 5kW w/o ID</v>
          </cell>
          <cell r="C3680">
            <v>30</v>
          </cell>
          <cell r="D3680">
            <v>25</v>
          </cell>
          <cell r="E3680" t="str">
            <v>R=A1D</v>
          </cell>
          <cell r="F3680">
            <v>3</v>
          </cell>
          <cell r="G3680">
            <v>37792</v>
          </cell>
          <cell r="H3680">
            <v>999</v>
          </cell>
          <cell r="I3680">
            <v>3</v>
          </cell>
          <cell r="J3680">
            <v>1</v>
          </cell>
        </row>
        <row r="3681">
          <cell r="A3681" t="str">
            <v>SSNN</v>
          </cell>
          <cell r="B3681" t="str">
            <v>Secondary Service Greater than 5kW w/o ID</v>
          </cell>
          <cell r="C3681">
            <v>30</v>
          </cell>
          <cell r="D3681">
            <v>25</v>
          </cell>
          <cell r="E3681" t="str">
            <v>R=A1D</v>
          </cell>
          <cell r="F3681">
            <v>3</v>
          </cell>
          <cell r="G3681">
            <v>37792</v>
          </cell>
          <cell r="H3681">
            <v>999</v>
          </cell>
          <cell r="I3681">
            <v>4</v>
          </cell>
          <cell r="J3681">
            <v>1</v>
          </cell>
        </row>
        <row r="3682">
          <cell r="A3682" t="str">
            <v>SSPN</v>
          </cell>
          <cell r="B3682" t="str">
            <v>Secondary Service Greater than 5kW w/o ID</v>
          </cell>
          <cell r="C3682">
            <v>30</v>
          </cell>
          <cell r="D3682">
            <v>25</v>
          </cell>
          <cell r="E3682" t="str">
            <v>R=VM62S</v>
          </cell>
          <cell r="F3682">
            <v>3</v>
          </cell>
          <cell r="H3682">
            <v>480</v>
          </cell>
          <cell r="I3682">
            <v>3</v>
          </cell>
          <cell r="J3682">
            <v>1</v>
          </cell>
        </row>
        <row r="3683">
          <cell r="A3683" t="str">
            <v>SSNN</v>
          </cell>
          <cell r="B3683" t="str">
            <v>Secondary Service Greater than 5kW w/o ID</v>
          </cell>
          <cell r="C3683">
            <v>30</v>
          </cell>
          <cell r="D3683">
            <v>25</v>
          </cell>
          <cell r="E3683" t="str">
            <v>R=K5WS</v>
          </cell>
          <cell r="F3683">
            <v>3</v>
          </cell>
          <cell r="H3683">
            <v>208</v>
          </cell>
          <cell r="I3683">
            <v>4</v>
          </cell>
          <cell r="J3683">
            <v>1</v>
          </cell>
        </row>
        <row r="3684">
          <cell r="A3684" t="str">
            <v>SSNN</v>
          </cell>
          <cell r="B3684" t="str">
            <v>Secondary Service Greater than 5kW w/o ID</v>
          </cell>
          <cell r="C3684">
            <v>30</v>
          </cell>
          <cell r="D3684">
            <v>25</v>
          </cell>
          <cell r="E3684" t="str">
            <v>R=A1D</v>
          </cell>
          <cell r="F3684">
            <v>3</v>
          </cell>
          <cell r="G3684">
            <v>35969</v>
          </cell>
          <cell r="H3684">
            <v>999</v>
          </cell>
          <cell r="I3684">
            <v>4</v>
          </cell>
          <cell r="J3684">
            <v>1</v>
          </cell>
        </row>
        <row r="3685">
          <cell r="A3685" t="str">
            <v>SSNN</v>
          </cell>
          <cell r="B3685" t="str">
            <v>Secondary Service Greater than 5kW w/o ID</v>
          </cell>
          <cell r="C3685">
            <v>30</v>
          </cell>
          <cell r="D3685">
            <v>25</v>
          </cell>
          <cell r="E3685" t="str">
            <v>R=A1D</v>
          </cell>
          <cell r="F3685">
            <v>3</v>
          </cell>
          <cell r="G3685">
            <v>35432</v>
          </cell>
          <cell r="H3685">
            <v>999</v>
          </cell>
          <cell r="I3685">
            <v>4</v>
          </cell>
          <cell r="J3685">
            <v>2</v>
          </cell>
        </row>
        <row r="3686">
          <cell r="A3686" t="str">
            <v>SSNN</v>
          </cell>
          <cell r="B3686" t="str">
            <v>Secondary Service Greater than 5kW w/o ID</v>
          </cell>
          <cell r="C3686">
            <v>30</v>
          </cell>
          <cell r="D3686">
            <v>25</v>
          </cell>
          <cell r="E3686" t="str">
            <v>R=A1D</v>
          </cell>
          <cell r="F3686">
            <v>3</v>
          </cell>
          <cell r="G3686">
            <v>36460</v>
          </cell>
          <cell r="H3686">
            <v>999</v>
          </cell>
          <cell r="I3686">
            <v>3</v>
          </cell>
          <cell r="J3686">
            <v>2</v>
          </cell>
        </row>
        <row r="3687">
          <cell r="A3687" t="str">
            <v>SSGN</v>
          </cell>
          <cell r="B3687" t="str">
            <v>Secondary Service Greater than 5kW w/o ID</v>
          </cell>
          <cell r="C3687">
            <v>30</v>
          </cell>
          <cell r="D3687">
            <v>25</v>
          </cell>
          <cell r="E3687" t="str">
            <v>R=A1D</v>
          </cell>
          <cell r="F3687">
            <v>3</v>
          </cell>
          <cell r="G3687">
            <v>36525</v>
          </cell>
          <cell r="H3687">
            <v>999</v>
          </cell>
          <cell r="I3687">
            <v>4</v>
          </cell>
          <cell r="J3687">
            <v>1</v>
          </cell>
        </row>
        <row r="3688">
          <cell r="A3688" t="str">
            <v>SSGN</v>
          </cell>
          <cell r="B3688" t="str">
            <v>Secondary Service Greater than 5kW w/o ID</v>
          </cell>
          <cell r="C3688">
            <v>30</v>
          </cell>
          <cell r="D3688">
            <v>25</v>
          </cell>
          <cell r="E3688" t="str">
            <v>R=A1D</v>
          </cell>
          <cell r="F3688">
            <v>3</v>
          </cell>
          <cell r="G3688">
            <v>36528</v>
          </cell>
          <cell r="H3688">
            <v>999</v>
          </cell>
          <cell r="I3688">
            <v>4</v>
          </cell>
          <cell r="J3688">
            <v>2</v>
          </cell>
        </row>
        <row r="3689">
          <cell r="A3689" t="str">
            <v>SSGN</v>
          </cell>
          <cell r="B3689" t="str">
            <v>Secondary Service Greater than 5kW w/o ID</v>
          </cell>
          <cell r="C3689">
            <v>30</v>
          </cell>
          <cell r="D3689">
            <v>25</v>
          </cell>
          <cell r="E3689" t="str">
            <v>R=A1R</v>
          </cell>
          <cell r="F3689">
            <v>3</v>
          </cell>
          <cell r="G3689">
            <v>36528</v>
          </cell>
          <cell r="H3689">
            <v>999</v>
          </cell>
          <cell r="I3689">
            <v>4</v>
          </cell>
          <cell r="J3689">
            <v>1</v>
          </cell>
        </row>
        <row r="3690">
          <cell r="A3690" t="str">
            <v>SSGN</v>
          </cell>
          <cell r="B3690" t="str">
            <v>Secondary Service Greater than 5kW w/o ID</v>
          </cell>
          <cell r="C3690">
            <v>30</v>
          </cell>
          <cell r="D3690">
            <v>25</v>
          </cell>
          <cell r="E3690" t="str">
            <v>R=A1D</v>
          </cell>
          <cell r="F3690">
            <v>3</v>
          </cell>
          <cell r="G3690">
            <v>36664</v>
          </cell>
          <cell r="H3690">
            <v>999</v>
          </cell>
          <cell r="I3690">
            <v>4</v>
          </cell>
          <cell r="J3690">
            <v>5</v>
          </cell>
        </row>
        <row r="3691">
          <cell r="A3691" t="str">
            <v>SSNN</v>
          </cell>
          <cell r="B3691" t="str">
            <v>Secondary Service Greater than 5kW w/o ID</v>
          </cell>
          <cell r="C3691">
            <v>30</v>
          </cell>
          <cell r="D3691">
            <v>25</v>
          </cell>
          <cell r="E3691" t="str">
            <v>R=A1D</v>
          </cell>
          <cell r="F3691">
            <v>3</v>
          </cell>
          <cell r="G3691">
            <v>37676</v>
          </cell>
          <cell r="H3691">
            <v>999</v>
          </cell>
          <cell r="I3691">
            <v>3</v>
          </cell>
          <cell r="J3691">
            <v>3</v>
          </cell>
        </row>
        <row r="3692">
          <cell r="A3692" t="str">
            <v>SSGN</v>
          </cell>
          <cell r="B3692" t="str">
            <v>Secondary Service Greater than 5kW w/o ID</v>
          </cell>
          <cell r="C3692">
            <v>30</v>
          </cell>
          <cell r="D3692">
            <v>25</v>
          </cell>
          <cell r="E3692" t="str">
            <v>R=A1D</v>
          </cell>
          <cell r="F3692">
            <v>3</v>
          </cell>
          <cell r="G3692">
            <v>36788</v>
          </cell>
          <cell r="H3692">
            <v>999</v>
          </cell>
          <cell r="I3692">
            <v>4</v>
          </cell>
          <cell r="J3692">
            <v>2</v>
          </cell>
        </row>
        <row r="3693">
          <cell r="A3693" t="str">
            <v>SSNN</v>
          </cell>
          <cell r="B3693" t="str">
            <v>Secondary Service Greater than 5kW w/o ID</v>
          </cell>
          <cell r="C3693">
            <v>30</v>
          </cell>
          <cell r="D3693">
            <v>25</v>
          </cell>
          <cell r="E3693" t="str">
            <v>R=A1D</v>
          </cell>
          <cell r="F3693">
            <v>3</v>
          </cell>
          <cell r="G3693">
            <v>36928</v>
          </cell>
          <cell r="H3693">
            <v>999</v>
          </cell>
          <cell r="I3693">
            <v>4</v>
          </cell>
          <cell r="J3693">
            <v>5</v>
          </cell>
        </row>
        <row r="3694">
          <cell r="A3694" t="str">
            <v>SSNN</v>
          </cell>
          <cell r="B3694" t="str">
            <v>Secondary Service Greater than 5kW w/o ID</v>
          </cell>
          <cell r="C3694">
            <v>30</v>
          </cell>
          <cell r="D3694">
            <v>25</v>
          </cell>
          <cell r="E3694" t="str">
            <v>R=A1D</v>
          </cell>
          <cell r="F3694">
            <v>3</v>
          </cell>
          <cell r="G3694">
            <v>37012</v>
          </cell>
          <cell r="H3694">
            <v>999</v>
          </cell>
          <cell r="I3694">
            <v>4</v>
          </cell>
          <cell r="J3694">
            <v>4</v>
          </cell>
        </row>
        <row r="3695">
          <cell r="A3695" t="str">
            <v>SSTD</v>
          </cell>
          <cell r="B3695" t="str">
            <v>Secondary Service Greater than 5kW w/o ID</v>
          </cell>
          <cell r="C3695">
            <v>30</v>
          </cell>
          <cell r="D3695">
            <v>23</v>
          </cell>
          <cell r="E3695" t="str">
            <v>R=SV4ST</v>
          </cell>
          <cell r="F3695">
            <v>3</v>
          </cell>
          <cell r="G3695">
            <v>37085</v>
          </cell>
          <cell r="H3695">
            <v>999</v>
          </cell>
          <cell r="I3695">
            <v>4</v>
          </cell>
          <cell r="J3695">
            <v>1</v>
          </cell>
        </row>
        <row r="3696">
          <cell r="A3696" t="str">
            <v>SSPN</v>
          </cell>
          <cell r="B3696" t="str">
            <v>Secondary Service Greater than 5kW w/o ID</v>
          </cell>
          <cell r="C3696">
            <v>30</v>
          </cell>
          <cell r="D3696">
            <v>25</v>
          </cell>
          <cell r="E3696" t="str">
            <v>R=A1D</v>
          </cell>
          <cell r="F3696">
            <v>3</v>
          </cell>
          <cell r="G3696">
            <v>37095</v>
          </cell>
          <cell r="H3696">
            <v>999</v>
          </cell>
          <cell r="I3696">
            <v>4</v>
          </cell>
          <cell r="J3696">
            <v>1</v>
          </cell>
        </row>
        <row r="3697">
          <cell r="A3697" t="str">
            <v>SSNN</v>
          </cell>
          <cell r="B3697" t="str">
            <v>Secondary Service Greater than 5kW w/o ID</v>
          </cell>
          <cell r="C3697">
            <v>30</v>
          </cell>
          <cell r="D3697">
            <v>25</v>
          </cell>
          <cell r="E3697" t="str">
            <v>R=A1D</v>
          </cell>
          <cell r="F3697">
            <v>3</v>
          </cell>
          <cell r="G3697">
            <v>37321</v>
          </cell>
          <cell r="H3697">
            <v>999</v>
          </cell>
          <cell r="I3697">
            <v>4</v>
          </cell>
          <cell r="J3697">
            <v>2</v>
          </cell>
        </row>
        <row r="3698">
          <cell r="A3698" t="str">
            <v>SSPN</v>
          </cell>
          <cell r="B3698" t="str">
            <v>Secondary Service Greater than 5kW w/o ID</v>
          </cell>
          <cell r="C3698">
            <v>30</v>
          </cell>
          <cell r="D3698">
            <v>25</v>
          </cell>
          <cell r="E3698" t="str">
            <v>R=A1D</v>
          </cell>
          <cell r="F3698">
            <v>3</v>
          </cell>
          <cell r="G3698">
            <v>37411</v>
          </cell>
          <cell r="H3698">
            <v>999</v>
          </cell>
          <cell r="I3698">
            <v>4</v>
          </cell>
          <cell r="J3698">
            <v>1</v>
          </cell>
        </row>
        <row r="3699">
          <cell r="A3699" t="str">
            <v>SSPN</v>
          </cell>
          <cell r="B3699" t="str">
            <v>Secondary Service Greater than 5kW w/o ID</v>
          </cell>
          <cell r="C3699">
            <v>30</v>
          </cell>
          <cell r="D3699">
            <v>25</v>
          </cell>
          <cell r="E3699" t="str">
            <v>R=A1D</v>
          </cell>
          <cell r="F3699">
            <v>3</v>
          </cell>
          <cell r="G3699">
            <v>37480</v>
          </cell>
          <cell r="H3699">
            <v>999</v>
          </cell>
          <cell r="I3699">
            <v>4</v>
          </cell>
          <cell r="J3699">
            <v>1</v>
          </cell>
        </row>
        <row r="3700">
          <cell r="A3700" t="str">
            <v>SSAN</v>
          </cell>
          <cell r="B3700" t="str">
            <v>Secondary Service Greater than 5kW w/o ID</v>
          </cell>
          <cell r="C3700">
            <v>30</v>
          </cell>
          <cell r="D3700">
            <v>25</v>
          </cell>
          <cell r="E3700" t="str">
            <v>R=A1D</v>
          </cell>
          <cell r="F3700">
            <v>3</v>
          </cell>
          <cell r="G3700">
            <v>37503</v>
          </cell>
          <cell r="H3700">
            <v>999</v>
          </cell>
          <cell r="I3700">
            <v>4</v>
          </cell>
          <cell r="J3700">
            <v>1</v>
          </cell>
        </row>
        <row r="3701">
          <cell r="A3701" t="str">
            <v>SSNN</v>
          </cell>
          <cell r="B3701" t="str">
            <v>Secondary Service Greater than 5kW w/o ID</v>
          </cell>
          <cell r="C3701">
            <v>30</v>
          </cell>
          <cell r="D3701">
            <v>25</v>
          </cell>
          <cell r="E3701" t="str">
            <v>R=A1D</v>
          </cell>
          <cell r="F3701">
            <v>3</v>
          </cell>
          <cell r="G3701">
            <v>38747</v>
          </cell>
          <cell r="H3701">
            <v>999</v>
          </cell>
          <cell r="I3701">
            <v>4</v>
          </cell>
          <cell r="J3701">
            <v>3</v>
          </cell>
        </row>
        <row r="3702">
          <cell r="A3702" t="str">
            <v>SSPN</v>
          </cell>
          <cell r="B3702" t="str">
            <v>Secondary Service Greater than 5kW w/o ID</v>
          </cell>
          <cell r="C3702">
            <v>30</v>
          </cell>
          <cell r="D3702">
            <v>25</v>
          </cell>
          <cell r="E3702" t="str">
            <v>R=A1D</v>
          </cell>
          <cell r="F3702">
            <v>3</v>
          </cell>
          <cell r="G3702">
            <v>38748</v>
          </cell>
          <cell r="H3702">
            <v>999</v>
          </cell>
          <cell r="I3702">
            <v>4</v>
          </cell>
          <cell r="J3702">
            <v>1</v>
          </cell>
        </row>
        <row r="3703">
          <cell r="A3703" t="str">
            <v>SSGN</v>
          </cell>
          <cell r="B3703" t="str">
            <v>Secondary Service Greater than 5kW w/o ID</v>
          </cell>
          <cell r="C3703">
            <v>30</v>
          </cell>
          <cell r="D3703">
            <v>25</v>
          </cell>
          <cell r="E3703" t="str">
            <v>R=A1D</v>
          </cell>
          <cell r="F3703">
            <v>3</v>
          </cell>
          <cell r="G3703">
            <v>38874</v>
          </cell>
          <cell r="H3703">
            <v>999</v>
          </cell>
          <cell r="I3703">
            <v>3</v>
          </cell>
          <cell r="J3703">
            <v>2</v>
          </cell>
        </row>
        <row r="3704">
          <cell r="A3704" t="str">
            <v>SSNN</v>
          </cell>
          <cell r="B3704" t="str">
            <v>Secondary Service Greater than 5kW w/o ID</v>
          </cell>
          <cell r="C3704">
            <v>30</v>
          </cell>
          <cell r="D3704">
            <v>25</v>
          </cell>
          <cell r="E3704" t="str">
            <v>R=A1D</v>
          </cell>
          <cell r="F3704">
            <v>3</v>
          </cell>
          <cell r="G3704">
            <v>38993</v>
          </cell>
          <cell r="H3704">
            <v>999</v>
          </cell>
          <cell r="I3704">
            <v>4</v>
          </cell>
          <cell r="J3704">
            <v>4</v>
          </cell>
        </row>
        <row r="3705">
          <cell r="A3705" t="str">
            <v>SSPN</v>
          </cell>
          <cell r="B3705" t="str">
            <v>Secondary Service Greater than 5kW w/o ID</v>
          </cell>
          <cell r="C3705">
            <v>30</v>
          </cell>
          <cell r="D3705">
            <v>25</v>
          </cell>
          <cell r="E3705" t="str">
            <v>R=A1R</v>
          </cell>
          <cell r="F3705">
            <v>3</v>
          </cell>
          <cell r="G3705">
            <v>39009</v>
          </cell>
          <cell r="H3705">
            <v>999</v>
          </cell>
          <cell r="I3705">
            <v>4</v>
          </cell>
          <cell r="J3705">
            <v>3</v>
          </cell>
        </row>
        <row r="3706">
          <cell r="A3706" t="str">
            <v>SSNN</v>
          </cell>
          <cell r="B3706" t="str">
            <v>Secondary Service Greater than 5kW w/o ID</v>
          </cell>
          <cell r="C3706">
            <v>30</v>
          </cell>
          <cell r="D3706">
            <v>25</v>
          </cell>
          <cell r="E3706" t="str">
            <v>R=A1D</v>
          </cell>
          <cell r="F3706">
            <v>3</v>
          </cell>
          <cell r="G3706">
            <v>39051</v>
          </cell>
          <cell r="H3706">
            <v>999</v>
          </cell>
          <cell r="I3706">
            <v>4</v>
          </cell>
          <cell r="J3706">
            <v>1</v>
          </cell>
        </row>
        <row r="3707">
          <cell r="A3707" t="str">
            <v>SSGN</v>
          </cell>
          <cell r="B3707" t="str">
            <v>Secondary Service Greater than 5kW w/o ID</v>
          </cell>
          <cell r="C3707">
            <v>30</v>
          </cell>
          <cell r="D3707">
            <v>25</v>
          </cell>
          <cell r="E3707" t="str">
            <v>R=A1R</v>
          </cell>
          <cell r="F3707">
            <v>3</v>
          </cell>
          <cell r="G3707">
            <v>39202</v>
          </cell>
          <cell r="H3707">
            <v>999</v>
          </cell>
          <cell r="I3707">
            <v>3</v>
          </cell>
          <cell r="J3707">
            <v>1</v>
          </cell>
        </row>
        <row r="3708">
          <cell r="A3708" t="str">
            <v>SSNN</v>
          </cell>
          <cell r="B3708" t="str">
            <v>Secondary Service Greater than 5kW w/o ID</v>
          </cell>
          <cell r="C3708">
            <v>30</v>
          </cell>
          <cell r="D3708">
            <v>25</v>
          </cell>
          <cell r="E3708" t="str">
            <v>R=A1R</v>
          </cell>
          <cell r="F3708">
            <v>3</v>
          </cell>
          <cell r="G3708">
            <v>39232</v>
          </cell>
          <cell r="H3708">
            <v>999</v>
          </cell>
          <cell r="I3708">
            <v>4</v>
          </cell>
          <cell r="J3708">
            <v>7</v>
          </cell>
        </row>
        <row r="3709">
          <cell r="A3709" t="str">
            <v>SSAN</v>
          </cell>
          <cell r="B3709" t="str">
            <v>Secondary Service Greater than 5kW w/o ID</v>
          </cell>
          <cell r="C3709">
            <v>30</v>
          </cell>
          <cell r="D3709">
            <v>25</v>
          </cell>
          <cell r="E3709" t="str">
            <v>R=A1R</v>
          </cell>
          <cell r="F3709">
            <v>3</v>
          </cell>
          <cell r="G3709">
            <v>39232</v>
          </cell>
          <cell r="H3709">
            <v>999</v>
          </cell>
          <cell r="I3709">
            <v>4</v>
          </cell>
          <cell r="J3709">
            <v>1</v>
          </cell>
        </row>
        <row r="3710">
          <cell r="A3710" t="str">
            <v>SSGN</v>
          </cell>
          <cell r="B3710" t="str">
            <v>Secondary Service Greater than 5kW w/o ID</v>
          </cell>
          <cell r="C3710">
            <v>30</v>
          </cell>
          <cell r="D3710">
            <v>25</v>
          </cell>
          <cell r="E3710" t="str">
            <v>R=A1R</v>
          </cell>
          <cell r="F3710">
            <v>3</v>
          </cell>
          <cell r="G3710">
            <v>39343</v>
          </cell>
          <cell r="H3710">
            <v>999</v>
          </cell>
          <cell r="I3710">
            <v>4</v>
          </cell>
          <cell r="J3710">
            <v>4</v>
          </cell>
        </row>
        <row r="3711">
          <cell r="A3711" t="str">
            <v>SSAN</v>
          </cell>
          <cell r="B3711" t="str">
            <v>Secondary Service Greater than 5kW w/o ID</v>
          </cell>
          <cell r="C3711">
            <v>30</v>
          </cell>
          <cell r="D3711">
            <v>25</v>
          </cell>
          <cell r="E3711" t="str">
            <v>R=A1R</v>
          </cell>
          <cell r="F3711">
            <v>3</v>
          </cell>
          <cell r="G3711">
            <v>39356</v>
          </cell>
          <cell r="H3711">
            <v>999</v>
          </cell>
          <cell r="I3711">
            <v>4</v>
          </cell>
          <cell r="J3711">
            <v>4</v>
          </cell>
        </row>
        <row r="3712">
          <cell r="A3712" t="str">
            <v>SSNN</v>
          </cell>
          <cell r="B3712" t="str">
            <v>Secondary Service Greater than 5kW w/o ID</v>
          </cell>
          <cell r="C3712">
            <v>30</v>
          </cell>
          <cell r="D3712">
            <v>25</v>
          </cell>
          <cell r="E3712" t="str">
            <v>R=A1R</v>
          </cell>
          <cell r="F3712">
            <v>3</v>
          </cell>
          <cell r="G3712">
            <v>39420</v>
          </cell>
          <cell r="H3712">
            <v>999</v>
          </cell>
          <cell r="I3712">
            <v>4</v>
          </cell>
          <cell r="J3712">
            <v>5</v>
          </cell>
        </row>
        <row r="3713">
          <cell r="A3713" t="str">
            <v>SSPN</v>
          </cell>
          <cell r="B3713" t="str">
            <v>Secondary Service Greater than 5kW w/o ID</v>
          </cell>
          <cell r="C3713">
            <v>30</v>
          </cell>
          <cell r="D3713">
            <v>25</v>
          </cell>
          <cell r="E3713" t="str">
            <v>R=A1D</v>
          </cell>
          <cell r="F3713">
            <v>3</v>
          </cell>
          <cell r="G3713">
            <v>39580</v>
          </cell>
          <cell r="H3713">
            <v>999</v>
          </cell>
          <cell r="I3713">
            <v>3</v>
          </cell>
          <cell r="J3713">
            <v>2</v>
          </cell>
        </row>
        <row r="3714">
          <cell r="A3714" t="str">
            <v>SSGN</v>
          </cell>
          <cell r="B3714" t="str">
            <v>Secondary Service Greater than 5kW w/o ID</v>
          </cell>
          <cell r="C3714">
            <v>30</v>
          </cell>
          <cell r="D3714">
            <v>25</v>
          </cell>
          <cell r="E3714" t="str">
            <v>R=A1D</v>
          </cell>
          <cell r="F3714">
            <v>3</v>
          </cell>
          <cell r="G3714">
            <v>39636</v>
          </cell>
          <cell r="H3714">
            <v>999</v>
          </cell>
          <cell r="I3714">
            <v>4</v>
          </cell>
          <cell r="J3714">
            <v>62</v>
          </cell>
        </row>
        <row r="3715">
          <cell r="A3715" t="str">
            <v>SSAN</v>
          </cell>
          <cell r="B3715" t="str">
            <v>Secondary Service Greater than 5kW w/o ID</v>
          </cell>
          <cell r="C3715">
            <v>30</v>
          </cell>
          <cell r="D3715">
            <v>25</v>
          </cell>
          <cell r="E3715" t="str">
            <v>R=A1D</v>
          </cell>
          <cell r="F3715">
            <v>3</v>
          </cell>
          <cell r="G3715">
            <v>39587</v>
          </cell>
          <cell r="H3715">
            <v>999</v>
          </cell>
          <cell r="I3715">
            <v>3</v>
          </cell>
          <cell r="J3715">
            <v>3</v>
          </cell>
        </row>
        <row r="3716">
          <cell r="A3716" t="str">
            <v>SSPN</v>
          </cell>
          <cell r="B3716" t="str">
            <v>Secondary Service Greater than 5kW w/o ID</v>
          </cell>
          <cell r="C3716">
            <v>30</v>
          </cell>
          <cell r="D3716">
            <v>25</v>
          </cell>
          <cell r="E3716" t="str">
            <v>R=A1D</v>
          </cell>
          <cell r="F3716">
            <v>3</v>
          </cell>
          <cell r="G3716">
            <v>39764</v>
          </cell>
          <cell r="H3716">
            <v>999</v>
          </cell>
          <cell r="I3716">
            <v>4</v>
          </cell>
          <cell r="J3716">
            <v>2</v>
          </cell>
        </row>
        <row r="3717">
          <cell r="A3717" t="str">
            <v>SSNN</v>
          </cell>
          <cell r="B3717" t="str">
            <v>Secondary Service Greater than 5kW w/o ID</v>
          </cell>
          <cell r="C3717">
            <v>30</v>
          </cell>
          <cell r="D3717">
            <v>25</v>
          </cell>
          <cell r="E3717" t="str">
            <v>R=A1D</v>
          </cell>
          <cell r="F3717">
            <v>3</v>
          </cell>
          <cell r="G3717">
            <v>39954</v>
          </cell>
          <cell r="H3717">
            <v>999</v>
          </cell>
          <cell r="I3717">
            <v>4</v>
          </cell>
          <cell r="J3717">
            <v>12</v>
          </cell>
        </row>
        <row r="3718">
          <cell r="A3718" t="str">
            <v>SSGN</v>
          </cell>
          <cell r="B3718" t="str">
            <v>Secondary Service Greater than 5kW w/o ID</v>
          </cell>
          <cell r="C3718">
            <v>30</v>
          </cell>
          <cell r="D3718">
            <v>25</v>
          </cell>
          <cell r="E3718" t="str">
            <v>R=A1D</v>
          </cell>
          <cell r="F3718">
            <v>3</v>
          </cell>
          <cell r="G3718">
            <v>39863</v>
          </cell>
          <cell r="H3718">
            <v>999</v>
          </cell>
          <cell r="I3718">
            <v>4</v>
          </cell>
          <cell r="J3718">
            <v>12</v>
          </cell>
        </row>
        <row r="3719">
          <cell r="A3719" t="str">
            <v>SSAN</v>
          </cell>
          <cell r="B3719" t="str">
            <v>Secondary Service Greater than 5kW w/o ID</v>
          </cell>
          <cell r="C3719">
            <v>30</v>
          </cell>
          <cell r="D3719">
            <v>25</v>
          </cell>
          <cell r="E3719" t="str">
            <v>R=A1D</v>
          </cell>
          <cell r="F3719">
            <v>3</v>
          </cell>
          <cell r="G3719">
            <v>40030</v>
          </cell>
          <cell r="H3719">
            <v>999</v>
          </cell>
          <cell r="I3719">
            <v>4</v>
          </cell>
          <cell r="J3719">
            <v>8</v>
          </cell>
        </row>
        <row r="3720">
          <cell r="A3720" t="str">
            <v>SSNN</v>
          </cell>
          <cell r="B3720" t="str">
            <v>Secondary Service Greater than 5kW w/o ID</v>
          </cell>
          <cell r="C3720">
            <v>30</v>
          </cell>
          <cell r="D3720">
            <v>25</v>
          </cell>
          <cell r="E3720" t="str">
            <v>R=A1D+</v>
          </cell>
          <cell r="F3720">
            <v>3</v>
          </cell>
          <cell r="G3720">
            <v>40290</v>
          </cell>
          <cell r="H3720">
            <v>999</v>
          </cell>
          <cell r="I3720">
            <v>4</v>
          </cell>
          <cell r="J3720">
            <v>3</v>
          </cell>
        </row>
        <row r="3721">
          <cell r="A3721" t="str">
            <v>SSNN</v>
          </cell>
          <cell r="B3721" t="str">
            <v>Secondary Service Greater than 5kW w/o ID</v>
          </cell>
          <cell r="C3721">
            <v>30</v>
          </cell>
          <cell r="D3721">
            <v>25</v>
          </cell>
          <cell r="E3721" t="str">
            <v>R=A1D</v>
          </cell>
          <cell r="F3721">
            <v>3</v>
          </cell>
          <cell r="H3721">
            <v>0</v>
          </cell>
          <cell r="I3721">
            <v>0</v>
          </cell>
          <cell r="J3721">
            <v>3</v>
          </cell>
        </row>
        <row r="3722">
          <cell r="A3722" t="str">
            <v>SSGN</v>
          </cell>
          <cell r="B3722" t="str">
            <v>Secondary Service Greater than 5kW w/o ID</v>
          </cell>
          <cell r="C3722">
            <v>30</v>
          </cell>
          <cell r="D3722">
            <v>25</v>
          </cell>
          <cell r="E3722" t="str">
            <v>R=VM62S</v>
          </cell>
          <cell r="F3722">
            <v>3</v>
          </cell>
          <cell r="H3722">
            <v>480</v>
          </cell>
          <cell r="I3722">
            <v>3</v>
          </cell>
          <cell r="J3722">
            <v>7</v>
          </cell>
        </row>
        <row r="3723">
          <cell r="A3723" t="str">
            <v>SSAN</v>
          </cell>
          <cell r="B3723" t="str">
            <v>Secondary Service Greater than 5kW w/o ID</v>
          </cell>
          <cell r="C3723">
            <v>30</v>
          </cell>
          <cell r="D3723">
            <v>25</v>
          </cell>
          <cell r="E3723" t="str">
            <v>R=PWSY</v>
          </cell>
          <cell r="F3723">
            <v>3</v>
          </cell>
          <cell r="H3723">
            <v>480</v>
          </cell>
          <cell r="I3723">
            <v>4</v>
          </cell>
          <cell r="J3723">
            <v>1</v>
          </cell>
        </row>
        <row r="3724">
          <cell r="A3724" t="str">
            <v>SSPN</v>
          </cell>
          <cell r="B3724" t="str">
            <v>Secondary Service Greater than 5kW w/o ID</v>
          </cell>
          <cell r="C3724">
            <v>30</v>
          </cell>
          <cell r="D3724">
            <v>25</v>
          </cell>
          <cell r="E3724" t="str">
            <v>R=A1D</v>
          </cell>
          <cell r="F3724">
            <v>3</v>
          </cell>
          <cell r="G3724">
            <v>38482</v>
          </cell>
          <cell r="H3724">
            <v>999</v>
          </cell>
          <cell r="I3724">
            <v>4</v>
          </cell>
          <cell r="J3724">
            <v>2</v>
          </cell>
        </row>
        <row r="3725">
          <cell r="A3725" t="str">
            <v>SSGN</v>
          </cell>
          <cell r="B3725" t="str">
            <v>Secondary Service Greater than 5kW w/o ID</v>
          </cell>
          <cell r="C3725">
            <v>30</v>
          </cell>
          <cell r="D3725">
            <v>25</v>
          </cell>
          <cell r="E3725" t="str">
            <v>R=A1D</v>
          </cell>
          <cell r="F3725">
            <v>3</v>
          </cell>
          <cell r="G3725">
            <v>38441</v>
          </cell>
          <cell r="H3725">
            <v>999</v>
          </cell>
          <cell r="I3725">
            <v>4</v>
          </cell>
          <cell r="J3725">
            <v>7</v>
          </cell>
        </row>
        <row r="3726">
          <cell r="A3726" t="str">
            <v>SSAN</v>
          </cell>
          <cell r="B3726" t="str">
            <v>Secondary Service Greater than 5kW w/o ID</v>
          </cell>
          <cell r="C3726">
            <v>30</v>
          </cell>
          <cell r="D3726">
            <v>25</v>
          </cell>
          <cell r="E3726" t="str">
            <v>R=DXS2</v>
          </cell>
          <cell r="F3726">
            <v>3</v>
          </cell>
          <cell r="H3726">
            <v>480</v>
          </cell>
          <cell r="I3726">
            <v>3</v>
          </cell>
          <cell r="J3726">
            <v>1</v>
          </cell>
        </row>
        <row r="3727">
          <cell r="A3727" t="str">
            <v>SSPN</v>
          </cell>
          <cell r="B3727" t="str">
            <v>Secondary Service Greater than 5kW w/o ID</v>
          </cell>
          <cell r="C3727">
            <v>30</v>
          </cell>
          <cell r="D3727">
            <v>25</v>
          </cell>
          <cell r="E3727" t="str">
            <v>R=VM62S</v>
          </cell>
          <cell r="F3727">
            <v>3</v>
          </cell>
          <cell r="H3727">
            <v>480</v>
          </cell>
          <cell r="I3727">
            <v>3</v>
          </cell>
          <cell r="J3727">
            <v>2</v>
          </cell>
        </row>
        <row r="3728">
          <cell r="A3728" t="str">
            <v>SSGN</v>
          </cell>
          <cell r="B3728" t="str">
            <v>Secondary Service Greater than 5kW w/o ID</v>
          </cell>
          <cell r="C3728">
            <v>30</v>
          </cell>
          <cell r="D3728">
            <v>25</v>
          </cell>
          <cell r="E3728" t="str">
            <v>R=A1D</v>
          </cell>
          <cell r="F3728">
            <v>3</v>
          </cell>
          <cell r="G3728">
            <v>38257</v>
          </cell>
          <cell r="H3728">
            <v>999</v>
          </cell>
          <cell r="I3728">
            <v>4</v>
          </cell>
          <cell r="J3728">
            <v>4</v>
          </cell>
        </row>
        <row r="3729">
          <cell r="A3729" t="str">
            <v>SSGN</v>
          </cell>
          <cell r="B3729" t="str">
            <v>Secondary Service Greater than 5kW w/o ID</v>
          </cell>
          <cell r="C3729">
            <v>30</v>
          </cell>
          <cell r="D3729">
            <v>25</v>
          </cell>
          <cell r="E3729" t="str">
            <v>R=A1D</v>
          </cell>
          <cell r="F3729">
            <v>3</v>
          </cell>
          <cell r="G3729">
            <v>38450</v>
          </cell>
          <cell r="H3729">
            <v>999</v>
          </cell>
          <cell r="I3729">
            <v>3</v>
          </cell>
          <cell r="J3729">
            <v>2</v>
          </cell>
        </row>
        <row r="3730">
          <cell r="A3730" t="str">
            <v>SSPN</v>
          </cell>
          <cell r="B3730" t="str">
            <v>Secondary Service Greater than 5kW w/o ID</v>
          </cell>
          <cell r="C3730">
            <v>30</v>
          </cell>
          <cell r="D3730">
            <v>25</v>
          </cell>
          <cell r="E3730" t="str">
            <v>R=A1D</v>
          </cell>
          <cell r="F3730">
            <v>3</v>
          </cell>
          <cell r="G3730">
            <v>38450</v>
          </cell>
          <cell r="H3730">
            <v>999</v>
          </cell>
          <cell r="I3730">
            <v>3</v>
          </cell>
          <cell r="J3730">
            <v>1</v>
          </cell>
        </row>
        <row r="3731">
          <cell r="A3731" t="str">
            <v>SSNN</v>
          </cell>
          <cell r="B3731" t="str">
            <v>Secondary Service Greater than 5kW w/o ID</v>
          </cell>
          <cell r="C3731">
            <v>30</v>
          </cell>
          <cell r="D3731">
            <v>25</v>
          </cell>
          <cell r="E3731" t="str">
            <v>R=A3D</v>
          </cell>
          <cell r="F3731">
            <v>3</v>
          </cell>
          <cell r="G3731">
            <v>38181</v>
          </cell>
          <cell r="H3731">
            <v>999</v>
          </cell>
          <cell r="I3731">
            <v>4</v>
          </cell>
          <cell r="J3731">
            <v>1</v>
          </cell>
        </row>
        <row r="3732">
          <cell r="A3732" t="str">
            <v>SSGN</v>
          </cell>
          <cell r="B3732" t="str">
            <v>Secondary Service Greater than 5kW w/o ID</v>
          </cell>
          <cell r="C3732">
            <v>30</v>
          </cell>
          <cell r="D3732">
            <v>25</v>
          </cell>
          <cell r="E3732" t="str">
            <v>R=A1D</v>
          </cell>
          <cell r="F3732">
            <v>3</v>
          </cell>
          <cell r="G3732">
            <v>38533</v>
          </cell>
          <cell r="H3732">
            <v>999</v>
          </cell>
          <cell r="I3732">
            <v>4</v>
          </cell>
          <cell r="J3732">
            <v>2</v>
          </cell>
        </row>
        <row r="3733">
          <cell r="A3733" t="str">
            <v>SSMN</v>
          </cell>
          <cell r="B3733" t="str">
            <v>Secondary Service Greater than 5kW w/o ID</v>
          </cell>
          <cell r="C3733">
            <v>30</v>
          </cell>
          <cell r="D3733">
            <v>25</v>
          </cell>
          <cell r="E3733" t="str">
            <v>R=A1D</v>
          </cell>
          <cell r="F3733">
            <v>3</v>
          </cell>
          <cell r="G3733">
            <v>38161</v>
          </cell>
          <cell r="H3733">
            <v>999</v>
          </cell>
          <cell r="I3733">
            <v>4</v>
          </cell>
          <cell r="J3733">
            <v>1</v>
          </cell>
        </row>
        <row r="3734">
          <cell r="A3734" t="str">
            <v>SSGN</v>
          </cell>
          <cell r="B3734" t="str">
            <v>Secondary Service Greater than 5kW w/o ID</v>
          </cell>
          <cell r="C3734">
            <v>30</v>
          </cell>
          <cell r="D3734">
            <v>25</v>
          </cell>
          <cell r="E3734" t="str">
            <v>R=A1D</v>
          </cell>
          <cell r="F3734">
            <v>3</v>
          </cell>
          <cell r="G3734">
            <v>38075</v>
          </cell>
          <cell r="H3734">
            <v>999</v>
          </cell>
          <cell r="I3734">
            <v>3</v>
          </cell>
          <cell r="J3734">
            <v>2</v>
          </cell>
        </row>
        <row r="3735">
          <cell r="A3735" t="str">
            <v>SSNN</v>
          </cell>
          <cell r="B3735" t="str">
            <v>Secondary Service Greater than 5kW w/o ID</v>
          </cell>
          <cell r="C3735">
            <v>30</v>
          </cell>
          <cell r="D3735">
            <v>25</v>
          </cell>
          <cell r="E3735" t="str">
            <v>R=A1D</v>
          </cell>
          <cell r="F3735">
            <v>3</v>
          </cell>
          <cell r="G3735">
            <v>37851</v>
          </cell>
          <cell r="H3735">
            <v>999</v>
          </cell>
          <cell r="I3735">
            <v>3</v>
          </cell>
          <cell r="J3735">
            <v>7</v>
          </cell>
        </row>
        <row r="3736">
          <cell r="A3736" t="str">
            <v>SSNN</v>
          </cell>
          <cell r="B3736" t="str">
            <v>Secondary Service Greater than 5kW w/o ID</v>
          </cell>
          <cell r="C3736">
            <v>30</v>
          </cell>
          <cell r="D3736">
            <v>25</v>
          </cell>
          <cell r="E3736" t="str">
            <v>R=A1D</v>
          </cell>
          <cell r="F3736">
            <v>3</v>
          </cell>
          <cell r="G3736">
            <v>37811</v>
          </cell>
          <cell r="H3736">
            <v>999</v>
          </cell>
          <cell r="I3736">
            <v>4</v>
          </cell>
          <cell r="J3736">
            <v>1</v>
          </cell>
        </row>
        <row r="3737">
          <cell r="A3737" t="str">
            <v>SSPN</v>
          </cell>
          <cell r="B3737" t="str">
            <v>Secondary Service Greater than 5kW w/o ID</v>
          </cell>
          <cell r="C3737">
            <v>30</v>
          </cell>
          <cell r="D3737">
            <v>25</v>
          </cell>
          <cell r="E3737" t="str">
            <v>R=A1D</v>
          </cell>
          <cell r="F3737">
            <v>3</v>
          </cell>
          <cell r="G3737">
            <v>37811</v>
          </cell>
          <cell r="H3737">
            <v>999</v>
          </cell>
          <cell r="I3737">
            <v>4</v>
          </cell>
          <cell r="J3737">
            <v>1</v>
          </cell>
        </row>
        <row r="3738">
          <cell r="A3738" t="str">
            <v>SSNN</v>
          </cell>
          <cell r="B3738" t="str">
            <v>Secondary Service Greater than 5kW w/o ID</v>
          </cell>
          <cell r="C3738">
            <v>30</v>
          </cell>
          <cell r="D3738">
            <v>25</v>
          </cell>
          <cell r="E3738" t="str">
            <v>R=A1D</v>
          </cell>
          <cell r="F3738">
            <v>3</v>
          </cell>
          <cell r="G3738">
            <v>37817</v>
          </cell>
          <cell r="H3738">
            <v>999</v>
          </cell>
          <cell r="I3738">
            <v>4</v>
          </cell>
          <cell r="J3738">
            <v>18</v>
          </cell>
        </row>
        <row r="3739">
          <cell r="A3739" t="str">
            <v>SSGN</v>
          </cell>
          <cell r="B3739" t="str">
            <v>Secondary Service Greater than 5kW w/o ID</v>
          </cell>
          <cell r="C3739">
            <v>30</v>
          </cell>
          <cell r="D3739">
            <v>25</v>
          </cell>
          <cell r="E3739" t="str">
            <v>R=SV4SD</v>
          </cell>
          <cell r="F3739">
            <v>3</v>
          </cell>
          <cell r="H3739">
            <v>277</v>
          </cell>
          <cell r="I3739">
            <v>4</v>
          </cell>
          <cell r="J3739">
            <v>2</v>
          </cell>
        </row>
        <row r="3740">
          <cell r="A3740" t="str">
            <v>SSNN</v>
          </cell>
          <cell r="B3740" t="str">
            <v>Secondary Service Greater than 5kW w/o ID</v>
          </cell>
          <cell r="C3740">
            <v>30</v>
          </cell>
          <cell r="D3740">
            <v>25</v>
          </cell>
          <cell r="E3740" t="str">
            <v>R=A1D</v>
          </cell>
          <cell r="F3740">
            <v>3</v>
          </cell>
          <cell r="G3740">
            <v>37704</v>
          </cell>
          <cell r="H3740">
            <v>999</v>
          </cell>
          <cell r="I3740">
            <v>3</v>
          </cell>
          <cell r="J3740">
            <v>1</v>
          </cell>
        </row>
        <row r="3741">
          <cell r="A3741" t="str">
            <v>SSGN</v>
          </cell>
          <cell r="B3741" t="str">
            <v>Secondary Service Greater than 5kW w/o ID</v>
          </cell>
          <cell r="C3741">
            <v>30</v>
          </cell>
          <cell r="D3741">
            <v>25</v>
          </cell>
          <cell r="E3741" t="str">
            <v>R=SV4SD</v>
          </cell>
          <cell r="F3741">
            <v>3</v>
          </cell>
          <cell r="H3741">
            <v>277</v>
          </cell>
          <cell r="I3741">
            <v>4</v>
          </cell>
          <cell r="J3741">
            <v>1</v>
          </cell>
        </row>
        <row r="3742">
          <cell r="A3742" t="str">
            <v>SSGN</v>
          </cell>
          <cell r="B3742" t="str">
            <v>Secondary Service Greater than 5kW w/o ID</v>
          </cell>
          <cell r="C3742">
            <v>30</v>
          </cell>
          <cell r="D3742">
            <v>25</v>
          </cell>
          <cell r="E3742" t="str">
            <v>R=SV4SD</v>
          </cell>
          <cell r="F3742">
            <v>3</v>
          </cell>
          <cell r="H3742">
            <v>120</v>
          </cell>
          <cell r="I3742">
            <v>3</v>
          </cell>
          <cell r="J3742">
            <v>1</v>
          </cell>
        </row>
        <row r="3743">
          <cell r="A3743" t="str">
            <v>SSNN</v>
          </cell>
          <cell r="B3743" t="str">
            <v>Secondary Service Greater than 5kW w/o ID</v>
          </cell>
          <cell r="C3743">
            <v>30</v>
          </cell>
          <cell r="D3743">
            <v>25</v>
          </cell>
          <cell r="E3743" t="str">
            <v>R=A1D</v>
          </cell>
          <cell r="F3743">
            <v>3</v>
          </cell>
          <cell r="G3743">
            <v>36404</v>
          </cell>
          <cell r="H3743">
            <v>999</v>
          </cell>
          <cell r="I3743">
            <v>4</v>
          </cell>
          <cell r="J3743">
            <v>2</v>
          </cell>
        </row>
        <row r="3744">
          <cell r="A3744" t="str">
            <v>SSNN</v>
          </cell>
          <cell r="B3744" t="str">
            <v>Secondary Service Greater than 5kW w/o ID</v>
          </cell>
          <cell r="C3744">
            <v>30</v>
          </cell>
          <cell r="D3744">
            <v>25</v>
          </cell>
          <cell r="E3744" t="str">
            <v>R=A1D</v>
          </cell>
          <cell r="F3744">
            <v>3</v>
          </cell>
          <cell r="G3744">
            <v>36161</v>
          </cell>
          <cell r="H3744">
            <v>999</v>
          </cell>
          <cell r="I3744">
            <v>4</v>
          </cell>
          <cell r="J3744">
            <v>15</v>
          </cell>
        </row>
        <row r="3745">
          <cell r="A3745" t="str">
            <v>SSNN</v>
          </cell>
          <cell r="B3745" t="str">
            <v>Secondary Service Greater than 5kW w/o ID</v>
          </cell>
          <cell r="C3745">
            <v>30</v>
          </cell>
          <cell r="D3745">
            <v>25</v>
          </cell>
          <cell r="E3745" t="str">
            <v>R=A1D</v>
          </cell>
          <cell r="F3745">
            <v>3</v>
          </cell>
          <cell r="G3745">
            <v>35431</v>
          </cell>
          <cell r="H3745">
            <v>999</v>
          </cell>
          <cell r="I3745">
            <v>3</v>
          </cell>
          <cell r="J3745">
            <v>1</v>
          </cell>
        </row>
        <row r="3746">
          <cell r="A3746" t="str">
            <v>SSGN</v>
          </cell>
          <cell r="B3746" t="str">
            <v>Secondary Service Greater than 5kW w/o ID</v>
          </cell>
          <cell r="C3746">
            <v>30</v>
          </cell>
          <cell r="D3746">
            <v>25</v>
          </cell>
          <cell r="E3746" t="str">
            <v>R=A1D</v>
          </cell>
          <cell r="F3746">
            <v>3</v>
          </cell>
          <cell r="G3746">
            <v>36405</v>
          </cell>
          <cell r="H3746">
            <v>999</v>
          </cell>
          <cell r="I3746">
            <v>3</v>
          </cell>
          <cell r="J3746">
            <v>1</v>
          </cell>
        </row>
        <row r="3747">
          <cell r="A3747" t="str">
            <v>SSGN</v>
          </cell>
          <cell r="B3747" t="str">
            <v>Secondary Service Greater than 5kW w/o ID</v>
          </cell>
          <cell r="C3747">
            <v>30</v>
          </cell>
          <cell r="D3747">
            <v>25</v>
          </cell>
          <cell r="E3747" t="str">
            <v>R=A1D</v>
          </cell>
          <cell r="F3747">
            <v>3</v>
          </cell>
          <cell r="G3747">
            <v>35796</v>
          </cell>
          <cell r="H3747">
            <v>999</v>
          </cell>
          <cell r="I3747">
            <v>4</v>
          </cell>
          <cell r="J3747">
            <v>2</v>
          </cell>
        </row>
        <row r="3748">
          <cell r="A3748" t="str">
            <v>SSGN</v>
          </cell>
          <cell r="B3748" t="str">
            <v>Secondary Service Greater than 5kW w/o ID</v>
          </cell>
          <cell r="C3748">
            <v>30</v>
          </cell>
          <cell r="D3748">
            <v>25</v>
          </cell>
          <cell r="E3748" t="str">
            <v>R=A1D</v>
          </cell>
          <cell r="F3748">
            <v>3</v>
          </cell>
          <cell r="G3748">
            <v>36405</v>
          </cell>
          <cell r="H3748">
            <v>999</v>
          </cell>
          <cell r="I3748">
            <v>4</v>
          </cell>
          <cell r="J3748">
            <v>4</v>
          </cell>
        </row>
        <row r="3749">
          <cell r="A3749" t="str">
            <v>SSPN</v>
          </cell>
          <cell r="B3749" t="str">
            <v>Secondary Service Greater than 5kW w/o ID</v>
          </cell>
          <cell r="C3749">
            <v>30</v>
          </cell>
          <cell r="D3749">
            <v>25</v>
          </cell>
          <cell r="E3749" t="str">
            <v>R=A1D</v>
          </cell>
          <cell r="F3749">
            <v>3</v>
          </cell>
          <cell r="G3749">
            <v>36481</v>
          </cell>
          <cell r="H3749">
            <v>999</v>
          </cell>
          <cell r="I3749">
            <v>4</v>
          </cell>
          <cell r="J3749">
            <v>1</v>
          </cell>
        </row>
        <row r="3750">
          <cell r="A3750" t="str">
            <v>SSNN</v>
          </cell>
          <cell r="B3750" t="str">
            <v>Secondary Service Greater than 5kW w/o ID</v>
          </cell>
          <cell r="C3750">
            <v>30</v>
          </cell>
          <cell r="D3750">
            <v>25</v>
          </cell>
          <cell r="E3750" t="str">
            <v>R=A1D</v>
          </cell>
          <cell r="F3750">
            <v>3</v>
          </cell>
          <cell r="G3750">
            <v>36460</v>
          </cell>
          <cell r="H3750">
            <v>999</v>
          </cell>
          <cell r="I3750">
            <v>3</v>
          </cell>
          <cell r="J3750">
            <v>1</v>
          </cell>
        </row>
        <row r="3751">
          <cell r="A3751" t="str">
            <v>SSNN</v>
          </cell>
          <cell r="B3751" t="str">
            <v>Secondary Service Greater than 5kW w/o ID</v>
          </cell>
          <cell r="C3751">
            <v>30</v>
          </cell>
          <cell r="D3751">
            <v>25</v>
          </cell>
          <cell r="E3751" t="str">
            <v>R=A1D</v>
          </cell>
          <cell r="F3751">
            <v>3</v>
          </cell>
          <cell r="G3751">
            <v>36563</v>
          </cell>
          <cell r="H3751">
            <v>999</v>
          </cell>
          <cell r="I3751">
            <v>3</v>
          </cell>
          <cell r="J3751">
            <v>1</v>
          </cell>
        </row>
        <row r="3752">
          <cell r="A3752" t="str">
            <v>SSGN</v>
          </cell>
          <cell r="B3752" t="str">
            <v>Secondary Service Greater than 5kW w/o ID</v>
          </cell>
          <cell r="C3752">
            <v>30</v>
          </cell>
          <cell r="D3752">
            <v>25</v>
          </cell>
          <cell r="E3752" t="str">
            <v>R=A1D</v>
          </cell>
          <cell r="F3752">
            <v>3</v>
          </cell>
          <cell r="G3752">
            <v>37676</v>
          </cell>
          <cell r="H3752">
            <v>999</v>
          </cell>
          <cell r="I3752">
            <v>4</v>
          </cell>
          <cell r="J3752">
            <v>16</v>
          </cell>
        </row>
        <row r="3753">
          <cell r="A3753" t="str">
            <v>SSNN</v>
          </cell>
          <cell r="B3753" t="str">
            <v>Secondary Service Greater than 5kW w/o ID</v>
          </cell>
          <cell r="C3753">
            <v>30</v>
          </cell>
          <cell r="D3753">
            <v>25</v>
          </cell>
          <cell r="E3753" t="str">
            <v>R=A1D</v>
          </cell>
          <cell r="F3753">
            <v>3</v>
          </cell>
          <cell r="G3753">
            <v>36664</v>
          </cell>
          <cell r="H3753">
            <v>999</v>
          </cell>
          <cell r="I3753">
            <v>4</v>
          </cell>
          <cell r="J3753">
            <v>1</v>
          </cell>
        </row>
        <row r="3754">
          <cell r="A3754" t="str">
            <v>SSGN</v>
          </cell>
          <cell r="B3754" t="str">
            <v>Secondary Service Greater than 5kW w/o ID</v>
          </cell>
          <cell r="C3754">
            <v>30</v>
          </cell>
          <cell r="D3754">
            <v>25</v>
          </cell>
          <cell r="E3754" t="str">
            <v>R=A1R</v>
          </cell>
          <cell r="F3754">
            <v>3</v>
          </cell>
          <cell r="G3754">
            <v>37676</v>
          </cell>
          <cell r="H3754">
            <v>999</v>
          </cell>
          <cell r="I3754">
            <v>4</v>
          </cell>
          <cell r="J3754">
            <v>2</v>
          </cell>
        </row>
        <row r="3755">
          <cell r="A3755" t="str">
            <v>SSGN</v>
          </cell>
          <cell r="B3755" t="str">
            <v>Secondary Service Greater than 5kW w/o ID</v>
          </cell>
          <cell r="C3755">
            <v>30</v>
          </cell>
          <cell r="D3755">
            <v>25</v>
          </cell>
          <cell r="E3755" t="str">
            <v>R=A1D</v>
          </cell>
          <cell r="F3755">
            <v>3</v>
          </cell>
          <cell r="G3755">
            <v>36595</v>
          </cell>
          <cell r="H3755">
            <v>999</v>
          </cell>
          <cell r="I3755">
            <v>3</v>
          </cell>
          <cell r="J3755">
            <v>1</v>
          </cell>
        </row>
        <row r="3756">
          <cell r="A3756" t="str">
            <v>SSGN</v>
          </cell>
          <cell r="B3756" t="str">
            <v>Secondary Service Greater than 5kW w/o ID</v>
          </cell>
          <cell r="C3756">
            <v>30</v>
          </cell>
          <cell r="D3756">
            <v>25</v>
          </cell>
          <cell r="E3756" t="str">
            <v>R=A1D</v>
          </cell>
          <cell r="F3756">
            <v>3</v>
          </cell>
          <cell r="G3756">
            <v>36435</v>
          </cell>
          <cell r="H3756">
            <v>999</v>
          </cell>
          <cell r="I3756">
            <v>4</v>
          </cell>
          <cell r="J3756">
            <v>1</v>
          </cell>
        </row>
        <row r="3757">
          <cell r="A3757" t="str">
            <v>SSNN</v>
          </cell>
          <cell r="B3757" t="str">
            <v>Secondary Service Greater than 5kW w/o ID</v>
          </cell>
          <cell r="C3757">
            <v>30</v>
          </cell>
          <cell r="D3757">
            <v>25</v>
          </cell>
          <cell r="E3757" t="str">
            <v>R=A1D</v>
          </cell>
          <cell r="F3757">
            <v>3</v>
          </cell>
          <cell r="G3757">
            <v>36846</v>
          </cell>
          <cell r="H3757">
            <v>999</v>
          </cell>
          <cell r="I3757">
            <v>4</v>
          </cell>
          <cell r="J3757">
            <v>2</v>
          </cell>
        </row>
        <row r="3758">
          <cell r="A3758" t="str">
            <v>SSNN</v>
          </cell>
          <cell r="B3758" t="str">
            <v>Secondary Service Greater than 5kW w/o ID</v>
          </cell>
          <cell r="C3758">
            <v>30</v>
          </cell>
          <cell r="D3758">
            <v>25</v>
          </cell>
          <cell r="E3758" t="str">
            <v>R=A1D</v>
          </cell>
          <cell r="F3758">
            <v>3</v>
          </cell>
          <cell r="G3758">
            <v>36796</v>
          </cell>
          <cell r="H3758">
            <v>999</v>
          </cell>
          <cell r="I3758">
            <v>4</v>
          </cell>
          <cell r="J3758">
            <v>1</v>
          </cell>
        </row>
        <row r="3759">
          <cell r="A3759" t="str">
            <v>SSGN</v>
          </cell>
          <cell r="B3759" t="str">
            <v>Secondary Service Greater than 5kW w/o ID</v>
          </cell>
          <cell r="C3759">
            <v>30</v>
          </cell>
          <cell r="D3759">
            <v>25</v>
          </cell>
          <cell r="E3759" t="str">
            <v>R=A1D</v>
          </cell>
          <cell r="F3759">
            <v>3</v>
          </cell>
          <cell r="G3759">
            <v>37064</v>
          </cell>
          <cell r="H3759">
            <v>999</v>
          </cell>
          <cell r="I3759">
            <v>4</v>
          </cell>
          <cell r="J3759">
            <v>1</v>
          </cell>
        </row>
        <row r="3760">
          <cell r="A3760" t="str">
            <v>SSGN</v>
          </cell>
          <cell r="B3760" t="str">
            <v>Secondary Service Greater than 5kW w/o ID</v>
          </cell>
          <cell r="C3760">
            <v>30</v>
          </cell>
          <cell r="D3760">
            <v>25</v>
          </cell>
          <cell r="E3760" t="str">
            <v>R=A1D</v>
          </cell>
          <cell r="F3760">
            <v>3</v>
          </cell>
          <cell r="G3760">
            <v>37301</v>
          </cell>
          <cell r="H3760">
            <v>999</v>
          </cell>
          <cell r="I3760">
            <v>4</v>
          </cell>
          <cell r="J3760">
            <v>5</v>
          </cell>
        </row>
        <row r="3761">
          <cell r="A3761" t="str">
            <v>SSGN</v>
          </cell>
          <cell r="B3761" t="str">
            <v>Secondary Service Greater than 5kW w/o ID</v>
          </cell>
          <cell r="C3761">
            <v>30</v>
          </cell>
          <cell r="D3761">
            <v>25</v>
          </cell>
          <cell r="E3761" t="str">
            <v>R=A1D</v>
          </cell>
          <cell r="F3761">
            <v>3</v>
          </cell>
          <cell r="G3761">
            <v>37321</v>
          </cell>
          <cell r="H3761">
            <v>999</v>
          </cell>
          <cell r="I3761">
            <v>4</v>
          </cell>
          <cell r="J3761">
            <v>5</v>
          </cell>
        </row>
        <row r="3762">
          <cell r="A3762" t="str">
            <v>SSNN</v>
          </cell>
          <cell r="B3762" t="str">
            <v>Secondary Service Greater than 5kW w/o ID</v>
          </cell>
          <cell r="C3762">
            <v>30</v>
          </cell>
          <cell r="D3762">
            <v>25</v>
          </cell>
          <cell r="E3762" t="str">
            <v>R=A1D</v>
          </cell>
          <cell r="F3762">
            <v>3</v>
          </cell>
          <cell r="G3762">
            <v>37411</v>
          </cell>
          <cell r="H3762">
            <v>999</v>
          </cell>
          <cell r="I3762">
            <v>4</v>
          </cell>
          <cell r="J3762">
            <v>3</v>
          </cell>
        </row>
        <row r="3763">
          <cell r="A3763" t="str">
            <v>SSAN</v>
          </cell>
          <cell r="B3763" t="str">
            <v>Secondary Service Greater than 5kW w/o ID</v>
          </cell>
          <cell r="C3763">
            <v>30</v>
          </cell>
          <cell r="D3763">
            <v>25</v>
          </cell>
          <cell r="E3763" t="str">
            <v>R=A1D</v>
          </cell>
          <cell r="F3763">
            <v>3</v>
          </cell>
          <cell r="G3763">
            <v>37411</v>
          </cell>
          <cell r="H3763">
            <v>999</v>
          </cell>
          <cell r="I3763">
            <v>4</v>
          </cell>
          <cell r="J3763">
            <v>1</v>
          </cell>
        </row>
        <row r="3764">
          <cell r="A3764" t="str">
            <v>SSGN</v>
          </cell>
          <cell r="B3764" t="str">
            <v>Secondary Service Greater than 5kW w/o ID</v>
          </cell>
          <cell r="C3764">
            <v>30</v>
          </cell>
          <cell r="D3764">
            <v>25</v>
          </cell>
          <cell r="E3764" t="str">
            <v>R=A1D</v>
          </cell>
          <cell r="F3764">
            <v>3</v>
          </cell>
          <cell r="G3764">
            <v>37432</v>
          </cell>
          <cell r="H3764">
            <v>999</v>
          </cell>
          <cell r="I3764">
            <v>4</v>
          </cell>
          <cell r="J3764">
            <v>4</v>
          </cell>
        </row>
        <row r="3765">
          <cell r="A3765" t="str">
            <v>SSGN</v>
          </cell>
          <cell r="B3765" t="str">
            <v>Secondary Service Greater than 5kW w/o ID</v>
          </cell>
          <cell r="C3765">
            <v>30</v>
          </cell>
          <cell r="D3765">
            <v>25</v>
          </cell>
          <cell r="E3765" t="str">
            <v>R=A1D</v>
          </cell>
          <cell r="F3765">
            <v>3</v>
          </cell>
          <cell r="G3765">
            <v>37356</v>
          </cell>
          <cell r="H3765">
            <v>999</v>
          </cell>
          <cell r="I3765">
            <v>4</v>
          </cell>
          <cell r="J3765">
            <v>2</v>
          </cell>
        </row>
        <row r="3766">
          <cell r="A3766" t="str">
            <v>SSNN</v>
          </cell>
          <cell r="B3766" t="str">
            <v>Secondary Service Greater than 5kW w/o ID</v>
          </cell>
          <cell r="C3766">
            <v>30</v>
          </cell>
          <cell r="D3766">
            <v>25</v>
          </cell>
          <cell r="E3766" t="str">
            <v>R=A1D</v>
          </cell>
          <cell r="F3766">
            <v>3</v>
          </cell>
          <cell r="G3766">
            <v>37362</v>
          </cell>
          <cell r="H3766">
            <v>999</v>
          </cell>
          <cell r="I3766">
            <v>4</v>
          </cell>
          <cell r="J3766">
            <v>1</v>
          </cell>
        </row>
        <row r="3767">
          <cell r="A3767" t="str">
            <v>SSNN</v>
          </cell>
          <cell r="B3767" t="str">
            <v>Secondary Service Greater than 5kW w/o ID</v>
          </cell>
          <cell r="C3767">
            <v>30</v>
          </cell>
          <cell r="D3767">
            <v>25</v>
          </cell>
          <cell r="E3767" t="str">
            <v>R=A1D</v>
          </cell>
          <cell r="F3767">
            <v>3</v>
          </cell>
          <cell r="G3767">
            <v>37624</v>
          </cell>
          <cell r="H3767">
            <v>999</v>
          </cell>
          <cell r="I3767">
            <v>3</v>
          </cell>
          <cell r="J3767">
            <v>2</v>
          </cell>
        </row>
        <row r="3768">
          <cell r="A3768" t="str">
            <v>SSNN</v>
          </cell>
          <cell r="B3768" t="str">
            <v>Secondary Service Greater than 5kW w/o ID</v>
          </cell>
          <cell r="C3768">
            <v>30</v>
          </cell>
          <cell r="D3768">
            <v>25</v>
          </cell>
          <cell r="E3768" t="str">
            <v>R=A1D</v>
          </cell>
          <cell r="F3768">
            <v>3</v>
          </cell>
          <cell r="G3768">
            <v>38618</v>
          </cell>
          <cell r="H3768">
            <v>999</v>
          </cell>
          <cell r="I3768">
            <v>4</v>
          </cell>
          <cell r="J3768">
            <v>4</v>
          </cell>
        </row>
        <row r="3769">
          <cell r="A3769" t="str">
            <v>SSNN</v>
          </cell>
          <cell r="B3769" t="str">
            <v>Secondary Service Greater than 5kW w/o ID</v>
          </cell>
          <cell r="C3769">
            <v>30</v>
          </cell>
          <cell r="D3769">
            <v>25</v>
          </cell>
          <cell r="E3769" t="str">
            <v>R=A1D</v>
          </cell>
          <cell r="F3769">
            <v>3</v>
          </cell>
          <cell r="G3769">
            <v>38737</v>
          </cell>
          <cell r="H3769">
            <v>999</v>
          </cell>
          <cell r="I3769">
            <v>4</v>
          </cell>
          <cell r="J3769">
            <v>11</v>
          </cell>
        </row>
        <row r="3770">
          <cell r="A3770" t="str">
            <v>SSNN</v>
          </cell>
          <cell r="B3770" t="str">
            <v>Secondary Service Greater than 5kW w/o ID</v>
          </cell>
          <cell r="C3770">
            <v>30</v>
          </cell>
          <cell r="D3770">
            <v>25</v>
          </cell>
          <cell r="E3770" t="str">
            <v>R=A1D</v>
          </cell>
          <cell r="F3770">
            <v>3</v>
          </cell>
          <cell r="G3770">
            <v>38730</v>
          </cell>
          <cell r="H3770">
            <v>999</v>
          </cell>
          <cell r="I3770">
            <v>4</v>
          </cell>
          <cell r="J3770">
            <v>10</v>
          </cell>
        </row>
        <row r="3771">
          <cell r="A3771" t="str">
            <v>SSAN</v>
          </cell>
          <cell r="B3771" t="str">
            <v>Secondary Service Greater than 5kW w/o ID</v>
          </cell>
          <cell r="C3771">
            <v>30</v>
          </cell>
          <cell r="D3771">
            <v>25</v>
          </cell>
          <cell r="E3771" t="str">
            <v>R=A1D</v>
          </cell>
          <cell r="F3771">
            <v>3</v>
          </cell>
          <cell r="G3771">
            <v>38636</v>
          </cell>
          <cell r="H3771">
            <v>999</v>
          </cell>
          <cell r="I3771">
            <v>3</v>
          </cell>
          <cell r="J3771">
            <v>1</v>
          </cell>
        </row>
        <row r="3772">
          <cell r="A3772" t="str">
            <v>SSNN</v>
          </cell>
          <cell r="B3772" t="str">
            <v>Secondary Service Greater than 5kW w/o ID</v>
          </cell>
          <cell r="C3772">
            <v>30</v>
          </cell>
          <cell r="D3772">
            <v>25</v>
          </cell>
          <cell r="E3772" t="str">
            <v>R=A1D</v>
          </cell>
          <cell r="F3772">
            <v>3</v>
          </cell>
          <cell r="G3772">
            <v>38874</v>
          </cell>
          <cell r="H3772">
            <v>999</v>
          </cell>
          <cell r="I3772">
            <v>3</v>
          </cell>
          <cell r="J3772">
            <v>4</v>
          </cell>
        </row>
        <row r="3773">
          <cell r="A3773" t="str">
            <v>SSGN</v>
          </cell>
          <cell r="B3773" t="str">
            <v>Secondary Service Greater than 5kW w/o ID</v>
          </cell>
          <cell r="C3773">
            <v>30</v>
          </cell>
          <cell r="D3773">
            <v>25</v>
          </cell>
          <cell r="E3773" t="str">
            <v>R=A1D</v>
          </cell>
          <cell r="F3773">
            <v>3</v>
          </cell>
          <cell r="G3773">
            <v>38832</v>
          </cell>
          <cell r="H3773">
            <v>999</v>
          </cell>
          <cell r="I3773">
            <v>4</v>
          </cell>
          <cell r="J3773">
            <v>6</v>
          </cell>
        </row>
        <row r="3774">
          <cell r="A3774" t="str">
            <v>SSPN</v>
          </cell>
          <cell r="B3774" t="str">
            <v>Secondary Service Greater than 5kW w/o ID</v>
          </cell>
          <cell r="C3774">
            <v>30</v>
          </cell>
          <cell r="D3774">
            <v>25</v>
          </cell>
          <cell r="E3774" t="str">
            <v>R=A1R</v>
          </cell>
          <cell r="F3774">
            <v>3</v>
          </cell>
          <cell r="G3774">
            <v>39048</v>
          </cell>
          <cell r="H3774">
            <v>999</v>
          </cell>
          <cell r="I3774">
            <v>3</v>
          </cell>
          <cell r="J3774">
            <v>1</v>
          </cell>
        </row>
        <row r="3775">
          <cell r="A3775" t="str">
            <v>SSGN</v>
          </cell>
          <cell r="B3775" t="str">
            <v>Secondary Service Greater than 5kW w/o ID</v>
          </cell>
          <cell r="C3775">
            <v>30</v>
          </cell>
          <cell r="D3775">
            <v>25</v>
          </cell>
          <cell r="E3775" t="str">
            <v>R=A1R</v>
          </cell>
          <cell r="F3775">
            <v>3</v>
          </cell>
          <cell r="G3775">
            <v>39051</v>
          </cell>
          <cell r="H3775">
            <v>999</v>
          </cell>
          <cell r="I3775">
            <v>4</v>
          </cell>
          <cell r="J3775">
            <v>16</v>
          </cell>
        </row>
        <row r="3776">
          <cell r="A3776" t="str">
            <v>SSAN</v>
          </cell>
          <cell r="B3776" t="str">
            <v>Secondary Service Greater than 5kW w/o ID</v>
          </cell>
          <cell r="C3776">
            <v>30</v>
          </cell>
          <cell r="D3776">
            <v>25</v>
          </cell>
          <cell r="E3776" t="str">
            <v>R=A1R</v>
          </cell>
          <cell r="F3776">
            <v>3</v>
          </cell>
          <cell r="G3776">
            <v>39162</v>
          </cell>
          <cell r="H3776">
            <v>999</v>
          </cell>
          <cell r="I3776">
            <v>4</v>
          </cell>
          <cell r="J3776">
            <v>4</v>
          </cell>
        </row>
        <row r="3777">
          <cell r="A3777" t="str">
            <v>SSNN</v>
          </cell>
          <cell r="B3777" t="str">
            <v>Secondary Service Greater than 5kW w/o ID</v>
          </cell>
          <cell r="C3777">
            <v>30</v>
          </cell>
          <cell r="D3777">
            <v>25</v>
          </cell>
          <cell r="E3777" t="str">
            <v>R=A1R</v>
          </cell>
          <cell r="F3777">
            <v>3</v>
          </cell>
          <cell r="G3777">
            <v>39244</v>
          </cell>
          <cell r="H3777">
            <v>999</v>
          </cell>
          <cell r="I3777">
            <v>4</v>
          </cell>
          <cell r="J3777">
            <v>18</v>
          </cell>
        </row>
        <row r="3778">
          <cell r="A3778" t="str">
            <v>SSGN</v>
          </cell>
          <cell r="B3778" t="str">
            <v>Secondary Service Greater than 5kW w/o ID</v>
          </cell>
          <cell r="C3778">
            <v>30</v>
          </cell>
          <cell r="D3778">
            <v>25</v>
          </cell>
          <cell r="E3778" t="str">
            <v>R=A1R</v>
          </cell>
          <cell r="F3778">
            <v>3</v>
          </cell>
          <cell r="G3778">
            <v>39241</v>
          </cell>
          <cell r="H3778">
            <v>999</v>
          </cell>
          <cell r="I3778">
            <v>4</v>
          </cell>
          <cell r="J3778">
            <v>4</v>
          </cell>
        </row>
        <row r="3779">
          <cell r="A3779" t="str">
            <v>SSPN</v>
          </cell>
          <cell r="B3779" t="str">
            <v>Secondary Service Greater than 5kW w/o ID</v>
          </cell>
          <cell r="C3779">
            <v>30</v>
          </cell>
          <cell r="D3779">
            <v>25</v>
          </cell>
          <cell r="E3779" t="str">
            <v>R=A1R</v>
          </cell>
          <cell r="F3779">
            <v>3</v>
          </cell>
          <cell r="G3779">
            <v>39232</v>
          </cell>
          <cell r="H3779">
            <v>999</v>
          </cell>
          <cell r="I3779">
            <v>4</v>
          </cell>
          <cell r="J3779">
            <v>1</v>
          </cell>
        </row>
        <row r="3780">
          <cell r="A3780" t="str">
            <v>SSPN</v>
          </cell>
          <cell r="B3780" t="str">
            <v>Secondary Service Greater than 5kW w/o ID</v>
          </cell>
          <cell r="C3780">
            <v>30</v>
          </cell>
          <cell r="D3780">
            <v>25</v>
          </cell>
          <cell r="E3780" t="str">
            <v>R=A1R</v>
          </cell>
          <cell r="F3780">
            <v>3</v>
          </cell>
          <cell r="G3780">
            <v>39472</v>
          </cell>
          <cell r="H3780">
            <v>999</v>
          </cell>
          <cell r="I3780">
            <v>4</v>
          </cell>
          <cell r="J3780">
            <v>2</v>
          </cell>
        </row>
        <row r="3781">
          <cell r="A3781" t="str">
            <v>SSNN</v>
          </cell>
          <cell r="B3781" t="str">
            <v>Secondary Service Greater than 5kW w/o ID</v>
          </cell>
          <cell r="C3781">
            <v>30</v>
          </cell>
          <cell r="D3781">
            <v>25</v>
          </cell>
          <cell r="E3781" t="str">
            <v>R=A1D</v>
          </cell>
          <cell r="F3781">
            <v>3</v>
          </cell>
          <cell r="G3781">
            <v>39580</v>
          </cell>
          <cell r="H3781">
            <v>999</v>
          </cell>
          <cell r="I3781">
            <v>3</v>
          </cell>
          <cell r="J3781">
            <v>6</v>
          </cell>
        </row>
        <row r="3782">
          <cell r="A3782" t="str">
            <v>SSNN</v>
          </cell>
          <cell r="B3782" t="str">
            <v>Secondary Service Greater than 5kW w/o ID</v>
          </cell>
          <cell r="C3782">
            <v>30</v>
          </cell>
          <cell r="D3782">
            <v>25</v>
          </cell>
          <cell r="E3782" t="str">
            <v>R=A1D</v>
          </cell>
          <cell r="F3782">
            <v>3</v>
          </cell>
          <cell r="G3782">
            <v>39764</v>
          </cell>
          <cell r="H3782">
            <v>999</v>
          </cell>
          <cell r="I3782">
            <v>4</v>
          </cell>
          <cell r="J3782">
            <v>43</v>
          </cell>
        </row>
        <row r="3783">
          <cell r="A3783" t="str">
            <v>SSNN</v>
          </cell>
          <cell r="B3783" t="str">
            <v>Secondary Service Greater than 5kW w/o ID</v>
          </cell>
          <cell r="C3783">
            <v>30</v>
          </cell>
          <cell r="D3783">
            <v>25</v>
          </cell>
          <cell r="E3783" t="str">
            <v>R=K6WS</v>
          </cell>
          <cell r="F3783">
            <v>3</v>
          </cell>
          <cell r="H3783">
            <v>0</v>
          </cell>
          <cell r="I3783">
            <v>0</v>
          </cell>
          <cell r="J3783">
            <v>16</v>
          </cell>
        </row>
        <row r="3784">
          <cell r="A3784" t="str">
            <v>SSGN</v>
          </cell>
          <cell r="B3784" t="str">
            <v>Secondary Service Greater than 5kW w/o ID</v>
          </cell>
          <cell r="C3784">
            <v>30</v>
          </cell>
          <cell r="D3784">
            <v>25</v>
          </cell>
          <cell r="E3784" t="str">
            <v>R=A1D</v>
          </cell>
          <cell r="F3784">
            <v>3</v>
          </cell>
          <cell r="H3784">
            <v>120</v>
          </cell>
          <cell r="I3784">
            <v>4</v>
          </cell>
          <cell r="J3784">
            <v>7</v>
          </cell>
        </row>
        <row r="3785">
          <cell r="A3785" t="str">
            <v>SSNN</v>
          </cell>
          <cell r="B3785" t="str">
            <v>Secondary Service Greater than 5kW w/o ID</v>
          </cell>
          <cell r="C3785">
            <v>30</v>
          </cell>
          <cell r="D3785">
            <v>25</v>
          </cell>
          <cell r="E3785" t="str">
            <v>R=DXS2</v>
          </cell>
          <cell r="F3785">
            <v>3</v>
          </cell>
          <cell r="H3785">
            <v>0</v>
          </cell>
          <cell r="I3785">
            <v>0</v>
          </cell>
          <cell r="J3785">
            <v>5</v>
          </cell>
        </row>
        <row r="3786">
          <cell r="A3786" t="str">
            <v>SSGN</v>
          </cell>
          <cell r="B3786" t="str">
            <v>Secondary Service Greater than 5kW w/o ID</v>
          </cell>
          <cell r="C3786">
            <v>30</v>
          </cell>
          <cell r="D3786">
            <v>25</v>
          </cell>
          <cell r="E3786" t="str">
            <v>R=D4S7H</v>
          </cell>
          <cell r="F3786">
            <v>3</v>
          </cell>
          <cell r="H3786">
            <v>240</v>
          </cell>
          <cell r="I3786">
            <v>4</v>
          </cell>
          <cell r="J3786">
            <v>21</v>
          </cell>
        </row>
        <row r="3787">
          <cell r="A3787" t="str">
            <v>SSGN</v>
          </cell>
          <cell r="B3787" t="str">
            <v>Secondary Service Greater than 5kW w/o ID</v>
          </cell>
          <cell r="C3787">
            <v>30</v>
          </cell>
          <cell r="D3787">
            <v>25</v>
          </cell>
          <cell r="E3787" t="str">
            <v>R=DDS2</v>
          </cell>
          <cell r="F3787">
            <v>3</v>
          </cell>
          <cell r="H3787">
            <v>240</v>
          </cell>
          <cell r="I3787">
            <v>3</v>
          </cell>
          <cell r="J3787">
            <v>1</v>
          </cell>
        </row>
        <row r="3788">
          <cell r="A3788" t="str">
            <v>SSNN</v>
          </cell>
          <cell r="B3788" t="str">
            <v>Secondary Service Greater than 5kW w/o ID</v>
          </cell>
          <cell r="C3788">
            <v>30</v>
          </cell>
          <cell r="D3788">
            <v>25</v>
          </cell>
          <cell r="E3788" t="str">
            <v>R=D4S7H</v>
          </cell>
          <cell r="F3788">
            <v>3</v>
          </cell>
          <cell r="H3788">
            <v>240</v>
          </cell>
          <cell r="I3788">
            <v>3</v>
          </cell>
          <cell r="J3788">
            <v>3</v>
          </cell>
        </row>
        <row r="3789">
          <cell r="A3789" t="str">
            <v>SMNN</v>
          </cell>
          <cell r="B3789" t="str">
            <v>Secondary Service Greater than 5kW w/o ID</v>
          </cell>
          <cell r="C3789">
            <v>30</v>
          </cell>
          <cell r="D3789">
            <v>25</v>
          </cell>
          <cell r="E3789" t="str">
            <v>R=A1D</v>
          </cell>
          <cell r="F3789">
            <v>3</v>
          </cell>
          <cell r="H3789">
            <v>999</v>
          </cell>
          <cell r="I3789">
            <v>4</v>
          </cell>
          <cell r="J3789">
            <v>2</v>
          </cell>
        </row>
        <row r="3790">
          <cell r="A3790" t="str">
            <v>SSAN</v>
          </cell>
          <cell r="B3790" t="str">
            <v>Secondary Service Greater than 5kW w/o ID</v>
          </cell>
          <cell r="C3790">
            <v>30</v>
          </cell>
          <cell r="D3790">
            <v>25</v>
          </cell>
          <cell r="E3790" t="str">
            <v>R=A1D</v>
          </cell>
          <cell r="F3790">
            <v>3</v>
          </cell>
          <cell r="G3790">
            <v>38272</v>
          </cell>
          <cell r="H3790">
            <v>999</v>
          </cell>
          <cell r="I3790">
            <v>3</v>
          </cell>
          <cell r="J3790">
            <v>3</v>
          </cell>
        </row>
        <row r="3791">
          <cell r="A3791" t="str">
            <v>SSGN</v>
          </cell>
          <cell r="B3791" t="str">
            <v>Secondary Service Greater than 5kW w/o ID</v>
          </cell>
          <cell r="C3791">
            <v>30</v>
          </cell>
          <cell r="D3791">
            <v>25</v>
          </cell>
          <cell r="E3791" t="str">
            <v>R=A1D</v>
          </cell>
          <cell r="F3791">
            <v>3</v>
          </cell>
          <cell r="G3791">
            <v>37938</v>
          </cell>
          <cell r="H3791">
            <v>999</v>
          </cell>
          <cell r="I3791">
            <v>4</v>
          </cell>
          <cell r="J3791">
            <v>3</v>
          </cell>
        </row>
        <row r="3792">
          <cell r="A3792" t="str">
            <v>SSGN</v>
          </cell>
          <cell r="B3792" t="str">
            <v>Secondary Service Greater than 5kW w/o ID</v>
          </cell>
          <cell r="C3792">
            <v>30</v>
          </cell>
          <cell r="D3792">
            <v>25</v>
          </cell>
          <cell r="E3792" t="str">
            <v>R=A1D</v>
          </cell>
          <cell r="F3792">
            <v>3</v>
          </cell>
          <cell r="G3792">
            <v>38602</v>
          </cell>
          <cell r="H3792">
            <v>999</v>
          </cell>
          <cell r="I3792">
            <v>4</v>
          </cell>
          <cell r="J3792">
            <v>4</v>
          </cell>
        </row>
        <row r="3793">
          <cell r="A3793" t="str">
            <v>SSPN</v>
          </cell>
          <cell r="B3793" t="str">
            <v>Secondary Service Greater than 5kW w/o ID</v>
          </cell>
          <cell r="C3793">
            <v>30</v>
          </cell>
          <cell r="D3793">
            <v>25</v>
          </cell>
          <cell r="E3793" t="str">
            <v>R=VM62S</v>
          </cell>
          <cell r="F3793">
            <v>3</v>
          </cell>
          <cell r="H3793">
            <v>120</v>
          </cell>
          <cell r="I3793">
            <v>4</v>
          </cell>
          <cell r="J3793">
            <v>1</v>
          </cell>
        </row>
        <row r="3794">
          <cell r="A3794" t="str">
            <v>SSGN</v>
          </cell>
          <cell r="B3794" t="str">
            <v>Secondary Service Greater than 5kW w/o ID</v>
          </cell>
          <cell r="C3794">
            <v>30</v>
          </cell>
          <cell r="D3794">
            <v>25</v>
          </cell>
          <cell r="E3794" t="str">
            <v>R=A1R</v>
          </cell>
          <cell r="F3794">
            <v>3</v>
          </cell>
          <cell r="G3794">
            <v>38293</v>
          </cell>
          <cell r="H3794">
            <v>999</v>
          </cell>
          <cell r="I3794">
            <v>4</v>
          </cell>
          <cell r="J3794">
            <v>1</v>
          </cell>
        </row>
        <row r="3795">
          <cell r="A3795" t="str">
            <v>SSNN</v>
          </cell>
          <cell r="B3795" t="str">
            <v>Secondary Service Greater than 5kW w/o ID</v>
          </cell>
          <cell r="C3795">
            <v>30</v>
          </cell>
          <cell r="D3795">
            <v>25</v>
          </cell>
          <cell r="E3795" t="str">
            <v>R=A1D</v>
          </cell>
          <cell r="F3795">
            <v>3</v>
          </cell>
          <cell r="G3795">
            <v>38223</v>
          </cell>
          <cell r="H3795">
            <v>999</v>
          </cell>
          <cell r="I3795">
            <v>3</v>
          </cell>
          <cell r="J3795">
            <v>7</v>
          </cell>
        </row>
        <row r="3796">
          <cell r="A3796" t="str">
            <v>SSNN</v>
          </cell>
          <cell r="B3796" t="str">
            <v>Secondary Service Greater than 5kW w/o ID</v>
          </cell>
          <cell r="C3796">
            <v>30</v>
          </cell>
          <cell r="D3796">
            <v>25</v>
          </cell>
          <cell r="E3796" t="str">
            <v>R=A1D</v>
          </cell>
          <cell r="F3796">
            <v>3</v>
          </cell>
          <cell r="G3796">
            <v>38482</v>
          </cell>
          <cell r="H3796">
            <v>999</v>
          </cell>
          <cell r="I3796">
            <v>3</v>
          </cell>
          <cell r="J3796">
            <v>1</v>
          </cell>
        </row>
        <row r="3797">
          <cell r="A3797" t="str">
            <v>SSAN</v>
          </cell>
          <cell r="B3797" t="str">
            <v>Secondary Service Greater than 5kW w/o ID</v>
          </cell>
          <cell r="C3797">
            <v>30</v>
          </cell>
          <cell r="D3797">
            <v>25</v>
          </cell>
          <cell r="E3797" t="str">
            <v>R=A1D</v>
          </cell>
          <cell r="F3797">
            <v>3</v>
          </cell>
          <cell r="G3797">
            <v>38482</v>
          </cell>
          <cell r="H3797">
            <v>999</v>
          </cell>
          <cell r="I3797">
            <v>4</v>
          </cell>
          <cell r="J3797">
            <v>8</v>
          </cell>
        </row>
        <row r="3798">
          <cell r="A3798" t="str">
            <v>SSNN</v>
          </cell>
          <cell r="B3798" t="str">
            <v>Secondary Service Greater than 5kW w/o ID</v>
          </cell>
          <cell r="C3798">
            <v>30</v>
          </cell>
          <cell r="D3798">
            <v>25</v>
          </cell>
          <cell r="E3798" t="str">
            <v>R=A1D</v>
          </cell>
          <cell r="F3798">
            <v>3</v>
          </cell>
          <cell r="G3798">
            <v>38516</v>
          </cell>
          <cell r="H3798">
            <v>999</v>
          </cell>
          <cell r="I3798">
            <v>3</v>
          </cell>
          <cell r="J3798">
            <v>11</v>
          </cell>
        </row>
        <row r="3799">
          <cell r="A3799" t="str">
            <v>SSNN</v>
          </cell>
          <cell r="B3799" t="str">
            <v>Secondary Service Greater than 5kW w/o ID</v>
          </cell>
          <cell r="C3799">
            <v>30</v>
          </cell>
          <cell r="D3799">
            <v>25</v>
          </cell>
          <cell r="E3799" t="str">
            <v>R=A1D</v>
          </cell>
          <cell r="F3799">
            <v>3</v>
          </cell>
          <cell r="G3799">
            <v>38190</v>
          </cell>
          <cell r="H3799">
            <v>999</v>
          </cell>
          <cell r="I3799">
            <v>3</v>
          </cell>
          <cell r="J3799">
            <v>3</v>
          </cell>
        </row>
        <row r="3800">
          <cell r="A3800" t="str">
            <v>SSNN</v>
          </cell>
          <cell r="B3800" t="str">
            <v>Secondary Service Greater than 5kW w/o ID</v>
          </cell>
          <cell r="C3800">
            <v>30</v>
          </cell>
          <cell r="D3800">
            <v>25</v>
          </cell>
          <cell r="E3800" t="str">
            <v>R=A1D</v>
          </cell>
          <cell r="F3800">
            <v>3</v>
          </cell>
          <cell r="G3800">
            <v>38161</v>
          </cell>
          <cell r="H3800">
            <v>999</v>
          </cell>
          <cell r="I3800">
            <v>4</v>
          </cell>
          <cell r="J3800">
            <v>3</v>
          </cell>
        </row>
        <row r="3801">
          <cell r="A3801" t="str">
            <v>SSNN</v>
          </cell>
          <cell r="B3801" t="str">
            <v>Secondary Service Greater than 5kW w/o ID</v>
          </cell>
          <cell r="C3801">
            <v>30</v>
          </cell>
          <cell r="D3801">
            <v>25</v>
          </cell>
          <cell r="E3801" t="str">
            <v>R=A1D</v>
          </cell>
          <cell r="F3801">
            <v>3</v>
          </cell>
          <cell r="G3801">
            <v>38161</v>
          </cell>
          <cell r="H3801">
            <v>999</v>
          </cell>
          <cell r="I3801">
            <v>4</v>
          </cell>
          <cell r="J3801">
            <v>23</v>
          </cell>
        </row>
        <row r="3802">
          <cell r="A3802" t="str">
            <v>SSPN</v>
          </cell>
          <cell r="B3802" t="str">
            <v>Secondary Service Greater than 5kW w/o ID</v>
          </cell>
          <cell r="C3802">
            <v>30</v>
          </cell>
          <cell r="D3802">
            <v>25</v>
          </cell>
          <cell r="E3802" t="str">
            <v>R=A1D</v>
          </cell>
          <cell r="F3802">
            <v>3</v>
          </cell>
          <cell r="G3802">
            <v>38162</v>
          </cell>
          <cell r="H3802">
            <v>999</v>
          </cell>
          <cell r="I3802">
            <v>4</v>
          </cell>
          <cell r="J3802">
            <v>2</v>
          </cell>
        </row>
        <row r="3803">
          <cell r="A3803" t="str">
            <v>SSPN</v>
          </cell>
          <cell r="B3803" t="str">
            <v>Secondary Service Greater than 5kW w/o ID</v>
          </cell>
          <cell r="C3803">
            <v>30</v>
          </cell>
          <cell r="D3803">
            <v>25</v>
          </cell>
          <cell r="E3803" t="str">
            <v>R=A1D</v>
          </cell>
          <cell r="F3803">
            <v>3</v>
          </cell>
          <cell r="G3803">
            <v>38161</v>
          </cell>
          <cell r="H3803">
            <v>999</v>
          </cell>
          <cell r="I3803">
            <v>4</v>
          </cell>
          <cell r="J3803">
            <v>3</v>
          </cell>
        </row>
        <row r="3804">
          <cell r="A3804" t="str">
            <v>SSNN</v>
          </cell>
          <cell r="B3804" t="str">
            <v>Secondary Service Greater than 5kW w/o ID</v>
          </cell>
          <cell r="C3804">
            <v>30</v>
          </cell>
          <cell r="D3804">
            <v>25</v>
          </cell>
          <cell r="E3804" t="str">
            <v>R=A1D</v>
          </cell>
          <cell r="F3804">
            <v>3</v>
          </cell>
          <cell r="G3804">
            <v>37841</v>
          </cell>
          <cell r="H3804">
            <v>999</v>
          </cell>
          <cell r="I3804">
            <v>3</v>
          </cell>
          <cell r="J3804">
            <v>7</v>
          </cell>
        </row>
        <row r="3805">
          <cell r="A3805" t="str">
            <v>SSGN</v>
          </cell>
          <cell r="B3805" t="str">
            <v>Secondary Service Greater than 5kW w/o ID</v>
          </cell>
          <cell r="C3805">
            <v>30</v>
          </cell>
          <cell r="D3805">
            <v>25</v>
          </cell>
          <cell r="E3805" t="str">
            <v>R=A1D</v>
          </cell>
          <cell r="F3805">
            <v>3</v>
          </cell>
          <cell r="G3805">
            <v>37832</v>
          </cell>
          <cell r="H3805">
            <v>999</v>
          </cell>
          <cell r="I3805">
            <v>4</v>
          </cell>
          <cell r="J3805">
            <v>2</v>
          </cell>
        </row>
        <row r="3806">
          <cell r="A3806" t="str">
            <v>SSNN</v>
          </cell>
          <cell r="B3806" t="str">
            <v>Secondary Service Greater than 5kW w/o ID</v>
          </cell>
          <cell r="C3806">
            <v>30</v>
          </cell>
          <cell r="D3806">
            <v>25</v>
          </cell>
          <cell r="E3806" t="str">
            <v>R=A1D</v>
          </cell>
          <cell r="F3806">
            <v>3</v>
          </cell>
          <cell r="G3806">
            <v>37845</v>
          </cell>
          <cell r="H3806">
            <v>999</v>
          </cell>
          <cell r="I3806">
            <v>3</v>
          </cell>
          <cell r="J3806">
            <v>1</v>
          </cell>
        </row>
        <row r="3807">
          <cell r="A3807" t="str">
            <v>SSNN</v>
          </cell>
          <cell r="B3807" t="str">
            <v>Secondary Service Greater than 5kW w/o ID</v>
          </cell>
          <cell r="C3807">
            <v>30</v>
          </cell>
          <cell r="D3807">
            <v>25</v>
          </cell>
          <cell r="E3807" t="str">
            <v>R=DXS2</v>
          </cell>
          <cell r="F3807">
            <v>3</v>
          </cell>
          <cell r="H3807">
            <v>120</v>
          </cell>
          <cell r="I3807">
            <v>4</v>
          </cell>
          <cell r="J3807">
            <v>2</v>
          </cell>
        </row>
        <row r="3808">
          <cell r="A3808" t="str">
            <v>SSPN</v>
          </cell>
          <cell r="B3808" t="str">
            <v>Secondary Service Greater than 5kW w/o ID</v>
          </cell>
          <cell r="C3808">
            <v>30</v>
          </cell>
          <cell r="D3808">
            <v>25</v>
          </cell>
          <cell r="E3808" t="str">
            <v>R=K6WS</v>
          </cell>
          <cell r="F3808">
            <v>3</v>
          </cell>
          <cell r="H3808">
            <v>240</v>
          </cell>
          <cell r="I3808">
            <v>4</v>
          </cell>
          <cell r="J3808">
            <v>1</v>
          </cell>
        </row>
        <row r="3809">
          <cell r="A3809" t="str">
            <v>SSGN</v>
          </cell>
          <cell r="B3809" t="str">
            <v>Secondary Service Greater than 5kW w/o ID</v>
          </cell>
          <cell r="C3809">
            <v>30</v>
          </cell>
          <cell r="D3809">
            <v>25</v>
          </cell>
          <cell r="E3809" t="str">
            <v>R=A1D</v>
          </cell>
          <cell r="F3809">
            <v>3</v>
          </cell>
          <cell r="G3809">
            <v>37704</v>
          </cell>
          <cell r="H3809">
            <v>999</v>
          </cell>
          <cell r="I3809">
            <v>3</v>
          </cell>
          <cell r="J3809">
            <v>1</v>
          </cell>
        </row>
        <row r="3810">
          <cell r="A3810" t="str">
            <v>SSNN</v>
          </cell>
          <cell r="B3810" t="str">
            <v>Secondary Service Greater than 5kW w/o ID</v>
          </cell>
          <cell r="C3810">
            <v>30</v>
          </cell>
          <cell r="D3810">
            <v>25</v>
          </cell>
          <cell r="E3810" t="str">
            <v>R=SV4SD</v>
          </cell>
          <cell r="F3810">
            <v>3</v>
          </cell>
          <cell r="H3810">
            <v>208</v>
          </cell>
          <cell r="I3810">
            <v>4</v>
          </cell>
          <cell r="J3810">
            <v>1</v>
          </cell>
        </row>
        <row r="3811">
          <cell r="A3811" t="str">
            <v>SSNN</v>
          </cell>
          <cell r="B3811" t="str">
            <v>Secondary Service Greater than 5kW w/o ID</v>
          </cell>
          <cell r="C3811">
            <v>30</v>
          </cell>
          <cell r="D3811">
            <v>25</v>
          </cell>
          <cell r="E3811" t="str">
            <v>R=A1D</v>
          </cell>
          <cell r="F3811">
            <v>3</v>
          </cell>
          <cell r="G3811">
            <v>35952</v>
          </cell>
          <cell r="H3811">
            <v>999</v>
          </cell>
          <cell r="I3811">
            <v>4</v>
          </cell>
          <cell r="J3811">
            <v>1</v>
          </cell>
        </row>
        <row r="3812">
          <cell r="A3812" t="str">
            <v>SSGN</v>
          </cell>
          <cell r="B3812" t="str">
            <v>Secondary Service Greater than 5kW w/o ID</v>
          </cell>
          <cell r="C3812">
            <v>30</v>
          </cell>
          <cell r="D3812">
            <v>25</v>
          </cell>
          <cell r="E3812" t="str">
            <v>R=A1D</v>
          </cell>
          <cell r="F3812">
            <v>3</v>
          </cell>
          <cell r="G3812">
            <v>36161</v>
          </cell>
          <cell r="H3812">
            <v>999</v>
          </cell>
          <cell r="I3812">
            <v>4</v>
          </cell>
          <cell r="J3812">
            <v>13</v>
          </cell>
        </row>
        <row r="3813">
          <cell r="A3813" t="str">
            <v>SSAN</v>
          </cell>
          <cell r="B3813" t="str">
            <v>Secondary Service Greater than 5kW w/o ID</v>
          </cell>
          <cell r="C3813">
            <v>30</v>
          </cell>
          <cell r="D3813">
            <v>25</v>
          </cell>
          <cell r="E3813" t="str">
            <v>R=A1D</v>
          </cell>
          <cell r="F3813">
            <v>3</v>
          </cell>
          <cell r="G3813">
            <v>35796</v>
          </cell>
          <cell r="H3813">
            <v>999</v>
          </cell>
          <cell r="I3813">
            <v>3</v>
          </cell>
          <cell r="J3813">
            <v>1</v>
          </cell>
        </row>
        <row r="3814">
          <cell r="A3814" t="str">
            <v>SSPN</v>
          </cell>
          <cell r="B3814" t="str">
            <v>Secondary Service Greater than 5kW w/o ID</v>
          </cell>
          <cell r="C3814">
            <v>30</v>
          </cell>
          <cell r="D3814">
            <v>25</v>
          </cell>
          <cell r="E3814" t="str">
            <v>R=A1D</v>
          </cell>
          <cell r="F3814">
            <v>3</v>
          </cell>
          <cell r="G3814">
            <v>36405</v>
          </cell>
          <cell r="H3814">
            <v>999</v>
          </cell>
          <cell r="I3814">
            <v>4</v>
          </cell>
          <cell r="J3814">
            <v>1</v>
          </cell>
        </row>
        <row r="3815">
          <cell r="A3815" t="str">
            <v>SSGN</v>
          </cell>
          <cell r="B3815" t="str">
            <v>Secondary Service Greater than 5kW w/o ID</v>
          </cell>
          <cell r="C3815">
            <v>30</v>
          </cell>
          <cell r="D3815">
            <v>25</v>
          </cell>
          <cell r="E3815" t="str">
            <v>R=A1D</v>
          </cell>
          <cell r="F3815">
            <v>3</v>
          </cell>
          <cell r="G3815">
            <v>36405</v>
          </cell>
          <cell r="H3815">
            <v>999</v>
          </cell>
          <cell r="I3815">
            <v>3</v>
          </cell>
          <cell r="J3815">
            <v>1</v>
          </cell>
        </row>
        <row r="3816">
          <cell r="A3816" t="str">
            <v>SSNN</v>
          </cell>
          <cell r="B3816" t="str">
            <v>Secondary Service Greater than 5kW w/o ID</v>
          </cell>
          <cell r="C3816">
            <v>30</v>
          </cell>
          <cell r="D3816">
            <v>25</v>
          </cell>
          <cell r="E3816" t="str">
            <v>R=A1D</v>
          </cell>
          <cell r="F3816">
            <v>3</v>
          </cell>
          <cell r="G3816">
            <v>36361</v>
          </cell>
          <cell r="H3816">
            <v>999</v>
          </cell>
          <cell r="I3816">
            <v>3</v>
          </cell>
          <cell r="J3816">
            <v>2</v>
          </cell>
        </row>
        <row r="3817">
          <cell r="A3817" t="str">
            <v>SSNN</v>
          </cell>
          <cell r="B3817" t="str">
            <v>Secondary Service Greater than 5kW w/o ID</v>
          </cell>
          <cell r="C3817">
            <v>30</v>
          </cell>
          <cell r="D3817">
            <v>25</v>
          </cell>
          <cell r="E3817" t="str">
            <v>R=A1D</v>
          </cell>
          <cell r="F3817">
            <v>3</v>
          </cell>
          <cell r="G3817">
            <v>36465</v>
          </cell>
          <cell r="H3817">
            <v>999</v>
          </cell>
          <cell r="I3817">
            <v>4</v>
          </cell>
          <cell r="J3817">
            <v>1</v>
          </cell>
        </row>
        <row r="3818">
          <cell r="A3818" t="str">
            <v>SSNN</v>
          </cell>
          <cell r="B3818" t="str">
            <v>Secondary Service Greater than 5kW w/o ID</v>
          </cell>
          <cell r="C3818">
            <v>30</v>
          </cell>
          <cell r="D3818">
            <v>25</v>
          </cell>
          <cell r="E3818" t="str">
            <v>R=A1D</v>
          </cell>
          <cell r="F3818">
            <v>3</v>
          </cell>
          <cell r="G3818">
            <v>36593</v>
          </cell>
          <cell r="H3818">
            <v>999</v>
          </cell>
          <cell r="I3818">
            <v>4</v>
          </cell>
          <cell r="J3818">
            <v>1</v>
          </cell>
        </row>
        <row r="3819">
          <cell r="A3819" t="str">
            <v>SSNN</v>
          </cell>
          <cell r="B3819" t="str">
            <v>Secondary Service Greater than 5kW w/o ID</v>
          </cell>
          <cell r="C3819">
            <v>30</v>
          </cell>
          <cell r="D3819">
            <v>25</v>
          </cell>
          <cell r="E3819" t="str">
            <v>R=A1D</v>
          </cell>
          <cell r="F3819">
            <v>3</v>
          </cell>
          <cell r="G3819">
            <v>36593</v>
          </cell>
          <cell r="H3819">
            <v>999</v>
          </cell>
          <cell r="I3819">
            <v>4</v>
          </cell>
          <cell r="J3819">
            <v>3</v>
          </cell>
        </row>
        <row r="3820">
          <cell r="A3820" t="str">
            <v>SSNN</v>
          </cell>
          <cell r="B3820" t="str">
            <v>Secondary Service Greater than 5kW w/o ID</v>
          </cell>
          <cell r="C3820">
            <v>30</v>
          </cell>
          <cell r="D3820">
            <v>25</v>
          </cell>
          <cell r="E3820" t="str">
            <v>R=A1D</v>
          </cell>
          <cell r="F3820">
            <v>3</v>
          </cell>
          <cell r="G3820">
            <v>36759</v>
          </cell>
          <cell r="H3820">
            <v>999</v>
          </cell>
          <cell r="I3820">
            <v>3</v>
          </cell>
          <cell r="J3820">
            <v>1</v>
          </cell>
        </row>
        <row r="3821">
          <cell r="A3821" t="str">
            <v>SSGN</v>
          </cell>
          <cell r="B3821" t="str">
            <v>Secondary Service Greater than 5kW w/o ID</v>
          </cell>
          <cell r="C3821">
            <v>30</v>
          </cell>
          <cell r="D3821">
            <v>25</v>
          </cell>
          <cell r="E3821" t="str">
            <v>R=A1D</v>
          </cell>
          <cell r="F3821">
            <v>3</v>
          </cell>
          <cell r="G3821">
            <v>36892</v>
          </cell>
          <cell r="H3821">
            <v>999</v>
          </cell>
          <cell r="I3821">
            <v>4</v>
          </cell>
          <cell r="J3821">
            <v>1</v>
          </cell>
        </row>
        <row r="3822">
          <cell r="A3822" t="str">
            <v>SSGN</v>
          </cell>
          <cell r="B3822" t="str">
            <v>Secondary Service Greater than 5kW w/o ID</v>
          </cell>
          <cell r="C3822">
            <v>30</v>
          </cell>
          <cell r="D3822">
            <v>25</v>
          </cell>
          <cell r="E3822" t="str">
            <v>R=A1R</v>
          </cell>
          <cell r="F3822">
            <v>3</v>
          </cell>
          <cell r="G3822">
            <v>37095</v>
          </cell>
          <cell r="H3822">
            <v>999</v>
          </cell>
          <cell r="I3822">
            <v>4</v>
          </cell>
          <cell r="J3822">
            <v>1</v>
          </cell>
        </row>
        <row r="3823">
          <cell r="A3823" t="str">
            <v>SSPN</v>
          </cell>
          <cell r="B3823" t="str">
            <v>Secondary Service Greater than 5kW w/o ID</v>
          </cell>
          <cell r="C3823">
            <v>30</v>
          </cell>
          <cell r="D3823">
            <v>25</v>
          </cell>
          <cell r="E3823" t="str">
            <v>R=A1D</v>
          </cell>
          <cell r="F3823">
            <v>3</v>
          </cell>
          <cell r="G3823">
            <v>37117</v>
          </cell>
          <cell r="H3823">
            <v>999</v>
          </cell>
          <cell r="I3823">
            <v>3</v>
          </cell>
          <cell r="J3823">
            <v>1</v>
          </cell>
        </row>
        <row r="3824">
          <cell r="A3824" t="str">
            <v>SSGN</v>
          </cell>
          <cell r="B3824" t="str">
            <v>Secondary Service Greater than 5kW w/o ID</v>
          </cell>
          <cell r="C3824">
            <v>30</v>
          </cell>
          <cell r="D3824">
            <v>25</v>
          </cell>
          <cell r="E3824" t="str">
            <v>R=A1D</v>
          </cell>
          <cell r="F3824">
            <v>3</v>
          </cell>
          <cell r="G3824">
            <v>37238</v>
          </cell>
          <cell r="H3824">
            <v>999</v>
          </cell>
          <cell r="I3824">
            <v>4</v>
          </cell>
          <cell r="J3824">
            <v>1</v>
          </cell>
        </row>
        <row r="3825">
          <cell r="A3825" t="str">
            <v>SSNN</v>
          </cell>
          <cell r="B3825" t="str">
            <v>Secondary Service Greater than 5kW w/o ID</v>
          </cell>
          <cell r="C3825">
            <v>30</v>
          </cell>
          <cell r="D3825">
            <v>25</v>
          </cell>
          <cell r="E3825" t="str">
            <v>R=A1D</v>
          </cell>
          <cell r="F3825">
            <v>3</v>
          </cell>
          <cell r="G3825">
            <v>37301</v>
          </cell>
          <cell r="H3825">
            <v>999</v>
          </cell>
          <cell r="I3825">
            <v>3</v>
          </cell>
          <cell r="J3825">
            <v>2</v>
          </cell>
        </row>
        <row r="3826">
          <cell r="A3826" t="str">
            <v>SSPN</v>
          </cell>
          <cell r="B3826" t="str">
            <v>Secondary Service Greater than 5kW w/o ID</v>
          </cell>
          <cell r="C3826">
            <v>30</v>
          </cell>
          <cell r="D3826">
            <v>25</v>
          </cell>
          <cell r="E3826" t="str">
            <v>R=A1D</v>
          </cell>
          <cell r="F3826">
            <v>3</v>
          </cell>
          <cell r="G3826">
            <v>37174</v>
          </cell>
          <cell r="H3826">
            <v>999</v>
          </cell>
          <cell r="I3826">
            <v>3</v>
          </cell>
          <cell r="J3826">
            <v>2</v>
          </cell>
        </row>
        <row r="3827">
          <cell r="A3827" t="str">
            <v>SSPN</v>
          </cell>
          <cell r="B3827" t="str">
            <v>Secondary Service Greater than 5kW w/o ID</v>
          </cell>
          <cell r="C3827">
            <v>30</v>
          </cell>
          <cell r="D3827">
            <v>25</v>
          </cell>
          <cell r="E3827" t="str">
            <v>R=A1D</v>
          </cell>
          <cell r="F3827">
            <v>3</v>
          </cell>
          <cell r="G3827">
            <v>37174</v>
          </cell>
          <cell r="H3827">
            <v>999</v>
          </cell>
          <cell r="I3827">
            <v>3</v>
          </cell>
          <cell r="J3827">
            <v>1</v>
          </cell>
        </row>
        <row r="3828">
          <cell r="A3828" t="str">
            <v>SSPN</v>
          </cell>
          <cell r="B3828" t="str">
            <v>Secondary Service Greater than 5kW w/o ID</v>
          </cell>
          <cell r="C3828">
            <v>30</v>
          </cell>
          <cell r="D3828">
            <v>25</v>
          </cell>
          <cell r="E3828" t="str">
            <v>R=A1D</v>
          </cell>
          <cell r="F3828">
            <v>3</v>
          </cell>
          <cell r="G3828">
            <v>37432</v>
          </cell>
          <cell r="H3828">
            <v>999</v>
          </cell>
          <cell r="I3828">
            <v>4</v>
          </cell>
          <cell r="J3828">
            <v>1</v>
          </cell>
        </row>
        <row r="3829">
          <cell r="A3829" t="str">
            <v>SSAN</v>
          </cell>
          <cell r="B3829" t="str">
            <v>Secondary Service Greater than 5kW w/o ID</v>
          </cell>
          <cell r="C3829">
            <v>30</v>
          </cell>
          <cell r="D3829">
            <v>25</v>
          </cell>
          <cell r="E3829" t="str">
            <v>R=A1D</v>
          </cell>
          <cell r="F3829">
            <v>3</v>
          </cell>
          <cell r="G3829">
            <v>37362</v>
          </cell>
          <cell r="H3829">
            <v>277</v>
          </cell>
          <cell r="I3829">
            <v>4</v>
          </cell>
          <cell r="J3829">
            <v>1</v>
          </cell>
        </row>
        <row r="3830">
          <cell r="A3830" t="str">
            <v>SSNN</v>
          </cell>
          <cell r="B3830" t="str">
            <v>Secondary Service Greater than 5kW w/o ID</v>
          </cell>
          <cell r="C3830">
            <v>30</v>
          </cell>
          <cell r="D3830">
            <v>25</v>
          </cell>
          <cell r="E3830" t="str">
            <v>R=A1D</v>
          </cell>
          <cell r="F3830">
            <v>3</v>
          </cell>
          <cell r="G3830">
            <v>37363</v>
          </cell>
          <cell r="H3830">
            <v>999</v>
          </cell>
          <cell r="I3830">
            <v>3</v>
          </cell>
          <cell r="J3830">
            <v>1</v>
          </cell>
        </row>
        <row r="3831">
          <cell r="A3831" t="str">
            <v>SSNN</v>
          </cell>
          <cell r="B3831" t="str">
            <v>Secondary Service Greater than 5kW w/o ID</v>
          </cell>
          <cell r="C3831">
            <v>30</v>
          </cell>
          <cell r="D3831">
            <v>25</v>
          </cell>
          <cell r="E3831" t="str">
            <v>R=A1R</v>
          </cell>
          <cell r="F3831">
            <v>3</v>
          </cell>
          <cell r="G3831">
            <v>38737</v>
          </cell>
          <cell r="H3831">
            <v>999</v>
          </cell>
          <cell r="I3831">
            <v>4</v>
          </cell>
          <cell r="J3831">
            <v>1</v>
          </cell>
        </row>
        <row r="3832">
          <cell r="A3832" t="str">
            <v>SSNN</v>
          </cell>
          <cell r="B3832" t="str">
            <v>Secondary Service Greater than 5kW w/o ID</v>
          </cell>
          <cell r="C3832">
            <v>30</v>
          </cell>
          <cell r="D3832">
            <v>25</v>
          </cell>
          <cell r="E3832" t="str">
            <v>R=A1D</v>
          </cell>
          <cell r="F3832">
            <v>3</v>
          </cell>
          <cell r="G3832">
            <v>38873</v>
          </cell>
          <cell r="H3832">
            <v>999</v>
          </cell>
          <cell r="I3832">
            <v>4</v>
          </cell>
          <cell r="J3832">
            <v>2</v>
          </cell>
        </row>
        <row r="3833">
          <cell r="A3833" t="str">
            <v>SSAN</v>
          </cell>
          <cell r="B3833" t="str">
            <v>Secondary Service Greater than 5kW w/o ID</v>
          </cell>
          <cell r="C3833">
            <v>30</v>
          </cell>
          <cell r="D3833">
            <v>25</v>
          </cell>
          <cell r="E3833" t="str">
            <v>R=A1D</v>
          </cell>
          <cell r="F3833">
            <v>3</v>
          </cell>
          <cell r="G3833">
            <v>38832</v>
          </cell>
          <cell r="H3833">
            <v>999</v>
          </cell>
          <cell r="I3833">
            <v>4</v>
          </cell>
          <cell r="J3833">
            <v>4</v>
          </cell>
        </row>
        <row r="3834">
          <cell r="A3834" t="str">
            <v>SSPN</v>
          </cell>
          <cell r="B3834" t="str">
            <v>Secondary Service Greater than 5kW w/o ID</v>
          </cell>
          <cell r="C3834">
            <v>30</v>
          </cell>
          <cell r="D3834">
            <v>25</v>
          </cell>
          <cell r="E3834" t="str">
            <v>R=A1D</v>
          </cell>
          <cell r="F3834">
            <v>3</v>
          </cell>
          <cell r="G3834">
            <v>38993</v>
          </cell>
          <cell r="H3834">
            <v>999</v>
          </cell>
          <cell r="I3834">
            <v>4</v>
          </cell>
          <cell r="J3834">
            <v>1</v>
          </cell>
        </row>
        <row r="3835">
          <cell r="A3835" t="str">
            <v>SSNN</v>
          </cell>
          <cell r="B3835" t="str">
            <v>Secondary Service Greater than 5kW w/o ID</v>
          </cell>
          <cell r="C3835">
            <v>30</v>
          </cell>
          <cell r="D3835">
            <v>25</v>
          </cell>
          <cell r="E3835" t="str">
            <v>R=A1D</v>
          </cell>
          <cell r="F3835">
            <v>3</v>
          </cell>
          <cell r="G3835">
            <v>38994</v>
          </cell>
          <cell r="H3835">
            <v>999</v>
          </cell>
          <cell r="I3835">
            <v>4</v>
          </cell>
          <cell r="J3835">
            <v>3</v>
          </cell>
        </row>
        <row r="3836">
          <cell r="A3836" t="str">
            <v>SSMN</v>
          </cell>
          <cell r="B3836" t="str">
            <v>Secondary Service Greater than 5kW w/o ID</v>
          </cell>
          <cell r="C3836">
            <v>30</v>
          </cell>
          <cell r="D3836">
            <v>25</v>
          </cell>
          <cell r="E3836" t="str">
            <v>R=A1R</v>
          </cell>
          <cell r="F3836">
            <v>3</v>
          </cell>
          <cell r="G3836">
            <v>39051</v>
          </cell>
          <cell r="H3836">
            <v>999</v>
          </cell>
          <cell r="I3836">
            <v>3</v>
          </cell>
          <cell r="J3836">
            <v>1</v>
          </cell>
        </row>
        <row r="3837">
          <cell r="A3837" t="str">
            <v>SSNN</v>
          </cell>
          <cell r="B3837" t="str">
            <v>Secondary Service Greater than 5kW w/o ID</v>
          </cell>
          <cell r="C3837">
            <v>30</v>
          </cell>
          <cell r="D3837">
            <v>25</v>
          </cell>
          <cell r="E3837" t="str">
            <v>R=A1R</v>
          </cell>
          <cell r="F3837">
            <v>3</v>
          </cell>
          <cell r="G3837">
            <v>39051</v>
          </cell>
          <cell r="H3837">
            <v>999</v>
          </cell>
          <cell r="I3837">
            <v>4</v>
          </cell>
          <cell r="J3837">
            <v>17</v>
          </cell>
        </row>
        <row r="3838">
          <cell r="A3838" t="str">
            <v>SSPN</v>
          </cell>
          <cell r="B3838" t="str">
            <v>Secondary Service Greater than 5kW w/o ID</v>
          </cell>
          <cell r="C3838">
            <v>30</v>
          </cell>
          <cell r="D3838">
            <v>25</v>
          </cell>
          <cell r="E3838" t="str">
            <v>R=A1R</v>
          </cell>
          <cell r="F3838">
            <v>3</v>
          </cell>
          <cell r="G3838">
            <v>39162</v>
          </cell>
          <cell r="H3838">
            <v>999</v>
          </cell>
          <cell r="I3838">
            <v>4</v>
          </cell>
          <cell r="J3838">
            <v>1</v>
          </cell>
        </row>
        <row r="3839">
          <cell r="A3839" t="str">
            <v>SSPN</v>
          </cell>
          <cell r="B3839" t="str">
            <v>Secondary Service Greater than 5kW w/o ID</v>
          </cell>
          <cell r="C3839">
            <v>30</v>
          </cell>
          <cell r="D3839">
            <v>25</v>
          </cell>
          <cell r="E3839" t="str">
            <v>R=A1R</v>
          </cell>
          <cell r="F3839">
            <v>3</v>
          </cell>
          <cell r="G3839">
            <v>39246</v>
          </cell>
          <cell r="H3839">
            <v>999</v>
          </cell>
          <cell r="I3839">
            <v>3</v>
          </cell>
          <cell r="J3839">
            <v>1</v>
          </cell>
        </row>
        <row r="3840">
          <cell r="A3840" t="str">
            <v>SSGN</v>
          </cell>
          <cell r="B3840" t="str">
            <v>Secondary Service Greater than 5kW w/o ID</v>
          </cell>
          <cell r="C3840">
            <v>30</v>
          </cell>
          <cell r="D3840">
            <v>25</v>
          </cell>
          <cell r="E3840" t="str">
            <v>R=A1R</v>
          </cell>
          <cell r="F3840">
            <v>3</v>
          </cell>
          <cell r="G3840">
            <v>39259</v>
          </cell>
          <cell r="H3840">
            <v>999</v>
          </cell>
          <cell r="I3840">
            <v>3</v>
          </cell>
          <cell r="J3840">
            <v>2</v>
          </cell>
        </row>
        <row r="3841">
          <cell r="A3841" t="str">
            <v>SSGN</v>
          </cell>
          <cell r="B3841" t="str">
            <v>Secondary Service Greater than 5kW w/o ID</v>
          </cell>
          <cell r="C3841">
            <v>30</v>
          </cell>
          <cell r="D3841">
            <v>25</v>
          </cell>
          <cell r="E3841" t="str">
            <v>R=A1R</v>
          </cell>
          <cell r="F3841">
            <v>3</v>
          </cell>
          <cell r="G3841">
            <v>39294</v>
          </cell>
          <cell r="H3841">
            <v>999</v>
          </cell>
          <cell r="I3841">
            <v>4</v>
          </cell>
          <cell r="J3841">
            <v>3</v>
          </cell>
        </row>
        <row r="3842">
          <cell r="A3842" t="str">
            <v>SSNN</v>
          </cell>
          <cell r="B3842" t="str">
            <v>Secondary Service Greater than 5kW w/o ID</v>
          </cell>
          <cell r="C3842">
            <v>30</v>
          </cell>
          <cell r="D3842">
            <v>25</v>
          </cell>
          <cell r="E3842" t="str">
            <v>R=A1R</v>
          </cell>
          <cell r="F3842">
            <v>3</v>
          </cell>
          <cell r="G3842">
            <v>39241</v>
          </cell>
          <cell r="H3842">
            <v>999</v>
          </cell>
          <cell r="I3842">
            <v>4</v>
          </cell>
          <cell r="J3842">
            <v>8</v>
          </cell>
        </row>
        <row r="3843">
          <cell r="A3843" t="str">
            <v>SSGN</v>
          </cell>
          <cell r="B3843" t="str">
            <v>Secondary Service Greater than 5kW w/o ID</v>
          </cell>
          <cell r="C3843">
            <v>30</v>
          </cell>
          <cell r="D3843">
            <v>25</v>
          </cell>
          <cell r="E3843" t="str">
            <v>R=A1D</v>
          </cell>
          <cell r="F3843">
            <v>3</v>
          </cell>
          <cell r="G3843">
            <v>39309</v>
          </cell>
          <cell r="H3843">
            <v>999</v>
          </cell>
          <cell r="I3843">
            <v>4</v>
          </cell>
          <cell r="J3843">
            <v>1</v>
          </cell>
        </row>
        <row r="3844">
          <cell r="A3844" t="str">
            <v>SSNN</v>
          </cell>
          <cell r="B3844" t="str">
            <v>Secondary Service Greater than 5kW w/o ID</v>
          </cell>
          <cell r="C3844">
            <v>30</v>
          </cell>
          <cell r="D3844">
            <v>25</v>
          </cell>
          <cell r="E3844" t="str">
            <v>R=A1R</v>
          </cell>
          <cell r="F3844">
            <v>3</v>
          </cell>
          <cell r="G3844">
            <v>39301</v>
          </cell>
          <cell r="H3844">
            <v>999</v>
          </cell>
          <cell r="I3844">
            <v>3</v>
          </cell>
          <cell r="J3844">
            <v>2</v>
          </cell>
        </row>
        <row r="3845">
          <cell r="A3845" t="str">
            <v>SSGN</v>
          </cell>
          <cell r="B3845" t="str">
            <v>Secondary Service Greater than 5kW w/o ID</v>
          </cell>
          <cell r="C3845">
            <v>30</v>
          </cell>
          <cell r="D3845">
            <v>25</v>
          </cell>
          <cell r="E3845" t="str">
            <v>R=A1R</v>
          </cell>
          <cell r="F3845">
            <v>3</v>
          </cell>
          <cell r="G3845">
            <v>39506</v>
          </cell>
          <cell r="H3845">
            <v>999</v>
          </cell>
          <cell r="I3845">
            <v>4</v>
          </cell>
          <cell r="J3845">
            <v>6</v>
          </cell>
        </row>
        <row r="3846">
          <cell r="A3846" t="str">
            <v>SSAN</v>
          </cell>
          <cell r="B3846" t="str">
            <v>Secondary Service Greater than 5kW w/o ID</v>
          </cell>
          <cell r="C3846">
            <v>30</v>
          </cell>
          <cell r="D3846">
            <v>25</v>
          </cell>
          <cell r="E3846" t="str">
            <v>R=A1D</v>
          </cell>
          <cell r="F3846">
            <v>3</v>
          </cell>
          <cell r="G3846">
            <v>39557</v>
          </cell>
          <cell r="H3846">
            <v>999</v>
          </cell>
          <cell r="I3846">
            <v>3</v>
          </cell>
          <cell r="J3846">
            <v>1</v>
          </cell>
        </row>
        <row r="3847">
          <cell r="A3847" t="str">
            <v>SSNN</v>
          </cell>
          <cell r="B3847" t="str">
            <v>Secondary Service Greater than 5kW w/o ID</v>
          </cell>
          <cell r="C3847">
            <v>30</v>
          </cell>
          <cell r="D3847">
            <v>25</v>
          </cell>
          <cell r="E3847" t="str">
            <v>R=A1D</v>
          </cell>
          <cell r="F3847">
            <v>3</v>
          </cell>
          <cell r="G3847">
            <v>39475</v>
          </cell>
          <cell r="H3847">
            <v>999</v>
          </cell>
          <cell r="I3847">
            <v>3</v>
          </cell>
          <cell r="J3847">
            <v>1</v>
          </cell>
        </row>
        <row r="3848">
          <cell r="A3848" t="str">
            <v>SSAN</v>
          </cell>
          <cell r="B3848" t="str">
            <v>Secondary Service Greater than 5kW w/o ID</v>
          </cell>
          <cell r="C3848">
            <v>30</v>
          </cell>
          <cell r="D3848">
            <v>25</v>
          </cell>
          <cell r="E3848" t="str">
            <v>R=A1D</v>
          </cell>
          <cell r="F3848">
            <v>3</v>
          </cell>
          <cell r="G3848">
            <v>39636</v>
          </cell>
          <cell r="H3848">
            <v>999</v>
          </cell>
          <cell r="I3848">
            <v>4</v>
          </cell>
          <cell r="J3848">
            <v>2</v>
          </cell>
        </row>
        <row r="3849">
          <cell r="A3849" t="str">
            <v>SSGN</v>
          </cell>
          <cell r="B3849" t="str">
            <v>Secondary Service Greater than 5kW w/o ID</v>
          </cell>
          <cell r="C3849">
            <v>30</v>
          </cell>
          <cell r="D3849">
            <v>25</v>
          </cell>
          <cell r="E3849" t="str">
            <v>R=A1D</v>
          </cell>
          <cell r="F3849">
            <v>3</v>
          </cell>
          <cell r="G3849">
            <v>39647</v>
          </cell>
          <cell r="H3849">
            <v>999</v>
          </cell>
          <cell r="I3849">
            <v>4</v>
          </cell>
          <cell r="J3849">
            <v>11</v>
          </cell>
        </row>
        <row r="3850">
          <cell r="A3850" t="str">
            <v>SSNN</v>
          </cell>
          <cell r="B3850" t="str">
            <v>Secondary Service Greater than 5kW w/o ID</v>
          </cell>
          <cell r="C3850">
            <v>30</v>
          </cell>
          <cell r="D3850">
            <v>20</v>
          </cell>
          <cell r="E3850" t="str">
            <v>R=A1D</v>
          </cell>
          <cell r="F3850">
            <v>3</v>
          </cell>
          <cell r="G3850">
            <v>39784</v>
          </cell>
          <cell r="H3850">
            <v>999</v>
          </cell>
          <cell r="I3850">
            <v>3</v>
          </cell>
          <cell r="J3850">
            <v>1</v>
          </cell>
        </row>
        <row r="3851">
          <cell r="A3851" t="str">
            <v>SSGN</v>
          </cell>
          <cell r="B3851" t="str">
            <v>Secondary Service Greater than 5kW w/o ID</v>
          </cell>
          <cell r="C3851">
            <v>30</v>
          </cell>
          <cell r="D3851">
            <v>25</v>
          </cell>
          <cell r="E3851" t="str">
            <v>R=A1D</v>
          </cell>
          <cell r="F3851">
            <v>3</v>
          </cell>
          <cell r="G3851">
            <v>39734</v>
          </cell>
          <cell r="H3851">
            <v>999</v>
          </cell>
          <cell r="I3851">
            <v>3</v>
          </cell>
          <cell r="J3851">
            <v>7</v>
          </cell>
        </row>
        <row r="3852">
          <cell r="A3852" t="str">
            <v>SSGN</v>
          </cell>
          <cell r="B3852" t="str">
            <v>Secondary Service Greater than 5kW w/o ID</v>
          </cell>
          <cell r="C3852">
            <v>30</v>
          </cell>
          <cell r="D3852">
            <v>25</v>
          </cell>
          <cell r="E3852" t="str">
            <v>R=A1D</v>
          </cell>
          <cell r="F3852">
            <v>3</v>
          </cell>
          <cell r="G3852">
            <v>39954</v>
          </cell>
          <cell r="H3852">
            <v>999</v>
          </cell>
          <cell r="I3852">
            <v>3</v>
          </cell>
          <cell r="J3852">
            <v>13</v>
          </cell>
        </row>
        <row r="3853">
          <cell r="A3853" t="str">
            <v>SEAN</v>
          </cell>
          <cell r="B3853" t="str">
            <v>Secondary Service Greater than 5kW w/o ID</v>
          </cell>
          <cell r="C3853">
            <v>30</v>
          </cell>
          <cell r="D3853">
            <v>25</v>
          </cell>
          <cell r="E3853" t="str">
            <v>R=A1D</v>
          </cell>
          <cell r="F3853">
            <v>3</v>
          </cell>
          <cell r="G3853">
            <v>39954</v>
          </cell>
          <cell r="H3853">
            <v>999</v>
          </cell>
          <cell r="I3853">
            <v>3</v>
          </cell>
          <cell r="J3853">
            <v>1</v>
          </cell>
        </row>
        <row r="3854">
          <cell r="A3854" t="str">
            <v>SSGN</v>
          </cell>
          <cell r="B3854" t="str">
            <v>Secondary Service Greater than 5kW w/o ID</v>
          </cell>
          <cell r="C3854">
            <v>30</v>
          </cell>
          <cell r="D3854">
            <v>25</v>
          </cell>
          <cell r="E3854" t="str">
            <v>R=A1D</v>
          </cell>
          <cell r="F3854">
            <v>3</v>
          </cell>
          <cell r="G3854">
            <v>39835</v>
          </cell>
          <cell r="H3854">
            <v>999</v>
          </cell>
          <cell r="I3854">
            <v>3</v>
          </cell>
          <cell r="J3854">
            <v>2</v>
          </cell>
        </row>
        <row r="3855">
          <cell r="A3855" t="str">
            <v>SSAN</v>
          </cell>
          <cell r="B3855" t="str">
            <v>Secondary Service Greater than 5kW w/o ID</v>
          </cell>
          <cell r="C3855">
            <v>30</v>
          </cell>
          <cell r="D3855">
            <v>25</v>
          </cell>
          <cell r="E3855" t="str">
            <v>R=A1D+</v>
          </cell>
          <cell r="F3855">
            <v>3</v>
          </cell>
          <cell r="G3855">
            <v>40073</v>
          </cell>
          <cell r="H3855">
            <v>999</v>
          </cell>
          <cell r="I3855">
            <v>3</v>
          </cell>
          <cell r="J3855">
            <v>1</v>
          </cell>
        </row>
        <row r="3856">
          <cell r="A3856" t="str">
            <v>SSPN</v>
          </cell>
          <cell r="B3856" t="str">
            <v>Secondary Service Greater than 5kW w/o ID</v>
          </cell>
          <cell r="C3856">
            <v>30</v>
          </cell>
          <cell r="D3856">
            <v>25</v>
          </cell>
          <cell r="E3856" t="str">
            <v>R=A1D+</v>
          </cell>
          <cell r="F3856">
            <v>3</v>
          </cell>
          <cell r="G3856">
            <v>40156</v>
          </cell>
          <cell r="H3856">
            <v>999</v>
          </cell>
          <cell r="I3856">
            <v>3</v>
          </cell>
          <cell r="J3856">
            <v>1</v>
          </cell>
        </row>
        <row r="3857">
          <cell r="A3857" t="str">
            <v>SSNN</v>
          </cell>
          <cell r="B3857" t="str">
            <v>Secondary Service Greater than 5kW w/o ID</v>
          </cell>
          <cell r="C3857">
            <v>30</v>
          </cell>
          <cell r="D3857">
            <v>25</v>
          </cell>
          <cell r="E3857" t="str">
            <v>R=A1D</v>
          </cell>
          <cell r="F3857">
            <v>3</v>
          </cell>
          <cell r="H3857">
            <v>120</v>
          </cell>
          <cell r="I3857">
            <v>4</v>
          </cell>
          <cell r="J3857">
            <v>7</v>
          </cell>
        </row>
        <row r="3858">
          <cell r="A3858" t="str">
            <v>SSNN</v>
          </cell>
          <cell r="B3858" t="str">
            <v>Secondary Service Greater than 5kW w/o ID</v>
          </cell>
          <cell r="C3858">
            <v>30</v>
          </cell>
          <cell r="D3858">
            <v>25</v>
          </cell>
          <cell r="E3858" t="str">
            <v>R=SV4SD</v>
          </cell>
          <cell r="F3858">
            <v>3</v>
          </cell>
          <cell r="H3858">
            <v>277</v>
          </cell>
          <cell r="I3858">
            <v>4</v>
          </cell>
          <cell r="J3858">
            <v>11</v>
          </cell>
        </row>
        <row r="3859">
          <cell r="A3859" t="str">
            <v>DSAN</v>
          </cell>
          <cell r="B3859" t="str">
            <v>Secondary Service Greater than 5kW w/o ID</v>
          </cell>
          <cell r="C3859">
            <v>30</v>
          </cell>
          <cell r="D3859">
            <v>25</v>
          </cell>
          <cell r="E3859" t="str">
            <v>R=PWS</v>
          </cell>
          <cell r="F3859">
            <v>3</v>
          </cell>
          <cell r="H3859">
            <v>240</v>
          </cell>
          <cell r="I3859">
            <v>4</v>
          </cell>
          <cell r="J3859">
            <v>1</v>
          </cell>
        </row>
        <row r="3860">
          <cell r="A3860" t="str">
            <v>SSGN</v>
          </cell>
          <cell r="B3860" t="str">
            <v>Secondary Service Greater than 5kW w/o ID</v>
          </cell>
          <cell r="C3860">
            <v>30</v>
          </cell>
          <cell r="D3860">
            <v>25</v>
          </cell>
          <cell r="E3860" t="str">
            <v>R=A1D</v>
          </cell>
          <cell r="F3860">
            <v>3</v>
          </cell>
          <cell r="H3860">
            <v>999</v>
          </cell>
          <cell r="I3860">
            <v>4</v>
          </cell>
          <cell r="J3860">
            <v>9</v>
          </cell>
        </row>
        <row r="3861">
          <cell r="A3861" t="str">
            <v>SSGN</v>
          </cell>
          <cell r="B3861" t="str">
            <v>Secondary Service Greater than 5kW w/o ID</v>
          </cell>
          <cell r="C3861">
            <v>30</v>
          </cell>
          <cell r="D3861">
            <v>25</v>
          </cell>
          <cell r="E3861" t="str">
            <v>R=SV4SD</v>
          </cell>
          <cell r="F3861">
            <v>3</v>
          </cell>
          <cell r="H3861">
            <v>277</v>
          </cell>
          <cell r="I3861">
            <v>4</v>
          </cell>
          <cell r="J3861">
            <v>1</v>
          </cell>
        </row>
        <row r="3862">
          <cell r="A3862" t="str">
            <v>SSNN</v>
          </cell>
          <cell r="B3862" t="str">
            <v>Secondary Service Greater than 5kW w/o ID</v>
          </cell>
          <cell r="C3862">
            <v>30</v>
          </cell>
          <cell r="D3862">
            <v>25</v>
          </cell>
          <cell r="E3862" t="str">
            <v>R=A1D</v>
          </cell>
          <cell r="F3862">
            <v>3</v>
          </cell>
          <cell r="G3862">
            <v>38272</v>
          </cell>
          <cell r="H3862">
            <v>999</v>
          </cell>
          <cell r="I3862">
            <v>4</v>
          </cell>
          <cell r="J3862">
            <v>4</v>
          </cell>
        </row>
        <row r="3863">
          <cell r="A3863" t="str">
            <v>SSNN</v>
          </cell>
          <cell r="B3863" t="str">
            <v>Secondary Service Greater than 5kW w/o ID</v>
          </cell>
          <cell r="C3863">
            <v>30</v>
          </cell>
          <cell r="D3863">
            <v>25</v>
          </cell>
          <cell r="E3863" t="str">
            <v>R=D4S7H</v>
          </cell>
          <cell r="F3863">
            <v>3</v>
          </cell>
          <cell r="H3863">
            <v>480</v>
          </cell>
          <cell r="I3863">
            <v>4</v>
          </cell>
          <cell r="J3863">
            <v>1</v>
          </cell>
        </row>
        <row r="3864">
          <cell r="A3864" t="str">
            <v>SSNN</v>
          </cell>
          <cell r="B3864" t="str">
            <v>Secondary Service Greater than 5kW w/o ID</v>
          </cell>
          <cell r="C3864">
            <v>30</v>
          </cell>
          <cell r="D3864">
            <v>25</v>
          </cell>
          <cell r="E3864" t="str">
            <v>R=A1R</v>
          </cell>
          <cell r="F3864">
            <v>3</v>
          </cell>
          <cell r="G3864">
            <v>38602</v>
          </cell>
          <cell r="H3864">
            <v>999</v>
          </cell>
          <cell r="I3864">
            <v>4</v>
          </cell>
          <cell r="J3864">
            <v>1</v>
          </cell>
        </row>
        <row r="3865">
          <cell r="A3865" t="str">
            <v>SSPN</v>
          </cell>
          <cell r="B3865" t="str">
            <v>Secondary Service Greater than 5kW w/o ID</v>
          </cell>
          <cell r="C3865">
            <v>30</v>
          </cell>
          <cell r="D3865">
            <v>25</v>
          </cell>
          <cell r="E3865" t="str">
            <v>R=K2WS</v>
          </cell>
          <cell r="F3865">
            <v>3</v>
          </cell>
          <cell r="H3865">
            <v>480</v>
          </cell>
          <cell r="I3865">
            <v>3</v>
          </cell>
          <cell r="J3865">
            <v>7</v>
          </cell>
        </row>
        <row r="3866">
          <cell r="A3866" t="str">
            <v>SSNN</v>
          </cell>
          <cell r="B3866" t="str">
            <v>Secondary Service Greater than 5kW w/o ID</v>
          </cell>
          <cell r="C3866">
            <v>30</v>
          </cell>
          <cell r="D3866">
            <v>25</v>
          </cell>
          <cell r="E3866" t="str">
            <v>R=A1D</v>
          </cell>
          <cell r="F3866">
            <v>3</v>
          </cell>
          <cell r="G3866">
            <v>38026</v>
          </cell>
          <cell r="H3866">
            <v>999</v>
          </cell>
          <cell r="I3866">
            <v>3</v>
          </cell>
          <cell r="J3866">
            <v>1</v>
          </cell>
        </row>
        <row r="3867">
          <cell r="A3867" t="str">
            <v>SSPN</v>
          </cell>
          <cell r="B3867" t="str">
            <v>Secondary Service Greater than 5kW w/o ID</v>
          </cell>
          <cell r="C3867">
            <v>30</v>
          </cell>
          <cell r="D3867">
            <v>25</v>
          </cell>
          <cell r="E3867" t="str">
            <v>R=A1D</v>
          </cell>
          <cell r="F3867">
            <v>3</v>
          </cell>
          <cell r="G3867">
            <v>38054</v>
          </cell>
          <cell r="H3867">
            <v>999</v>
          </cell>
          <cell r="I3867">
            <v>4</v>
          </cell>
          <cell r="J3867">
            <v>3</v>
          </cell>
        </row>
        <row r="3868">
          <cell r="A3868" t="str">
            <v>SSNN</v>
          </cell>
          <cell r="B3868" t="str">
            <v>Secondary Service Greater than 5kW w/o ID</v>
          </cell>
          <cell r="C3868">
            <v>30</v>
          </cell>
          <cell r="D3868">
            <v>25</v>
          </cell>
          <cell r="E3868" t="str">
            <v>R=A1D</v>
          </cell>
          <cell r="F3868">
            <v>3</v>
          </cell>
          <cell r="G3868">
            <v>38523</v>
          </cell>
          <cell r="H3868">
            <v>999</v>
          </cell>
          <cell r="I3868">
            <v>3</v>
          </cell>
          <cell r="J3868">
            <v>1</v>
          </cell>
        </row>
        <row r="3869">
          <cell r="A3869" t="str">
            <v>SSAN</v>
          </cell>
          <cell r="B3869" t="str">
            <v>Secondary Service Greater than 5kW w/o ID</v>
          </cell>
          <cell r="C3869">
            <v>30</v>
          </cell>
          <cell r="D3869">
            <v>25</v>
          </cell>
          <cell r="E3869" t="str">
            <v>R=A1D</v>
          </cell>
          <cell r="F3869">
            <v>3</v>
          </cell>
          <cell r="G3869">
            <v>38182</v>
          </cell>
          <cell r="H3869">
            <v>999</v>
          </cell>
          <cell r="I3869">
            <v>4</v>
          </cell>
          <cell r="J3869">
            <v>2</v>
          </cell>
        </row>
        <row r="3870">
          <cell r="A3870" t="str">
            <v>SSGN</v>
          </cell>
          <cell r="B3870" t="str">
            <v>Secondary Service Greater than 5kW w/o ID</v>
          </cell>
          <cell r="C3870">
            <v>30</v>
          </cell>
          <cell r="D3870">
            <v>25</v>
          </cell>
          <cell r="E3870" t="str">
            <v>R=A1D</v>
          </cell>
          <cell r="F3870">
            <v>3</v>
          </cell>
          <cell r="G3870">
            <v>38182</v>
          </cell>
          <cell r="H3870">
            <v>999</v>
          </cell>
          <cell r="I3870">
            <v>4</v>
          </cell>
          <cell r="J3870">
            <v>1</v>
          </cell>
        </row>
        <row r="3871">
          <cell r="A3871" t="str">
            <v>SSNN</v>
          </cell>
          <cell r="B3871" t="str">
            <v>Secondary Service Greater than 5kW w/o ID</v>
          </cell>
          <cell r="C3871">
            <v>30</v>
          </cell>
          <cell r="D3871">
            <v>25</v>
          </cell>
          <cell r="E3871" t="str">
            <v>R=A1D</v>
          </cell>
          <cell r="F3871">
            <v>3</v>
          </cell>
          <cell r="G3871">
            <v>38593</v>
          </cell>
          <cell r="H3871">
            <v>999</v>
          </cell>
          <cell r="I3871">
            <v>3</v>
          </cell>
          <cell r="J3871">
            <v>13</v>
          </cell>
        </row>
        <row r="3872">
          <cell r="A3872" t="str">
            <v>SSPN</v>
          </cell>
          <cell r="B3872" t="str">
            <v>Secondary Service Greater than 5kW w/o ID</v>
          </cell>
          <cell r="C3872">
            <v>30</v>
          </cell>
          <cell r="D3872">
            <v>25</v>
          </cell>
          <cell r="E3872" t="str">
            <v>R=A1D</v>
          </cell>
          <cell r="F3872">
            <v>3</v>
          </cell>
          <cell r="G3872">
            <v>38593</v>
          </cell>
          <cell r="H3872">
            <v>999</v>
          </cell>
          <cell r="I3872">
            <v>3</v>
          </cell>
          <cell r="J3872">
            <v>1</v>
          </cell>
        </row>
        <row r="3873">
          <cell r="A3873" t="str">
            <v>SSGN</v>
          </cell>
          <cell r="B3873" t="str">
            <v>Secondary Service Greater than 5kW w/o ID</v>
          </cell>
          <cell r="C3873">
            <v>30</v>
          </cell>
          <cell r="D3873">
            <v>25</v>
          </cell>
          <cell r="E3873" t="str">
            <v>R=A1D</v>
          </cell>
          <cell r="F3873">
            <v>3</v>
          </cell>
          <cell r="G3873">
            <v>37802</v>
          </cell>
          <cell r="H3873">
            <v>999</v>
          </cell>
          <cell r="I3873">
            <v>4</v>
          </cell>
          <cell r="J3873">
            <v>30</v>
          </cell>
        </row>
        <row r="3874">
          <cell r="A3874" t="str">
            <v>SSPN</v>
          </cell>
          <cell r="B3874" t="str">
            <v>Secondary Service Greater than 5kW w/o ID</v>
          </cell>
          <cell r="C3874">
            <v>30</v>
          </cell>
          <cell r="D3874">
            <v>25</v>
          </cell>
          <cell r="E3874" t="str">
            <v>R=A1D</v>
          </cell>
          <cell r="F3874">
            <v>3</v>
          </cell>
          <cell r="G3874">
            <v>37802</v>
          </cell>
          <cell r="H3874">
            <v>999</v>
          </cell>
          <cell r="I3874">
            <v>4</v>
          </cell>
          <cell r="J3874">
            <v>10</v>
          </cell>
        </row>
        <row r="3875">
          <cell r="A3875" t="str">
            <v>SSNN</v>
          </cell>
          <cell r="B3875" t="str">
            <v>Secondary Service Greater than 5kW w/o ID</v>
          </cell>
          <cell r="C3875">
            <v>30</v>
          </cell>
          <cell r="D3875">
            <v>25</v>
          </cell>
          <cell r="E3875" t="str">
            <v>R=SV4SD</v>
          </cell>
          <cell r="F3875">
            <v>3</v>
          </cell>
          <cell r="H3875">
            <v>240</v>
          </cell>
          <cell r="I3875">
            <v>3</v>
          </cell>
          <cell r="J3875">
            <v>1</v>
          </cell>
        </row>
        <row r="3876">
          <cell r="A3876" t="str">
            <v>SSGN</v>
          </cell>
          <cell r="B3876" t="str">
            <v>Secondary Service Greater than 5kW w/o ID</v>
          </cell>
          <cell r="C3876">
            <v>30</v>
          </cell>
          <cell r="D3876">
            <v>25</v>
          </cell>
          <cell r="E3876" t="str">
            <v>R=SV4SD</v>
          </cell>
          <cell r="F3876">
            <v>3</v>
          </cell>
          <cell r="H3876">
            <v>120</v>
          </cell>
          <cell r="I3876">
            <v>4</v>
          </cell>
          <cell r="J3876">
            <v>5</v>
          </cell>
        </row>
        <row r="3877">
          <cell r="A3877" t="str">
            <v>SSNN</v>
          </cell>
          <cell r="B3877" t="str">
            <v>Secondary Service Greater than 5kW w/o ID</v>
          </cell>
          <cell r="C3877">
            <v>30</v>
          </cell>
          <cell r="D3877">
            <v>25</v>
          </cell>
          <cell r="E3877" t="str">
            <v>R=A1D1</v>
          </cell>
          <cell r="F3877">
            <v>3</v>
          </cell>
          <cell r="H3877">
            <v>240</v>
          </cell>
          <cell r="I3877">
            <v>3</v>
          </cell>
          <cell r="J3877">
            <v>1</v>
          </cell>
        </row>
        <row r="3878">
          <cell r="A3878" t="str">
            <v>SSAN</v>
          </cell>
          <cell r="B3878" t="str">
            <v>Secondary Service Greater than 5kW w/o ID</v>
          </cell>
          <cell r="C3878">
            <v>30</v>
          </cell>
          <cell r="D3878">
            <v>25</v>
          </cell>
          <cell r="E3878" t="str">
            <v>R=A1D</v>
          </cell>
          <cell r="F3878">
            <v>3</v>
          </cell>
          <cell r="G3878">
            <v>35515</v>
          </cell>
          <cell r="H3878">
            <v>999</v>
          </cell>
          <cell r="I3878">
            <v>4</v>
          </cell>
          <cell r="J3878">
            <v>1</v>
          </cell>
        </row>
        <row r="3879">
          <cell r="A3879" t="str">
            <v>SSAN</v>
          </cell>
          <cell r="B3879" t="str">
            <v>Secondary Service Greater than 5kW w/o ID</v>
          </cell>
          <cell r="C3879">
            <v>30</v>
          </cell>
          <cell r="D3879">
            <v>25</v>
          </cell>
          <cell r="E3879" t="str">
            <v>R=A1D</v>
          </cell>
          <cell r="F3879">
            <v>3</v>
          </cell>
          <cell r="G3879">
            <v>36313</v>
          </cell>
          <cell r="H3879">
            <v>999</v>
          </cell>
          <cell r="I3879">
            <v>4</v>
          </cell>
          <cell r="J3879">
            <v>1</v>
          </cell>
        </row>
        <row r="3880">
          <cell r="A3880" t="str">
            <v>SSGN</v>
          </cell>
          <cell r="B3880" t="str">
            <v>Secondary Service Greater than 5kW w/o ID</v>
          </cell>
          <cell r="C3880">
            <v>30</v>
          </cell>
          <cell r="D3880">
            <v>25</v>
          </cell>
          <cell r="E3880" t="str">
            <v>R=A1D</v>
          </cell>
          <cell r="F3880">
            <v>3</v>
          </cell>
          <cell r="G3880">
            <v>37817</v>
          </cell>
          <cell r="H3880">
            <v>999</v>
          </cell>
          <cell r="I3880">
            <v>4</v>
          </cell>
          <cell r="J3880">
            <v>16</v>
          </cell>
        </row>
        <row r="3881">
          <cell r="A3881" t="str">
            <v>SSNN</v>
          </cell>
          <cell r="B3881" t="str">
            <v>Secondary Service Greater than 5kW w/o ID</v>
          </cell>
          <cell r="C3881">
            <v>30</v>
          </cell>
          <cell r="D3881">
            <v>25</v>
          </cell>
          <cell r="E3881" t="str">
            <v>R=D5S5E</v>
          </cell>
          <cell r="F3881">
            <v>3</v>
          </cell>
          <cell r="H3881">
            <v>480</v>
          </cell>
          <cell r="I3881">
            <v>3</v>
          </cell>
          <cell r="J3881">
            <v>2</v>
          </cell>
        </row>
        <row r="3882">
          <cell r="A3882" t="str">
            <v>SSNN</v>
          </cell>
          <cell r="B3882" t="str">
            <v>Secondary Service Greater than 5kW w/o ID</v>
          </cell>
          <cell r="C3882">
            <v>30</v>
          </cell>
          <cell r="D3882">
            <v>25</v>
          </cell>
          <cell r="E3882" t="str">
            <v>R=E1S8E</v>
          </cell>
          <cell r="F3882">
            <v>3</v>
          </cell>
          <cell r="H3882">
            <v>0</v>
          </cell>
          <cell r="I3882">
            <v>0</v>
          </cell>
          <cell r="J3882">
            <v>1</v>
          </cell>
        </row>
        <row r="3883">
          <cell r="A3883" t="str">
            <v>SSPN</v>
          </cell>
          <cell r="B3883" t="str">
            <v>Secondary Service Greater than 5kW w/o ID</v>
          </cell>
          <cell r="C3883">
            <v>30</v>
          </cell>
          <cell r="D3883">
            <v>25</v>
          </cell>
          <cell r="E3883" t="str">
            <v>R=A1D</v>
          </cell>
          <cell r="F3883">
            <v>3</v>
          </cell>
          <cell r="G3883">
            <v>37841</v>
          </cell>
          <cell r="H3883">
            <v>999</v>
          </cell>
          <cell r="I3883">
            <v>3</v>
          </cell>
          <cell r="J3883">
            <v>1</v>
          </cell>
        </row>
        <row r="3884">
          <cell r="A3884" t="str">
            <v>SSNN</v>
          </cell>
          <cell r="B3884" t="str">
            <v>Secondary Service Greater than 5kW w/o ID</v>
          </cell>
          <cell r="C3884">
            <v>30</v>
          </cell>
          <cell r="D3884">
            <v>25</v>
          </cell>
          <cell r="E3884" t="str">
            <v>R=A1D</v>
          </cell>
          <cell r="F3884">
            <v>3</v>
          </cell>
          <cell r="G3884">
            <v>36404</v>
          </cell>
          <cell r="H3884">
            <v>999</v>
          </cell>
          <cell r="I3884">
            <v>4</v>
          </cell>
          <cell r="J3884">
            <v>4</v>
          </cell>
        </row>
        <row r="3885">
          <cell r="A3885" t="str">
            <v>SSGN</v>
          </cell>
          <cell r="B3885" t="str">
            <v>Secondary Service Greater than 5kW w/o ID</v>
          </cell>
          <cell r="C3885">
            <v>30</v>
          </cell>
          <cell r="D3885">
            <v>25</v>
          </cell>
          <cell r="E3885" t="str">
            <v>R=A1D</v>
          </cell>
          <cell r="F3885">
            <v>3</v>
          </cell>
          <cell r="G3885">
            <v>35796</v>
          </cell>
          <cell r="H3885">
            <v>999</v>
          </cell>
          <cell r="I3885">
            <v>4</v>
          </cell>
          <cell r="J3885">
            <v>3</v>
          </cell>
        </row>
        <row r="3886">
          <cell r="A3886" t="str">
            <v>SSAN</v>
          </cell>
          <cell r="B3886" t="str">
            <v>Secondary Service Greater than 5kW w/o ID</v>
          </cell>
          <cell r="C3886">
            <v>30</v>
          </cell>
          <cell r="D3886">
            <v>25</v>
          </cell>
          <cell r="E3886" t="str">
            <v>R=A1D</v>
          </cell>
          <cell r="F3886">
            <v>3</v>
          </cell>
          <cell r="G3886">
            <v>35431</v>
          </cell>
          <cell r="H3886">
            <v>999</v>
          </cell>
          <cell r="I3886">
            <v>3</v>
          </cell>
          <cell r="J3886">
            <v>1</v>
          </cell>
        </row>
        <row r="3887">
          <cell r="A3887" t="str">
            <v>SSNN</v>
          </cell>
          <cell r="B3887" t="str">
            <v>Secondary Service Greater than 5kW w/o ID</v>
          </cell>
          <cell r="C3887">
            <v>30</v>
          </cell>
          <cell r="D3887">
            <v>25</v>
          </cell>
          <cell r="E3887" t="str">
            <v>R=A1D</v>
          </cell>
          <cell r="F3887">
            <v>3</v>
          </cell>
          <cell r="G3887">
            <v>36404</v>
          </cell>
          <cell r="H3887">
            <v>999</v>
          </cell>
          <cell r="I3887">
            <v>3</v>
          </cell>
          <cell r="J3887">
            <v>2</v>
          </cell>
        </row>
        <row r="3888">
          <cell r="A3888" t="str">
            <v>SSNN</v>
          </cell>
          <cell r="B3888" t="str">
            <v>Secondary Service Greater than 5kW w/o ID</v>
          </cell>
          <cell r="C3888">
            <v>30</v>
          </cell>
          <cell r="D3888">
            <v>25</v>
          </cell>
          <cell r="E3888" t="str">
            <v>R=A1D</v>
          </cell>
          <cell r="F3888">
            <v>3</v>
          </cell>
          <cell r="G3888">
            <v>36161</v>
          </cell>
          <cell r="H3888">
            <v>999</v>
          </cell>
          <cell r="I3888">
            <v>4</v>
          </cell>
          <cell r="J3888">
            <v>14</v>
          </cell>
        </row>
        <row r="3889">
          <cell r="A3889" t="str">
            <v>SSNN</v>
          </cell>
          <cell r="B3889" t="str">
            <v>Secondary Service Greater than 5kW w/o ID</v>
          </cell>
          <cell r="C3889">
            <v>30</v>
          </cell>
          <cell r="D3889">
            <v>25</v>
          </cell>
          <cell r="E3889" t="str">
            <v>R=AXS4</v>
          </cell>
          <cell r="F3889">
            <v>3</v>
          </cell>
          <cell r="G3889">
            <v>35431</v>
          </cell>
          <cell r="H3889">
            <v>999</v>
          </cell>
          <cell r="I3889">
            <v>4</v>
          </cell>
          <cell r="J3889">
            <v>1</v>
          </cell>
        </row>
        <row r="3890">
          <cell r="A3890" t="str">
            <v>SSGN</v>
          </cell>
          <cell r="B3890" t="str">
            <v>Secondary Service Greater than 5kW w/o ID</v>
          </cell>
          <cell r="C3890">
            <v>30</v>
          </cell>
          <cell r="D3890">
            <v>25</v>
          </cell>
          <cell r="E3890" t="str">
            <v>R=A1D</v>
          </cell>
          <cell r="F3890">
            <v>3</v>
          </cell>
          <cell r="G3890">
            <v>35797</v>
          </cell>
          <cell r="H3890">
            <v>999</v>
          </cell>
          <cell r="I3890">
            <v>4</v>
          </cell>
          <cell r="J3890">
            <v>7</v>
          </cell>
        </row>
        <row r="3891">
          <cell r="A3891" t="str">
            <v>SSGN</v>
          </cell>
          <cell r="B3891" t="str">
            <v>Secondary Service Greater than 5kW w/o ID</v>
          </cell>
          <cell r="C3891">
            <v>30</v>
          </cell>
          <cell r="D3891">
            <v>25</v>
          </cell>
          <cell r="E3891" t="str">
            <v>R=A1D</v>
          </cell>
          <cell r="F3891">
            <v>3</v>
          </cell>
          <cell r="G3891">
            <v>35432</v>
          </cell>
          <cell r="H3891">
            <v>999</v>
          </cell>
          <cell r="I3891">
            <v>4</v>
          </cell>
          <cell r="J3891">
            <v>6</v>
          </cell>
        </row>
        <row r="3892">
          <cell r="A3892" t="str">
            <v>SSNN</v>
          </cell>
          <cell r="B3892" t="str">
            <v>Secondary Service Greater than 5kW w/o ID</v>
          </cell>
          <cell r="C3892">
            <v>30</v>
          </cell>
          <cell r="D3892">
            <v>25</v>
          </cell>
          <cell r="E3892" t="str">
            <v>R=A1D</v>
          </cell>
          <cell r="F3892">
            <v>3</v>
          </cell>
          <cell r="G3892">
            <v>36535</v>
          </cell>
          <cell r="H3892">
            <v>999</v>
          </cell>
          <cell r="I3892">
            <v>4</v>
          </cell>
          <cell r="J3892">
            <v>1</v>
          </cell>
        </row>
        <row r="3893">
          <cell r="A3893" t="str">
            <v>SSPN</v>
          </cell>
          <cell r="B3893" t="str">
            <v>Secondary Service Greater than 5kW w/o ID</v>
          </cell>
          <cell r="C3893">
            <v>30</v>
          </cell>
          <cell r="D3893">
            <v>25</v>
          </cell>
          <cell r="E3893" t="str">
            <v>R=A1D</v>
          </cell>
          <cell r="F3893">
            <v>3</v>
          </cell>
          <cell r="G3893">
            <v>36664</v>
          </cell>
          <cell r="H3893">
            <v>999</v>
          </cell>
          <cell r="I3893">
            <v>4</v>
          </cell>
          <cell r="J3893">
            <v>1</v>
          </cell>
        </row>
        <row r="3894">
          <cell r="A3894" t="str">
            <v>SSNN</v>
          </cell>
          <cell r="B3894" t="str">
            <v>Secondary Service Greater than 5kW w/o ID</v>
          </cell>
          <cell r="C3894">
            <v>30</v>
          </cell>
          <cell r="D3894">
            <v>25</v>
          </cell>
          <cell r="E3894" t="str">
            <v>R=A1D</v>
          </cell>
          <cell r="F3894">
            <v>3</v>
          </cell>
          <cell r="G3894">
            <v>36719</v>
          </cell>
          <cell r="H3894">
            <v>999</v>
          </cell>
          <cell r="I3894">
            <v>4</v>
          </cell>
          <cell r="J3894">
            <v>1</v>
          </cell>
        </row>
        <row r="3895">
          <cell r="A3895" t="str">
            <v>SSPN</v>
          </cell>
          <cell r="B3895" t="str">
            <v>Secondary Service Greater than 5kW w/o ID</v>
          </cell>
          <cell r="C3895">
            <v>30</v>
          </cell>
          <cell r="D3895">
            <v>25</v>
          </cell>
          <cell r="E3895" t="str">
            <v>R=A1D</v>
          </cell>
          <cell r="F3895">
            <v>3</v>
          </cell>
          <cell r="G3895">
            <v>36720</v>
          </cell>
          <cell r="H3895">
            <v>999</v>
          </cell>
          <cell r="I3895">
            <v>3</v>
          </cell>
          <cell r="J3895">
            <v>1</v>
          </cell>
        </row>
        <row r="3896">
          <cell r="A3896" t="str">
            <v>SSGN</v>
          </cell>
          <cell r="B3896" t="str">
            <v>Secondary Service Greater than 5kW w/o ID</v>
          </cell>
          <cell r="C3896">
            <v>30</v>
          </cell>
          <cell r="D3896">
            <v>25</v>
          </cell>
          <cell r="E3896" t="str">
            <v>R=A1D</v>
          </cell>
          <cell r="F3896">
            <v>3</v>
          </cell>
          <cell r="G3896">
            <v>36720</v>
          </cell>
          <cell r="H3896">
            <v>999</v>
          </cell>
          <cell r="I3896">
            <v>3</v>
          </cell>
          <cell r="J3896">
            <v>3</v>
          </cell>
        </row>
        <row r="3897">
          <cell r="A3897" t="str">
            <v>SSPN</v>
          </cell>
          <cell r="B3897" t="str">
            <v>Secondary Service Greater than 5kW w/o ID</v>
          </cell>
          <cell r="C3897">
            <v>30</v>
          </cell>
          <cell r="D3897">
            <v>25</v>
          </cell>
          <cell r="E3897" t="str">
            <v>R=A1D</v>
          </cell>
          <cell r="F3897">
            <v>3</v>
          </cell>
          <cell r="G3897">
            <v>36526</v>
          </cell>
          <cell r="H3897">
            <v>999</v>
          </cell>
          <cell r="I3897">
            <v>4</v>
          </cell>
          <cell r="J3897">
            <v>1</v>
          </cell>
        </row>
        <row r="3898">
          <cell r="A3898" t="str">
            <v>SSGN</v>
          </cell>
          <cell r="B3898" t="str">
            <v>Secondary Service Greater than 5kW w/o ID</v>
          </cell>
          <cell r="C3898">
            <v>30</v>
          </cell>
          <cell r="D3898">
            <v>25</v>
          </cell>
          <cell r="E3898" t="str">
            <v>R=A1D</v>
          </cell>
          <cell r="F3898">
            <v>3</v>
          </cell>
          <cell r="G3898">
            <v>36775</v>
          </cell>
          <cell r="H3898">
            <v>999</v>
          </cell>
          <cell r="I3898">
            <v>4</v>
          </cell>
          <cell r="J3898">
            <v>3</v>
          </cell>
        </row>
        <row r="3899">
          <cell r="A3899" t="str">
            <v>SSGN</v>
          </cell>
          <cell r="B3899" t="str">
            <v>Secondary Service Greater than 5kW w/o ID</v>
          </cell>
          <cell r="C3899">
            <v>30</v>
          </cell>
          <cell r="D3899">
            <v>25</v>
          </cell>
          <cell r="E3899" t="str">
            <v>R=AXS4</v>
          </cell>
          <cell r="F3899">
            <v>3</v>
          </cell>
          <cell r="H3899">
            <v>999</v>
          </cell>
          <cell r="I3899">
            <v>4</v>
          </cell>
          <cell r="J3899">
            <v>1</v>
          </cell>
        </row>
        <row r="3900">
          <cell r="A3900" t="str">
            <v>SSPN</v>
          </cell>
          <cell r="B3900" t="str">
            <v>Secondary Service Greater than 5kW w/o ID</v>
          </cell>
          <cell r="C3900">
            <v>30</v>
          </cell>
          <cell r="D3900">
            <v>25</v>
          </cell>
          <cell r="E3900" t="str">
            <v>R=A1D</v>
          </cell>
          <cell r="F3900">
            <v>3</v>
          </cell>
          <cell r="G3900">
            <v>37071</v>
          </cell>
          <cell r="H3900">
            <v>999</v>
          </cell>
          <cell r="I3900">
            <v>4</v>
          </cell>
          <cell r="J3900">
            <v>1</v>
          </cell>
        </row>
        <row r="3901">
          <cell r="A3901" t="str">
            <v>SSPN</v>
          </cell>
          <cell r="B3901" t="str">
            <v>Secondary Service Greater than 5kW w/o ID</v>
          </cell>
          <cell r="C3901">
            <v>30</v>
          </cell>
          <cell r="D3901">
            <v>25</v>
          </cell>
          <cell r="E3901" t="str">
            <v>R=A1D</v>
          </cell>
          <cell r="F3901">
            <v>3</v>
          </cell>
          <cell r="G3901">
            <v>36915</v>
          </cell>
          <cell r="H3901">
            <v>999</v>
          </cell>
          <cell r="I3901">
            <v>3</v>
          </cell>
          <cell r="J3901">
            <v>1</v>
          </cell>
        </row>
        <row r="3902">
          <cell r="A3902" t="str">
            <v>SSNN</v>
          </cell>
          <cell r="B3902" t="str">
            <v>Secondary Service Greater than 5kW w/o ID</v>
          </cell>
          <cell r="C3902">
            <v>30</v>
          </cell>
          <cell r="D3902">
            <v>25</v>
          </cell>
          <cell r="E3902" t="str">
            <v>R=A1D</v>
          </cell>
          <cell r="F3902">
            <v>3</v>
          </cell>
          <cell r="G3902">
            <v>37117</v>
          </cell>
          <cell r="H3902">
            <v>999</v>
          </cell>
          <cell r="I3902">
            <v>4</v>
          </cell>
          <cell r="J3902">
            <v>1</v>
          </cell>
        </row>
        <row r="3903">
          <cell r="A3903" t="str">
            <v>SSGN</v>
          </cell>
          <cell r="B3903" t="str">
            <v>Secondary Service Greater than 5kW w/o ID</v>
          </cell>
          <cell r="C3903">
            <v>30</v>
          </cell>
          <cell r="D3903">
            <v>25</v>
          </cell>
          <cell r="E3903" t="str">
            <v>R=A1D</v>
          </cell>
          <cell r="F3903">
            <v>3</v>
          </cell>
          <cell r="G3903">
            <v>37208</v>
          </cell>
          <cell r="H3903">
            <v>999</v>
          </cell>
          <cell r="I3903">
            <v>4</v>
          </cell>
          <cell r="J3903">
            <v>2</v>
          </cell>
        </row>
        <row r="3904">
          <cell r="A3904" t="str">
            <v>SSNN</v>
          </cell>
          <cell r="B3904" t="str">
            <v>Secondary Service Greater than 5kW w/o ID</v>
          </cell>
          <cell r="C3904">
            <v>30</v>
          </cell>
          <cell r="D3904">
            <v>25</v>
          </cell>
          <cell r="E3904" t="str">
            <v>R=A1D</v>
          </cell>
          <cell r="F3904">
            <v>3</v>
          </cell>
          <cell r="G3904">
            <v>37301</v>
          </cell>
          <cell r="H3904">
            <v>999</v>
          </cell>
          <cell r="I3904">
            <v>4</v>
          </cell>
          <cell r="J3904">
            <v>16</v>
          </cell>
        </row>
        <row r="3905">
          <cell r="A3905" t="str">
            <v>SSNN</v>
          </cell>
          <cell r="B3905" t="str">
            <v>Secondary Service Greater than 5kW w/o ID</v>
          </cell>
          <cell r="C3905">
            <v>30</v>
          </cell>
          <cell r="D3905">
            <v>25</v>
          </cell>
          <cell r="E3905" t="str">
            <v>R=A1D</v>
          </cell>
          <cell r="F3905">
            <v>3</v>
          </cell>
          <cell r="G3905">
            <v>37174</v>
          </cell>
          <cell r="H3905">
            <v>999</v>
          </cell>
          <cell r="I3905">
            <v>3</v>
          </cell>
          <cell r="J3905">
            <v>1</v>
          </cell>
        </row>
        <row r="3906">
          <cell r="A3906" t="str">
            <v>SSGN</v>
          </cell>
          <cell r="B3906" t="str">
            <v>Secondary Service Greater than 5kW w/o ID</v>
          </cell>
          <cell r="C3906">
            <v>30</v>
          </cell>
          <cell r="D3906">
            <v>25</v>
          </cell>
          <cell r="E3906" t="str">
            <v>R=A1D</v>
          </cell>
          <cell r="F3906">
            <v>3</v>
          </cell>
          <cell r="G3906">
            <v>37167</v>
          </cell>
          <cell r="H3906">
            <v>999</v>
          </cell>
          <cell r="I3906">
            <v>4</v>
          </cell>
          <cell r="J3906">
            <v>5</v>
          </cell>
        </row>
        <row r="3907">
          <cell r="A3907" t="str">
            <v>SSGN</v>
          </cell>
          <cell r="B3907" t="str">
            <v>Secondary Service Greater than 5kW w/o ID</v>
          </cell>
          <cell r="C3907">
            <v>30</v>
          </cell>
          <cell r="D3907">
            <v>25</v>
          </cell>
          <cell r="E3907" t="str">
            <v>R=A1D</v>
          </cell>
          <cell r="F3907">
            <v>3</v>
          </cell>
          <cell r="G3907">
            <v>37452</v>
          </cell>
          <cell r="H3907">
            <v>999</v>
          </cell>
          <cell r="I3907">
            <v>3</v>
          </cell>
          <cell r="J3907">
            <v>1</v>
          </cell>
        </row>
        <row r="3908">
          <cell r="A3908" t="str">
            <v>SSNN</v>
          </cell>
          <cell r="B3908" t="str">
            <v>Secondary Service Greater than 5kW w/o ID</v>
          </cell>
          <cell r="C3908">
            <v>30</v>
          </cell>
          <cell r="D3908">
            <v>25</v>
          </cell>
          <cell r="E3908" t="str">
            <v>R=A1D</v>
          </cell>
          <cell r="F3908">
            <v>3</v>
          </cell>
          <cell r="G3908">
            <v>37452</v>
          </cell>
          <cell r="H3908">
            <v>999</v>
          </cell>
          <cell r="I3908">
            <v>3</v>
          </cell>
          <cell r="J3908">
            <v>1</v>
          </cell>
        </row>
        <row r="3909">
          <cell r="A3909" t="str">
            <v>SSPN</v>
          </cell>
          <cell r="B3909" t="str">
            <v>Secondary Service Greater than 5kW w/o ID</v>
          </cell>
          <cell r="C3909">
            <v>30</v>
          </cell>
          <cell r="D3909">
            <v>25</v>
          </cell>
          <cell r="E3909" t="str">
            <v>R=A1D</v>
          </cell>
          <cell r="F3909">
            <v>3</v>
          </cell>
          <cell r="G3909">
            <v>37362</v>
          </cell>
          <cell r="H3909">
            <v>999</v>
          </cell>
          <cell r="I3909">
            <v>4</v>
          </cell>
          <cell r="J3909">
            <v>3</v>
          </cell>
        </row>
        <row r="3910">
          <cell r="A3910" t="str">
            <v>SSGN</v>
          </cell>
          <cell r="B3910" t="str">
            <v>Secondary Service Greater than 5kW w/o ID</v>
          </cell>
          <cell r="C3910">
            <v>30</v>
          </cell>
          <cell r="D3910">
            <v>25</v>
          </cell>
          <cell r="E3910" t="str">
            <v>R=A1D</v>
          </cell>
          <cell r="F3910">
            <v>3</v>
          </cell>
          <cell r="G3910">
            <v>37641</v>
          </cell>
          <cell r="H3910">
            <v>999</v>
          </cell>
          <cell r="I3910">
            <v>3</v>
          </cell>
          <cell r="J3910">
            <v>1</v>
          </cell>
        </row>
        <row r="3911">
          <cell r="A3911" t="str">
            <v>SSGN</v>
          </cell>
          <cell r="B3911" t="str">
            <v>Secondary Service Greater than 5kW w/o ID</v>
          </cell>
          <cell r="C3911">
            <v>30</v>
          </cell>
          <cell r="D3911">
            <v>25</v>
          </cell>
          <cell r="E3911" t="str">
            <v>R=A1D</v>
          </cell>
          <cell r="F3911">
            <v>3</v>
          </cell>
          <cell r="G3911">
            <v>37656</v>
          </cell>
          <cell r="H3911">
            <v>999</v>
          </cell>
          <cell r="I3911">
            <v>4</v>
          </cell>
          <cell r="J3911">
            <v>8</v>
          </cell>
        </row>
        <row r="3912">
          <cell r="A3912" t="str">
            <v>SSGN</v>
          </cell>
          <cell r="B3912" t="str">
            <v>Secondary Service Greater than 5kW w/o ID</v>
          </cell>
          <cell r="C3912">
            <v>30</v>
          </cell>
          <cell r="D3912">
            <v>25</v>
          </cell>
          <cell r="E3912" t="str">
            <v>R=A1D</v>
          </cell>
          <cell r="F3912">
            <v>3</v>
          </cell>
          <cell r="G3912">
            <v>37511</v>
          </cell>
          <cell r="H3912">
            <v>999</v>
          </cell>
          <cell r="I3912">
            <v>3</v>
          </cell>
          <cell r="J3912">
            <v>1</v>
          </cell>
        </row>
        <row r="3913">
          <cell r="A3913" t="str">
            <v>SSPN</v>
          </cell>
          <cell r="B3913" t="str">
            <v>Secondary Service Greater than 5kW w/o ID</v>
          </cell>
          <cell r="C3913">
            <v>30</v>
          </cell>
          <cell r="D3913">
            <v>25</v>
          </cell>
          <cell r="E3913" t="str">
            <v>R=A1D</v>
          </cell>
          <cell r="F3913">
            <v>3</v>
          </cell>
          <cell r="G3913">
            <v>38690</v>
          </cell>
          <cell r="H3913">
            <v>999</v>
          </cell>
          <cell r="I3913">
            <v>4</v>
          </cell>
          <cell r="J3913">
            <v>1</v>
          </cell>
        </row>
        <row r="3914">
          <cell r="A3914" t="str">
            <v>SSPN</v>
          </cell>
          <cell r="B3914" t="str">
            <v>Secondary Service Greater than 5kW w/o ID</v>
          </cell>
          <cell r="C3914">
            <v>30</v>
          </cell>
          <cell r="D3914">
            <v>25</v>
          </cell>
          <cell r="E3914" t="str">
            <v>R=A1R</v>
          </cell>
          <cell r="F3914">
            <v>3</v>
          </cell>
          <cell r="G3914">
            <v>39048</v>
          </cell>
          <cell r="H3914">
            <v>999</v>
          </cell>
          <cell r="I3914">
            <v>4</v>
          </cell>
          <cell r="J3914">
            <v>2</v>
          </cell>
        </row>
        <row r="3915">
          <cell r="A3915" t="str">
            <v>SSAN</v>
          </cell>
          <cell r="B3915" t="str">
            <v>Secondary Service Greater than 5kW w/o ID</v>
          </cell>
          <cell r="C3915">
            <v>30</v>
          </cell>
          <cell r="D3915">
            <v>25</v>
          </cell>
          <cell r="E3915" t="str">
            <v>R=A1D</v>
          </cell>
          <cell r="F3915">
            <v>3</v>
          </cell>
          <cell r="G3915">
            <v>38959</v>
          </cell>
          <cell r="H3915">
            <v>999</v>
          </cell>
          <cell r="I3915">
            <v>3</v>
          </cell>
          <cell r="J3915">
            <v>2</v>
          </cell>
        </row>
        <row r="3916">
          <cell r="A3916" t="str">
            <v>SSAN</v>
          </cell>
          <cell r="B3916" t="str">
            <v>Secondary Service Greater than 5kW w/o ID</v>
          </cell>
          <cell r="C3916">
            <v>30</v>
          </cell>
          <cell r="D3916">
            <v>25</v>
          </cell>
          <cell r="E3916" t="str">
            <v>R=A1R</v>
          </cell>
          <cell r="F3916">
            <v>3</v>
          </cell>
          <cell r="G3916">
            <v>39279</v>
          </cell>
          <cell r="H3916">
            <v>999</v>
          </cell>
          <cell r="I3916">
            <v>4</v>
          </cell>
          <cell r="J3916">
            <v>4</v>
          </cell>
        </row>
        <row r="3917">
          <cell r="A3917" t="str">
            <v>SSNN</v>
          </cell>
          <cell r="B3917" t="str">
            <v>Secondary Service Greater than 5kW w/o ID</v>
          </cell>
          <cell r="C3917">
            <v>30</v>
          </cell>
          <cell r="D3917">
            <v>25</v>
          </cell>
          <cell r="E3917" t="str">
            <v>R=A1R</v>
          </cell>
          <cell r="F3917">
            <v>3</v>
          </cell>
          <cell r="G3917">
            <v>39224</v>
          </cell>
          <cell r="H3917">
            <v>999</v>
          </cell>
          <cell r="I3917">
            <v>4</v>
          </cell>
          <cell r="J3917">
            <v>2</v>
          </cell>
        </row>
        <row r="3918">
          <cell r="A3918" t="str">
            <v>SSNN</v>
          </cell>
          <cell r="B3918" t="str">
            <v>Secondary Service Greater than 5kW w/o ID</v>
          </cell>
          <cell r="C3918">
            <v>30</v>
          </cell>
          <cell r="D3918">
            <v>25</v>
          </cell>
          <cell r="E3918" t="str">
            <v>R=A1D</v>
          </cell>
          <cell r="F3918">
            <v>3</v>
          </cell>
          <cell r="G3918">
            <v>39232</v>
          </cell>
          <cell r="H3918">
            <v>999</v>
          </cell>
          <cell r="I3918">
            <v>4</v>
          </cell>
          <cell r="J3918">
            <v>1</v>
          </cell>
        </row>
        <row r="3919">
          <cell r="A3919" t="str">
            <v>SSGN</v>
          </cell>
          <cell r="B3919" t="str">
            <v>Secondary Service Greater than 5kW w/o ID</v>
          </cell>
          <cell r="C3919">
            <v>30</v>
          </cell>
          <cell r="D3919">
            <v>25</v>
          </cell>
          <cell r="E3919" t="str">
            <v>R=A1D</v>
          </cell>
          <cell r="F3919">
            <v>3</v>
          </cell>
          <cell r="G3919">
            <v>39538</v>
          </cell>
          <cell r="H3919">
            <v>999</v>
          </cell>
          <cell r="I3919">
            <v>4</v>
          </cell>
          <cell r="J3919">
            <v>4</v>
          </cell>
        </row>
        <row r="3920">
          <cell r="A3920" t="str">
            <v>SSAN</v>
          </cell>
          <cell r="B3920" t="str">
            <v>Secondary Service Greater than 5kW w/o ID</v>
          </cell>
          <cell r="C3920">
            <v>30</v>
          </cell>
          <cell r="D3920">
            <v>25</v>
          </cell>
          <cell r="E3920" t="str">
            <v>R=A1D</v>
          </cell>
          <cell r="F3920">
            <v>3</v>
          </cell>
          <cell r="G3920">
            <v>39557</v>
          </cell>
          <cell r="H3920">
            <v>999</v>
          </cell>
          <cell r="I3920">
            <v>4</v>
          </cell>
          <cell r="J3920">
            <v>8</v>
          </cell>
        </row>
        <row r="3921">
          <cell r="A3921" t="str">
            <v>SSNN</v>
          </cell>
          <cell r="B3921" t="str">
            <v>Secondary Service Greater than 5kW w/o ID</v>
          </cell>
          <cell r="C3921">
            <v>30</v>
          </cell>
          <cell r="D3921">
            <v>25</v>
          </cell>
          <cell r="E3921" t="str">
            <v>R=A1D</v>
          </cell>
          <cell r="F3921">
            <v>3</v>
          </cell>
          <cell r="G3921">
            <v>39636</v>
          </cell>
          <cell r="H3921">
            <v>999</v>
          </cell>
          <cell r="I3921">
            <v>3</v>
          </cell>
          <cell r="J3921">
            <v>5</v>
          </cell>
        </row>
        <row r="3922">
          <cell r="A3922" t="str">
            <v>SSPN</v>
          </cell>
          <cell r="B3922" t="str">
            <v>Secondary Service Greater than 5kW w/o ID</v>
          </cell>
          <cell r="C3922">
            <v>30</v>
          </cell>
          <cell r="D3922">
            <v>25</v>
          </cell>
          <cell r="E3922" t="str">
            <v>R=A1D</v>
          </cell>
          <cell r="F3922">
            <v>3</v>
          </cell>
          <cell r="G3922">
            <v>39708</v>
          </cell>
          <cell r="H3922">
            <v>999</v>
          </cell>
          <cell r="I3922">
            <v>3</v>
          </cell>
          <cell r="J3922">
            <v>2</v>
          </cell>
        </row>
        <row r="3923">
          <cell r="A3923" t="str">
            <v>SSLN</v>
          </cell>
          <cell r="B3923" t="str">
            <v>Secondary Service Greater than 5kW w/o ID</v>
          </cell>
          <cell r="C3923">
            <v>30</v>
          </cell>
          <cell r="D3923">
            <v>25</v>
          </cell>
          <cell r="E3923" t="str">
            <v>R=A1D</v>
          </cell>
          <cell r="F3923">
            <v>3</v>
          </cell>
          <cell r="G3923">
            <v>39708</v>
          </cell>
          <cell r="H3923">
            <v>999</v>
          </cell>
          <cell r="I3923">
            <v>4</v>
          </cell>
          <cell r="J3923">
            <v>1</v>
          </cell>
        </row>
        <row r="3924">
          <cell r="A3924" t="str">
            <v>SSGN</v>
          </cell>
          <cell r="B3924" t="str">
            <v>Secondary Service Greater than 5kW w/o ID</v>
          </cell>
          <cell r="C3924">
            <v>30</v>
          </cell>
          <cell r="D3924">
            <v>25</v>
          </cell>
          <cell r="E3924" t="str">
            <v>R=A1D</v>
          </cell>
          <cell r="F3924">
            <v>3</v>
          </cell>
          <cell r="G3924">
            <v>39664</v>
          </cell>
          <cell r="H3924">
            <v>999</v>
          </cell>
          <cell r="I3924">
            <v>4</v>
          </cell>
          <cell r="J3924">
            <v>1</v>
          </cell>
        </row>
        <row r="3925">
          <cell r="A3925" t="str">
            <v>SSNN</v>
          </cell>
          <cell r="B3925" t="str">
            <v>Secondary Service Greater than 5kW w/o ID</v>
          </cell>
          <cell r="C3925">
            <v>30</v>
          </cell>
          <cell r="D3925">
            <v>25</v>
          </cell>
          <cell r="E3925" t="str">
            <v>R=A1D</v>
          </cell>
          <cell r="F3925">
            <v>3</v>
          </cell>
          <cell r="G3925">
            <v>39650</v>
          </cell>
          <cell r="H3925">
            <v>999</v>
          </cell>
          <cell r="I3925">
            <v>3</v>
          </cell>
          <cell r="J3925">
            <v>14</v>
          </cell>
        </row>
        <row r="3926">
          <cell r="A3926" t="str">
            <v>SSPN</v>
          </cell>
          <cell r="B3926" t="str">
            <v>Secondary Service Greater than 5kW w/o ID</v>
          </cell>
          <cell r="C3926">
            <v>30</v>
          </cell>
          <cell r="D3926">
            <v>25</v>
          </cell>
          <cell r="E3926" t="str">
            <v>R=A1D</v>
          </cell>
          <cell r="F3926">
            <v>3</v>
          </cell>
          <cell r="G3926">
            <v>40056</v>
          </cell>
          <cell r="H3926">
            <v>999</v>
          </cell>
          <cell r="I3926">
            <v>3</v>
          </cell>
          <cell r="J3926">
            <v>3</v>
          </cell>
        </row>
        <row r="3927">
          <cell r="A3927" t="str">
            <v>SSNN</v>
          </cell>
          <cell r="B3927" t="str">
            <v>Secondary Service Greater than 5kW w/o ID</v>
          </cell>
          <cell r="C3927">
            <v>30</v>
          </cell>
          <cell r="D3927">
            <v>25</v>
          </cell>
          <cell r="E3927" t="str">
            <v>R=A1D</v>
          </cell>
          <cell r="F3927">
            <v>3</v>
          </cell>
          <cell r="G3927">
            <v>40056</v>
          </cell>
          <cell r="H3927">
            <v>999</v>
          </cell>
          <cell r="I3927">
            <v>3</v>
          </cell>
          <cell r="J3927">
            <v>1</v>
          </cell>
        </row>
        <row r="3928">
          <cell r="A3928" t="str">
            <v>SSGN</v>
          </cell>
          <cell r="B3928" t="str">
            <v>Secondary Service Greater than 5kW w/o ID</v>
          </cell>
          <cell r="C3928">
            <v>30</v>
          </cell>
          <cell r="D3928">
            <v>25</v>
          </cell>
          <cell r="E3928" t="str">
            <v>R=A1D</v>
          </cell>
          <cell r="F3928">
            <v>3</v>
          </cell>
          <cell r="G3928">
            <v>40058</v>
          </cell>
          <cell r="H3928">
            <v>999</v>
          </cell>
          <cell r="I3928">
            <v>3</v>
          </cell>
          <cell r="J3928">
            <v>2</v>
          </cell>
        </row>
        <row r="3929">
          <cell r="A3929" t="str">
            <v>SSNN</v>
          </cell>
          <cell r="B3929" t="str">
            <v>Secondary Service Greater than 5kW w/o ID</v>
          </cell>
          <cell r="C3929">
            <v>30</v>
          </cell>
          <cell r="D3929">
            <v>25</v>
          </cell>
          <cell r="E3929" t="str">
            <v>R=A1D</v>
          </cell>
          <cell r="F3929">
            <v>3</v>
          </cell>
          <cell r="G3929">
            <v>40014</v>
          </cell>
          <cell r="H3929">
            <v>999</v>
          </cell>
          <cell r="I3929">
            <v>4</v>
          </cell>
          <cell r="J3929">
            <v>20</v>
          </cell>
        </row>
        <row r="3930">
          <cell r="A3930" t="str">
            <v>SSNN</v>
          </cell>
          <cell r="B3930" t="str">
            <v>Secondary Service Greater than 5kW w/o ID</v>
          </cell>
          <cell r="C3930">
            <v>30</v>
          </cell>
          <cell r="D3930">
            <v>25</v>
          </cell>
          <cell r="E3930" t="str">
            <v>R=PWS</v>
          </cell>
          <cell r="F3930">
            <v>3</v>
          </cell>
          <cell r="H3930">
            <v>240</v>
          </cell>
          <cell r="I3930">
            <v>4</v>
          </cell>
          <cell r="J3930">
            <v>17</v>
          </cell>
        </row>
        <row r="3931">
          <cell r="A3931" t="str">
            <v>SSGN</v>
          </cell>
          <cell r="B3931" t="str">
            <v>Secondary Service Greater than 5kW w/o ID</v>
          </cell>
          <cell r="C3931">
            <v>30</v>
          </cell>
          <cell r="D3931">
            <v>25</v>
          </cell>
          <cell r="E3931" t="str">
            <v>R=SV4SD</v>
          </cell>
          <cell r="F3931">
            <v>3</v>
          </cell>
          <cell r="H3931">
            <v>240</v>
          </cell>
          <cell r="I3931">
            <v>4</v>
          </cell>
          <cell r="J3931">
            <v>19</v>
          </cell>
        </row>
        <row r="3932">
          <cell r="A3932" t="str">
            <v>SSGN</v>
          </cell>
          <cell r="B3932" t="str">
            <v>Secondary Service Greater than 5kW w/o ID</v>
          </cell>
          <cell r="C3932">
            <v>30</v>
          </cell>
          <cell r="D3932">
            <v>25</v>
          </cell>
          <cell r="E3932" t="str">
            <v>R=E1S8E</v>
          </cell>
          <cell r="F3932">
            <v>3</v>
          </cell>
          <cell r="H3932">
            <v>0</v>
          </cell>
          <cell r="I3932">
            <v>0</v>
          </cell>
          <cell r="J3932">
            <v>4</v>
          </cell>
        </row>
        <row r="3933">
          <cell r="A3933" t="str">
            <v>SSGN</v>
          </cell>
          <cell r="B3933" t="str">
            <v>Secondary Service Greater than 5kW w/o ID</v>
          </cell>
          <cell r="C3933">
            <v>30</v>
          </cell>
          <cell r="D3933">
            <v>25</v>
          </cell>
          <cell r="E3933" t="str">
            <v>R=SV4SD</v>
          </cell>
          <cell r="F3933">
            <v>3</v>
          </cell>
          <cell r="H3933">
            <v>0</v>
          </cell>
          <cell r="I3933">
            <v>0</v>
          </cell>
          <cell r="J3933">
            <v>1</v>
          </cell>
        </row>
        <row r="3934">
          <cell r="A3934" t="str">
            <v>SSNN</v>
          </cell>
          <cell r="B3934" t="str">
            <v>Secondary Service Greater than 5kW w/o ID</v>
          </cell>
          <cell r="C3934">
            <v>30</v>
          </cell>
          <cell r="D3934">
            <v>25</v>
          </cell>
          <cell r="E3934" t="str">
            <v>R=K5WS</v>
          </cell>
          <cell r="F3934">
            <v>3</v>
          </cell>
          <cell r="H3934">
            <v>277</v>
          </cell>
          <cell r="I3934">
            <v>4</v>
          </cell>
          <cell r="J3934">
            <v>1</v>
          </cell>
        </row>
        <row r="3935">
          <cell r="A3935" t="str">
            <v>SSGN</v>
          </cell>
          <cell r="B3935" t="str">
            <v>Secondary Service Greater than 5kW w/o ID</v>
          </cell>
          <cell r="C3935">
            <v>30</v>
          </cell>
          <cell r="D3935">
            <v>25</v>
          </cell>
          <cell r="E3935" t="str">
            <v>R=K6WS</v>
          </cell>
          <cell r="F3935">
            <v>3</v>
          </cell>
          <cell r="H3935">
            <v>240</v>
          </cell>
          <cell r="I3935">
            <v>4</v>
          </cell>
          <cell r="J3935">
            <v>1</v>
          </cell>
        </row>
        <row r="3936">
          <cell r="A3936" t="str">
            <v>SSNN</v>
          </cell>
          <cell r="B3936" t="str">
            <v>Secondary Service Greater than 5kW w/o ID</v>
          </cell>
          <cell r="C3936">
            <v>30</v>
          </cell>
          <cell r="D3936">
            <v>25</v>
          </cell>
          <cell r="E3936" t="str">
            <v>R=SV4SD</v>
          </cell>
          <cell r="F3936">
            <v>3</v>
          </cell>
          <cell r="H3936">
            <v>999</v>
          </cell>
          <cell r="I3936">
            <v>4</v>
          </cell>
          <cell r="J3936">
            <v>7</v>
          </cell>
        </row>
        <row r="3937">
          <cell r="A3937" t="str">
            <v>SSGN</v>
          </cell>
          <cell r="B3937" t="str">
            <v>Secondary Service Greater than 5kW w/o ID</v>
          </cell>
          <cell r="C3937">
            <v>30</v>
          </cell>
          <cell r="D3937">
            <v>25</v>
          </cell>
          <cell r="E3937" t="str">
            <v>R=SV4SD</v>
          </cell>
          <cell r="F3937">
            <v>3</v>
          </cell>
          <cell r="H3937">
            <v>999</v>
          </cell>
          <cell r="I3937">
            <v>4</v>
          </cell>
          <cell r="J3937">
            <v>2</v>
          </cell>
        </row>
        <row r="3938">
          <cell r="A3938" t="str">
            <v>SSGN</v>
          </cell>
          <cell r="B3938" t="str">
            <v>Secondary Service Greater than 5kW w/o ID</v>
          </cell>
          <cell r="C3938">
            <v>30</v>
          </cell>
          <cell r="D3938">
            <v>25</v>
          </cell>
          <cell r="E3938" t="str">
            <v>R=A1D</v>
          </cell>
          <cell r="F3938">
            <v>3</v>
          </cell>
          <cell r="G3938">
            <v>38272</v>
          </cell>
          <cell r="H3938">
            <v>999</v>
          </cell>
          <cell r="I3938">
            <v>3</v>
          </cell>
          <cell r="J3938">
            <v>2</v>
          </cell>
        </row>
        <row r="3939">
          <cell r="A3939" t="str">
            <v>SSNN</v>
          </cell>
          <cell r="B3939" t="str">
            <v>Secondary Service Greater than 5kW w/o ID</v>
          </cell>
          <cell r="C3939">
            <v>30</v>
          </cell>
          <cell r="D3939">
            <v>25</v>
          </cell>
          <cell r="E3939" t="str">
            <v>R=A1D</v>
          </cell>
          <cell r="F3939">
            <v>3</v>
          </cell>
          <cell r="G3939">
            <v>37938</v>
          </cell>
          <cell r="H3939">
            <v>999</v>
          </cell>
          <cell r="I3939">
            <v>4</v>
          </cell>
          <cell r="J3939">
            <v>4</v>
          </cell>
        </row>
        <row r="3940">
          <cell r="A3940" t="str">
            <v>SSGN</v>
          </cell>
          <cell r="B3940" t="str">
            <v>Secondary Service Greater than 5kW w/o ID</v>
          </cell>
          <cell r="C3940">
            <v>30</v>
          </cell>
          <cell r="D3940">
            <v>25</v>
          </cell>
          <cell r="E3940" t="str">
            <v>R=A1D</v>
          </cell>
          <cell r="F3940">
            <v>3</v>
          </cell>
          <cell r="G3940">
            <v>38223</v>
          </cell>
          <cell r="H3940">
            <v>999</v>
          </cell>
          <cell r="I3940">
            <v>3</v>
          </cell>
          <cell r="J3940">
            <v>2</v>
          </cell>
        </row>
        <row r="3941">
          <cell r="A3941" t="str">
            <v>SSNN</v>
          </cell>
          <cell r="B3941" t="str">
            <v>Secondary Service Greater than 5kW w/o ID</v>
          </cell>
          <cell r="C3941">
            <v>30</v>
          </cell>
          <cell r="D3941">
            <v>25</v>
          </cell>
          <cell r="E3941" t="str">
            <v>R=A1RL</v>
          </cell>
          <cell r="F3941">
            <v>3</v>
          </cell>
          <cell r="G3941">
            <v>37993</v>
          </cell>
          <cell r="H3941">
            <v>999</v>
          </cell>
          <cell r="I3941">
            <v>4</v>
          </cell>
          <cell r="J3941">
            <v>6</v>
          </cell>
        </row>
        <row r="3942">
          <cell r="A3942" t="str">
            <v>SSGN</v>
          </cell>
          <cell r="B3942" t="str">
            <v>Secondary Service Greater than 5kW w/o ID</v>
          </cell>
          <cell r="C3942">
            <v>30</v>
          </cell>
          <cell r="D3942">
            <v>25</v>
          </cell>
          <cell r="E3942" t="str">
            <v>R=A1TL</v>
          </cell>
          <cell r="F3942">
            <v>3</v>
          </cell>
          <cell r="G3942">
            <v>37993</v>
          </cell>
          <cell r="H3942">
            <v>999</v>
          </cell>
          <cell r="I3942">
            <v>4</v>
          </cell>
          <cell r="J3942">
            <v>1</v>
          </cell>
        </row>
        <row r="3943">
          <cell r="A3943" t="str">
            <v>SSGN</v>
          </cell>
          <cell r="B3943" t="str">
            <v>Secondary Service Greater than 5kW w/o ID</v>
          </cell>
          <cell r="C3943">
            <v>30</v>
          </cell>
          <cell r="D3943">
            <v>25</v>
          </cell>
          <cell r="E3943" t="str">
            <v>R=A1D</v>
          </cell>
          <cell r="F3943">
            <v>3</v>
          </cell>
          <cell r="G3943">
            <v>38238</v>
          </cell>
          <cell r="H3943">
            <v>999</v>
          </cell>
          <cell r="I3943">
            <v>3</v>
          </cell>
          <cell r="J3943">
            <v>1</v>
          </cell>
        </row>
        <row r="3944">
          <cell r="A3944" t="str">
            <v>SSGN</v>
          </cell>
          <cell r="B3944" t="str">
            <v>Secondary Service Greater than 5kW w/o ID</v>
          </cell>
          <cell r="C3944">
            <v>30</v>
          </cell>
          <cell r="D3944">
            <v>25</v>
          </cell>
          <cell r="E3944" t="str">
            <v>R=A1D</v>
          </cell>
          <cell r="F3944">
            <v>3</v>
          </cell>
          <cell r="G3944">
            <v>38362</v>
          </cell>
          <cell r="H3944">
            <v>999</v>
          </cell>
          <cell r="I3944">
            <v>4</v>
          </cell>
          <cell r="J3944">
            <v>1</v>
          </cell>
        </row>
        <row r="3945">
          <cell r="A3945" t="str">
            <v>SSGN</v>
          </cell>
          <cell r="B3945" t="str">
            <v>Secondary Service Greater than 5kW w/o ID</v>
          </cell>
          <cell r="C3945">
            <v>30</v>
          </cell>
          <cell r="D3945">
            <v>25</v>
          </cell>
          <cell r="E3945" t="str">
            <v>R=A1RL</v>
          </cell>
          <cell r="F3945">
            <v>3</v>
          </cell>
          <cell r="G3945">
            <v>38113</v>
          </cell>
          <cell r="H3945">
            <v>999</v>
          </cell>
          <cell r="I3945">
            <v>3</v>
          </cell>
          <cell r="J3945">
            <v>1</v>
          </cell>
        </row>
        <row r="3946">
          <cell r="A3946" t="str">
            <v>SSGN</v>
          </cell>
          <cell r="B3946" t="str">
            <v>Secondary Service Greater than 5kW w/o ID</v>
          </cell>
          <cell r="C3946">
            <v>30</v>
          </cell>
          <cell r="D3946">
            <v>25</v>
          </cell>
          <cell r="E3946" t="str">
            <v>R=A1D</v>
          </cell>
          <cell r="F3946">
            <v>3</v>
          </cell>
          <cell r="G3946">
            <v>38419</v>
          </cell>
          <cell r="H3946">
            <v>999</v>
          </cell>
          <cell r="I3946">
            <v>4</v>
          </cell>
          <cell r="J3946">
            <v>14</v>
          </cell>
        </row>
        <row r="3947">
          <cell r="A3947" t="str">
            <v>SSGN</v>
          </cell>
          <cell r="B3947" t="str">
            <v>Secondary Service Greater than 5kW w/o ID</v>
          </cell>
          <cell r="C3947">
            <v>30</v>
          </cell>
          <cell r="D3947">
            <v>25</v>
          </cell>
          <cell r="E3947" t="str">
            <v>R=A1D</v>
          </cell>
          <cell r="F3947">
            <v>3</v>
          </cell>
          <cell r="G3947">
            <v>38257</v>
          </cell>
          <cell r="H3947">
            <v>999</v>
          </cell>
          <cell r="I3947">
            <v>4</v>
          </cell>
          <cell r="J3947">
            <v>1</v>
          </cell>
        </row>
        <row r="3948">
          <cell r="A3948" t="str">
            <v>DSGN</v>
          </cell>
          <cell r="B3948" t="str">
            <v>Secondary Service Greater than 5kW w/o ID</v>
          </cell>
          <cell r="C3948">
            <v>30</v>
          </cell>
          <cell r="D3948">
            <v>25</v>
          </cell>
          <cell r="E3948" t="str">
            <v>R=A1D</v>
          </cell>
          <cell r="F3948">
            <v>3</v>
          </cell>
          <cell r="H3948">
            <v>999</v>
          </cell>
          <cell r="I3948">
            <v>4</v>
          </cell>
          <cell r="J3948">
            <v>1</v>
          </cell>
        </row>
        <row r="3949">
          <cell r="A3949" t="str">
            <v>SSGN</v>
          </cell>
          <cell r="B3949" t="str">
            <v>Secondary Service Greater than 5kW w/o ID</v>
          </cell>
          <cell r="C3949">
            <v>30</v>
          </cell>
          <cell r="D3949">
            <v>25</v>
          </cell>
          <cell r="E3949" t="str">
            <v>R=PWSY</v>
          </cell>
          <cell r="F3949">
            <v>3</v>
          </cell>
          <cell r="H3949">
            <v>240</v>
          </cell>
          <cell r="I3949">
            <v>4</v>
          </cell>
          <cell r="J3949">
            <v>2</v>
          </cell>
        </row>
        <row r="3950">
          <cell r="A3950" t="str">
            <v>SSAN</v>
          </cell>
          <cell r="B3950" t="str">
            <v>Secondary Service Greater than 5kW w/o ID</v>
          </cell>
          <cell r="C3950">
            <v>30</v>
          </cell>
          <cell r="D3950">
            <v>25</v>
          </cell>
          <cell r="E3950" t="str">
            <v>R=VM62S</v>
          </cell>
          <cell r="F3950">
            <v>3</v>
          </cell>
          <cell r="H3950">
            <v>480</v>
          </cell>
          <cell r="I3950">
            <v>4</v>
          </cell>
          <cell r="J3950">
            <v>1</v>
          </cell>
        </row>
        <row r="3951">
          <cell r="A3951" t="str">
            <v>SSGN</v>
          </cell>
          <cell r="B3951" t="str">
            <v>Secondary Service Greater than 5kW w/o ID</v>
          </cell>
          <cell r="C3951">
            <v>30</v>
          </cell>
          <cell r="D3951">
            <v>25</v>
          </cell>
          <cell r="E3951" t="str">
            <v>R=DXS2</v>
          </cell>
          <cell r="F3951">
            <v>3</v>
          </cell>
          <cell r="H3951">
            <v>0</v>
          </cell>
          <cell r="I3951">
            <v>0</v>
          </cell>
          <cell r="J3951">
            <v>1</v>
          </cell>
        </row>
        <row r="3952">
          <cell r="A3952" t="str">
            <v>SSNN</v>
          </cell>
          <cell r="B3952" t="str">
            <v>Secondary Service Greater than 5kW w/o ID</v>
          </cell>
          <cell r="C3952">
            <v>30</v>
          </cell>
          <cell r="D3952">
            <v>25</v>
          </cell>
          <cell r="E3952" t="str">
            <v>R=SV4SD</v>
          </cell>
          <cell r="F3952">
            <v>3</v>
          </cell>
          <cell r="H3952">
            <v>208</v>
          </cell>
          <cell r="I3952">
            <v>4</v>
          </cell>
          <cell r="J3952">
            <v>8</v>
          </cell>
        </row>
        <row r="3953">
          <cell r="A3953" t="str">
            <v>SSNN</v>
          </cell>
          <cell r="B3953" t="str">
            <v>Secondary Service Greater than 5kW w/o ID</v>
          </cell>
          <cell r="C3953">
            <v>30</v>
          </cell>
          <cell r="D3953">
            <v>25</v>
          </cell>
          <cell r="E3953" t="str">
            <v>R=K6WS</v>
          </cell>
          <cell r="F3953">
            <v>3</v>
          </cell>
          <cell r="H3953">
            <v>240</v>
          </cell>
          <cell r="I3953">
            <v>3</v>
          </cell>
          <cell r="J3953">
            <v>1</v>
          </cell>
        </row>
        <row r="3954">
          <cell r="A3954" t="str">
            <v>SSNN</v>
          </cell>
          <cell r="B3954" t="str">
            <v>Secondary Service Greater than 5kW w/o ID</v>
          </cell>
          <cell r="C3954">
            <v>30</v>
          </cell>
          <cell r="D3954">
            <v>25</v>
          </cell>
          <cell r="E3954" t="str">
            <v>R=A1D</v>
          </cell>
          <cell r="F3954">
            <v>3</v>
          </cell>
          <cell r="G3954">
            <v>36404</v>
          </cell>
          <cell r="H3954">
            <v>999</v>
          </cell>
          <cell r="I3954">
            <v>4</v>
          </cell>
          <cell r="J3954">
            <v>8</v>
          </cell>
        </row>
        <row r="3955">
          <cell r="A3955" t="str">
            <v>SSGN</v>
          </cell>
          <cell r="B3955" t="str">
            <v>Secondary Service Greater than 5kW w/o ID</v>
          </cell>
          <cell r="C3955">
            <v>30</v>
          </cell>
          <cell r="D3955">
            <v>25</v>
          </cell>
          <cell r="E3955" t="str">
            <v>R=A1D</v>
          </cell>
          <cell r="F3955">
            <v>3</v>
          </cell>
          <cell r="G3955">
            <v>35969</v>
          </cell>
          <cell r="H3955">
            <v>999</v>
          </cell>
          <cell r="I3955">
            <v>4</v>
          </cell>
          <cell r="J3955">
            <v>1</v>
          </cell>
        </row>
        <row r="3956">
          <cell r="A3956" t="str">
            <v>SSGN</v>
          </cell>
          <cell r="B3956" t="str">
            <v>Secondary Service Greater than 5kW w/o ID</v>
          </cell>
          <cell r="C3956">
            <v>30</v>
          </cell>
          <cell r="D3956">
            <v>25</v>
          </cell>
          <cell r="E3956" t="str">
            <v>R=A1D</v>
          </cell>
          <cell r="F3956">
            <v>3</v>
          </cell>
          <cell r="G3956">
            <v>36130</v>
          </cell>
          <cell r="H3956">
            <v>999</v>
          </cell>
          <cell r="I3956">
            <v>4</v>
          </cell>
          <cell r="J3956">
            <v>1</v>
          </cell>
        </row>
        <row r="3957">
          <cell r="A3957" t="str">
            <v>SSNN</v>
          </cell>
          <cell r="B3957" t="str">
            <v>Secondary Service Greater than 5kW w/o ID</v>
          </cell>
          <cell r="C3957">
            <v>30</v>
          </cell>
          <cell r="D3957">
            <v>25</v>
          </cell>
          <cell r="E3957" t="str">
            <v>R=A1D</v>
          </cell>
          <cell r="F3957">
            <v>3</v>
          </cell>
          <cell r="G3957">
            <v>35920</v>
          </cell>
          <cell r="H3957">
            <v>999</v>
          </cell>
          <cell r="I3957">
            <v>4</v>
          </cell>
          <cell r="J3957">
            <v>1</v>
          </cell>
        </row>
        <row r="3958">
          <cell r="A3958" t="str">
            <v>SSPN</v>
          </cell>
          <cell r="B3958" t="str">
            <v>Secondary Service Greater than 5kW w/o ID</v>
          </cell>
          <cell r="C3958">
            <v>30</v>
          </cell>
          <cell r="D3958">
            <v>25</v>
          </cell>
          <cell r="E3958" t="str">
            <v>R=A1D</v>
          </cell>
          <cell r="F3958">
            <v>3</v>
          </cell>
          <cell r="G3958">
            <v>36404</v>
          </cell>
          <cell r="H3958">
            <v>999</v>
          </cell>
          <cell r="I3958">
            <v>4</v>
          </cell>
          <cell r="J3958">
            <v>1</v>
          </cell>
        </row>
        <row r="3959">
          <cell r="A3959" t="str">
            <v>SSNN</v>
          </cell>
          <cell r="B3959" t="str">
            <v>Secondary Service Greater than 5kW w/o ID</v>
          </cell>
          <cell r="C3959">
            <v>30</v>
          </cell>
          <cell r="D3959">
            <v>25</v>
          </cell>
          <cell r="E3959" t="str">
            <v>R=A1D</v>
          </cell>
          <cell r="F3959">
            <v>3</v>
          </cell>
          <cell r="G3959">
            <v>36404</v>
          </cell>
          <cell r="H3959">
            <v>999</v>
          </cell>
          <cell r="I3959">
            <v>3</v>
          </cell>
          <cell r="J3959">
            <v>1</v>
          </cell>
        </row>
        <row r="3960">
          <cell r="A3960" t="str">
            <v>SSAN</v>
          </cell>
          <cell r="B3960" t="str">
            <v>Secondary Service Greater than 5kW w/o ID</v>
          </cell>
          <cell r="C3960">
            <v>30</v>
          </cell>
          <cell r="D3960">
            <v>25</v>
          </cell>
          <cell r="E3960" t="str">
            <v>R=A1D</v>
          </cell>
          <cell r="F3960">
            <v>3</v>
          </cell>
          <cell r="G3960">
            <v>36404</v>
          </cell>
          <cell r="H3960">
            <v>999</v>
          </cell>
          <cell r="I3960">
            <v>4</v>
          </cell>
          <cell r="J3960">
            <v>1</v>
          </cell>
        </row>
        <row r="3961">
          <cell r="A3961" t="str">
            <v>SSNN</v>
          </cell>
          <cell r="B3961" t="str">
            <v>Secondary Service Greater than 5kW w/o ID</v>
          </cell>
          <cell r="C3961">
            <v>30</v>
          </cell>
          <cell r="D3961">
            <v>25</v>
          </cell>
          <cell r="E3961" t="str">
            <v>R=A1D</v>
          </cell>
          <cell r="F3961">
            <v>3</v>
          </cell>
          <cell r="G3961">
            <v>36404</v>
          </cell>
          <cell r="H3961">
            <v>999</v>
          </cell>
          <cell r="I3961">
            <v>4</v>
          </cell>
          <cell r="J3961">
            <v>1</v>
          </cell>
        </row>
        <row r="3962">
          <cell r="A3962" t="str">
            <v>SSPN</v>
          </cell>
          <cell r="B3962" t="str">
            <v>Secondary Service Greater than 5kW w/o ID</v>
          </cell>
          <cell r="C3962">
            <v>30</v>
          </cell>
          <cell r="D3962">
            <v>25</v>
          </cell>
          <cell r="E3962" t="str">
            <v>R=A1D</v>
          </cell>
          <cell r="F3962">
            <v>3</v>
          </cell>
          <cell r="G3962">
            <v>35796</v>
          </cell>
          <cell r="H3962">
            <v>999</v>
          </cell>
          <cell r="I3962">
            <v>4</v>
          </cell>
          <cell r="J3962">
            <v>1</v>
          </cell>
        </row>
        <row r="3963">
          <cell r="A3963" t="str">
            <v>SSNN</v>
          </cell>
          <cell r="B3963" t="str">
            <v>Secondary Service Greater than 5kW w/o ID</v>
          </cell>
          <cell r="C3963">
            <v>30</v>
          </cell>
          <cell r="D3963">
            <v>25</v>
          </cell>
          <cell r="E3963" t="str">
            <v>R=AXS4</v>
          </cell>
          <cell r="F3963">
            <v>3</v>
          </cell>
          <cell r="G3963">
            <v>36713</v>
          </cell>
          <cell r="H3963">
            <v>999</v>
          </cell>
          <cell r="I3963">
            <v>3</v>
          </cell>
          <cell r="J3963">
            <v>1</v>
          </cell>
        </row>
        <row r="3964">
          <cell r="A3964" t="str">
            <v>SSNN</v>
          </cell>
          <cell r="B3964" t="str">
            <v>Secondary Service Greater than 5kW w/o ID</v>
          </cell>
          <cell r="C3964">
            <v>30</v>
          </cell>
          <cell r="D3964">
            <v>25</v>
          </cell>
          <cell r="E3964" t="str">
            <v>R=A1R</v>
          </cell>
          <cell r="F3964">
            <v>3</v>
          </cell>
          <cell r="G3964">
            <v>36846</v>
          </cell>
          <cell r="H3964">
            <v>999</v>
          </cell>
          <cell r="I3964">
            <v>4</v>
          </cell>
          <cell r="J3964">
            <v>1</v>
          </cell>
        </row>
        <row r="3965">
          <cell r="A3965" t="str">
            <v>SSAN</v>
          </cell>
          <cell r="B3965" t="str">
            <v>Secondary Service Greater than 5kW w/o ID</v>
          </cell>
          <cell r="C3965">
            <v>30</v>
          </cell>
          <cell r="D3965">
            <v>25</v>
          </cell>
          <cell r="E3965" t="str">
            <v>R=A1D</v>
          </cell>
          <cell r="F3965">
            <v>3</v>
          </cell>
          <cell r="G3965">
            <v>37095</v>
          </cell>
          <cell r="H3965">
            <v>999</v>
          </cell>
          <cell r="I3965">
            <v>4</v>
          </cell>
          <cell r="J3965">
            <v>3</v>
          </cell>
        </row>
        <row r="3966">
          <cell r="A3966" t="str">
            <v>SSPN</v>
          </cell>
          <cell r="B3966" t="str">
            <v>Secondary Service Greater than 5kW w/o ID</v>
          </cell>
          <cell r="C3966">
            <v>30</v>
          </cell>
          <cell r="D3966">
            <v>25</v>
          </cell>
          <cell r="E3966" t="str">
            <v>R=A1D</v>
          </cell>
          <cell r="F3966">
            <v>3</v>
          </cell>
          <cell r="G3966">
            <v>37208</v>
          </cell>
          <cell r="H3966">
            <v>999</v>
          </cell>
          <cell r="I3966">
            <v>4</v>
          </cell>
          <cell r="J3966">
            <v>2</v>
          </cell>
        </row>
        <row r="3967">
          <cell r="A3967" t="str">
            <v>SSGN</v>
          </cell>
          <cell r="B3967" t="str">
            <v>Secondary Service Greater than 5kW w/o ID</v>
          </cell>
          <cell r="C3967">
            <v>30</v>
          </cell>
          <cell r="D3967">
            <v>25</v>
          </cell>
          <cell r="E3967" t="str">
            <v>R=A1D</v>
          </cell>
          <cell r="F3967">
            <v>3</v>
          </cell>
          <cell r="G3967">
            <v>37153</v>
          </cell>
          <cell r="H3967">
            <v>999</v>
          </cell>
          <cell r="I3967">
            <v>4</v>
          </cell>
          <cell r="J3967">
            <v>1</v>
          </cell>
        </row>
        <row r="3968">
          <cell r="A3968" t="str">
            <v>SSNN</v>
          </cell>
          <cell r="B3968" t="str">
            <v>Secondary Service Greater than 5kW w/o ID</v>
          </cell>
          <cell r="C3968">
            <v>30</v>
          </cell>
          <cell r="D3968">
            <v>25</v>
          </cell>
          <cell r="E3968" t="str">
            <v>R=A1D</v>
          </cell>
          <cell r="F3968">
            <v>3</v>
          </cell>
          <cell r="G3968">
            <v>37480</v>
          </cell>
          <cell r="H3968">
            <v>999</v>
          </cell>
          <cell r="I3968">
            <v>4</v>
          </cell>
          <cell r="J3968">
            <v>3</v>
          </cell>
        </row>
        <row r="3969">
          <cell r="A3969" t="str">
            <v>SSGN</v>
          </cell>
          <cell r="B3969" t="str">
            <v>Secondary Service Greater than 5kW w/o ID</v>
          </cell>
          <cell r="C3969">
            <v>30</v>
          </cell>
          <cell r="D3969">
            <v>25</v>
          </cell>
          <cell r="E3969" t="str">
            <v>R=A1D</v>
          </cell>
          <cell r="F3969">
            <v>3</v>
          </cell>
          <cell r="G3969">
            <v>37362</v>
          </cell>
          <cell r="H3969">
            <v>999</v>
          </cell>
          <cell r="I3969">
            <v>4</v>
          </cell>
          <cell r="J3969">
            <v>1</v>
          </cell>
        </row>
        <row r="3970">
          <cell r="A3970" t="str">
            <v>SSGN</v>
          </cell>
          <cell r="B3970" t="str">
            <v>Secondary Service Greater than 5kW w/o ID</v>
          </cell>
          <cell r="C3970">
            <v>30</v>
          </cell>
          <cell r="D3970">
            <v>25</v>
          </cell>
          <cell r="E3970" t="str">
            <v>R=A1D</v>
          </cell>
          <cell r="F3970">
            <v>3</v>
          </cell>
          <cell r="G3970">
            <v>38747</v>
          </cell>
          <cell r="H3970">
            <v>999</v>
          </cell>
          <cell r="I3970">
            <v>4</v>
          </cell>
          <cell r="J3970">
            <v>3</v>
          </cell>
        </row>
        <row r="3971">
          <cell r="A3971" t="str">
            <v>SSNN</v>
          </cell>
          <cell r="B3971" t="str">
            <v>Secondary Service Greater than 5kW w/o ID</v>
          </cell>
          <cell r="C3971">
            <v>30</v>
          </cell>
          <cell r="D3971">
            <v>25</v>
          </cell>
          <cell r="E3971" t="str">
            <v>R=A1D</v>
          </cell>
          <cell r="F3971">
            <v>3</v>
          </cell>
          <cell r="G3971">
            <v>38748</v>
          </cell>
          <cell r="H3971">
            <v>999</v>
          </cell>
          <cell r="I3971">
            <v>4</v>
          </cell>
          <cell r="J3971">
            <v>5</v>
          </cell>
        </row>
        <row r="3972">
          <cell r="A3972" t="str">
            <v>SSGN</v>
          </cell>
          <cell r="B3972" t="str">
            <v>Secondary Service Greater than 5kW w/o ID</v>
          </cell>
          <cell r="C3972">
            <v>30</v>
          </cell>
          <cell r="D3972">
            <v>25</v>
          </cell>
          <cell r="E3972" t="str">
            <v>R=A1D</v>
          </cell>
          <cell r="F3972">
            <v>3</v>
          </cell>
          <cell r="G3972">
            <v>38636</v>
          </cell>
          <cell r="H3972">
            <v>999</v>
          </cell>
          <cell r="I3972">
            <v>4</v>
          </cell>
          <cell r="J3972">
            <v>2</v>
          </cell>
        </row>
        <row r="3973">
          <cell r="A3973" t="str">
            <v>SSNN</v>
          </cell>
          <cell r="B3973" t="str">
            <v>Secondary Service Greater than 5kW w/o ID</v>
          </cell>
          <cell r="C3973">
            <v>30</v>
          </cell>
          <cell r="D3973">
            <v>25</v>
          </cell>
          <cell r="E3973" t="str">
            <v>R=A1D</v>
          </cell>
          <cell r="F3973">
            <v>3</v>
          </cell>
          <cell r="G3973">
            <v>38666</v>
          </cell>
          <cell r="H3973">
            <v>999</v>
          </cell>
          <cell r="I3973">
            <v>4</v>
          </cell>
          <cell r="J3973">
            <v>2</v>
          </cell>
        </row>
        <row r="3974">
          <cell r="A3974" t="str">
            <v>SSGN</v>
          </cell>
          <cell r="B3974" t="str">
            <v>Secondary Service Greater than 5kW w/o ID</v>
          </cell>
          <cell r="C3974">
            <v>30</v>
          </cell>
          <cell r="D3974">
            <v>25</v>
          </cell>
          <cell r="E3974" t="str">
            <v>R=A1R</v>
          </cell>
          <cell r="F3974">
            <v>3</v>
          </cell>
          <cell r="G3974">
            <v>38873</v>
          </cell>
          <cell r="H3974">
            <v>999</v>
          </cell>
          <cell r="I3974">
            <v>4</v>
          </cell>
          <cell r="J3974">
            <v>1</v>
          </cell>
        </row>
        <row r="3975">
          <cell r="A3975" t="str">
            <v>SSPN</v>
          </cell>
          <cell r="B3975" t="str">
            <v>Secondary Service Greater than 5kW w/o ID</v>
          </cell>
          <cell r="C3975">
            <v>30</v>
          </cell>
          <cell r="D3975">
            <v>25</v>
          </cell>
          <cell r="E3975" t="str">
            <v>R=A1D</v>
          </cell>
          <cell r="F3975">
            <v>3</v>
          </cell>
          <cell r="G3975">
            <v>38810</v>
          </cell>
          <cell r="H3975">
            <v>999</v>
          </cell>
          <cell r="I3975">
            <v>3</v>
          </cell>
          <cell r="J3975">
            <v>1</v>
          </cell>
        </row>
        <row r="3976">
          <cell r="A3976" t="str">
            <v>SSGN</v>
          </cell>
          <cell r="B3976" t="str">
            <v>Secondary Service Greater than 5kW w/o ID</v>
          </cell>
          <cell r="C3976">
            <v>30</v>
          </cell>
          <cell r="D3976">
            <v>25</v>
          </cell>
          <cell r="E3976" t="str">
            <v>R=A1D</v>
          </cell>
          <cell r="F3976">
            <v>3</v>
          </cell>
          <cell r="G3976">
            <v>38810</v>
          </cell>
          <cell r="H3976">
            <v>999</v>
          </cell>
          <cell r="I3976">
            <v>3</v>
          </cell>
          <cell r="J3976">
            <v>1</v>
          </cell>
        </row>
        <row r="3977">
          <cell r="A3977" t="str">
            <v>SSAN</v>
          </cell>
          <cell r="B3977" t="str">
            <v>Secondary Service Greater than 5kW w/o ID</v>
          </cell>
          <cell r="C3977">
            <v>30</v>
          </cell>
          <cell r="D3977">
            <v>25</v>
          </cell>
          <cell r="E3977" t="str">
            <v>R=A1D</v>
          </cell>
          <cell r="F3977">
            <v>3</v>
          </cell>
          <cell r="G3977">
            <v>38994</v>
          </cell>
          <cell r="H3977">
            <v>999</v>
          </cell>
          <cell r="I3977">
            <v>4</v>
          </cell>
          <cell r="J3977">
            <v>1</v>
          </cell>
        </row>
        <row r="3978">
          <cell r="A3978" t="str">
            <v>SSAN</v>
          </cell>
          <cell r="B3978" t="str">
            <v>Secondary Service Greater than 5kW w/o ID</v>
          </cell>
          <cell r="C3978">
            <v>30</v>
          </cell>
          <cell r="D3978">
            <v>25</v>
          </cell>
          <cell r="E3978" t="str">
            <v>R=A1R</v>
          </cell>
          <cell r="F3978">
            <v>3</v>
          </cell>
          <cell r="G3978">
            <v>39048</v>
          </cell>
          <cell r="H3978">
            <v>999</v>
          </cell>
          <cell r="I3978">
            <v>3</v>
          </cell>
          <cell r="J3978">
            <v>1</v>
          </cell>
        </row>
        <row r="3979">
          <cell r="A3979" t="str">
            <v>SSNN</v>
          </cell>
          <cell r="B3979" t="str">
            <v>Secondary Service Greater than 5kW w/o ID</v>
          </cell>
          <cell r="C3979">
            <v>30</v>
          </cell>
          <cell r="D3979">
            <v>25</v>
          </cell>
          <cell r="E3979" t="str">
            <v>R=A1R</v>
          </cell>
          <cell r="F3979">
            <v>3</v>
          </cell>
          <cell r="G3979">
            <v>39037</v>
          </cell>
          <cell r="H3979">
            <v>999</v>
          </cell>
          <cell r="I3979">
            <v>4</v>
          </cell>
          <cell r="J3979">
            <v>5</v>
          </cell>
        </row>
        <row r="3980">
          <cell r="A3980" t="str">
            <v>SSNN</v>
          </cell>
          <cell r="B3980" t="str">
            <v>Secondary Service Greater than 5kW w/o ID</v>
          </cell>
          <cell r="C3980">
            <v>30</v>
          </cell>
          <cell r="D3980">
            <v>25</v>
          </cell>
          <cell r="E3980" t="str">
            <v>R=A1R</v>
          </cell>
          <cell r="F3980">
            <v>3</v>
          </cell>
          <cell r="G3980">
            <v>39141</v>
          </cell>
          <cell r="H3980">
            <v>999</v>
          </cell>
          <cell r="I3980">
            <v>4</v>
          </cell>
          <cell r="J3980">
            <v>45</v>
          </cell>
        </row>
        <row r="3981">
          <cell r="A3981" t="str">
            <v>SSPN</v>
          </cell>
          <cell r="B3981" t="str">
            <v>Secondary Service Greater than 5kW w/o ID</v>
          </cell>
          <cell r="C3981">
            <v>30</v>
          </cell>
          <cell r="D3981">
            <v>25</v>
          </cell>
          <cell r="E3981" t="str">
            <v>R=A1R</v>
          </cell>
          <cell r="F3981">
            <v>3</v>
          </cell>
          <cell r="G3981">
            <v>39069</v>
          </cell>
          <cell r="H3981">
            <v>999</v>
          </cell>
          <cell r="I3981">
            <v>4</v>
          </cell>
          <cell r="J3981">
            <v>1</v>
          </cell>
        </row>
        <row r="3982">
          <cell r="A3982" t="str">
            <v>SSGN</v>
          </cell>
          <cell r="B3982" t="str">
            <v>Secondary Service Greater than 5kW w/o ID</v>
          </cell>
          <cell r="C3982">
            <v>30</v>
          </cell>
          <cell r="D3982">
            <v>25</v>
          </cell>
          <cell r="E3982" t="str">
            <v>R=A1R</v>
          </cell>
          <cell r="F3982">
            <v>3</v>
          </cell>
          <cell r="G3982">
            <v>39245</v>
          </cell>
          <cell r="H3982">
            <v>999</v>
          </cell>
          <cell r="I3982">
            <v>4</v>
          </cell>
          <cell r="J3982">
            <v>28</v>
          </cell>
        </row>
        <row r="3983">
          <cell r="A3983" t="str">
            <v>SSGN</v>
          </cell>
          <cell r="B3983" t="str">
            <v>Secondary Service Greater than 5kW w/o ID</v>
          </cell>
          <cell r="C3983">
            <v>30</v>
          </cell>
          <cell r="D3983">
            <v>25</v>
          </cell>
          <cell r="E3983" t="str">
            <v>R=A1D</v>
          </cell>
          <cell r="F3983">
            <v>3</v>
          </cell>
          <cell r="G3983">
            <v>39258</v>
          </cell>
          <cell r="H3983">
            <v>999</v>
          </cell>
          <cell r="I3983">
            <v>4</v>
          </cell>
          <cell r="J3983">
            <v>1</v>
          </cell>
        </row>
        <row r="3984">
          <cell r="A3984" t="str">
            <v>SSNN</v>
          </cell>
          <cell r="B3984" t="str">
            <v>Secondary Service Greater than 5kW w/o ID</v>
          </cell>
          <cell r="C3984">
            <v>30</v>
          </cell>
          <cell r="D3984">
            <v>25</v>
          </cell>
          <cell r="E3984" t="str">
            <v>R=A1R</v>
          </cell>
          <cell r="F3984">
            <v>3</v>
          </cell>
          <cell r="G3984">
            <v>39258</v>
          </cell>
          <cell r="H3984">
            <v>999</v>
          </cell>
          <cell r="I3984">
            <v>3</v>
          </cell>
          <cell r="J3984">
            <v>2</v>
          </cell>
        </row>
        <row r="3985">
          <cell r="A3985" t="str">
            <v>SSGN</v>
          </cell>
          <cell r="B3985" t="str">
            <v>Secondary Service Greater than 5kW w/o ID</v>
          </cell>
          <cell r="C3985">
            <v>30</v>
          </cell>
          <cell r="D3985">
            <v>25</v>
          </cell>
          <cell r="E3985" t="str">
            <v>R=A1D</v>
          </cell>
          <cell r="F3985">
            <v>3</v>
          </cell>
          <cell r="G3985">
            <v>39244</v>
          </cell>
          <cell r="H3985">
            <v>999</v>
          </cell>
          <cell r="I3985">
            <v>4</v>
          </cell>
          <cell r="J3985">
            <v>2</v>
          </cell>
        </row>
        <row r="3986">
          <cell r="A3986" t="str">
            <v>SSPN</v>
          </cell>
          <cell r="B3986" t="str">
            <v>Secondary Service Greater than 5kW w/o ID</v>
          </cell>
          <cell r="C3986">
            <v>30</v>
          </cell>
          <cell r="D3986">
            <v>25</v>
          </cell>
          <cell r="E3986" t="str">
            <v>R=A1R</v>
          </cell>
          <cell r="F3986">
            <v>3</v>
          </cell>
          <cell r="G3986">
            <v>39244</v>
          </cell>
          <cell r="H3986">
            <v>999</v>
          </cell>
          <cell r="I3986">
            <v>4</v>
          </cell>
          <cell r="J3986">
            <v>2</v>
          </cell>
        </row>
        <row r="3987">
          <cell r="A3987" t="str">
            <v>SSGN</v>
          </cell>
          <cell r="B3987" t="str">
            <v>Secondary Service Greater than 5kW w/o ID</v>
          </cell>
          <cell r="C3987">
            <v>30</v>
          </cell>
          <cell r="D3987">
            <v>25</v>
          </cell>
          <cell r="E3987" t="str">
            <v>R=A1R</v>
          </cell>
          <cell r="F3987">
            <v>3</v>
          </cell>
          <cell r="G3987">
            <v>39240</v>
          </cell>
          <cell r="H3987">
            <v>999</v>
          </cell>
          <cell r="I3987">
            <v>4</v>
          </cell>
          <cell r="J3987">
            <v>3</v>
          </cell>
        </row>
        <row r="3988">
          <cell r="A3988" t="str">
            <v>SSPN</v>
          </cell>
          <cell r="B3988" t="str">
            <v>Secondary Service Greater than 5kW w/o ID</v>
          </cell>
          <cell r="C3988">
            <v>30</v>
          </cell>
          <cell r="D3988">
            <v>25</v>
          </cell>
          <cell r="E3988" t="str">
            <v>R=A1R</v>
          </cell>
          <cell r="F3988">
            <v>3</v>
          </cell>
          <cell r="G3988">
            <v>39506</v>
          </cell>
          <cell r="H3988">
            <v>999</v>
          </cell>
          <cell r="I3988">
            <v>4</v>
          </cell>
          <cell r="J3988">
            <v>1</v>
          </cell>
        </row>
        <row r="3989">
          <cell r="A3989" t="str">
            <v>SSNN</v>
          </cell>
          <cell r="B3989" t="str">
            <v>Secondary Service Greater than 5kW w/o ID</v>
          </cell>
          <cell r="C3989">
            <v>30</v>
          </cell>
          <cell r="D3989">
            <v>25</v>
          </cell>
          <cell r="E3989" t="str">
            <v>R=A1D</v>
          </cell>
          <cell r="F3989">
            <v>3</v>
          </cell>
          <cell r="G3989">
            <v>39665</v>
          </cell>
          <cell r="H3989">
            <v>999</v>
          </cell>
          <cell r="I3989">
            <v>4</v>
          </cell>
          <cell r="J3989">
            <v>1</v>
          </cell>
        </row>
        <row r="3990">
          <cell r="A3990" t="str">
            <v>SSNN</v>
          </cell>
          <cell r="B3990" t="str">
            <v>Secondary Service Greater than 5kW w/o ID</v>
          </cell>
          <cell r="C3990">
            <v>30</v>
          </cell>
          <cell r="D3990">
            <v>25</v>
          </cell>
          <cell r="E3990" t="str">
            <v>R=A1D</v>
          </cell>
          <cell r="F3990">
            <v>3</v>
          </cell>
          <cell r="G3990">
            <v>39647</v>
          </cell>
          <cell r="H3990">
            <v>999</v>
          </cell>
          <cell r="I3990">
            <v>4</v>
          </cell>
          <cell r="J3990">
            <v>6</v>
          </cell>
        </row>
        <row r="3991">
          <cell r="A3991" t="str">
            <v>SSAN</v>
          </cell>
          <cell r="B3991" t="str">
            <v>Secondary Service Greater than 5kW w/o ID</v>
          </cell>
          <cell r="C3991">
            <v>30</v>
          </cell>
          <cell r="D3991">
            <v>25</v>
          </cell>
          <cell r="E3991" t="str">
            <v>R=A1D</v>
          </cell>
          <cell r="F3991">
            <v>3</v>
          </cell>
          <cell r="G3991">
            <v>39917</v>
          </cell>
          <cell r="H3991">
            <v>999</v>
          </cell>
          <cell r="I3991">
            <v>4</v>
          </cell>
          <cell r="J3991">
            <v>2</v>
          </cell>
        </row>
        <row r="3992">
          <cell r="A3992" t="str">
            <v>SSNN</v>
          </cell>
          <cell r="B3992" t="str">
            <v>Secondary Service Greater than 5kW w/o ID</v>
          </cell>
          <cell r="C3992">
            <v>30</v>
          </cell>
          <cell r="D3992">
            <v>25</v>
          </cell>
          <cell r="E3992" t="str">
            <v>R=A1D</v>
          </cell>
          <cell r="F3992">
            <v>3</v>
          </cell>
          <cell r="G3992">
            <v>39954</v>
          </cell>
          <cell r="H3992">
            <v>999</v>
          </cell>
          <cell r="I3992">
            <v>3</v>
          </cell>
          <cell r="J3992">
            <v>10</v>
          </cell>
        </row>
        <row r="3993">
          <cell r="A3993" t="str">
            <v>SSPN</v>
          </cell>
          <cell r="B3993" t="str">
            <v>Secondary Service Greater than 5kW w/o ID</v>
          </cell>
          <cell r="C3993">
            <v>30</v>
          </cell>
          <cell r="D3993">
            <v>25</v>
          </cell>
          <cell r="E3993" t="str">
            <v>R=A1D+</v>
          </cell>
          <cell r="F3993">
            <v>3</v>
          </cell>
          <cell r="G3993">
            <v>40218</v>
          </cell>
          <cell r="H3993">
            <v>999</v>
          </cell>
          <cell r="I3993">
            <v>3</v>
          </cell>
          <cell r="J3993">
            <v>1</v>
          </cell>
        </row>
        <row r="3994">
          <cell r="A3994" t="str">
            <v>SSGN</v>
          </cell>
          <cell r="B3994" t="str">
            <v>Secondary Service Greater than 5kW w/o ID</v>
          </cell>
          <cell r="C3994">
            <v>30</v>
          </cell>
          <cell r="D3994">
            <v>25</v>
          </cell>
          <cell r="E3994" t="str">
            <v>R=A1D</v>
          </cell>
          <cell r="F3994">
            <v>3</v>
          </cell>
          <cell r="H3994">
            <v>999</v>
          </cell>
          <cell r="I3994">
            <v>4</v>
          </cell>
          <cell r="J3994">
            <v>167</v>
          </cell>
        </row>
        <row r="3995">
          <cell r="A3995" t="str">
            <v>SSNN</v>
          </cell>
          <cell r="B3995" t="str">
            <v>Secondary Service Greater than 5kW w/o ID</v>
          </cell>
          <cell r="C3995">
            <v>30</v>
          </cell>
          <cell r="D3995">
            <v>25</v>
          </cell>
          <cell r="E3995" t="str">
            <v>R=SV4SD</v>
          </cell>
          <cell r="F3995">
            <v>3</v>
          </cell>
          <cell r="H3995">
            <v>120</v>
          </cell>
          <cell r="I3995">
            <v>4</v>
          </cell>
          <cell r="J3995">
            <v>6</v>
          </cell>
        </row>
        <row r="3996">
          <cell r="A3996" t="str">
            <v>SSGN</v>
          </cell>
          <cell r="B3996" t="str">
            <v>Secondary Service Greater than 5kW w/o ID</v>
          </cell>
          <cell r="C3996">
            <v>30</v>
          </cell>
          <cell r="D3996">
            <v>25</v>
          </cell>
          <cell r="E3996" t="str">
            <v>R=SV4SD</v>
          </cell>
          <cell r="F3996">
            <v>3</v>
          </cell>
          <cell r="H3996">
            <v>0</v>
          </cell>
          <cell r="I3996">
            <v>0</v>
          </cell>
          <cell r="J3996">
            <v>3</v>
          </cell>
        </row>
        <row r="3997">
          <cell r="A3997" t="str">
            <v>SSGN</v>
          </cell>
          <cell r="B3997" t="str">
            <v>Secondary Service Greater than 5kW w/o ID</v>
          </cell>
          <cell r="C3997">
            <v>30</v>
          </cell>
          <cell r="D3997">
            <v>25</v>
          </cell>
          <cell r="E3997" t="str">
            <v>R=TMT</v>
          </cell>
          <cell r="F3997">
            <v>3</v>
          </cell>
          <cell r="H3997">
            <v>240</v>
          </cell>
          <cell r="I3997">
            <v>4</v>
          </cell>
          <cell r="J3997">
            <v>2</v>
          </cell>
        </row>
        <row r="3998">
          <cell r="A3998" t="str">
            <v>SSNN</v>
          </cell>
          <cell r="B3998" t="str">
            <v>Secondary Service Greater than 5kW w/o ID</v>
          </cell>
          <cell r="C3998">
            <v>30</v>
          </cell>
          <cell r="D3998">
            <v>25</v>
          </cell>
          <cell r="E3998" t="str">
            <v>R=TMT</v>
          </cell>
          <cell r="F3998">
            <v>3</v>
          </cell>
          <cell r="H3998">
            <v>240</v>
          </cell>
          <cell r="I3998">
            <v>4</v>
          </cell>
          <cell r="J3998">
            <v>1</v>
          </cell>
        </row>
        <row r="3999">
          <cell r="A3999" t="str">
            <v>SSAN</v>
          </cell>
          <cell r="B3999" t="str">
            <v>Secondary Service Greater than 5kW w/o ID</v>
          </cell>
          <cell r="C3999">
            <v>30</v>
          </cell>
          <cell r="D3999">
            <v>25</v>
          </cell>
          <cell r="E3999" t="str">
            <v>R=SV4SD</v>
          </cell>
          <cell r="F3999">
            <v>3</v>
          </cell>
          <cell r="H3999">
            <v>999</v>
          </cell>
          <cell r="I3999">
            <v>4</v>
          </cell>
          <cell r="J3999">
            <v>1</v>
          </cell>
        </row>
        <row r="4000">
          <cell r="A4000" t="str">
            <v>SSPN</v>
          </cell>
          <cell r="B4000" t="str">
            <v>Secondary Service Greater than 5kW w/o ID</v>
          </cell>
          <cell r="C4000">
            <v>30</v>
          </cell>
          <cell r="D4000">
            <v>25</v>
          </cell>
          <cell r="E4000" t="str">
            <v>R=A1D</v>
          </cell>
          <cell r="F4000">
            <v>3</v>
          </cell>
          <cell r="G4000">
            <v>38272</v>
          </cell>
          <cell r="H4000">
            <v>999</v>
          </cell>
          <cell r="I4000">
            <v>3</v>
          </cell>
          <cell r="J4000">
            <v>3</v>
          </cell>
        </row>
        <row r="4001">
          <cell r="A4001" t="str">
            <v>SSPN</v>
          </cell>
          <cell r="B4001" t="str">
            <v>Secondary Service Greater than 5kW w/o ID</v>
          </cell>
          <cell r="C4001">
            <v>30</v>
          </cell>
          <cell r="D4001">
            <v>25</v>
          </cell>
          <cell r="E4001" t="str">
            <v>R=A1D</v>
          </cell>
          <cell r="F4001">
            <v>3</v>
          </cell>
          <cell r="G4001">
            <v>38272</v>
          </cell>
          <cell r="H4001">
            <v>999</v>
          </cell>
          <cell r="I4001">
            <v>4</v>
          </cell>
          <cell r="J4001">
            <v>2</v>
          </cell>
        </row>
        <row r="4002">
          <cell r="A4002" t="str">
            <v>SSNN</v>
          </cell>
          <cell r="B4002" t="str">
            <v>Secondary Service Greater than 5kW w/o ID</v>
          </cell>
          <cell r="C4002">
            <v>30</v>
          </cell>
          <cell r="D4002">
            <v>25</v>
          </cell>
          <cell r="E4002" t="str">
            <v>R=A1D</v>
          </cell>
          <cell r="F4002">
            <v>3</v>
          </cell>
          <cell r="G4002">
            <v>38293</v>
          </cell>
          <cell r="H4002">
            <v>480</v>
          </cell>
          <cell r="I4002">
            <v>3</v>
          </cell>
          <cell r="J4002">
            <v>1</v>
          </cell>
        </row>
        <row r="4003">
          <cell r="A4003" t="str">
            <v>SSNN</v>
          </cell>
          <cell r="B4003" t="str">
            <v>Secondary Service Greater than 5kW w/o ID</v>
          </cell>
          <cell r="C4003">
            <v>30</v>
          </cell>
          <cell r="D4003">
            <v>25</v>
          </cell>
          <cell r="E4003" t="str">
            <v>R=A1D</v>
          </cell>
          <cell r="F4003">
            <v>3</v>
          </cell>
          <cell r="G4003">
            <v>38309</v>
          </cell>
          <cell r="H4003">
            <v>999</v>
          </cell>
          <cell r="I4003">
            <v>4</v>
          </cell>
          <cell r="J4003">
            <v>9</v>
          </cell>
        </row>
        <row r="4004">
          <cell r="A4004" t="str">
            <v>SSAN</v>
          </cell>
          <cell r="B4004" t="str">
            <v>Secondary Service Greater than 5kW w/o ID</v>
          </cell>
          <cell r="C4004">
            <v>30</v>
          </cell>
          <cell r="D4004">
            <v>25</v>
          </cell>
          <cell r="E4004" t="str">
            <v>R=A1D</v>
          </cell>
          <cell r="F4004">
            <v>3</v>
          </cell>
          <cell r="G4004">
            <v>38223</v>
          </cell>
          <cell r="H4004">
            <v>999</v>
          </cell>
          <cell r="I4004">
            <v>3</v>
          </cell>
          <cell r="J4004">
            <v>1</v>
          </cell>
        </row>
        <row r="4005">
          <cell r="A4005" t="str">
            <v>SSGN</v>
          </cell>
          <cell r="B4005" t="str">
            <v>Secondary Service Greater than 5kW w/o ID</v>
          </cell>
          <cell r="C4005">
            <v>30</v>
          </cell>
          <cell r="D4005">
            <v>25</v>
          </cell>
          <cell r="E4005" t="str">
            <v>P=A1TL</v>
          </cell>
          <cell r="F4005">
            <v>3</v>
          </cell>
          <cell r="G4005">
            <v>37993</v>
          </cell>
          <cell r="H4005">
            <v>999</v>
          </cell>
          <cell r="I4005">
            <v>4</v>
          </cell>
          <cell r="J4005">
            <v>1</v>
          </cell>
        </row>
        <row r="4006">
          <cell r="A4006" t="str">
            <v>SSPN</v>
          </cell>
          <cell r="B4006" t="str">
            <v>Secondary Service Greater than 5kW w/o ID</v>
          </cell>
          <cell r="C4006">
            <v>30</v>
          </cell>
          <cell r="D4006">
            <v>25</v>
          </cell>
          <cell r="E4006" t="str">
            <v>R=A1D</v>
          </cell>
          <cell r="F4006">
            <v>3</v>
          </cell>
          <cell r="G4006">
            <v>38113</v>
          </cell>
          <cell r="H4006">
            <v>999</v>
          </cell>
          <cell r="I4006">
            <v>3</v>
          </cell>
          <cell r="J4006">
            <v>1</v>
          </cell>
        </row>
        <row r="4007">
          <cell r="A4007" t="str">
            <v>SSGN</v>
          </cell>
          <cell r="B4007" t="str">
            <v>Secondary Service Greater than 5kW w/o ID</v>
          </cell>
          <cell r="C4007">
            <v>30</v>
          </cell>
          <cell r="D4007">
            <v>25</v>
          </cell>
          <cell r="E4007" t="str">
            <v>R=A1D</v>
          </cell>
          <cell r="F4007">
            <v>3</v>
          </cell>
          <cell r="G4007">
            <v>38516</v>
          </cell>
          <cell r="H4007">
            <v>999</v>
          </cell>
          <cell r="I4007">
            <v>3</v>
          </cell>
          <cell r="J4007">
            <v>2</v>
          </cell>
        </row>
        <row r="4008">
          <cell r="A4008" t="str">
            <v>SSPN</v>
          </cell>
          <cell r="B4008" t="str">
            <v>Secondary Service Greater than 5kW w/o ID</v>
          </cell>
          <cell r="C4008">
            <v>30</v>
          </cell>
          <cell r="D4008">
            <v>25</v>
          </cell>
          <cell r="E4008" t="str">
            <v>R=K5WS</v>
          </cell>
          <cell r="F4008">
            <v>3</v>
          </cell>
          <cell r="H4008">
            <v>277</v>
          </cell>
          <cell r="I4008">
            <v>4</v>
          </cell>
          <cell r="J4008">
            <v>1</v>
          </cell>
        </row>
        <row r="4009">
          <cell r="A4009" t="str">
            <v>SSPN</v>
          </cell>
          <cell r="B4009" t="str">
            <v>Secondary Service Greater than 5kW w/o ID</v>
          </cell>
          <cell r="C4009">
            <v>30</v>
          </cell>
          <cell r="D4009">
            <v>25</v>
          </cell>
          <cell r="E4009" t="str">
            <v>R=A1D</v>
          </cell>
          <cell r="F4009">
            <v>3</v>
          </cell>
          <cell r="G4009">
            <v>36405</v>
          </cell>
          <cell r="H4009">
            <v>999</v>
          </cell>
          <cell r="I4009">
            <v>4</v>
          </cell>
          <cell r="J4009">
            <v>1</v>
          </cell>
        </row>
        <row r="4010">
          <cell r="A4010" t="str">
            <v>SSGN</v>
          </cell>
          <cell r="B4010" t="str">
            <v>Secondary Service Greater than 5kW w/o ID</v>
          </cell>
          <cell r="C4010">
            <v>30</v>
          </cell>
          <cell r="D4010">
            <v>25</v>
          </cell>
          <cell r="E4010" t="str">
            <v>R=A1R</v>
          </cell>
          <cell r="F4010">
            <v>3</v>
          </cell>
          <cell r="G4010">
            <v>38202</v>
          </cell>
          <cell r="H4010">
            <v>999</v>
          </cell>
          <cell r="I4010">
            <v>4</v>
          </cell>
          <cell r="J4010">
            <v>1</v>
          </cell>
        </row>
        <row r="4011">
          <cell r="A4011" t="str">
            <v>SSPN</v>
          </cell>
          <cell r="B4011" t="str">
            <v>Secondary Service Greater than 5kW w/o ID</v>
          </cell>
          <cell r="C4011">
            <v>30</v>
          </cell>
          <cell r="D4011">
            <v>25</v>
          </cell>
          <cell r="E4011" t="str">
            <v>R=A1D</v>
          </cell>
          <cell r="F4011">
            <v>3</v>
          </cell>
          <cell r="G4011">
            <v>38257</v>
          </cell>
          <cell r="H4011">
            <v>999</v>
          </cell>
          <cell r="I4011">
            <v>4</v>
          </cell>
          <cell r="J4011">
            <v>4</v>
          </cell>
        </row>
        <row r="4012">
          <cell r="A4012" t="str">
            <v>SSAN</v>
          </cell>
          <cell r="B4012" t="str">
            <v>Secondary Service Greater than 5kW w/o ID</v>
          </cell>
          <cell r="C4012">
            <v>30</v>
          </cell>
          <cell r="D4012">
            <v>25</v>
          </cell>
          <cell r="E4012" t="str">
            <v>R=A1D</v>
          </cell>
          <cell r="F4012">
            <v>3</v>
          </cell>
          <cell r="G4012">
            <v>38362</v>
          </cell>
          <cell r="H4012">
            <v>999</v>
          </cell>
          <cell r="I4012">
            <v>4</v>
          </cell>
          <cell r="J4012">
            <v>1</v>
          </cell>
        </row>
        <row r="4013">
          <cell r="A4013" t="str">
            <v>SSNN</v>
          </cell>
          <cell r="B4013" t="str">
            <v>Secondary Service Greater than 5kW w/o ID</v>
          </cell>
          <cell r="C4013">
            <v>30</v>
          </cell>
          <cell r="D4013">
            <v>25</v>
          </cell>
          <cell r="E4013" t="str">
            <v>R=A1D</v>
          </cell>
          <cell r="F4013">
            <v>3</v>
          </cell>
          <cell r="G4013">
            <v>38545</v>
          </cell>
          <cell r="H4013">
            <v>999</v>
          </cell>
          <cell r="I4013">
            <v>4</v>
          </cell>
          <cell r="J4013">
            <v>1</v>
          </cell>
        </row>
        <row r="4014">
          <cell r="A4014" t="str">
            <v>SSGN</v>
          </cell>
          <cell r="B4014" t="str">
            <v>Secondary Service Greater than 5kW w/o ID</v>
          </cell>
          <cell r="C4014">
            <v>30</v>
          </cell>
          <cell r="D4014">
            <v>25</v>
          </cell>
          <cell r="E4014" t="str">
            <v>R=A1D</v>
          </cell>
          <cell r="F4014">
            <v>3</v>
          </cell>
          <cell r="G4014">
            <v>37942</v>
          </cell>
          <cell r="H4014">
            <v>999</v>
          </cell>
          <cell r="I4014">
            <v>4</v>
          </cell>
          <cell r="J4014">
            <v>3</v>
          </cell>
        </row>
        <row r="4015">
          <cell r="A4015" t="str">
            <v>SSGN</v>
          </cell>
          <cell r="B4015" t="str">
            <v>Secondary Service Greater than 5kW w/o ID</v>
          </cell>
          <cell r="C4015">
            <v>30</v>
          </cell>
          <cell r="D4015">
            <v>25</v>
          </cell>
          <cell r="E4015" t="str">
            <v>R=A1D</v>
          </cell>
          <cell r="F4015">
            <v>3</v>
          </cell>
          <cell r="G4015">
            <v>38162</v>
          </cell>
          <cell r="H4015">
            <v>999</v>
          </cell>
          <cell r="I4015">
            <v>4</v>
          </cell>
          <cell r="J4015">
            <v>4</v>
          </cell>
        </row>
        <row r="4016">
          <cell r="A4016" t="str">
            <v>SSNN</v>
          </cell>
          <cell r="B4016" t="str">
            <v>Secondary Service Greater than 5kW w/o ID</v>
          </cell>
          <cell r="C4016">
            <v>30</v>
          </cell>
          <cell r="D4016">
            <v>25</v>
          </cell>
          <cell r="E4016" t="str">
            <v>R=A1D</v>
          </cell>
          <cell r="F4016">
            <v>3</v>
          </cell>
          <cell r="G4016">
            <v>38162</v>
          </cell>
          <cell r="H4016">
            <v>999</v>
          </cell>
          <cell r="I4016">
            <v>4</v>
          </cell>
          <cell r="J4016">
            <v>2</v>
          </cell>
        </row>
        <row r="4017">
          <cell r="A4017" t="str">
            <v>SSGN</v>
          </cell>
          <cell r="B4017" t="str">
            <v>Secondary Service Greater than 5kW w/o ID</v>
          </cell>
          <cell r="C4017">
            <v>30</v>
          </cell>
          <cell r="D4017">
            <v>25</v>
          </cell>
          <cell r="E4017" t="str">
            <v>R=A1D</v>
          </cell>
          <cell r="F4017">
            <v>3</v>
          </cell>
          <cell r="G4017">
            <v>37993</v>
          </cell>
          <cell r="H4017">
            <v>999</v>
          </cell>
          <cell r="I4017">
            <v>3</v>
          </cell>
          <cell r="J4017">
            <v>1</v>
          </cell>
        </row>
        <row r="4018">
          <cell r="A4018" t="str">
            <v>SSGN</v>
          </cell>
          <cell r="B4018" t="str">
            <v>Secondary Service Greater than 5kW w/o ID</v>
          </cell>
          <cell r="C4018">
            <v>30</v>
          </cell>
          <cell r="D4018">
            <v>25</v>
          </cell>
          <cell r="E4018" t="str">
            <v>R=A1D</v>
          </cell>
          <cell r="F4018">
            <v>3</v>
          </cell>
          <cell r="G4018">
            <v>38075</v>
          </cell>
          <cell r="H4018">
            <v>999</v>
          </cell>
          <cell r="I4018">
            <v>4</v>
          </cell>
          <cell r="J4018">
            <v>2</v>
          </cell>
        </row>
        <row r="4019">
          <cell r="A4019" t="str">
            <v>SSNN</v>
          </cell>
          <cell r="B4019" t="str">
            <v>Secondary Service Greater than 5kW w/o ID</v>
          </cell>
          <cell r="C4019">
            <v>30</v>
          </cell>
          <cell r="D4019">
            <v>25</v>
          </cell>
          <cell r="E4019" t="str">
            <v>R=K6WS</v>
          </cell>
          <cell r="F4019">
            <v>3</v>
          </cell>
          <cell r="H4019">
            <v>240</v>
          </cell>
          <cell r="I4019">
            <v>4</v>
          </cell>
          <cell r="J4019">
            <v>3</v>
          </cell>
        </row>
        <row r="4020">
          <cell r="A4020" t="str">
            <v>SSNN</v>
          </cell>
          <cell r="B4020" t="str">
            <v>Secondary Service Greater than 5kW w/o ID</v>
          </cell>
          <cell r="C4020">
            <v>30</v>
          </cell>
          <cell r="D4020">
            <v>25</v>
          </cell>
          <cell r="E4020" t="str">
            <v>R=S2DS</v>
          </cell>
          <cell r="F4020">
            <v>3</v>
          </cell>
          <cell r="H4020">
            <v>480</v>
          </cell>
          <cell r="I4020">
            <v>3</v>
          </cell>
          <cell r="J4020">
            <v>1</v>
          </cell>
        </row>
        <row r="4021">
          <cell r="A4021" t="str">
            <v>SSGN</v>
          </cell>
          <cell r="B4021" t="str">
            <v>Secondary Service Greater than 5kW w/o ID</v>
          </cell>
          <cell r="C4021">
            <v>30</v>
          </cell>
          <cell r="D4021">
            <v>25</v>
          </cell>
          <cell r="E4021" t="str">
            <v>R=DXS2</v>
          </cell>
          <cell r="F4021">
            <v>3</v>
          </cell>
          <cell r="H4021">
            <v>480</v>
          </cell>
          <cell r="I4021">
            <v>3</v>
          </cell>
          <cell r="J4021">
            <v>1</v>
          </cell>
        </row>
        <row r="4022">
          <cell r="A4022" t="str">
            <v>SSNN</v>
          </cell>
          <cell r="B4022" t="str">
            <v>Secondary Service Greater than 5kW w/o ID</v>
          </cell>
          <cell r="C4022">
            <v>30</v>
          </cell>
          <cell r="D4022">
            <v>25</v>
          </cell>
          <cell r="E4022" t="str">
            <v>R=DXS2</v>
          </cell>
          <cell r="F4022">
            <v>3</v>
          </cell>
          <cell r="H4022">
            <v>480</v>
          </cell>
          <cell r="I4022">
            <v>3</v>
          </cell>
          <cell r="J4022">
            <v>2</v>
          </cell>
        </row>
        <row r="4023">
          <cell r="A4023" t="str">
            <v>SSGN</v>
          </cell>
          <cell r="B4023" t="str">
            <v>Secondary Service Greater than 5kW w/o ID</v>
          </cell>
          <cell r="C4023">
            <v>30</v>
          </cell>
          <cell r="D4023">
            <v>25</v>
          </cell>
          <cell r="E4023" t="str">
            <v>R=E1S8E</v>
          </cell>
          <cell r="F4023">
            <v>3</v>
          </cell>
          <cell r="H4023">
            <v>277</v>
          </cell>
          <cell r="I4023">
            <v>4</v>
          </cell>
          <cell r="J4023">
            <v>2</v>
          </cell>
        </row>
        <row r="4024">
          <cell r="A4024" t="str">
            <v>SSGN</v>
          </cell>
          <cell r="B4024" t="str">
            <v>Secondary Service Greater than 5kW w/o ID</v>
          </cell>
          <cell r="C4024">
            <v>30</v>
          </cell>
          <cell r="D4024">
            <v>25</v>
          </cell>
          <cell r="E4024" t="str">
            <v>R=A1D</v>
          </cell>
          <cell r="F4024">
            <v>3</v>
          </cell>
          <cell r="H4024">
            <v>277</v>
          </cell>
          <cell r="I4024">
            <v>4</v>
          </cell>
          <cell r="J4024">
            <v>3</v>
          </cell>
        </row>
        <row r="4025">
          <cell r="A4025" t="str">
            <v>SSPN</v>
          </cell>
          <cell r="B4025" t="str">
            <v>Secondary Service Greater than 5kW w/o ID</v>
          </cell>
          <cell r="C4025">
            <v>30</v>
          </cell>
          <cell r="D4025">
            <v>25</v>
          </cell>
          <cell r="E4025" t="str">
            <v>R=A1D</v>
          </cell>
          <cell r="F4025">
            <v>3</v>
          </cell>
          <cell r="G4025">
            <v>37896</v>
          </cell>
          <cell r="H4025">
            <v>999</v>
          </cell>
          <cell r="I4025">
            <v>3</v>
          </cell>
          <cell r="J4025">
            <v>3</v>
          </cell>
        </row>
        <row r="4026">
          <cell r="A4026" t="str">
            <v>SSNN</v>
          </cell>
          <cell r="B4026" t="str">
            <v>Secondary Service Greater than 5kW w/o ID</v>
          </cell>
          <cell r="C4026">
            <v>30</v>
          </cell>
          <cell r="D4026">
            <v>25</v>
          </cell>
          <cell r="E4026" t="str">
            <v>R=A1D</v>
          </cell>
          <cell r="F4026">
            <v>3</v>
          </cell>
          <cell r="G4026">
            <v>37811</v>
          </cell>
          <cell r="H4026">
            <v>999</v>
          </cell>
          <cell r="I4026">
            <v>4</v>
          </cell>
          <cell r="J4026">
            <v>11</v>
          </cell>
        </row>
        <row r="4027">
          <cell r="A4027" t="str">
            <v>SSNN</v>
          </cell>
          <cell r="B4027" t="str">
            <v>Secondary Service Greater than 5kW w/o ID</v>
          </cell>
          <cell r="C4027">
            <v>30</v>
          </cell>
          <cell r="D4027">
            <v>25</v>
          </cell>
          <cell r="E4027" t="str">
            <v>R=D5S8E</v>
          </cell>
          <cell r="F4027">
            <v>3</v>
          </cell>
          <cell r="H4027">
            <v>277</v>
          </cell>
          <cell r="I4027">
            <v>4</v>
          </cell>
          <cell r="J4027">
            <v>1</v>
          </cell>
        </row>
        <row r="4028">
          <cell r="A4028" t="str">
            <v>SSPN</v>
          </cell>
          <cell r="B4028" t="str">
            <v>Secondary Service Greater than 5kW w/o ID</v>
          </cell>
          <cell r="C4028">
            <v>30</v>
          </cell>
          <cell r="D4028">
            <v>25</v>
          </cell>
          <cell r="E4028" t="str">
            <v>R=A1D</v>
          </cell>
          <cell r="F4028">
            <v>3</v>
          </cell>
          <cell r="G4028">
            <v>37832</v>
          </cell>
          <cell r="H4028">
            <v>999</v>
          </cell>
          <cell r="I4028">
            <v>4</v>
          </cell>
          <cell r="J4028">
            <v>2</v>
          </cell>
        </row>
        <row r="4029">
          <cell r="A4029" t="str">
            <v>SSNN</v>
          </cell>
          <cell r="B4029" t="str">
            <v>Secondary Service Greater than 5kW w/o ID</v>
          </cell>
          <cell r="C4029">
            <v>30</v>
          </cell>
          <cell r="D4029">
            <v>25</v>
          </cell>
          <cell r="E4029" t="str">
            <v>R=DXS2</v>
          </cell>
          <cell r="F4029">
            <v>3</v>
          </cell>
          <cell r="H4029">
            <v>240</v>
          </cell>
          <cell r="I4029">
            <v>3</v>
          </cell>
          <cell r="J4029">
            <v>1</v>
          </cell>
        </row>
        <row r="4030">
          <cell r="A4030" t="str">
            <v>SSNN</v>
          </cell>
          <cell r="B4030" t="str">
            <v>Secondary Service Greater than 5kW w/o ID</v>
          </cell>
          <cell r="C4030">
            <v>30</v>
          </cell>
          <cell r="D4030">
            <v>25</v>
          </cell>
          <cell r="E4030" t="str">
            <v>R=A1D</v>
          </cell>
          <cell r="F4030">
            <v>3</v>
          </cell>
          <cell r="G4030">
            <v>37792</v>
          </cell>
          <cell r="H4030">
            <v>999</v>
          </cell>
          <cell r="I4030">
            <v>3</v>
          </cell>
          <cell r="J4030">
            <v>1</v>
          </cell>
        </row>
        <row r="4031">
          <cell r="A4031" t="str">
            <v>SSNN</v>
          </cell>
          <cell r="B4031" t="str">
            <v>Secondary Service Greater than 5kW w/o ID</v>
          </cell>
          <cell r="C4031">
            <v>30</v>
          </cell>
          <cell r="D4031">
            <v>25</v>
          </cell>
          <cell r="E4031" t="str">
            <v>R=A1D</v>
          </cell>
          <cell r="F4031">
            <v>3</v>
          </cell>
          <cell r="G4031">
            <v>37845</v>
          </cell>
          <cell r="H4031">
            <v>999</v>
          </cell>
          <cell r="I4031">
            <v>3</v>
          </cell>
          <cell r="J4031">
            <v>2</v>
          </cell>
        </row>
        <row r="4032">
          <cell r="A4032" t="str">
            <v>SSGN</v>
          </cell>
          <cell r="B4032" t="str">
            <v>Secondary Service Greater than 5kW w/o ID</v>
          </cell>
          <cell r="C4032">
            <v>30</v>
          </cell>
          <cell r="D4032">
            <v>25</v>
          </cell>
          <cell r="E4032" t="str">
            <v>R=A1D</v>
          </cell>
          <cell r="F4032">
            <v>3</v>
          </cell>
          <cell r="G4032">
            <v>37802</v>
          </cell>
          <cell r="H4032">
            <v>999</v>
          </cell>
          <cell r="I4032">
            <v>4</v>
          </cell>
          <cell r="J4032">
            <v>2</v>
          </cell>
        </row>
        <row r="4033">
          <cell r="A4033" t="str">
            <v>SSGN</v>
          </cell>
          <cell r="B4033" t="str">
            <v>Secondary Service Greater than 5kW w/o ID</v>
          </cell>
          <cell r="C4033">
            <v>30</v>
          </cell>
          <cell r="D4033">
            <v>25</v>
          </cell>
          <cell r="E4033" t="str">
            <v>R=K5WS</v>
          </cell>
          <cell r="F4033">
            <v>3</v>
          </cell>
          <cell r="H4033">
            <v>277</v>
          </cell>
          <cell r="I4033">
            <v>4</v>
          </cell>
          <cell r="J4033">
            <v>1</v>
          </cell>
        </row>
        <row r="4034">
          <cell r="A4034" t="str">
            <v>SSGN</v>
          </cell>
          <cell r="B4034" t="str">
            <v>Secondary Service Greater than 5kW w/o ID</v>
          </cell>
          <cell r="C4034">
            <v>30</v>
          </cell>
          <cell r="D4034">
            <v>25</v>
          </cell>
          <cell r="E4034" t="str">
            <v>R=SV4SD</v>
          </cell>
          <cell r="F4034">
            <v>3</v>
          </cell>
          <cell r="H4034">
            <v>208</v>
          </cell>
          <cell r="I4034">
            <v>4</v>
          </cell>
          <cell r="J4034">
            <v>1</v>
          </cell>
        </row>
        <row r="4035">
          <cell r="A4035" t="str">
            <v>SSGN</v>
          </cell>
          <cell r="B4035" t="str">
            <v>Secondary Service Greater than 5kW w/o ID</v>
          </cell>
          <cell r="C4035">
            <v>30</v>
          </cell>
          <cell r="D4035">
            <v>25</v>
          </cell>
          <cell r="E4035" t="str">
            <v>R=AXS4</v>
          </cell>
          <cell r="F4035">
            <v>3</v>
          </cell>
          <cell r="H4035">
            <v>480</v>
          </cell>
          <cell r="I4035">
            <v>4</v>
          </cell>
          <cell r="J4035">
            <v>2</v>
          </cell>
        </row>
        <row r="4036">
          <cell r="A4036" t="str">
            <v>SSGN</v>
          </cell>
          <cell r="B4036" t="str">
            <v>Secondary Service Greater than 5kW w/o ID</v>
          </cell>
          <cell r="C4036">
            <v>30</v>
          </cell>
          <cell r="D4036">
            <v>25</v>
          </cell>
          <cell r="E4036" t="str">
            <v>R=SV4SD</v>
          </cell>
          <cell r="F4036">
            <v>3</v>
          </cell>
          <cell r="H4036">
            <v>480</v>
          </cell>
          <cell r="I4036">
            <v>4</v>
          </cell>
          <cell r="J4036">
            <v>1</v>
          </cell>
        </row>
        <row r="4037">
          <cell r="A4037" t="str">
            <v>SSNN</v>
          </cell>
          <cell r="B4037" t="str">
            <v>Secondary Service Greater than 5kW w/o ID</v>
          </cell>
          <cell r="C4037">
            <v>30</v>
          </cell>
          <cell r="D4037">
            <v>25</v>
          </cell>
          <cell r="E4037" t="str">
            <v>R=A1D</v>
          </cell>
          <cell r="F4037">
            <v>3</v>
          </cell>
          <cell r="G4037">
            <v>35969</v>
          </cell>
          <cell r="H4037">
            <v>999</v>
          </cell>
          <cell r="I4037">
            <v>3</v>
          </cell>
          <cell r="J4037">
            <v>1</v>
          </cell>
        </row>
        <row r="4038">
          <cell r="A4038" t="str">
            <v>SSNN</v>
          </cell>
          <cell r="B4038" t="str">
            <v>Secondary Service Greater than 5kW w/o ID</v>
          </cell>
          <cell r="C4038">
            <v>30</v>
          </cell>
          <cell r="D4038">
            <v>25</v>
          </cell>
          <cell r="E4038" t="str">
            <v>R=A1D</v>
          </cell>
          <cell r="F4038">
            <v>3</v>
          </cell>
          <cell r="G4038">
            <v>35797</v>
          </cell>
          <cell r="H4038">
            <v>999</v>
          </cell>
          <cell r="I4038">
            <v>4</v>
          </cell>
          <cell r="J4038">
            <v>1</v>
          </cell>
        </row>
        <row r="4039">
          <cell r="A4039" t="str">
            <v>SSNN</v>
          </cell>
          <cell r="B4039" t="str">
            <v>Secondary Service Greater than 5kW w/o ID</v>
          </cell>
          <cell r="C4039">
            <v>30</v>
          </cell>
          <cell r="D4039">
            <v>25</v>
          </cell>
          <cell r="E4039" t="str">
            <v>R=A1D</v>
          </cell>
          <cell r="F4039">
            <v>3</v>
          </cell>
          <cell r="G4039">
            <v>36405</v>
          </cell>
          <cell r="H4039">
            <v>999</v>
          </cell>
          <cell r="I4039">
            <v>4</v>
          </cell>
          <cell r="J4039">
            <v>3</v>
          </cell>
        </row>
        <row r="4040">
          <cell r="A4040" t="str">
            <v>SSGN</v>
          </cell>
          <cell r="B4040" t="str">
            <v>Secondary Service Greater than 5kW w/o ID</v>
          </cell>
          <cell r="C4040">
            <v>30</v>
          </cell>
          <cell r="D4040">
            <v>25</v>
          </cell>
          <cell r="E4040" t="str">
            <v>R=SV4SD</v>
          </cell>
          <cell r="F4040">
            <v>3</v>
          </cell>
          <cell r="G4040">
            <v>36462</v>
          </cell>
          <cell r="H4040">
            <v>999</v>
          </cell>
          <cell r="I4040">
            <v>4</v>
          </cell>
          <cell r="J4040">
            <v>1</v>
          </cell>
        </row>
        <row r="4041">
          <cell r="A4041" t="str">
            <v>SSAN</v>
          </cell>
          <cell r="B4041" t="str">
            <v>Secondary Service Greater than 5kW w/o ID</v>
          </cell>
          <cell r="C4041">
            <v>30</v>
          </cell>
          <cell r="D4041">
            <v>25</v>
          </cell>
          <cell r="E4041" t="str">
            <v>R=A1D</v>
          </cell>
          <cell r="F4041">
            <v>3</v>
          </cell>
          <cell r="G4041">
            <v>36161</v>
          </cell>
          <cell r="H4041">
            <v>999</v>
          </cell>
          <cell r="I4041">
            <v>4</v>
          </cell>
          <cell r="J4041">
            <v>1</v>
          </cell>
        </row>
        <row r="4042">
          <cell r="A4042" t="str">
            <v>SSNN</v>
          </cell>
          <cell r="B4042" t="str">
            <v>Secondary Service Greater than 5kW w/o ID</v>
          </cell>
          <cell r="C4042">
            <v>30</v>
          </cell>
          <cell r="D4042">
            <v>25</v>
          </cell>
          <cell r="E4042" t="str">
            <v>R=A1D</v>
          </cell>
          <cell r="F4042">
            <v>3</v>
          </cell>
          <cell r="G4042">
            <v>35432</v>
          </cell>
          <cell r="H4042">
            <v>999</v>
          </cell>
          <cell r="I4042">
            <v>3</v>
          </cell>
          <cell r="J4042">
            <v>1</v>
          </cell>
        </row>
        <row r="4043">
          <cell r="A4043" t="str">
            <v>SSNN</v>
          </cell>
          <cell r="B4043" t="str">
            <v>Secondary Service Greater than 5kW w/o ID</v>
          </cell>
          <cell r="C4043">
            <v>30</v>
          </cell>
          <cell r="D4043">
            <v>25</v>
          </cell>
          <cell r="E4043" t="str">
            <v>R=A1D</v>
          </cell>
          <cell r="F4043">
            <v>3</v>
          </cell>
          <cell r="G4043">
            <v>36161</v>
          </cell>
          <cell r="H4043">
            <v>999</v>
          </cell>
          <cell r="I4043">
            <v>3</v>
          </cell>
          <cell r="J4043">
            <v>1</v>
          </cell>
        </row>
        <row r="4044">
          <cell r="A4044" t="str">
            <v>SSGN</v>
          </cell>
          <cell r="B4044" t="str">
            <v>Secondary Service Greater than 5kW w/o ID</v>
          </cell>
          <cell r="C4044">
            <v>30</v>
          </cell>
          <cell r="D4044">
            <v>25</v>
          </cell>
          <cell r="E4044" t="str">
            <v>R=A1D</v>
          </cell>
          <cell r="F4044">
            <v>3</v>
          </cell>
          <cell r="G4044">
            <v>36528</v>
          </cell>
          <cell r="H4044">
            <v>999</v>
          </cell>
          <cell r="I4044">
            <v>4</v>
          </cell>
          <cell r="J4044">
            <v>8</v>
          </cell>
        </row>
        <row r="4045">
          <cell r="A4045" t="str">
            <v>SSGN</v>
          </cell>
          <cell r="B4045" t="str">
            <v>Secondary Service Greater than 5kW w/o ID</v>
          </cell>
          <cell r="C4045">
            <v>30</v>
          </cell>
          <cell r="D4045">
            <v>25</v>
          </cell>
          <cell r="E4045" t="str">
            <v>R=A1R</v>
          </cell>
          <cell r="F4045">
            <v>3</v>
          </cell>
          <cell r="G4045">
            <v>37676</v>
          </cell>
          <cell r="H4045">
            <v>277</v>
          </cell>
          <cell r="I4045">
            <v>4</v>
          </cell>
          <cell r="J4045">
            <v>1</v>
          </cell>
        </row>
        <row r="4046">
          <cell r="A4046" t="str">
            <v>SSPN</v>
          </cell>
          <cell r="B4046" t="str">
            <v>Secondary Service Greater than 5kW w/o ID</v>
          </cell>
          <cell r="C4046">
            <v>30</v>
          </cell>
          <cell r="D4046">
            <v>25</v>
          </cell>
          <cell r="E4046" t="str">
            <v>R=A1D</v>
          </cell>
          <cell r="F4046">
            <v>3</v>
          </cell>
          <cell r="G4046">
            <v>37676</v>
          </cell>
          <cell r="H4046">
            <v>999</v>
          </cell>
          <cell r="I4046">
            <v>3</v>
          </cell>
          <cell r="J4046">
            <v>1</v>
          </cell>
        </row>
        <row r="4047">
          <cell r="A4047" t="str">
            <v>SSPN</v>
          </cell>
          <cell r="B4047" t="str">
            <v>Secondary Service Greater than 5kW w/o ID</v>
          </cell>
          <cell r="C4047">
            <v>30</v>
          </cell>
          <cell r="D4047">
            <v>25</v>
          </cell>
          <cell r="E4047" t="str">
            <v>R=A1D</v>
          </cell>
          <cell r="F4047">
            <v>3</v>
          </cell>
          <cell r="G4047">
            <v>36720</v>
          </cell>
          <cell r="H4047">
            <v>999</v>
          </cell>
          <cell r="I4047">
            <v>4</v>
          </cell>
          <cell r="J4047">
            <v>1</v>
          </cell>
        </row>
        <row r="4048">
          <cell r="A4048" t="str">
            <v>SSGN</v>
          </cell>
          <cell r="B4048" t="str">
            <v>Secondary Service Greater than 5kW w/o ID</v>
          </cell>
          <cell r="C4048">
            <v>30</v>
          </cell>
          <cell r="D4048">
            <v>25</v>
          </cell>
          <cell r="E4048" t="str">
            <v>R=A1D</v>
          </cell>
          <cell r="F4048">
            <v>3</v>
          </cell>
          <cell r="G4048">
            <v>36465</v>
          </cell>
          <cell r="H4048">
            <v>999</v>
          </cell>
          <cell r="I4048">
            <v>4</v>
          </cell>
          <cell r="J4048">
            <v>1</v>
          </cell>
        </row>
        <row r="4049">
          <cell r="A4049" t="str">
            <v>SSNN</v>
          </cell>
          <cell r="B4049" t="str">
            <v>Secondary Service Greater than 5kW w/o ID</v>
          </cell>
          <cell r="C4049">
            <v>30</v>
          </cell>
          <cell r="D4049">
            <v>25</v>
          </cell>
          <cell r="E4049" t="str">
            <v>R=A1D</v>
          </cell>
          <cell r="F4049">
            <v>3</v>
          </cell>
          <cell r="G4049">
            <v>36825</v>
          </cell>
          <cell r="H4049">
            <v>999</v>
          </cell>
          <cell r="I4049">
            <v>3</v>
          </cell>
          <cell r="J4049">
            <v>1</v>
          </cell>
        </row>
        <row r="4050">
          <cell r="A4050" t="str">
            <v>DSNN</v>
          </cell>
          <cell r="B4050" t="str">
            <v>Secondary Service Greater than 5kW w/o ID</v>
          </cell>
          <cell r="C4050">
            <v>30</v>
          </cell>
          <cell r="D4050">
            <v>25</v>
          </cell>
          <cell r="E4050" t="str">
            <v>R=A1D</v>
          </cell>
          <cell r="F4050">
            <v>3</v>
          </cell>
          <cell r="H4050">
            <v>999</v>
          </cell>
          <cell r="I4050">
            <v>4</v>
          </cell>
          <cell r="J4050">
            <v>1</v>
          </cell>
        </row>
        <row r="4051">
          <cell r="A4051" t="str">
            <v>SSNN</v>
          </cell>
          <cell r="B4051" t="str">
            <v>Secondary Service Greater than 5kW w/o ID</v>
          </cell>
          <cell r="C4051">
            <v>30</v>
          </cell>
          <cell r="D4051">
            <v>25</v>
          </cell>
          <cell r="E4051" t="str">
            <v>R=A1D</v>
          </cell>
          <cell r="F4051">
            <v>3</v>
          </cell>
          <cell r="G4051">
            <v>36526</v>
          </cell>
          <cell r="H4051">
            <v>999</v>
          </cell>
          <cell r="I4051">
            <v>4</v>
          </cell>
          <cell r="J4051">
            <v>1</v>
          </cell>
        </row>
        <row r="4052">
          <cell r="A4052" t="str">
            <v>SSNN</v>
          </cell>
          <cell r="B4052" t="str">
            <v>Secondary Service Greater than 5kW w/o ID</v>
          </cell>
          <cell r="C4052">
            <v>30</v>
          </cell>
          <cell r="D4052">
            <v>25</v>
          </cell>
          <cell r="E4052" t="str">
            <v>R=A1D</v>
          </cell>
          <cell r="F4052">
            <v>3</v>
          </cell>
          <cell r="G4052">
            <v>36526</v>
          </cell>
          <cell r="H4052">
            <v>999</v>
          </cell>
          <cell r="I4052">
            <v>4</v>
          </cell>
          <cell r="J4052">
            <v>46</v>
          </cell>
        </row>
        <row r="4053">
          <cell r="A4053" t="str">
            <v>SSAN</v>
          </cell>
          <cell r="B4053" t="str">
            <v>Secondary Service Greater than 5kW w/o ID</v>
          </cell>
          <cell r="C4053">
            <v>30</v>
          </cell>
          <cell r="D4053">
            <v>25</v>
          </cell>
          <cell r="E4053" t="str">
            <v>R=A1D</v>
          </cell>
          <cell r="F4053">
            <v>3</v>
          </cell>
          <cell r="G4053">
            <v>36746</v>
          </cell>
          <cell r="H4053">
            <v>999</v>
          </cell>
          <cell r="I4053">
            <v>3</v>
          </cell>
          <cell r="J4053">
            <v>1</v>
          </cell>
        </row>
        <row r="4054">
          <cell r="A4054" t="str">
            <v>SSGN</v>
          </cell>
          <cell r="B4054" t="str">
            <v>Secondary Service Greater than 5kW w/o ID</v>
          </cell>
          <cell r="C4054">
            <v>30</v>
          </cell>
          <cell r="D4054">
            <v>25</v>
          </cell>
          <cell r="E4054" t="str">
            <v>R=A1D</v>
          </cell>
          <cell r="F4054">
            <v>3</v>
          </cell>
          <cell r="G4054">
            <v>37095</v>
          </cell>
          <cell r="H4054">
            <v>999</v>
          </cell>
          <cell r="I4054">
            <v>3</v>
          </cell>
          <cell r="J4054">
            <v>1</v>
          </cell>
        </row>
        <row r="4055">
          <cell r="A4055" t="str">
            <v>SSGN</v>
          </cell>
          <cell r="B4055" t="str">
            <v>Secondary Service Greater than 5kW w/o ID</v>
          </cell>
          <cell r="C4055">
            <v>30</v>
          </cell>
          <cell r="D4055">
            <v>25</v>
          </cell>
          <cell r="E4055" t="str">
            <v>R=A1D</v>
          </cell>
          <cell r="F4055">
            <v>3</v>
          </cell>
          <cell r="G4055">
            <v>37064</v>
          </cell>
          <cell r="H4055">
            <v>999</v>
          </cell>
          <cell r="I4055">
            <v>4</v>
          </cell>
          <cell r="J4055">
            <v>1</v>
          </cell>
        </row>
        <row r="4056">
          <cell r="A4056" t="str">
            <v>SSGN</v>
          </cell>
          <cell r="B4056" t="str">
            <v>Secondary Service Greater than 5kW w/o ID</v>
          </cell>
          <cell r="C4056">
            <v>30</v>
          </cell>
          <cell r="D4056">
            <v>25</v>
          </cell>
          <cell r="E4056" t="str">
            <v>R=A1D</v>
          </cell>
          <cell r="F4056">
            <v>3</v>
          </cell>
          <cell r="G4056">
            <v>37117</v>
          </cell>
          <cell r="H4056">
            <v>999</v>
          </cell>
          <cell r="I4056">
            <v>4</v>
          </cell>
          <cell r="J4056">
            <v>2</v>
          </cell>
        </row>
        <row r="4057">
          <cell r="A4057" t="str">
            <v>SSGN</v>
          </cell>
          <cell r="B4057" t="str">
            <v>Secondary Service Greater than 5kW w/o ID</v>
          </cell>
          <cell r="C4057">
            <v>30</v>
          </cell>
          <cell r="D4057">
            <v>25</v>
          </cell>
          <cell r="E4057" t="str">
            <v>R=A1D</v>
          </cell>
          <cell r="F4057">
            <v>3</v>
          </cell>
          <cell r="G4057">
            <v>37208</v>
          </cell>
          <cell r="H4057">
            <v>999</v>
          </cell>
          <cell r="I4057">
            <v>4</v>
          </cell>
          <cell r="J4057">
            <v>2</v>
          </cell>
        </row>
        <row r="4058">
          <cell r="A4058" t="str">
            <v>SSNN</v>
          </cell>
          <cell r="B4058" t="str">
            <v>Secondary Service Greater than 5kW w/o ID</v>
          </cell>
          <cell r="C4058">
            <v>30</v>
          </cell>
          <cell r="D4058">
            <v>25</v>
          </cell>
          <cell r="E4058" t="str">
            <v>R=A1D</v>
          </cell>
          <cell r="F4058">
            <v>3</v>
          </cell>
          <cell r="G4058">
            <v>37174</v>
          </cell>
          <cell r="H4058">
            <v>999</v>
          </cell>
          <cell r="I4058">
            <v>4</v>
          </cell>
          <cell r="J4058">
            <v>6</v>
          </cell>
        </row>
        <row r="4059">
          <cell r="A4059" t="str">
            <v>SSNN</v>
          </cell>
          <cell r="B4059" t="str">
            <v>Secondary Service Greater than 5kW w/o ID</v>
          </cell>
          <cell r="C4059">
            <v>30</v>
          </cell>
          <cell r="D4059">
            <v>25</v>
          </cell>
          <cell r="E4059" t="str">
            <v>R=A1R</v>
          </cell>
          <cell r="F4059">
            <v>3</v>
          </cell>
          <cell r="G4059">
            <v>37432</v>
          </cell>
          <cell r="H4059">
            <v>999</v>
          </cell>
          <cell r="I4059">
            <v>4</v>
          </cell>
          <cell r="J4059">
            <v>1</v>
          </cell>
        </row>
        <row r="4060">
          <cell r="A4060" t="str">
            <v>SSPN</v>
          </cell>
          <cell r="B4060" t="str">
            <v>Secondary Service Greater than 5kW w/o ID</v>
          </cell>
          <cell r="C4060">
            <v>30</v>
          </cell>
          <cell r="D4060">
            <v>25</v>
          </cell>
          <cell r="E4060" t="str">
            <v>R=A1D</v>
          </cell>
          <cell r="F4060">
            <v>3</v>
          </cell>
          <cell r="G4060">
            <v>37656</v>
          </cell>
          <cell r="H4060">
            <v>999</v>
          </cell>
          <cell r="I4060">
            <v>4</v>
          </cell>
          <cell r="J4060">
            <v>1</v>
          </cell>
        </row>
        <row r="4061">
          <cell r="A4061" t="str">
            <v>SSGN</v>
          </cell>
          <cell r="B4061" t="str">
            <v>Secondary Service Greater than 5kW w/o ID</v>
          </cell>
          <cell r="C4061">
            <v>30</v>
          </cell>
          <cell r="D4061">
            <v>25</v>
          </cell>
          <cell r="E4061" t="str">
            <v>R=A1D</v>
          </cell>
          <cell r="F4061">
            <v>3</v>
          </cell>
          <cell r="G4061">
            <v>37503</v>
          </cell>
          <cell r="H4061">
            <v>999</v>
          </cell>
          <cell r="I4061">
            <v>4</v>
          </cell>
          <cell r="J4061">
            <v>8</v>
          </cell>
        </row>
        <row r="4062">
          <cell r="A4062" t="str">
            <v>SSNN</v>
          </cell>
          <cell r="B4062" t="str">
            <v>Secondary Service Greater than 5kW w/o ID</v>
          </cell>
          <cell r="C4062">
            <v>30</v>
          </cell>
          <cell r="D4062">
            <v>25</v>
          </cell>
          <cell r="E4062" t="str">
            <v>R=A1D</v>
          </cell>
          <cell r="F4062">
            <v>3</v>
          </cell>
          <cell r="G4062">
            <v>38692</v>
          </cell>
          <cell r="H4062">
            <v>999</v>
          </cell>
          <cell r="I4062">
            <v>3</v>
          </cell>
          <cell r="J4062">
            <v>1</v>
          </cell>
        </row>
        <row r="4063">
          <cell r="A4063" t="str">
            <v>SSNN</v>
          </cell>
          <cell r="B4063" t="str">
            <v>Secondary Service Greater than 5kW w/o ID</v>
          </cell>
          <cell r="C4063">
            <v>30</v>
          </cell>
          <cell r="D4063">
            <v>25</v>
          </cell>
          <cell r="E4063" t="str">
            <v>R=A1D</v>
          </cell>
          <cell r="F4063">
            <v>3</v>
          </cell>
          <cell r="G4063">
            <v>38734</v>
          </cell>
          <cell r="H4063">
            <v>999</v>
          </cell>
          <cell r="I4063">
            <v>4</v>
          </cell>
          <cell r="J4063">
            <v>36</v>
          </cell>
        </row>
        <row r="4064">
          <cell r="A4064" t="str">
            <v>SSAN</v>
          </cell>
          <cell r="B4064" t="str">
            <v>Secondary Service Greater than 5kW w/o ID</v>
          </cell>
          <cell r="C4064">
            <v>30</v>
          </cell>
          <cell r="D4064">
            <v>25</v>
          </cell>
          <cell r="E4064" t="str">
            <v>R=A1D</v>
          </cell>
          <cell r="F4064">
            <v>3</v>
          </cell>
          <cell r="G4064">
            <v>38784</v>
          </cell>
          <cell r="H4064">
            <v>999</v>
          </cell>
          <cell r="I4064">
            <v>3</v>
          </cell>
          <cell r="J4064">
            <v>2</v>
          </cell>
        </row>
        <row r="4065">
          <cell r="A4065" t="str">
            <v>SSNN</v>
          </cell>
          <cell r="B4065" t="str">
            <v>Secondary Service Greater than 5kW w/o ID</v>
          </cell>
          <cell r="C4065">
            <v>30</v>
          </cell>
          <cell r="D4065">
            <v>25</v>
          </cell>
          <cell r="E4065" t="str">
            <v>R=A1D</v>
          </cell>
          <cell r="F4065">
            <v>3</v>
          </cell>
          <cell r="G4065">
            <v>38958</v>
          </cell>
          <cell r="H4065">
            <v>999</v>
          </cell>
          <cell r="I4065">
            <v>4</v>
          </cell>
          <cell r="J4065">
            <v>5</v>
          </cell>
        </row>
        <row r="4066">
          <cell r="A4066" t="str">
            <v>SSAN</v>
          </cell>
          <cell r="B4066" t="str">
            <v>Secondary Service Greater than 5kW w/o ID</v>
          </cell>
          <cell r="C4066">
            <v>30</v>
          </cell>
          <cell r="D4066">
            <v>25</v>
          </cell>
          <cell r="E4066" t="str">
            <v>R=A1D</v>
          </cell>
          <cell r="F4066">
            <v>3</v>
          </cell>
          <cell r="G4066">
            <v>38958</v>
          </cell>
          <cell r="H4066">
            <v>999</v>
          </cell>
          <cell r="I4066">
            <v>4</v>
          </cell>
          <cell r="J4066">
            <v>2</v>
          </cell>
        </row>
        <row r="4067">
          <cell r="A4067" t="str">
            <v>SSNN</v>
          </cell>
          <cell r="B4067" t="str">
            <v>Secondary Service Greater than 5kW w/o ID</v>
          </cell>
          <cell r="C4067">
            <v>30</v>
          </cell>
          <cell r="D4067">
            <v>25</v>
          </cell>
          <cell r="E4067" t="str">
            <v>R=A1R</v>
          </cell>
          <cell r="F4067">
            <v>3</v>
          </cell>
          <cell r="G4067">
            <v>39183</v>
          </cell>
          <cell r="H4067">
            <v>999</v>
          </cell>
          <cell r="I4067">
            <v>3</v>
          </cell>
          <cell r="J4067">
            <v>6</v>
          </cell>
        </row>
        <row r="4068">
          <cell r="A4068" t="str">
            <v>SSGN</v>
          </cell>
          <cell r="B4068" t="str">
            <v>Secondary Service Greater than 5kW w/o ID</v>
          </cell>
          <cell r="C4068">
            <v>30</v>
          </cell>
          <cell r="D4068">
            <v>25</v>
          </cell>
          <cell r="E4068" t="str">
            <v>R=A1R</v>
          </cell>
          <cell r="F4068">
            <v>3</v>
          </cell>
          <cell r="G4068">
            <v>39183</v>
          </cell>
          <cell r="H4068">
            <v>999</v>
          </cell>
          <cell r="I4068">
            <v>3</v>
          </cell>
          <cell r="J4068">
            <v>3</v>
          </cell>
        </row>
        <row r="4069">
          <cell r="A4069" t="str">
            <v>SSPN</v>
          </cell>
          <cell r="B4069" t="str">
            <v>Secondary Service Greater than 5kW w/o ID</v>
          </cell>
          <cell r="C4069">
            <v>30</v>
          </cell>
          <cell r="D4069">
            <v>25</v>
          </cell>
          <cell r="E4069" t="str">
            <v>R=A1R</v>
          </cell>
          <cell r="F4069">
            <v>3</v>
          </cell>
          <cell r="G4069">
            <v>39183</v>
          </cell>
          <cell r="H4069">
            <v>999</v>
          </cell>
          <cell r="I4069">
            <v>3</v>
          </cell>
          <cell r="J4069">
            <v>1</v>
          </cell>
        </row>
        <row r="4070">
          <cell r="A4070" t="str">
            <v>SSAN</v>
          </cell>
          <cell r="B4070" t="str">
            <v>Secondary Service Greater than 5kW w/o ID</v>
          </cell>
          <cell r="C4070">
            <v>30</v>
          </cell>
          <cell r="D4070">
            <v>25</v>
          </cell>
          <cell r="E4070" t="str">
            <v>R=A1R</v>
          </cell>
          <cell r="F4070">
            <v>3</v>
          </cell>
          <cell r="G4070">
            <v>39279</v>
          </cell>
          <cell r="H4070">
            <v>999</v>
          </cell>
          <cell r="I4070">
            <v>3</v>
          </cell>
          <cell r="J4070">
            <v>1</v>
          </cell>
        </row>
        <row r="4071">
          <cell r="A4071" t="str">
            <v>SSGN</v>
          </cell>
          <cell r="B4071" t="str">
            <v>Secondary Service Greater than 5kW w/o ID</v>
          </cell>
          <cell r="C4071">
            <v>30</v>
          </cell>
          <cell r="D4071">
            <v>25</v>
          </cell>
          <cell r="E4071" t="str">
            <v>R=A1R</v>
          </cell>
          <cell r="F4071">
            <v>3</v>
          </cell>
          <cell r="G4071">
            <v>39244</v>
          </cell>
          <cell r="H4071">
            <v>999</v>
          </cell>
          <cell r="I4071">
            <v>4</v>
          </cell>
          <cell r="J4071">
            <v>20</v>
          </cell>
        </row>
        <row r="4072">
          <cell r="A4072" t="str">
            <v>SSNN</v>
          </cell>
          <cell r="B4072" t="str">
            <v>Secondary Service Greater than 5kW w/o ID</v>
          </cell>
          <cell r="C4072">
            <v>30</v>
          </cell>
          <cell r="D4072">
            <v>25</v>
          </cell>
          <cell r="E4072" t="str">
            <v>R=A1R</v>
          </cell>
          <cell r="F4072">
            <v>3</v>
          </cell>
          <cell r="G4072">
            <v>39232</v>
          </cell>
          <cell r="H4072">
            <v>999</v>
          </cell>
          <cell r="I4072">
            <v>3</v>
          </cell>
          <cell r="J4072">
            <v>8</v>
          </cell>
        </row>
        <row r="4073">
          <cell r="A4073" t="str">
            <v>SSNN</v>
          </cell>
          <cell r="B4073" t="str">
            <v>Secondary Service Greater than 5kW w/o ID</v>
          </cell>
          <cell r="C4073">
            <v>30</v>
          </cell>
          <cell r="D4073">
            <v>25</v>
          </cell>
          <cell r="E4073" t="str">
            <v>R=A1R</v>
          </cell>
          <cell r="F4073">
            <v>3</v>
          </cell>
          <cell r="G4073">
            <v>39316</v>
          </cell>
          <cell r="H4073">
            <v>999</v>
          </cell>
          <cell r="I4073">
            <v>4</v>
          </cell>
          <cell r="J4073">
            <v>8</v>
          </cell>
        </row>
        <row r="4074">
          <cell r="A4074" t="str">
            <v>SSGN</v>
          </cell>
          <cell r="B4074" t="str">
            <v>Secondary Service Greater than 5kW w/o ID</v>
          </cell>
          <cell r="C4074">
            <v>30</v>
          </cell>
          <cell r="D4074">
            <v>25</v>
          </cell>
          <cell r="E4074" t="str">
            <v>R=A1R</v>
          </cell>
          <cell r="F4074">
            <v>3</v>
          </cell>
          <cell r="G4074">
            <v>39475</v>
          </cell>
          <cell r="H4074">
            <v>999</v>
          </cell>
          <cell r="I4074">
            <v>4</v>
          </cell>
          <cell r="J4074">
            <v>2</v>
          </cell>
        </row>
        <row r="4075">
          <cell r="A4075" t="str">
            <v>SSGN</v>
          </cell>
          <cell r="B4075" t="str">
            <v>Secondary Service Greater than 5kW w/o ID</v>
          </cell>
          <cell r="C4075">
            <v>30</v>
          </cell>
          <cell r="D4075">
            <v>25</v>
          </cell>
          <cell r="E4075" t="str">
            <v>R=A1R</v>
          </cell>
          <cell r="F4075">
            <v>3</v>
          </cell>
          <cell r="G4075">
            <v>39478</v>
          </cell>
          <cell r="H4075">
            <v>999</v>
          </cell>
          <cell r="I4075">
            <v>4</v>
          </cell>
          <cell r="J4075">
            <v>4</v>
          </cell>
        </row>
        <row r="4076">
          <cell r="A4076" t="str">
            <v>SSNN</v>
          </cell>
          <cell r="B4076" t="str">
            <v>Secondary Service Greater than 5kW w/o ID</v>
          </cell>
          <cell r="C4076">
            <v>30</v>
          </cell>
          <cell r="D4076">
            <v>25</v>
          </cell>
          <cell r="E4076" t="str">
            <v>R=A1R</v>
          </cell>
          <cell r="F4076">
            <v>3</v>
          </cell>
          <cell r="G4076">
            <v>39478</v>
          </cell>
          <cell r="H4076">
            <v>999</v>
          </cell>
          <cell r="I4076">
            <v>4</v>
          </cell>
          <cell r="J4076">
            <v>7</v>
          </cell>
        </row>
        <row r="4077">
          <cell r="A4077" t="str">
            <v>SMNN</v>
          </cell>
          <cell r="B4077" t="str">
            <v>Secondary Service Greater than 5kW w/o ID</v>
          </cell>
          <cell r="C4077">
            <v>30</v>
          </cell>
          <cell r="D4077">
            <v>25</v>
          </cell>
          <cell r="E4077" t="str">
            <v>R=A1D</v>
          </cell>
          <cell r="F4077">
            <v>3</v>
          </cell>
          <cell r="G4077">
            <v>39636</v>
          </cell>
          <cell r="H4077">
            <v>999</v>
          </cell>
          <cell r="I4077">
            <v>4</v>
          </cell>
          <cell r="J4077">
            <v>1</v>
          </cell>
        </row>
        <row r="4078">
          <cell r="A4078" t="str">
            <v>SSPN</v>
          </cell>
          <cell r="B4078" t="str">
            <v>Secondary Service Greater than 5kW w/o ID</v>
          </cell>
          <cell r="C4078">
            <v>30</v>
          </cell>
          <cell r="D4078">
            <v>25</v>
          </cell>
          <cell r="E4078" t="str">
            <v>R=A1D</v>
          </cell>
          <cell r="F4078">
            <v>3</v>
          </cell>
          <cell r="G4078">
            <v>39664</v>
          </cell>
          <cell r="H4078">
            <v>999</v>
          </cell>
          <cell r="I4078">
            <v>3</v>
          </cell>
          <cell r="J4078">
            <v>1</v>
          </cell>
        </row>
        <row r="4079">
          <cell r="A4079" t="str">
            <v>SSNN</v>
          </cell>
          <cell r="B4079" t="str">
            <v>Secondary Service Greater than 5kW w/o ID</v>
          </cell>
          <cell r="C4079">
            <v>30</v>
          </cell>
          <cell r="D4079">
            <v>25</v>
          </cell>
          <cell r="E4079" t="str">
            <v>R=A1D</v>
          </cell>
          <cell r="F4079">
            <v>3</v>
          </cell>
          <cell r="G4079">
            <v>39784</v>
          </cell>
          <cell r="H4079">
            <v>999</v>
          </cell>
          <cell r="I4079">
            <v>3</v>
          </cell>
          <cell r="J4079">
            <v>17</v>
          </cell>
        </row>
        <row r="4080">
          <cell r="A4080" t="str">
            <v>SSAN</v>
          </cell>
          <cell r="B4080" t="str">
            <v>Secondary Service Greater than 5kW w/o ID</v>
          </cell>
          <cell r="C4080">
            <v>30</v>
          </cell>
          <cell r="D4080">
            <v>25</v>
          </cell>
          <cell r="E4080" t="str">
            <v>R=A1D</v>
          </cell>
          <cell r="F4080">
            <v>3</v>
          </cell>
          <cell r="G4080">
            <v>39863</v>
          </cell>
          <cell r="H4080">
            <v>999</v>
          </cell>
          <cell r="I4080">
            <v>4</v>
          </cell>
          <cell r="J4080">
            <v>1</v>
          </cell>
        </row>
        <row r="4081">
          <cell r="A4081" t="str">
            <v>SSGN</v>
          </cell>
          <cell r="B4081" t="str">
            <v>Secondary Service Greater than 5kW w/o ID</v>
          </cell>
          <cell r="C4081">
            <v>30</v>
          </cell>
          <cell r="D4081">
            <v>25</v>
          </cell>
          <cell r="E4081" t="str">
            <v>R=A1D+</v>
          </cell>
          <cell r="F4081">
            <v>3</v>
          </cell>
          <cell r="G4081">
            <v>40073</v>
          </cell>
          <cell r="H4081">
            <v>999</v>
          </cell>
          <cell r="I4081">
            <v>4</v>
          </cell>
          <cell r="J4081">
            <v>30</v>
          </cell>
        </row>
        <row r="4082">
          <cell r="A4082" t="str">
            <v>SSGN</v>
          </cell>
          <cell r="B4082" t="str">
            <v>Secondary Service Greater than 5kW w/o ID</v>
          </cell>
          <cell r="C4082">
            <v>30</v>
          </cell>
          <cell r="D4082">
            <v>25</v>
          </cell>
          <cell r="E4082" t="str">
            <v>R=A1D+</v>
          </cell>
          <cell r="F4082">
            <v>3</v>
          </cell>
          <cell r="G4082">
            <v>40093</v>
          </cell>
          <cell r="H4082">
            <v>999</v>
          </cell>
          <cell r="I4082">
            <v>4</v>
          </cell>
          <cell r="J4082">
            <v>15</v>
          </cell>
        </row>
        <row r="4083">
          <cell r="A4083" t="str">
            <v>SSPN</v>
          </cell>
          <cell r="B4083" t="str">
            <v>Secondary Service Greater than 5kW w/o ID</v>
          </cell>
          <cell r="C4083">
            <v>30</v>
          </cell>
          <cell r="D4083">
            <v>25</v>
          </cell>
          <cell r="E4083" t="str">
            <v>R=A1D+</v>
          </cell>
          <cell r="F4083">
            <v>3</v>
          </cell>
          <cell r="G4083">
            <v>40092</v>
          </cell>
          <cell r="H4083">
            <v>999</v>
          </cell>
          <cell r="I4083">
            <v>3</v>
          </cell>
          <cell r="J4083">
            <v>2</v>
          </cell>
        </row>
        <row r="4084">
          <cell r="A4084" t="str">
            <v>SSNN</v>
          </cell>
          <cell r="B4084" t="str">
            <v>Secondary Service Greater than 5kW w/o ID</v>
          </cell>
          <cell r="C4084">
            <v>30</v>
          </cell>
          <cell r="D4084">
            <v>25</v>
          </cell>
          <cell r="E4084" t="str">
            <v>R=A1D</v>
          </cell>
          <cell r="F4084">
            <v>3</v>
          </cell>
          <cell r="H4084">
            <v>999</v>
          </cell>
          <cell r="I4084">
            <v>4</v>
          </cell>
          <cell r="J4084">
            <v>176</v>
          </cell>
        </row>
        <row r="4085">
          <cell r="A4085" t="str">
            <v>SSGN</v>
          </cell>
          <cell r="B4085" t="str">
            <v>Secondary Service Greater than 5kW w/o ID</v>
          </cell>
          <cell r="C4085">
            <v>30</v>
          </cell>
          <cell r="D4085">
            <v>25</v>
          </cell>
          <cell r="E4085" t="str">
            <v>R=K6WS</v>
          </cell>
          <cell r="F4085">
            <v>3</v>
          </cell>
          <cell r="H4085">
            <v>240</v>
          </cell>
          <cell r="I4085">
            <v>4</v>
          </cell>
          <cell r="J4085">
            <v>23</v>
          </cell>
        </row>
        <row r="4086">
          <cell r="A4086" t="str">
            <v>SSGN</v>
          </cell>
          <cell r="B4086" t="str">
            <v>Secondary Service Greater than 5kW w/o ID</v>
          </cell>
          <cell r="C4086">
            <v>30</v>
          </cell>
          <cell r="D4086">
            <v>25</v>
          </cell>
          <cell r="E4086" t="str">
            <v>R=A1D</v>
          </cell>
          <cell r="F4086">
            <v>3</v>
          </cell>
          <cell r="H4086">
            <v>240</v>
          </cell>
          <cell r="I4086">
            <v>4</v>
          </cell>
          <cell r="J4086">
            <v>62</v>
          </cell>
        </row>
        <row r="4087">
          <cell r="A4087" t="str">
            <v>SSGN</v>
          </cell>
          <cell r="B4087" t="str">
            <v>Secondary Service Greater than 5kW w/o ID</v>
          </cell>
          <cell r="C4087">
            <v>30</v>
          </cell>
          <cell r="D4087">
            <v>25</v>
          </cell>
          <cell r="E4087" t="str">
            <v>R=A1D</v>
          </cell>
          <cell r="F4087">
            <v>3</v>
          </cell>
          <cell r="H4087">
            <v>240</v>
          </cell>
          <cell r="I4087">
            <v>3</v>
          </cell>
          <cell r="J4087">
            <v>8</v>
          </cell>
        </row>
        <row r="4088">
          <cell r="A4088" t="str">
            <v>SSAN</v>
          </cell>
          <cell r="B4088" t="str">
            <v>Secondary Service Greater than 5kW w/o ID</v>
          </cell>
          <cell r="C4088">
            <v>30</v>
          </cell>
          <cell r="D4088">
            <v>25</v>
          </cell>
          <cell r="E4088" t="str">
            <v>R=D4S7H</v>
          </cell>
          <cell r="F4088">
            <v>3</v>
          </cell>
          <cell r="H4088">
            <v>240</v>
          </cell>
          <cell r="I4088">
            <v>4</v>
          </cell>
          <cell r="J4088">
            <v>1</v>
          </cell>
        </row>
        <row r="4089">
          <cell r="A4089" t="str">
            <v>SSGN</v>
          </cell>
          <cell r="B4089" t="str">
            <v>Secondary Service Greater than 5kW w/o ID</v>
          </cell>
          <cell r="C4089">
            <v>30</v>
          </cell>
          <cell r="D4089">
            <v>25</v>
          </cell>
          <cell r="E4089" t="str">
            <v>R=A1D</v>
          </cell>
          <cell r="F4089">
            <v>3</v>
          </cell>
          <cell r="G4089">
            <v>38272</v>
          </cell>
          <cell r="H4089">
            <v>999</v>
          </cell>
          <cell r="I4089">
            <v>4</v>
          </cell>
          <cell r="J4089">
            <v>8</v>
          </cell>
        </row>
        <row r="4090">
          <cell r="A4090" t="str">
            <v>SSNN</v>
          </cell>
          <cell r="B4090" t="str">
            <v>Secondary Service Greater than 5kW w/o ID</v>
          </cell>
          <cell r="C4090">
            <v>30</v>
          </cell>
          <cell r="D4090">
            <v>25</v>
          </cell>
          <cell r="E4090" t="str">
            <v>R=A1D</v>
          </cell>
          <cell r="F4090">
            <v>3</v>
          </cell>
          <cell r="G4090">
            <v>38602</v>
          </cell>
          <cell r="H4090">
            <v>999</v>
          </cell>
          <cell r="I4090">
            <v>4</v>
          </cell>
          <cell r="J4090">
            <v>3</v>
          </cell>
        </row>
        <row r="4091">
          <cell r="A4091" t="str">
            <v>SSPN</v>
          </cell>
          <cell r="B4091" t="str">
            <v>Secondary Service Greater than 5kW w/o ID</v>
          </cell>
          <cell r="C4091">
            <v>30</v>
          </cell>
          <cell r="D4091">
            <v>25</v>
          </cell>
          <cell r="E4091" t="str">
            <v>R=A1D</v>
          </cell>
          <cell r="F4091">
            <v>3</v>
          </cell>
          <cell r="G4091">
            <v>38602</v>
          </cell>
          <cell r="H4091">
            <v>999</v>
          </cell>
          <cell r="I4091">
            <v>4</v>
          </cell>
          <cell r="J4091">
            <v>1</v>
          </cell>
        </row>
        <row r="4092">
          <cell r="A4092" t="str">
            <v>SSMN</v>
          </cell>
          <cell r="B4092" t="str">
            <v>Secondary Service Greater than 5kW w/o ID</v>
          </cell>
          <cell r="C4092">
            <v>30</v>
          </cell>
          <cell r="D4092">
            <v>25</v>
          </cell>
          <cell r="E4092" t="str">
            <v>R=A1D</v>
          </cell>
          <cell r="F4092">
            <v>3</v>
          </cell>
          <cell r="G4092">
            <v>37641</v>
          </cell>
          <cell r="H4092">
            <v>999</v>
          </cell>
          <cell r="I4092">
            <v>3</v>
          </cell>
          <cell r="J4092">
            <v>1</v>
          </cell>
        </row>
        <row r="4093">
          <cell r="A4093" t="str">
            <v>SSGN</v>
          </cell>
          <cell r="B4093" t="str">
            <v>Secondary Service Greater than 5kW w/o ID</v>
          </cell>
          <cell r="C4093">
            <v>30</v>
          </cell>
          <cell r="D4093">
            <v>25</v>
          </cell>
          <cell r="E4093" t="str">
            <v>R=A1D</v>
          </cell>
          <cell r="F4093">
            <v>3</v>
          </cell>
          <cell r="G4093">
            <v>38293</v>
          </cell>
          <cell r="H4093">
            <v>999</v>
          </cell>
          <cell r="I4093">
            <v>4</v>
          </cell>
          <cell r="J4093">
            <v>4</v>
          </cell>
        </row>
        <row r="4094">
          <cell r="A4094" t="str">
            <v>SSPN</v>
          </cell>
          <cell r="B4094" t="str">
            <v>Secondary Service Greater than 5kW w/o ID</v>
          </cell>
          <cell r="C4094">
            <v>30</v>
          </cell>
          <cell r="D4094">
            <v>25</v>
          </cell>
          <cell r="E4094" t="str">
            <v>R=A1D</v>
          </cell>
          <cell r="F4094">
            <v>3</v>
          </cell>
          <cell r="G4094">
            <v>38441</v>
          </cell>
          <cell r="H4094">
            <v>999</v>
          </cell>
          <cell r="I4094">
            <v>4</v>
          </cell>
          <cell r="J4094">
            <v>1</v>
          </cell>
        </row>
        <row r="4095">
          <cell r="A4095" t="str">
            <v>SSGN</v>
          </cell>
          <cell r="B4095" t="str">
            <v>Secondary Service Greater than 5kW w/o ID</v>
          </cell>
          <cell r="C4095">
            <v>30</v>
          </cell>
          <cell r="D4095">
            <v>25</v>
          </cell>
          <cell r="E4095" t="str">
            <v>R=A1D</v>
          </cell>
          <cell r="F4095">
            <v>3</v>
          </cell>
          <cell r="G4095">
            <v>38449</v>
          </cell>
          <cell r="H4095">
            <v>999</v>
          </cell>
          <cell r="I4095">
            <v>4</v>
          </cell>
          <cell r="J4095">
            <v>12</v>
          </cell>
        </row>
        <row r="4096">
          <cell r="A4096" t="str">
            <v>SSPN</v>
          </cell>
          <cell r="B4096" t="str">
            <v>Secondary Service Greater than 5kW w/o ID</v>
          </cell>
          <cell r="C4096">
            <v>30</v>
          </cell>
          <cell r="D4096">
            <v>25</v>
          </cell>
          <cell r="E4096" t="str">
            <v>R=D4S7H</v>
          </cell>
          <cell r="F4096">
            <v>3</v>
          </cell>
          <cell r="H4096">
            <v>240</v>
          </cell>
          <cell r="I4096">
            <v>4</v>
          </cell>
          <cell r="J4096">
            <v>1</v>
          </cell>
        </row>
        <row r="4097">
          <cell r="A4097" t="str">
            <v>SSNN</v>
          </cell>
          <cell r="B4097" t="str">
            <v>Secondary Service Greater than 5kW w/o ID</v>
          </cell>
          <cell r="C4097">
            <v>30</v>
          </cell>
          <cell r="D4097">
            <v>25</v>
          </cell>
          <cell r="E4097" t="str">
            <v>R=A1D</v>
          </cell>
          <cell r="F4097">
            <v>3</v>
          </cell>
          <cell r="G4097">
            <v>38419</v>
          </cell>
          <cell r="H4097">
            <v>999</v>
          </cell>
          <cell r="I4097">
            <v>4</v>
          </cell>
          <cell r="J4097">
            <v>1</v>
          </cell>
        </row>
        <row r="4098">
          <cell r="A4098" t="str">
            <v>SSNN</v>
          </cell>
          <cell r="B4098" t="str">
            <v>Secondary Service Greater than 5kW w/o ID</v>
          </cell>
          <cell r="C4098">
            <v>30</v>
          </cell>
          <cell r="D4098">
            <v>25</v>
          </cell>
          <cell r="E4098" t="str">
            <v>R=A1D</v>
          </cell>
          <cell r="F4098">
            <v>3</v>
          </cell>
          <cell r="G4098">
            <v>38365</v>
          </cell>
          <cell r="H4098">
            <v>999</v>
          </cell>
          <cell r="I4098">
            <v>4</v>
          </cell>
          <cell r="J4098">
            <v>5</v>
          </cell>
        </row>
        <row r="4099">
          <cell r="A4099" t="str">
            <v>SSNN</v>
          </cell>
          <cell r="B4099" t="str">
            <v>Secondary Service Greater than 5kW w/o ID</v>
          </cell>
          <cell r="C4099">
            <v>30</v>
          </cell>
          <cell r="D4099">
            <v>25</v>
          </cell>
          <cell r="E4099" t="str">
            <v>R=A1D</v>
          </cell>
          <cell r="F4099">
            <v>3</v>
          </cell>
          <cell r="G4099">
            <v>38413</v>
          </cell>
          <cell r="H4099">
            <v>999</v>
          </cell>
          <cell r="I4099">
            <v>4</v>
          </cell>
          <cell r="J4099">
            <v>3</v>
          </cell>
        </row>
        <row r="4100">
          <cell r="A4100" t="str">
            <v>DSGN</v>
          </cell>
          <cell r="B4100" t="str">
            <v>Secondary Service Greater than 5kW w/o ID</v>
          </cell>
          <cell r="C4100">
            <v>30</v>
          </cell>
          <cell r="D4100">
            <v>25</v>
          </cell>
          <cell r="E4100" t="str">
            <v>R=A1D</v>
          </cell>
          <cell r="F4100">
            <v>3</v>
          </cell>
          <cell r="G4100">
            <v>38182</v>
          </cell>
          <cell r="H4100">
            <v>999</v>
          </cell>
          <cell r="I4100">
            <v>4</v>
          </cell>
          <cell r="J4100">
            <v>1</v>
          </cell>
        </row>
        <row r="4101">
          <cell r="A4101" t="str">
            <v>SSNN</v>
          </cell>
          <cell r="B4101" t="str">
            <v>Secondary Service Greater than 5kW w/o ID</v>
          </cell>
          <cell r="C4101">
            <v>30</v>
          </cell>
          <cell r="D4101">
            <v>25</v>
          </cell>
          <cell r="E4101" t="str">
            <v>R=A1D</v>
          </cell>
          <cell r="F4101">
            <v>3</v>
          </cell>
          <cell r="G4101">
            <v>38533</v>
          </cell>
          <cell r="H4101">
            <v>999</v>
          </cell>
          <cell r="I4101">
            <v>3</v>
          </cell>
          <cell r="J4101">
            <v>2</v>
          </cell>
        </row>
        <row r="4102">
          <cell r="A4102" t="str">
            <v>SSNN</v>
          </cell>
          <cell r="B4102" t="str">
            <v>Secondary Service Greater than 5kW w/o ID</v>
          </cell>
          <cell r="C4102">
            <v>30</v>
          </cell>
          <cell r="D4102">
            <v>25</v>
          </cell>
          <cell r="E4102" t="str">
            <v>R=A1D</v>
          </cell>
          <cell r="F4102">
            <v>3</v>
          </cell>
          <cell r="G4102">
            <v>37802</v>
          </cell>
          <cell r="H4102">
            <v>999</v>
          </cell>
          <cell r="I4102">
            <v>4</v>
          </cell>
          <cell r="J4102">
            <v>38</v>
          </cell>
        </row>
        <row r="4103">
          <cell r="A4103" t="str">
            <v>SSPN</v>
          </cell>
          <cell r="B4103" t="str">
            <v>Secondary Service Greater than 5kW w/o ID</v>
          </cell>
          <cell r="C4103">
            <v>30</v>
          </cell>
          <cell r="D4103">
            <v>25</v>
          </cell>
          <cell r="E4103" t="str">
            <v>R=A1D</v>
          </cell>
          <cell r="F4103">
            <v>3</v>
          </cell>
          <cell r="G4103">
            <v>37867</v>
          </cell>
          <cell r="H4103">
            <v>999</v>
          </cell>
          <cell r="I4103">
            <v>3</v>
          </cell>
          <cell r="J4103">
            <v>1</v>
          </cell>
        </row>
        <row r="4104">
          <cell r="A4104" t="str">
            <v>SSNN</v>
          </cell>
          <cell r="B4104" t="str">
            <v>Secondary Service Greater than 5kW w/o ID</v>
          </cell>
          <cell r="C4104">
            <v>30</v>
          </cell>
          <cell r="D4104">
            <v>25</v>
          </cell>
          <cell r="E4104" t="str">
            <v>R=A1D</v>
          </cell>
          <cell r="F4104">
            <v>3</v>
          </cell>
          <cell r="H4104">
            <v>999</v>
          </cell>
          <cell r="I4104">
            <v>3</v>
          </cell>
          <cell r="J4104">
            <v>1</v>
          </cell>
        </row>
        <row r="4105">
          <cell r="A4105" t="str">
            <v>SSNN</v>
          </cell>
          <cell r="B4105" t="str">
            <v>Secondary Service Greater than 5kW w/o ID</v>
          </cell>
          <cell r="C4105">
            <v>30</v>
          </cell>
          <cell r="D4105">
            <v>25</v>
          </cell>
          <cell r="E4105" t="str">
            <v>R=A1D</v>
          </cell>
          <cell r="F4105">
            <v>3</v>
          </cell>
          <cell r="G4105">
            <v>37931</v>
          </cell>
          <cell r="H4105">
            <v>999</v>
          </cell>
          <cell r="I4105">
            <v>4</v>
          </cell>
          <cell r="J4105">
            <v>2</v>
          </cell>
        </row>
        <row r="4106">
          <cell r="A4106" t="str">
            <v>SSPN</v>
          </cell>
          <cell r="B4106" t="str">
            <v>Secondary Service Greater than 5kW w/o ID</v>
          </cell>
          <cell r="C4106">
            <v>30</v>
          </cell>
          <cell r="D4106">
            <v>25</v>
          </cell>
          <cell r="E4106" t="str">
            <v>R=D4S7H</v>
          </cell>
          <cell r="F4106">
            <v>3</v>
          </cell>
          <cell r="H4106">
            <v>0</v>
          </cell>
          <cell r="I4106">
            <v>0</v>
          </cell>
          <cell r="J4106">
            <v>1</v>
          </cell>
        </row>
        <row r="4107">
          <cell r="A4107" t="str">
            <v>SSAN</v>
          </cell>
          <cell r="B4107" t="str">
            <v>Secondary Service Greater than 5kW w/o ID</v>
          </cell>
          <cell r="C4107">
            <v>30</v>
          </cell>
          <cell r="D4107">
            <v>25</v>
          </cell>
          <cell r="E4107" t="str">
            <v>R=A1D</v>
          </cell>
          <cell r="F4107">
            <v>3</v>
          </cell>
          <cell r="G4107">
            <v>37832</v>
          </cell>
          <cell r="H4107">
            <v>999</v>
          </cell>
          <cell r="I4107">
            <v>4</v>
          </cell>
          <cell r="J4107">
            <v>6</v>
          </cell>
        </row>
        <row r="4108">
          <cell r="A4108" t="str">
            <v>SSNN</v>
          </cell>
          <cell r="B4108" t="str">
            <v>Secondary Service Greater than 5kW w/o ID</v>
          </cell>
          <cell r="C4108">
            <v>30</v>
          </cell>
          <cell r="D4108">
            <v>25</v>
          </cell>
          <cell r="E4108" t="str">
            <v>R=A1D</v>
          </cell>
          <cell r="F4108">
            <v>3</v>
          </cell>
          <cell r="G4108">
            <v>37832</v>
          </cell>
          <cell r="H4108">
            <v>999</v>
          </cell>
          <cell r="I4108">
            <v>4</v>
          </cell>
          <cell r="J4108">
            <v>1</v>
          </cell>
        </row>
        <row r="4109">
          <cell r="A4109" t="str">
            <v>SSPN</v>
          </cell>
          <cell r="B4109" t="str">
            <v>Secondary Service Greater than 5kW w/o ID</v>
          </cell>
          <cell r="C4109">
            <v>30</v>
          </cell>
          <cell r="D4109">
            <v>25</v>
          </cell>
          <cell r="E4109" t="str">
            <v>R=A1D</v>
          </cell>
          <cell r="F4109">
            <v>3</v>
          </cell>
          <cell r="G4109">
            <v>37792</v>
          </cell>
          <cell r="H4109">
            <v>999</v>
          </cell>
          <cell r="I4109">
            <v>4</v>
          </cell>
          <cell r="J4109">
            <v>9</v>
          </cell>
        </row>
        <row r="4110">
          <cell r="A4110" t="str">
            <v>SSGN</v>
          </cell>
          <cell r="B4110" t="str">
            <v>Secondary Service Greater than 5kW w/o ID</v>
          </cell>
          <cell r="C4110">
            <v>30</v>
          </cell>
          <cell r="D4110">
            <v>25</v>
          </cell>
          <cell r="E4110" t="str">
            <v>R=SV4SD</v>
          </cell>
          <cell r="F4110">
            <v>3</v>
          </cell>
          <cell r="H4110">
            <v>240</v>
          </cell>
          <cell r="I4110">
            <v>4</v>
          </cell>
          <cell r="J4110">
            <v>2</v>
          </cell>
        </row>
        <row r="4111">
          <cell r="A4111" t="str">
            <v>SSNN</v>
          </cell>
          <cell r="B4111" t="str">
            <v>Secondary Service Greater than 5kW w/o ID</v>
          </cell>
          <cell r="C4111">
            <v>30</v>
          </cell>
          <cell r="D4111">
            <v>25</v>
          </cell>
          <cell r="E4111" t="str">
            <v>R=A1D</v>
          </cell>
          <cell r="F4111">
            <v>3</v>
          </cell>
          <cell r="H4111">
            <v>240</v>
          </cell>
          <cell r="I4111">
            <v>4</v>
          </cell>
          <cell r="J4111">
            <v>1</v>
          </cell>
        </row>
        <row r="4112">
          <cell r="A4112" t="str">
            <v>SSGN</v>
          </cell>
          <cell r="B4112" t="str">
            <v>Secondary Service Greater than 5kW w/o ID</v>
          </cell>
          <cell r="C4112">
            <v>30</v>
          </cell>
          <cell r="D4112">
            <v>25</v>
          </cell>
          <cell r="E4112" t="str">
            <v>R=A1D</v>
          </cell>
          <cell r="F4112">
            <v>3</v>
          </cell>
          <cell r="G4112">
            <v>36404</v>
          </cell>
          <cell r="H4112">
            <v>999</v>
          </cell>
          <cell r="I4112">
            <v>4</v>
          </cell>
          <cell r="J4112">
            <v>7</v>
          </cell>
        </row>
        <row r="4113">
          <cell r="A4113" t="str">
            <v>SSGN</v>
          </cell>
          <cell r="B4113" t="str">
            <v>Secondary Service Greater than 5kW w/o ID</v>
          </cell>
          <cell r="C4113">
            <v>30</v>
          </cell>
          <cell r="D4113">
            <v>25</v>
          </cell>
          <cell r="E4113" t="str">
            <v>R=SV4SD</v>
          </cell>
          <cell r="F4113">
            <v>3</v>
          </cell>
          <cell r="G4113">
            <v>34700</v>
          </cell>
          <cell r="H4113">
            <v>999</v>
          </cell>
          <cell r="I4113">
            <v>4</v>
          </cell>
          <cell r="J4113">
            <v>1</v>
          </cell>
        </row>
        <row r="4114">
          <cell r="A4114" t="str">
            <v>SSNN</v>
          </cell>
          <cell r="B4114" t="str">
            <v>Secondary Service Greater than 5kW w/o ID</v>
          </cell>
          <cell r="C4114">
            <v>30</v>
          </cell>
          <cell r="D4114">
            <v>25</v>
          </cell>
          <cell r="E4114" t="str">
            <v>R=A1D</v>
          </cell>
          <cell r="F4114">
            <v>3</v>
          </cell>
          <cell r="G4114">
            <v>36405</v>
          </cell>
          <cell r="H4114">
            <v>999</v>
          </cell>
          <cell r="I4114">
            <v>4</v>
          </cell>
          <cell r="J4114">
            <v>4</v>
          </cell>
        </row>
        <row r="4115">
          <cell r="A4115" t="str">
            <v>SSNN</v>
          </cell>
          <cell r="B4115" t="str">
            <v>Secondary Service Greater than 5kW w/o ID</v>
          </cell>
          <cell r="C4115">
            <v>30</v>
          </cell>
          <cell r="D4115">
            <v>25</v>
          </cell>
          <cell r="E4115" t="str">
            <v>R=A1D</v>
          </cell>
          <cell r="F4115">
            <v>3</v>
          </cell>
          <cell r="G4115">
            <v>36439</v>
          </cell>
          <cell r="H4115">
            <v>999</v>
          </cell>
          <cell r="I4115">
            <v>4</v>
          </cell>
          <cell r="J4115">
            <v>1</v>
          </cell>
        </row>
        <row r="4116">
          <cell r="A4116" t="str">
            <v>SSPN</v>
          </cell>
          <cell r="B4116" t="str">
            <v>Secondary Service Greater than 5kW w/o ID</v>
          </cell>
          <cell r="C4116">
            <v>30</v>
          </cell>
          <cell r="D4116">
            <v>25</v>
          </cell>
          <cell r="E4116" t="str">
            <v>R=A1D</v>
          </cell>
          <cell r="F4116">
            <v>3</v>
          </cell>
          <cell r="H4116">
            <v>999</v>
          </cell>
          <cell r="I4116">
            <v>4</v>
          </cell>
          <cell r="J4116">
            <v>1</v>
          </cell>
        </row>
        <row r="4117">
          <cell r="A4117" t="str">
            <v>SSPN</v>
          </cell>
          <cell r="B4117" t="str">
            <v>Secondary Service Greater than 5kW w/o ID</v>
          </cell>
          <cell r="C4117">
            <v>30</v>
          </cell>
          <cell r="D4117">
            <v>25</v>
          </cell>
          <cell r="E4117" t="str">
            <v>R=A1D</v>
          </cell>
          <cell r="F4117">
            <v>3</v>
          </cell>
          <cell r="G4117">
            <v>36620</v>
          </cell>
          <cell r="H4117">
            <v>999</v>
          </cell>
          <cell r="I4117">
            <v>3</v>
          </cell>
          <cell r="J4117">
            <v>1</v>
          </cell>
        </row>
        <row r="4118">
          <cell r="A4118" t="str">
            <v>SSNN</v>
          </cell>
          <cell r="B4118" t="str">
            <v>Secondary Service Greater than 5kW w/o ID</v>
          </cell>
          <cell r="C4118">
            <v>30</v>
          </cell>
          <cell r="D4118">
            <v>25</v>
          </cell>
          <cell r="E4118" t="str">
            <v>R=A1D</v>
          </cell>
          <cell r="F4118">
            <v>3</v>
          </cell>
          <cell r="G4118">
            <v>36281</v>
          </cell>
          <cell r="H4118">
            <v>999</v>
          </cell>
          <cell r="I4118">
            <v>4</v>
          </cell>
          <cell r="J4118">
            <v>1</v>
          </cell>
        </row>
        <row r="4119">
          <cell r="A4119" t="str">
            <v>SSNN</v>
          </cell>
          <cell r="B4119" t="str">
            <v>Secondary Service Greater than 5kW w/o ID</v>
          </cell>
          <cell r="C4119">
            <v>30</v>
          </cell>
          <cell r="D4119">
            <v>25</v>
          </cell>
          <cell r="E4119" t="str">
            <v>R=A1D</v>
          </cell>
          <cell r="F4119">
            <v>3</v>
          </cell>
          <cell r="G4119">
            <v>36664</v>
          </cell>
          <cell r="H4119">
            <v>999</v>
          </cell>
          <cell r="I4119">
            <v>4</v>
          </cell>
          <cell r="J4119">
            <v>3</v>
          </cell>
        </row>
        <row r="4120">
          <cell r="A4120" t="str">
            <v>SSGN</v>
          </cell>
          <cell r="B4120" t="str">
            <v>Secondary Service Greater than 5kW w/o ID</v>
          </cell>
          <cell r="C4120">
            <v>30</v>
          </cell>
          <cell r="D4120">
            <v>25</v>
          </cell>
          <cell r="E4120" t="str">
            <v>R=A1D</v>
          </cell>
          <cell r="F4120">
            <v>3</v>
          </cell>
          <cell r="G4120">
            <v>36719</v>
          </cell>
          <cell r="H4120">
            <v>999</v>
          </cell>
          <cell r="I4120">
            <v>3</v>
          </cell>
          <cell r="J4120">
            <v>1</v>
          </cell>
        </row>
        <row r="4121">
          <cell r="A4121" t="str">
            <v>SSNN</v>
          </cell>
          <cell r="B4121" t="str">
            <v>Secondary Service Greater than 5kW w/o ID</v>
          </cell>
          <cell r="C4121">
            <v>30</v>
          </cell>
          <cell r="D4121">
            <v>25</v>
          </cell>
          <cell r="E4121" t="str">
            <v>R=A1D</v>
          </cell>
          <cell r="F4121">
            <v>3</v>
          </cell>
          <cell r="G4121">
            <v>36720</v>
          </cell>
          <cell r="H4121">
            <v>999</v>
          </cell>
          <cell r="I4121">
            <v>3</v>
          </cell>
          <cell r="J4121">
            <v>1</v>
          </cell>
        </row>
        <row r="4122">
          <cell r="A4122" t="str">
            <v>SSGN</v>
          </cell>
          <cell r="B4122" t="str">
            <v>Secondary Service Greater than 5kW w/o ID</v>
          </cell>
          <cell r="C4122">
            <v>30</v>
          </cell>
          <cell r="D4122">
            <v>25</v>
          </cell>
          <cell r="E4122" t="str">
            <v>R=A1D</v>
          </cell>
          <cell r="F4122">
            <v>3</v>
          </cell>
          <cell r="G4122">
            <v>36816</v>
          </cell>
          <cell r="H4122">
            <v>999</v>
          </cell>
          <cell r="I4122">
            <v>4</v>
          </cell>
          <cell r="J4122">
            <v>1</v>
          </cell>
        </row>
        <row r="4123">
          <cell r="A4123" t="str">
            <v>SSNN</v>
          </cell>
          <cell r="B4123" t="str">
            <v>Secondary Service Greater than 5kW w/o ID</v>
          </cell>
          <cell r="C4123">
            <v>30</v>
          </cell>
          <cell r="D4123">
            <v>25</v>
          </cell>
          <cell r="E4123" t="str">
            <v>R=A1D</v>
          </cell>
          <cell r="F4123">
            <v>3</v>
          </cell>
          <cell r="G4123">
            <v>36846</v>
          </cell>
          <cell r="H4123">
            <v>999</v>
          </cell>
          <cell r="I4123">
            <v>3</v>
          </cell>
          <cell r="J4123">
            <v>1</v>
          </cell>
        </row>
        <row r="4124">
          <cell r="A4124" t="str">
            <v>SSNN</v>
          </cell>
          <cell r="B4124" t="str">
            <v>Secondary Service Greater than 5kW w/o ID</v>
          </cell>
          <cell r="C4124">
            <v>30</v>
          </cell>
          <cell r="D4124">
            <v>25</v>
          </cell>
          <cell r="E4124" t="str">
            <v>R=A1D</v>
          </cell>
          <cell r="F4124">
            <v>3</v>
          </cell>
          <cell r="G4124">
            <v>36526</v>
          </cell>
          <cell r="H4124">
            <v>999</v>
          </cell>
          <cell r="I4124">
            <v>4</v>
          </cell>
          <cell r="J4124">
            <v>3</v>
          </cell>
        </row>
        <row r="4125">
          <cell r="A4125" t="str">
            <v>SSPN</v>
          </cell>
          <cell r="B4125" t="str">
            <v>Secondary Service Greater than 5kW w/o ID</v>
          </cell>
          <cell r="C4125">
            <v>30</v>
          </cell>
          <cell r="D4125">
            <v>25</v>
          </cell>
          <cell r="E4125" t="str">
            <v>R=A1D</v>
          </cell>
          <cell r="F4125">
            <v>3</v>
          </cell>
          <cell r="G4125">
            <v>37012</v>
          </cell>
          <cell r="H4125">
            <v>999</v>
          </cell>
          <cell r="I4125">
            <v>3</v>
          </cell>
          <cell r="J4125">
            <v>2</v>
          </cell>
        </row>
        <row r="4126">
          <cell r="A4126" t="str">
            <v>SSAN</v>
          </cell>
          <cell r="B4126" t="str">
            <v>Secondary Service Greater than 5kW w/o ID</v>
          </cell>
          <cell r="C4126">
            <v>30</v>
          </cell>
          <cell r="D4126">
            <v>25</v>
          </cell>
          <cell r="E4126" t="str">
            <v>R=A1D</v>
          </cell>
          <cell r="F4126">
            <v>3</v>
          </cell>
          <cell r="G4126">
            <v>37047</v>
          </cell>
          <cell r="H4126">
            <v>999</v>
          </cell>
          <cell r="I4126">
            <v>3</v>
          </cell>
          <cell r="J4126">
            <v>1</v>
          </cell>
        </row>
        <row r="4127">
          <cell r="A4127" t="str">
            <v>SSGN</v>
          </cell>
          <cell r="B4127" t="str">
            <v>Secondary Service Greater than 5kW w/o ID</v>
          </cell>
          <cell r="C4127">
            <v>30</v>
          </cell>
          <cell r="D4127">
            <v>25</v>
          </cell>
          <cell r="E4127" t="str">
            <v>R=A1D</v>
          </cell>
          <cell r="F4127">
            <v>3</v>
          </cell>
          <cell r="G4127">
            <v>37071</v>
          </cell>
          <cell r="H4127">
            <v>999</v>
          </cell>
          <cell r="I4127">
            <v>4</v>
          </cell>
          <cell r="J4127">
            <v>4</v>
          </cell>
        </row>
        <row r="4128">
          <cell r="A4128" t="str">
            <v>SSNN</v>
          </cell>
          <cell r="B4128" t="str">
            <v>Secondary Service Greater than 5kW w/o ID</v>
          </cell>
          <cell r="C4128">
            <v>30</v>
          </cell>
          <cell r="D4128">
            <v>25</v>
          </cell>
          <cell r="E4128" t="str">
            <v>R=A1D</v>
          </cell>
          <cell r="F4128">
            <v>3</v>
          </cell>
          <cell r="G4128">
            <v>37208</v>
          </cell>
          <cell r="H4128">
            <v>999</v>
          </cell>
          <cell r="I4128">
            <v>4</v>
          </cell>
          <cell r="J4128">
            <v>5</v>
          </cell>
        </row>
        <row r="4129">
          <cell r="A4129" t="str">
            <v>SSAN</v>
          </cell>
          <cell r="B4129" t="str">
            <v>Secondary Service Greater than 5kW w/o ID</v>
          </cell>
          <cell r="C4129">
            <v>30</v>
          </cell>
          <cell r="D4129">
            <v>25</v>
          </cell>
          <cell r="E4129" t="str">
            <v>R=A1D</v>
          </cell>
          <cell r="F4129">
            <v>3</v>
          </cell>
          <cell r="G4129">
            <v>37208</v>
          </cell>
          <cell r="H4129">
            <v>999</v>
          </cell>
          <cell r="I4129">
            <v>4</v>
          </cell>
          <cell r="J4129">
            <v>1</v>
          </cell>
        </row>
        <row r="4130">
          <cell r="A4130" t="str">
            <v>SSGN</v>
          </cell>
          <cell r="B4130" t="str">
            <v>Secondary Service Greater than 5kW w/o ID</v>
          </cell>
          <cell r="C4130">
            <v>30</v>
          </cell>
          <cell r="D4130">
            <v>25</v>
          </cell>
          <cell r="E4130" t="str">
            <v>R=A1D</v>
          </cell>
          <cell r="F4130">
            <v>3</v>
          </cell>
          <cell r="G4130">
            <v>37301</v>
          </cell>
          <cell r="H4130">
            <v>999</v>
          </cell>
          <cell r="I4130">
            <v>4</v>
          </cell>
          <cell r="J4130">
            <v>5</v>
          </cell>
        </row>
        <row r="4131">
          <cell r="A4131" t="str">
            <v>SSGN</v>
          </cell>
          <cell r="B4131" t="str">
            <v>Secondary Service Greater than 5kW w/o ID</v>
          </cell>
          <cell r="C4131">
            <v>30</v>
          </cell>
          <cell r="D4131">
            <v>25</v>
          </cell>
          <cell r="E4131" t="str">
            <v>R=A1D</v>
          </cell>
          <cell r="F4131">
            <v>3</v>
          </cell>
          <cell r="G4131">
            <v>37188</v>
          </cell>
          <cell r="H4131">
            <v>999</v>
          </cell>
          <cell r="I4131">
            <v>4</v>
          </cell>
          <cell r="J4131">
            <v>11</v>
          </cell>
        </row>
        <row r="4132">
          <cell r="A4132" t="str">
            <v>SSGN</v>
          </cell>
          <cell r="B4132" t="str">
            <v>Secondary Service Greater than 5kW w/o ID</v>
          </cell>
          <cell r="C4132">
            <v>30</v>
          </cell>
          <cell r="D4132">
            <v>25</v>
          </cell>
          <cell r="E4132" t="str">
            <v>R=A1D</v>
          </cell>
          <cell r="F4132">
            <v>3</v>
          </cell>
          <cell r="G4132">
            <v>37188</v>
          </cell>
          <cell r="H4132">
            <v>999</v>
          </cell>
          <cell r="I4132">
            <v>4</v>
          </cell>
          <cell r="J4132">
            <v>2</v>
          </cell>
        </row>
        <row r="4133">
          <cell r="A4133" t="str">
            <v>SSPN</v>
          </cell>
          <cell r="B4133" t="str">
            <v>Secondary Service Greater than 5kW w/o ID</v>
          </cell>
          <cell r="C4133">
            <v>30</v>
          </cell>
          <cell r="D4133">
            <v>25</v>
          </cell>
          <cell r="E4133" t="str">
            <v>R=A1D</v>
          </cell>
          <cell r="F4133">
            <v>3</v>
          </cell>
          <cell r="G4133">
            <v>37511</v>
          </cell>
          <cell r="H4133">
            <v>999</v>
          </cell>
          <cell r="I4133">
            <v>3</v>
          </cell>
          <cell r="J4133">
            <v>1</v>
          </cell>
        </row>
        <row r="4134">
          <cell r="A4134" t="str">
            <v>SSGN</v>
          </cell>
          <cell r="B4134" t="str">
            <v>Secondary Service Greater than 5kW w/o ID</v>
          </cell>
          <cell r="C4134">
            <v>30</v>
          </cell>
          <cell r="D4134">
            <v>25</v>
          </cell>
          <cell r="E4134" t="str">
            <v>R=A1RL</v>
          </cell>
          <cell r="F4134">
            <v>3</v>
          </cell>
          <cell r="G4134">
            <v>38636</v>
          </cell>
          <cell r="H4134">
            <v>999</v>
          </cell>
          <cell r="I4134">
            <v>3</v>
          </cell>
          <cell r="J4134">
            <v>1</v>
          </cell>
        </row>
        <row r="4135">
          <cell r="A4135" t="str">
            <v>SSPN</v>
          </cell>
          <cell r="B4135" t="str">
            <v>Secondary Service Greater than 5kW w/o ID</v>
          </cell>
          <cell r="C4135">
            <v>30</v>
          </cell>
          <cell r="D4135">
            <v>25</v>
          </cell>
          <cell r="E4135" t="str">
            <v>R=A1D</v>
          </cell>
          <cell r="F4135">
            <v>3</v>
          </cell>
          <cell r="G4135">
            <v>38874</v>
          </cell>
          <cell r="H4135">
            <v>999</v>
          </cell>
          <cell r="I4135">
            <v>4</v>
          </cell>
          <cell r="J4135">
            <v>1</v>
          </cell>
        </row>
        <row r="4136">
          <cell r="A4136" t="str">
            <v>SSNN</v>
          </cell>
          <cell r="B4136" t="str">
            <v>Secondary Service Greater than 5kW w/o ID</v>
          </cell>
          <cell r="C4136">
            <v>30</v>
          </cell>
          <cell r="D4136">
            <v>25</v>
          </cell>
          <cell r="E4136" t="str">
            <v>R=A1D</v>
          </cell>
          <cell r="F4136">
            <v>3</v>
          </cell>
          <cell r="G4136">
            <v>38784</v>
          </cell>
          <cell r="H4136">
            <v>999</v>
          </cell>
          <cell r="I4136">
            <v>3</v>
          </cell>
          <cell r="J4136">
            <v>10</v>
          </cell>
        </row>
        <row r="4137">
          <cell r="A4137" t="str">
            <v>SSNN</v>
          </cell>
          <cell r="B4137" t="str">
            <v>Secondary Service Greater than 5kW w/o ID</v>
          </cell>
          <cell r="C4137">
            <v>30</v>
          </cell>
          <cell r="D4137">
            <v>25</v>
          </cell>
          <cell r="E4137" t="str">
            <v>R=A1D</v>
          </cell>
          <cell r="F4137">
            <v>3</v>
          </cell>
          <cell r="G4137">
            <v>39000</v>
          </cell>
          <cell r="H4137">
            <v>999</v>
          </cell>
          <cell r="I4137">
            <v>3</v>
          </cell>
          <cell r="J4137">
            <v>11</v>
          </cell>
        </row>
        <row r="4138">
          <cell r="A4138" t="str">
            <v>SSGN</v>
          </cell>
          <cell r="B4138" t="str">
            <v>Secondary Service Greater than 5kW w/o ID</v>
          </cell>
          <cell r="C4138">
            <v>30</v>
          </cell>
          <cell r="D4138">
            <v>25</v>
          </cell>
          <cell r="E4138" t="str">
            <v>R=A1R</v>
          </cell>
          <cell r="F4138">
            <v>3</v>
          </cell>
          <cell r="G4138">
            <v>39048</v>
          </cell>
          <cell r="H4138">
            <v>999</v>
          </cell>
          <cell r="I4138">
            <v>4</v>
          </cell>
          <cell r="J4138">
            <v>6</v>
          </cell>
        </row>
        <row r="4139">
          <cell r="A4139" t="str">
            <v>SSGN</v>
          </cell>
          <cell r="B4139" t="str">
            <v>Secondary Service Greater than 5kW w/o ID</v>
          </cell>
          <cell r="C4139">
            <v>30</v>
          </cell>
          <cell r="D4139">
            <v>25</v>
          </cell>
          <cell r="E4139" t="str">
            <v>R=A1R</v>
          </cell>
          <cell r="F4139">
            <v>3</v>
          </cell>
          <cell r="G4139">
            <v>39141</v>
          </cell>
          <cell r="H4139">
            <v>999</v>
          </cell>
          <cell r="I4139">
            <v>4</v>
          </cell>
          <cell r="J4139">
            <v>25</v>
          </cell>
        </row>
        <row r="4140">
          <cell r="A4140" t="str">
            <v>SSGN</v>
          </cell>
          <cell r="B4140" t="str">
            <v>Secondary Service Greater than 5kW w/o ID</v>
          </cell>
          <cell r="C4140">
            <v>30</v>
          </cell>
          <cell r="D4140">
            <v>25</v>
          </cell>
          <cell r="E4140" t="str">
            <v>R=A1R</v>
          </cell>
          <cell r="F4140">
            <v>3</v>
          </cell>
          <cell r="G4140">
            <v>39162</v>
          </cell>
          <cell r="H4140">
            <v>999</v>
          </cell>
          <cell r="I4140">
            <v>4</v>
          </cell>
          <cell r="J4140">
            <v>6</v>
          </cell>
        </row>
        <row r="4141">
          <cell r="A4141" t="str">
            <v>SSGN</v>
          </cell>
          <cell r="B4141" t="str">
            <v>Secondary Service Greater than 5kW w/o ID</v>
          </cell>
          <cell r="C4141">
            <v>30</v>
          </cell>
          <cell r="D4141">
            <v>25</v>
          </cell>
          <cell r="E4141" t="str">
            <v>R=A1D</v>
          </cell>
          <cell r="F4141">
            <v>3</v>
          </cell>
          <cell r="G4141">
            <v>39246</v>
          </cell>
          <cell r="H4141">
            <v>999</v>
          </cell>
          <cell r="I4141">
            <v>3</v>
          </cell>
          <cell r="J4141">
            <v>1</v>
          </cell>
        </row>
        <row r="4142">
          <cell r="A4142" t="str">
            <v>SSNN</v>
          </cell>
          <cell r="B4142" t="str">
            <v>Secondary Service Greater than 5kW w/o ID</v>
          </cell>
          <cell r="C4142">
            <v>30</v>
          </cell>
          <cell r="D4142">
            <v>25</v>
          </cell>
          <cell r="E4142" t="str">
            <v>R=A1R</v>
          </cell>
          <cell r="F4142">
            <v>3</v>
          </cell>
          <cell r="G4142">
            <v>39342</v>
          </cell>
          <cell r="H4142">
            <v>999</v>
          </cell>
          <cell r="I4142">
            <v>3</v>
          </cell>
          <cell r="J4142">
            <v>1</v>
          </cell>
        </row>
        <row r="4143">
          <cell r="A4143" t="str">
            <v>SSNN</v>
          </cell>
          <cell r="B4143" t="str">
            <v>Secondary Service Greater than 5kW w/o ID</v>
          </cell>
          <cell r="C4143">
            <v>30</v>
          </cell>
          <cell r="D4143">
            <v>25</v>
          </cell>
          <cell r="E4143" t="str">
            <v>R=A1R</v>
          </cell>
          <cell r="F4143">
            <v>3</v>
          </cell>
          <cell r="G4143">
            <v>39343</v>
          </cell>
          <cell r="H4143">
            <v>999</v>
          </cell>
          <cell r="I4143">
            <v>4</v>
          </cell>
          <cell r="J4143">
            <v>7</v>
          </cell>
        </row>
        <row r="4144">
          <cell r="A4144" t="str">
            <v>SSMN</v>
          </cell>
          <cell r="B4144" t="str">
            <v>Secondary Service Greater than 5kW w/o ID</v>
          </cell>
          <cell r="C4144">
            <v>30</v>
          </cell>
          <cell r="D4144">
            <v>25</v>
          </cell>
          <cell r="E4144" t="str">
            <v>R=A1R</v>
          </cell>
          <cell r="F4144">
            <v>3</v>
          </cell>
          <cell r="G4144">
            <v>39315</v>
          </cell>
          <cell r="H4144">
            <v>999</v>
          </cell>
          <cell r="I4144">
            <v>4</v>
          </cell>
          <cell r="J4144">
            <v>1</v>
          </cell>
        </row>
        <row r="4145">
          <cell r="A4145" t="str">
            <v>SSGN</v>
          </cell>
          <cell r="B4145" t="str">
            <v>Secondary Service Greater than 5kW w/o ID</v>
          </cell>
          <cell r="C4145">
            <v>30</v>
          </cell>
          <cell r="D4145">
            <v>25</v>
          </cell>
          <cell r="E4145" t="str">
            <v>R=A1R</v>
          </cell>
          <cell r="F4145">
            <v>3</v>
          </cell>
          <cell r="G4145">
            <v>39356</v>
          </cell>
          <cell r="H4145">
            <v>999</v>
          </cell>
          <cell r="I4145">
            <v>3</v>
          </cell>
          <cell r="J4145">
            <v>6</v>
          </cell>
        </row>
        <row r="4146">
          <cell r="A4146" t="str">
            <v>SSAN</v>
          </cell>
          <cell r="B4146" t="str">
            <v>Secondary Service Greater than 5kW w/o ID</v>
          </cell>
          <cell r="C4146">
            <v>30</v>
          </cell>
          <cell r="D4146">
            <v>25</v>
          </cell>
          <cell r="E4146" t="str">
            <v>R=A1R</v>
          </cell>
          <cell r="F4146">
            <v>3</v>
          </cell>
          <cell r="G4146">
            <v>39322</v>
          </cell>
          <cell r="H4146">
            <v>999</v>
          </cell>
          <cell r="I4146">
            <v>3</v>
          </cell>
          <cell r="J4146">
            <v>1</v>
          </cell>
        </row>
        <row r="4147">
          <cell r="A4147" t="str">
            <v>SSNN</v>
          </cell>
          <cell r="B4147" t="str">
            <v>Secondary Service Greater than 5kW w/o ID</v>
          </cell>
          <cell r="C4147">
            <v>30</v>
          </cell>
          <cell r="D4147">
            <v>25</v>
          </cell>
          <cell r="E4147" t="str">
            <v>R=A1R</v>
          </cell>
          <cell r="F4147">
            <v>3</v>
          </cell>
          <cell r="G4147">
            <v>39366</v>
          </cell>
          <cell r="H4147">
            <v>999</v>
          </cell>
          <cell r="I4147">
            <v>4</v>
          </cell>
          <cell r="J4147">
            <v>11</v>
          </cell>
        </row>
        <row r="4148">
          <cell r="A4148" t="str">
            <v>SSPN</v>
          </cell>
          <cell r="B4148" t="str">
            <v>Secondary Service Greater than 5kW w/o ID</v>
          </cell>
          <cell r="C4148">
            <v>30</v>
          </cell>
          <cell r="D4148">
            <v>25</v>
          </cell>
          <cell r="E4148" t="str">
            <v>R=A1R</v>
          </cell>
          <cell r="F4148">
            <v>3</v>
          </cell>
          <cell r="G4148">
            <v>39366</v>
          </cell>
          <cell r="H4148">
            <v>999</v>
          </cell>
          <cell r="I4148">
            <v>4</v>
          </cell>
          <cell r="J4148">
            <v>1</v>
          </cell>
        </row>
        <row r="4149">
          <cell r="A4149" t="str">
            <v>SSNN</v>
          </cell>
          <cell r="B4149" t="str">
            <v>Secondary Service Greater than 5kW w/o ID</v>
          </cell>
          <cell r="C4149">
            <v>30</v>
          </cell>
          <cell r="D4149">
            <v>25</v>
          </cell>
          <cell r="E4149" t="str">
            <v>R=A1R</v>
          </cell>
          <cell r="F4149">
            <v>3</v>
          </cell>
          <cell r="G4149">
            <v>39506</v>
          </cell>
          <cell r="H4149">
            <v>999</v>
          </cell>
          <cell r="I4149">
            <v>4</v>
          </cell>
          <cell r="J4149">
            <v>3</v>
          </cell>
        </row>
        <row r="4150">
          <cell r="A4150" t="str">
            <v>SSGN</v>
          </cell>
          <cell r="B4150" t="str">
            <v>Secondary Service Greater than 5kW w/o ID</v>
          </cell>
          <cell r="C4150">
            <v>30</v>
          </cell>
          <cell r="D4150">
            <v>25</v>
          </cell>
          <cell r="E4150" t="str">
            <v>R=A1D</v>
          </cell>
          <cell r="F4150">
            <v>3</v>
          </cell>
          <cell r="G4150">
            <v>39580</v>
          </cell>
          <cell r="H4150">
            <v>999</v>
          </cell>
          <cell r="I4150">
            <v>3</v>
          </cell>
          <cell r="J4150">
            <v>1</v>
          </cell>
        </row>
        <row r="4151">
          <cell r="A4151" t="str">
            <v>SSPN</v>
          </cell>
          <cell r="B4151" t="str">
            <v>Secondary Service Greater than 5kW w/o ID</v>
          </cell>
          <cell r="C4151">
            <v>30</v>
          </cell>
          <cell r="D4151">
            <v>25</v>
          </cell>
          <cell r="E4151" t="str">
            <v>R=A1D</v>
          </cell>
          <cell r="F4151">
            <v>3</v>
          </cell>
          <cell r="G4151">
            <v>39636</v>
          </cell>
          <cell r="H4151">
            <v>999</v>
          </cell>
          <cell r="I4151">
            <v>3</v>
          </cell>
          <cell r="J4151">
            <v>2</v>
          </cell>
        </row>
        <row r="4152">
          <cell r="A4152" t="str">
            <v>SSGN</v>
          </cell>
          <cell r="B4152" t="str">
            <v>Secondary Service Greater than 5kW w/o ID</v>
          </cell>
          <cell r="C4152">
            <v>30</v>
          </cell>
          <cell r="D4152">
            <v>25</v>
          </cell>
          <cell r="E4152" t="str">
            <v>R=A1D</v>
          </cell>
          <cell r="F4152">
            <v>3</v>
          </cell>
          <cell r="G4152">
            <v>39708</v>
          </cell>
          <cell r="H4152">
            <v>999</v>
          </cell>
          <cell r="I4152">
            <v>3</v>
          </cell>
          <cell r="J4152">
            <v>6</v>
          </cell>
        </row>
        <row r="4153">
          <cell r="A4153" t="str">
            <v>SSNN</v>
          </cell>
          <cell r="B4153" t="str">
            <v>Secondary Service Greater than 5kW w/o ID</v>
          </cell>
          <cell r="C4153">
            <v>30</v>
          </cell>
          <cell r="D4153">
            <v>25</v>
          </cell>
          <cell r="E4153" t="str">
            <v>R=A1D</v>
          </cell>
          <cell r="F4153">
            <v>3</v>
          </cell>
          <cell r="G4153">
            <v>39708</v>
          </cell>
          <cell r="H4153">
            <v>999</v>
          </cell>
          <cell r="I4153">
            <v>3</v>
          </cell>
          <cell r="J4153">
            <v>20</v>
          </cell>
        </row>
        <row r="4154">
          <cell r="A4154" t="str">
            <v>SSAN</v>
          </cell>
          <cell r="B4154" t="str">
            <v>Secondary Service Greater than 5kW w/o ID</v>
          </cell>
          <cell r="C4154">
            <v>30</v>
          </cell>
          <cell r="D4154">
            <v>25</v>
          </cell>
          <cell r="E4154" t="str">
            <v>R=A1D</v>
          </cell>
          <cell r="F4154">
            <v>3</v>
          </cell>
          <cell r="G4154">
            <v>39734</v>
          </cell>
          <cell r="H4154">
            <v>999</v>
          </cell>
          <cell r="I4154">
            <v>3</v>
          </cell>
          <cell r="J4154">
            <v>3</v>
          </cell>
        </row>
        <row r="4155">
          <cell r="A4155" t="str">
            <v>SSGN</v>
          </cell>
          <cell r="B4155" t="str">
            <v>Secondary Service Greater than 5kW w/o ID</v>
          </cell>
          <cell r="C4155">
            <v>30</v>
          </cell>
          <cell r="D4155">
            <v>25</v>
          </cell>
          <cell r="E4155" t="str">
            <v>R=A1D</v>
          </cell>
          <cell r="F4155">
            <v>3</v>
          </cell>
          <cell r="G4155">
            <v>40014</v>
          </cell>
          <cell r="H4155">
            <v>999</v>
          </cell>
          <cell r="I4155">
            <v>3</v>
          </cell>
          <cell r="J4155">
            <v>2</v>
          </cell>
        </row>
        <row r="4156">
          <cell r="A4156" t="str">
            <v>SSNN</v>
          </cell>
          <cell r="B4156" t="str">
            <v>Secondary Service Greater than 5kW w/o ID</v>
          </cell>
          <cell r="C4156">
            <v>30</v>
          </cell>
          <cell r="D4156">
            <v>25</v>
          </cell>
          <cell r="E4156" t="str">
            <v>R=A1D+</v>
          </cell>
          <cell r="F4156">
            <v>3</v>
          </cell>
          <cell r="G4156">
            <v>40073</v>
          </cell>
          <cell r="H4156">
            <v>999</v>
          </cell>
          <cell r="I4156">
            <v>3</v>
          </cell>
          <cell r="J4156">
            <v>15</v>
          </cell>
        </row>
        <row r="4157">
          <cell r="A4157" t="str">
            <v>SSAN</v>
          </cell>
          <cell r="B4157" t="str">
            <v>Secondary Service Greater than 5kW w/o ID</v>
          </cell>
          <cell r="C4157">
            <v>30</v>
          </cell>
          <cell r="D4157">
            <v>25</v>
          </cell>
          <cell r="E4157" t="str">
            <v>R=A1D</v>
          </cell>
          <cell r="F4157">
            <v>3</v>
          </cell>
          <cell r="G4157">
            <v>40056</v>
          </cell>
          <cell r="H4157">
            <v>999</v>
          </cell>
          <cell r="I4157">
            <v>3</v>
          </cell>
          <cell r="J4157">
            <v>2</v>
          </cell>
        </row>
        <row r="4158">
          <cell r="A4158" t="str">
            <v>SSGN</v>
          </cell>
          <cell r="B4158" t="str">
            <v>Secondary Service Greater than 5kW w/o ID</v>
          </cell>
          <cell r="C4158">
            <v>30</v>
          </cell>
          <cell r="D4158">
            <v>25</v>
          </cell>
          <cell r="E4158" t="str">
            <v>R=A1D</v>
          </cell>
          <cell r="F4158">
            <v>3</v>
          </cell>
          <cell r="G4158">
            <v>40014</v>
          </cell>
          <cell r="H4158">
            <v>999</v>
          </cell>
          <cell r="I4158">
            <v>4</v>
          </cell>
          <cell r="J4158">
            <v>12</v>
          </cell>
        </row>
        <row r="4159">
          <cell r="A4159" t="str">
            <v>SSNN</v>
          </cell>
          <cell r="B4159" t="str">
            <v>Secondary Service Greater than 5kW w/o ID</v>
          </cell>
          <cell r="C4159">
            <v>30</v>
          </cell>
          <cell r="D4159">
            <v>25</v>
          </cell>
          <cell r="E4159" t="str">
            <v>R=A1D+</v>
          </cell>
          <cell r="F4159">
            <v>3</v>
          </cell>
          <cell r="G4159">
            <v>40093</v>
          </cell>
          <cell r="H4159">
            <v>999</v>
          </cell>
          <cell r="I4159">
            <v>4</v>
          </cell>
          <cell r="J4159">
            <v>13</v>
          </cell>
        </row>
        <row r="4160">
          <cell r="A4160" t="str">
            <v>SSGN</v>
          </cell>
          <cell r="B4160" t="str">
            <v>Secondary Service Greater than 5kW w/o ID</v>
          </cell>
          <cell r="C4160">
            <v>30</v>
          </cell>
          <cell r="D4160">
            <v>25</v>
          </cell>
          <cell r="E4160" t="str">
            <v>R=K5WS</v>
          </cell>
          <cell r="F4160">
            <v>3</v>
          </cell>
          <cell r="H4160">
            <v>120</v>
          </cell>
          <cell r="I4160">
            <v>4</v>
          </cell>
          <cell r="J4160">
            <v>15</v>
          </cell>
        </row>
        <row r="4161">
          <cell r="A4161" t="str">
            <v>SSGN</v>
          </cell>
          <cell r="B4161" t="str">
            <v>Secondary Service Greater than 5kW w/o ID</v>
          </cell>
          <cell r="C4161">
            <v>30</v>
          </cell>
          <cell r="D4161">
            <v>25</v>
          </cell>
          <cell r="E4161" t="str">
            <v>R=K6WS</v>
          </cell>
          <cell r="F4161">
            <v>3</v>
          </cell>
          <cell r="H4161">
            <v>0</v>
          </cell>
          <cell r="I4161">
            <v>0</v>
          </cell>
          <cell r="J4161">
            <v>8</v>
          </cell>
        </row>
        <row r="4162">
          <cell r="A4162" t="str">
            <v>SSNN</v>
          </cell>
          <cell r="B4162" t="str">
            <v>Secondary Service Greater than 5kW w/o ID</v>
          </cell>
          <cell r="C4162">
            <v>30</v>
          </cell>
          <cell r="D4162">
            <v>25</v>
          </cell>
          <cell r="E4162" t="str">
            <v>R=K5WS</v>
          </cell>
          <cell r="F4162">
            <v>3</v>
          </cell>
          <cell r="H4162">
            <v>120</v>
          </cell>
          <cell r="I4162">
            <v>4</v>
          </cell>
          <cell r="J4162">
            <v>20</v>
          </cell>
        </row>
        <row r="4163">
          <cell r="A4163" t="str">
            <v>SSNN</v>
          </cell>
          <cell r="B4163" t="str">
            <v>Secondary Service Greater than 5kW w/o ID</v>
          </cell>
          <cell r="C4163">
            <v>30</v>
          </cell>
          <cell r="D4163">
            <v>25</v>
          </cell>
          <cell r="E4163" t="str">
            <v>R=K6WS</v>
          </cell>
          <cell r="F4163">
            <v>3</v>
          </cell>
          <cell r="H4163">
            <v>240</v>
          </cell>
          <cell r="I4163">
            <v>4</v>
          </cell>
          <cell r="J4163">
            <v>2</v>
          </cell>
        </row>
        <row r="4164">
          <cell r="A4164" t="str">
            <v>SSNN</v>
          </cell>
          <cell r="B4164" t="str">
            <v>Secondary Service Greater than 5kW w/o ID</v>
          </cell>
          <cell r="C4164">
            <v>30</v>
          </cell>
          <cell r="D4164">
            <v>25</v>
          </cell>
          <cell r="E4164" t="str">
            <v>R=SV2SD</v>
          </cell>
          <cell r="F4164">
            <v>3</v>
          </cell>
          <cell r="H4164">
            <v>999</v>
          </cell>
          <cell r="I4164">
            <v>4</v>
          </cell>
          <cell r="J4164">
            <v>1</v>
          </cell>
        </row>
        <row r="4165">
          <cell r="A4165" t="str">
            <v>SSNN</v>
          </cell>
          <cell r="B4165" t="str">
            <v>Secondary Service Greater than 5kW w/o ID</v>
          </cell>
          <cell r="C4165">
            <v>30</v>
          </cell>
          <cell r="D4165">
            <v>25</v>
          </cell>
          <cell r="E4165" t="str">
            <v>R=PWSY</v>
          </cell>
          <cell r="F4165">
            <v>3</v>
          </cell>
          <cell r="H4165">
            <v>120</v>
          </cell>
          <cell r="I4165">
            <v>4</v>
          </cell>
          <cell r="J4165">
            <v>3</v>
          </cell>
        </row>
        <row r="4166">
          <cell r="A4166" t="str">
            <v>SSGN</v>
          </cell>
          <cell r="B4166" t="str">
            <v>Secondary Service Greater than 5kW w/o ID</v>
          </cell>
          <cell r="C4166">
            <v>30</v>
          </cell>
          <cell r="D4166">
            <v>25</v>
          </cell>
          <cell r="E4166" t="str">
            <v>R=A1D</v>
          </cell>
          <cell r="F4166">
            <v>3</v>
          </cell>
          <cell r="H4166">
            <v>240</v>
          </cell>
          <cell r="I4166">
            <v>4</v>
          </cell>
          <cell r="J4166">
            <v>7</v>
          </cell>
        </row>
        <row r="4167">
          <cell r="A4167" t="str">
            <v>SSGN</v>
          </cell>
          <cell r="B4167" t="str">
            <v>Secondary Service Greater than 5kW w/o ID</v>
          </cell>
          <cell r="C4167">
            <v>30</v>
          </cell>
          <cell r="D4167">
            <v>25</v>
          </cell>
          <cell r="E4167" t="str">
            <v>R=D4S7H</v>
          </cell>
          <cell r="F4167">
            <v>3</v>
          </cell>
          <cell r="H4167">
            <v>240</v>
          </cell>
          <cell r="I4167">
            <v>3</v>
          </cell>
          <cell r="J4167">
            <v>3</v>
          </cell>
        </row>
        <row r="4168">
          <cell r="A4168" t="str">
            <v>SSNN</v>
          </cell>
          <cell r="B4168" t="str">
            <v>Secondary Service Greater than 5kW w/o ID</v>
          </cell>
          <cell r="C4168">
            <v>30</v>
          </cell>
          <cell r="D4168">
            <v>25</v>
          </cell>
          <cell r="E4168" t="str">
            <v>R=D4S7H</v>
          </cell>
          <cell r="F4168">
            <v>3</v>
          </cell>
          <cell r="H4168">
            <v>240</v>
          </cell>
          <cell r="I4168">
            <v>4</v>
          </cell>
          <cell r="J4168">
            <v>1</v>
          </cell>
        </row>
        <row r="4169">
          <cell r="A4169" t="str">
            <v>SSNN</v>
          </cell>
          <cell r="B4169" t="str">
            <v>Secondary Service Greater than 5kW w/o ID</v>
          </cell>
          <cell r="C4169">
            <v>30</v>
          </cell>
          <cell r="D4169">
            <v>25</v>
          </cell>
          <cell r="E4169" t="str">
            <v>R=A1D</v>
          </cell>
          <cell r="F4169">
            <v>3</v>
          </cell>
          <cell r="H4169">
            <v>0</v>
          </cell>
          <cell r="I4169">
            <v>0</v>
          </cell>
          <cell r="J4169">
            <v>1</v>
          </cell>
        </row>
        <row r="4170">
          <cell r="A4170" t="str">
            <v>SSNN</v>
          </cell>
          <cell r="B4170" t="str">
            <v>Secondary Service Greater than 5kW w/o ID</v>
          </cell>
          <cell r="C4170">
            <v>30</v>
          </cell>
          <cell r="D4170">
            <v>25</v>
          </cell>
          <cell r="E4170" t="str">
            <v>R=D4S7H</v>
          </cell>
          <cell r="F4170">
            <v>3</v>
          </cell>
          <cell r="H4170">
            <v>240</v>
          </cell>
          <cell r="I4170">
            <v>4</v>
          </cell>
          <cell r="J4170">
            <v>1</v>
          </cell>
        </row>
        <row r="4171">
          <cell r="A4171" t="str">
            <v>SMNN</v>
          </cell>
          <cell r="B4171" t="str">
            <v>Secondary Service Greater than 5kW w/o ID</v>
          </cell>
          <cell r="C4171">
            <v>30</v>
          </cell>
          <cell r="D4171">
            <v>25</v>
          </cell>
          <cell r="E4171" t="str">
            <v>R=A1D</v>
          </cell>
          <cell r="F4171">
            <v>3</v>
          </cell>
          <cell r="G4171">
            <v>38533</v>
          </cell>
          <cell r="H4171">
            <v>999</v>
          </cell>
          <cell r="I4171">
            <v>4</v>
          </cell>
          <cell r="J4171">
            <v>1</v>
          </cell>
        </row>
        <row r="4172">
          <cell r="A4172" t="str">
            <v>SSMN</v>
          </cell>
          <cell r="B4172" t="str">
            <v>Secondary Service Greater than 5kW w/o ID</v>
          </cell>
          <cell r="C4172">
            <v>30</v>
          </cell>
          <cell r="D4172">
            <v>25</v>
          </cell>
          <cell r="E4172" t="str">
            <v>R=A1D</v>
          </cell>
          <cell r="F4172">
            <v>3</v>
          </cell>
          <cell r="H4172">
            <v>999</v>
          </cell>
          <cell r="I4172">
            <v>3</v>
          </cell>
          <cell r="J4172">
            <v>1</v>
          </cell>
        </row>
        <row r="4173">
          <cell r="A4173" t="str">
            <v>SSAN</v>
          </cell>
          <cell r="B4173" t="str">
            <v>Secondary Service Greater than 5kW w/o ID</v>
          </cell>
          <cell r="C4173">
            <v>30</v>
          </cell>
          <cell r="D4173">
            <v>25</v>
          </cell>
          <cell r="E4173" t="str">
            <v>R=A1D</v>
          </cell>
          <cell r="F4173">
            <v>3</v>
          </cell>
          <cell r="G4173">
            <v>37362</v>
          </cell>
          <cell r="H4173">
            <v>999</v>
          </cell>
          <cell r="I4173">
            <v>4</v>
          </cell>
          <cell r="J4173">
            <v>2</v>
          </cell>
        </row>
        <row r="4174">
          <cell r="A4174" t="str">
            <v>SSGN</v>
          </cell>
          <cell r="B4174" t="str">
            <v>Secondary Service Greater than 5kW w/o ID</v>
          </cell>
          <cell r="C4174">
            <v>30</v>
          </cell>
          <cell r="D4174">
            <v>25</v>
          </cell>
          <cell r="E4174" t="str">
            <v>R=A1D</v>
          </cell>
          <cell r="F4174">
            <v>3</v>
          </cell>
          <cell r="G4174">
            <v>38223</v>
          </cell>
          <cell r="H4174">
            <v>480</v>
          </cell>
          <cell r="I4174">
            <v>3</v>
          </cell>
          <cell r="J4174">
            <v>1</v>
          </cell>
        </row>
        <row r="4175">
          <cell r="A4175" t="str">
            <v>SSNN</v>
          </cell>
          <cell r="B4175" t="str">
            <v>Secondary Service Greater than 5kW w/o ID</v>
          </cell>
          <cell r="C4175">
            <v>30</v>
          </cell>
          <cell r="D4175">
            <v>25</v>
          </cell>
          <cell r="E4175" t="str">
            <v>R=A1D</v>
          </cell>
          <cell r="F4175">
            <v>3</v>
          </cell>
          <cell r="G4175">
            <v>38054</v>
          </cell>
          <cell r="H4175">
            <v>999</v>
          </cell>
          <cell r="I4175">
            <v>4</v>
          </cell>
          <cell r="J4175">
            <v>12</v>
          </cell>
        </row>
        <row r="4176">
          <cell r="A4176" t="str">
            <v>SSNN</v>
          </cell>
          <cell r="B4176" t="str">
            <v>Secondary Service Greater than 5kW w/o ID</v>
          </cell>
          <cell r="C4176">
            <v>30</v>
          </cell>
          <cell r="D4176">
            <v>25</v>
          </cell>
          <cell r="E4176" t="str">
            <v>R=A1D</v>
          </cell>
          <cell r="F4176">
            <v>3</v>
          </cell>
          <cell r="G4176">
            <v>38482</v>
          </cell>
          <cell r="H4176">
            <v>999</v>
          </cell>
          <cell r="I4176">
            <v>4</v>
          </cell>
          <cell r="J4176">
            <v>4</v>
          </cell>
        </row>
        <row r="4177">
          <cell r="A4177" t="str">
            <v>SSGN</v>
          </cell>
          <cell r="B4177" t="str">
            <v>Secondary Service Greater than 5kW w/o ID</v>
          </cell>
          <cell r="C4177">
            <v>30</v>
          </cell>
          <cell r="D4177">
            <v>25</v>
          </cell>
          <cell r="E4177" t="str">
            <v>R=A1D</v>
          </cell>
          <cell r="F4177">
            <v>3</v>
          </cell>
          <cell r="G4177">
            <v>38482</v>
          </cell>
          <cell r="H4177">
            <v>999</v>
          </cell>
          <cell r="I4177">
            <v>4</v>
          </cell>
          <cell r="J4177">
            <v>5</v>
          </cell>
        </row>
        <row r="4178">
          <cell r="A4178" t="str">
            <v>SSAN</v>
          </cell>
          <cell r="B4178" t="str">
            <v>Secondary Service Greater than 5kW w/o ID</v>
          </cell>
          <cell r="C4178">
            <v>30</v>
          </cell>
          <cell r="D4178">
            <v>25</v>
          </cell>
          <cell r="E4178" t="str">
            <v>R=A1D</v>
          </cell>
          <cell r="F4178">
            <v>3</v>
          </cell>
          <cell r="G4178">
            <v>38113</v>
          </cell>
          <cell r="H4178">
            <v>999</v>
          </cell>
          <cell r="I4178">
            <v>3</v>
          </cell>
          <cell r="J4178">
            <v>1</v>
          </cell>
        </row>
        <row r="4179">
          <cell r="A4179" t="str">
            <v>SSGN</v>
          </cell>
          <cell r="B4179" t="str">
            <v>Secondary Service Greater than 5kW w/o ID</v>
          </cell>
          <cell r="C4179">
            <v>30</v>
          </cell>
          <cell r="D4179">
            <v>25</v>
          </cell>
          <cell r="E4179" t="str">
            <v>R=A1D</v>
          </cell>
          <cell r="F4179">
            <v>3</v>
          </cell>
          <cell r="G4179">
            <v>38449</v>
          </cell>
          <cell r="H4179">
            <v>999</v>
          </cell>
          <cell r="I4179">
            <v>4</v>
          </cell>
          <cell r="J4179">
            <v>1</v>
          </cell>
        </row>
        <row r="4180">
          <cell r="A4180" t="str">
            <v>SSGN</v>
          </cell>
          <cell r="B4180" t="str">
            <v>Secondary Service Greater than 5kW w/o ID</v>
          </cell>
          <cell r="C4180">
            <v>30</v>
          </cell>
          <cell r="D4180">
            <v>25</v>
          </cell>
          <cell r="E4180" t="str">
            <v>R=A1D</v>
          </cell>
          <cell r="F4180">
            <v>3</v>
          </cell>
          <cell r="G4180">
            <v>38517</v>
          </cell>
          <cell r="H4180">
            <v>999</v>
          </cell>
          <cell r="I4180">
            <v>4</v>
          </cell>
          <cell r="J4180">
            <v>4</v>
          </cell>
        </row>
        <row r="4181">
          <cell r="A4181" t="str">
            <v>SSNN</v>
          </cell>
          <cell r="B4181" t="str">
            <v>Secondary Service Greater than 5kW w/o ID</v>
          </cell>
          <cell r="C4181">
            <v>30</v>
          </cell>
          <cell r="D4181">
            <v>25</v>
          </cell>
          <cell r="E4181" t="str">
            <v>R=A1D</v>
          </cell>
          <cell r="F4181">
            <v>3</v>
          </cell>
          <cell r="G4181">
            <v>37923</v>
          </cell>
          <cell r="H4181">
            <v>999</v>
          </cell>
          <cell r="I4181">
            <v>4</v>
          </cell>
          <cell r="J4181">
            <v>3</v>
          </cell>
        </row>
        <row r="4182">
          <cell r="A4182" t="str">
            <v>SSPN</v>
          </cell>
          <cell r="B4182" t="str">
            <v>Secondary Service Greater than 5kW w/o ID</v>
          </cell>
          <cell r="C4182">
            <v>30</v>
          </cell>
          <cell r="D4182">
            <v>25</v>
          </cell>
          <cell r="E4182" t="str">
            <v>R=A1D</v>
          </cell>
          <cell r="F4182">
            <v>3</v>
          </cell>
          <cell r="G4182">
            <v>38202</v>
          </cell>
          <cell r="H4182">
            <v>999</v>
          </cell>
          <cell r="I4182">
            <v>3</v>
          </cell>
          <cell r="J4182">
            <v>2</v>
          </cell>
        </row>
        <row r="4183">
          <cell r="A4183" t="str">
            <v>SSPN</v>
          </cell>
          <cell r="B4183" t="str">
            <v>Secondary Service Greater than 5kW w/o ID</v>
          </cell>
          <cell r="C4183">
            <v>30</v>
          </cell>
          <cell r="D4183">
            <v>25</v>
          </cell>
          <cell r="E4183" t="str">
            <v>R=A1D</v>
          </cell>
          <cell r="F4183">
            <v>3</v>
          </cell>
          <cell r="G4183">
            <v>38521</v>
          </cell>
          <cell r="H4183">
            <v>999</v>
          </cell>
          <cell r="I4183">
            <v>4</v>
          </cell>
          <cell r="J4183">
            <v>1</v>
          </cell>
        </row>
        <row r="4184">
          <cell r="A4184" t="str">
            <v>SSGN</v>
          </cell>
          <cell r="B4184" t="str">
            <v>Secondary Service Greater than 5kW w/o ID</v>
          </cell>
          <cell r="C4184">
            <v>30</v>
          </cell>
          <cell r="D4184">
            <v>25</v>
          </cell>
          <cell r="E4184" t="str">
            <v>R=A1D</v>
          </cell>
          <cell r="F4184">
            <v>3</v>
          </cell>
          <cell r="G4184">
            <v>38533</v>
          </cell>
          <cell r="H4184">
            <v>999</v>
          </cell>
          <cell r="I4184">
            <v>3</v>
          </cell>
          <cell r="J4184">
            <v>1</v>
          </cell>
        </row>
        <row r="4185">
          <cell r="A4185" t="str">
            <v>SSNN</v>
          </cell>
          <cell r="B4185" t="str">
            <v>Secondary Service Greater than 5kW w/o ID</v>
          </cell>
          <cell r="C4185">
            <v>30</v>
          </cell>
          <cell r="D4185">
            <v>25</v>
          </cell>
          <cell r="E4185" t="str">
            <v>R=A1D</v>
          </cell>
          <cell r="F4185">
            <v>3</v>
          </cell>
          <cell r="G4185">
            <v>38533</v>
          </cell>
          <cell r="H4185">
            <v>999</v>
          </cell>
          <cell r="I4185">
            <v>4</v>
          </cell>
          <cell r="J4185">
            <v>3</v>
          </cell>
        </row>
        <row r="4186">
          <cell r="A4186" t="str">
            <v>SSNN</v>
          </cell>
          <cell r="B4186" t="str">
            <v>Secondary Service Greater than 5kW w/o ID</v>
          </cell>
          <cell r="C4186">
            <v>30</v>
          </cell>
          <cell r="D4186">
            <v>25</v>
          </cell>
          <cell r="E4186" t="str">
            <v>R=A1D</v>
          </cell>
          <cell r="F4186">
            <v>3</v>
          </cell>
          <cell r="G4186">
            <v>37993</v>
          </cell>
          <cell r="H4186">
            <v>999</v>
          </cell>
          <cell r="I4186">
            <v>3</v>
          </cell>
          <cell r="J4186">
            <v>1</v>
          </cell>
        </row>
        <row r="4187">
          <cell r="A4187" t="str">
            <v>SSGN</v>
          </cell>
          <cell r="B4187" t="str">
            <v>Secondary Service Greater than 5kW w/o ID</v>
          </cell>
          <cell r="C4187">
            <v>30</v>
          </cell>
          <cell r="D4187">
            <v>25</v>
          </cell>
          <cell r="E4187" t="str">
            <v>R=A1D</v>
          </cell>
          <cell r="F4187">
            <v>3</v>
          </cell>
          <cell r="H4187">
            <v>999</v>
          </cell>
          <cell r="I4187">
            <v>3</v>
          </cell>
          <cell r="J4187">
            <v>11</v>
          </cell>
        </row>
        <row r="4188">
          <cell r="A4188" t="str">
            <v>SSNN</v>
          </cell>
          <cell r="B4188" t="str">
            <v>Secondary Service Greater than 5kW w/o ID</v>
          </cell>
          <cell r="C4188">
            <v>30</v>
          </cell>
          <cell r="D4188">
            <v>25</v>
          </cell>
          <cell r="E4188" t="str">
            <v>R=A1D</v>
          </cell>
          <cell r="F4188">
            <v>3</v>
          </cell>
          <cell r="G4188">
            <v>37867</v>
          </cell>
          <cell r="H4188">
            <v>999</v>
          </cell>
          <cell r="I4188">
            <v>3</v>
          </cell>
          <cell r="J4188">
            <v>4</v>
          </cell>
        </row>
        <row r="4189">
          <cell r="A4189" t="str">
            <v>SSGN</v>
          </cell>
          <cell r="B4189" t="str">
            <v>Secondary Service Greater than 5kW w/o ID</v>
          </cell>
          <cell r="C4189">
            <v>30</v>
          </cell>
          <cell r="D4189">
            <v>25</v>
          </cell>
          <cell r="E4189" t="str">
            <v>R=SV4SD</v>
          </cell>
          <cell r="F4189">
            <v>3</v>
          </cell>
          <cell r="H4189">
            <v>277</v>
          </cell>
          <cell r="I4189">
            <v>4</v>
          </cell>
          <cell r="J4189">
            <v>1</v>
          </cell>
        </row>
        <row r="4190">
          <cell r="A4190" t="str">
            <v>SSGN</v>
          </cell>
          <cell r="B4190" t="str">
            <v>Secondary Service Greater than 5kW w/o ID</v>
          </cell>
          <cell r="C4190">
            <v>30</v>
          </cell>
          <cell r="D4190">
            <v>25</v>
          </cell>
          <cell r="E4190" t="str">
            <v>R=A1D</v>
          </cell>
          <cell r="F4190">
            <v>3</v>
          </cell>
          <cell r="G4190">
            <v>37792</v>
          </cell>
          <cell r="H4190">
            <v>999</v>
          </cell>
          <cell r="I4190">
            <v>3</v>
          </cell>
          <cell r="J4190">
            <v>1</v>
          </cell>
        </row>
        <row r="4191">
          <cell r="A4191" t="str">
            <v>SSNN</v>
          </cell>
          <cell r="B4191" t="str">
            <v>Secondary Service Greater than 5kW w/o ID</v>
          </cell>
          <cell r="C4191">
            <v>30</v>
          </cell>
          <cell r="D4191">
            <v>25</v>
          </cell>
          <cell r="E4191" t="str">
            <v>R=AXS4</v>
          </cell>
          <cell r="F4191">
            <v>3</v>
          </cell>
          <cell r="H4191">
            <v>120</v>
          </cell>
          <cell r="I4191">
            <v>4</v>
          </cell>
          <cell r="J4191">
            <v>1</v>
          </cell>
        </row>
        <row r="4192">
          <cell r="A4192" t="str">
            <v>SSPN</v>
          </cell>
          <cell r="B4192" t="str">
            <v>Secondary Service Greater than 5kW w/o ID</v>
          </cell>
          <cell r="C4192">
            <v>30</v>
          </cell>
          <cell r="D4192">
            <v>25</v>
          </cell>
          <cell r="E4192" t="str">
            <v>R=A1D</v>
          </cell>
          <cell r="F4192">
            <v>3</v>
          </cell>
          <cell r="G4192">
            <v>36404</v>
          </cell>
          <cell r="H4192">
            <v>999</v>
          </cell>
          <cell r="I4192">
            <v>3</v>
          </cell>
          <cell r="J4192">
            <v>1</v>
          </cell>
        </row>
        <row r="4193">
          <cell r="A4193" t="str">
            <v>SSGN</v>
          </cell>
          <cell r="B4193" t="str">
            <v>Secondary Service Greater than 5kW w/o ID</v>
          </cell>
          <cell r="C4193">
            <v>30</v>
          </cell>
          <cell r="D4193">
            <v>25</v>
          </cell>
          <cell r="E4193" t="str">
            <v>R=A1D</v>
          </cell>
          <cell r="F4193">
            <v>3</v>
          </cell>
          <cell r="G4193">
            <v>36404</v>
          </cell>
          <cell r="H4193">
            <v>999</v>
          </cell>
          <cell r="I4193">
            <v>4</v>
          </cell>
          <cell r="J4193">
            <v>3</v>
          </cell>
        </row>
        <row r="4194">
          <cell r="A4194" t="str">
            <v>SSNN</v>
          </cell>
          <cell r="B4194" t="str">
            <v>Secondary Service Greater than 5kW w/o ID</v>
          </cell>
          <cell r="C4194">
            <v>30</v>
          </cell>
          <cell r="D4194">
            <v>25</v>
          </cell>
          <cell r="E4194" t="str">
            <v>R=A1D</v>
          </cell>
          <cell r="F4194">
            <v>3</v>
          </cell>
          <cell r="G4194">
            <v>36161</v>
          </cell>
          <cell r="H4194">
            <v>999</v>
          </cell>
          <cell r="I4194">
            <v>4</v>
          </cell>
          <cell r="J4194">
            <v>62</v>
          </cell>
        </row>
        <row r="4195">
          <cell r="A4195" t="str">
            <v>SSGN</v>
          </cell>
          <cell r="B4195" t="str">
            <v>Secondary Service Greater than 5kW w/o ID</v>
          </cell>
          <cell r="C4195">
            <v>30</v>
          </cell>
          <cell r="D4195">
            <v>25</v>
          </cell>
          <cell r="E4195" t="str">
            <v>R=SV4SD</v>
          </cell>
          <cell r="F4195">
            <v>3</v>
          </cell>
          <cell r="G4195">
            <v>35432</v>
          </cell>
          <cell r="H4195">
            <v>999</v>
          </cell>
          <cell r="I4195">
            <v>4</v>
          </cell>
          <cell r="J4195">
            <v>1</v>
          </cell>
        </row>
        <row r="4196">
          <cell r="A4196" t="str">
            <v>SSNN</v>
          </cell>
          <cell r="B4196" t="str">
            <v>Secondary Service Greater than 5kW w/o ID</v>
          </cell>
          <cell r="C4196">
            <v>30</v>
          </cell>
          <cell r="D4196">
            <v>25</v>
          </cell>
          <cell r="E4196" t="str">
            <v>R=A1D</v>
          </cell>
          <cell r="F4196">
            <v>3</v>
          </cell>
          <cell r="G4196">
            <v>36361</v>
          </cell>
          <cell r="H4196">
            <v>999</v>
          </cell>
          <cell r="I4196">
            <v>4</v>
          </cell>
          <cell r="J4196">
            <v>1</v>
          </cell>
        </row>
        <row r="4197">
          <cell r="A4197" t="str">
            <v>SSPN</v>
          </cell>
          <cell r="B4197" t="str">
            <v>Secondary Service Greater than 5kW w/o ID</v>
          </cell>
          <cell r="C4197">
            <v>30</v>
          </cell>
          <cell r="D4197">
            <v>25</v>
          </cell>
          <cell r="E4197" t="str">
            <v>R=PWS</v>
          </cell>
          <cell r="F4197">
            <v>3</v>
          </cell>
          <cell r="H4197">
            <v>480</v>
          </cell>
          <cell r="I4197">
            <v>3</v>
          </cell>
          <cell r="J4197">
            <v>1</v>
          </cell>
        </row>
        <row r="4198">
          <cell r="A4198" t="str">
            <v>SSNN</v>
          </cell>
          <cell r="B4198" t="str">
            <v>Secondary Service Greater than 5kW w/o ID</v>
          </cell>
          <cell r="C4198">
            <v>30</v>
          </cell>
          <cell r="D4198">
            <v>25</v>
          </cell>
          <cell r="E4198" t="str">
            <v>R=SV2SD</v>
          </cell>
          <cell r="F4198">
            <v>3</v>
          </cell>
          <cell r="G4198">
            <v>36161</v>
          </cell>
          <cell r="H4198">
            <v>999</v>
          </cell>
          <cell r="I4198">
            <v>3</v>
          </cell>
          <cell r="J4198">
            <v>1</v>
          </cell>
        </row>
        <row r="4199">
          <cell r="A4199" t="str">
            <v>SSAN</v>
          </cell>
          <cell r="B4199" t="str">
            <v>Secondary Service Greater than 5kW w/o ID</v>
          </cell>
          <cell r="C4199">
            <v>30</v>
          </cell>
          <cell r="D4199">
            <v>25</v>
          </cell>
          <cell r="E4199" t="str">
            <v>R=A1D</v>
          </cell>
          <cell r="F4199">
            <v>3</v>
          </cell>
          <cell r="G4199">
            <v>36161</v>
          </cell>
          <cell r="H4199">
            <v>999</v>
          </cell>
          <cell r="I4199">
            <v>4</v>
          </cell>
          <cell r="J4199">
            <v>1</v>
          </cell>
        </row>
        <row r="4200">
          <cell r="A4200" t="str">
            <v>SSNN</v>
          </cell>
          <cell r="B4200" t="str">
            <v>Secondary Service Greater than 5kW w/o ID</v>
          </cell>
          <cell r="C4200">
            <v>30</v>
          </cell>
          <cell r="D4200">
            <v>25</v>
          </cell>
          <cell r="E4200" t="str">
            <v>R=A1D</v>
          </cell>
          <cell r="F4200">
            <v>3</v>
          </cell>
          <cell r="G4200">
            <v>36495</v>
          </cell>
          <cell r="H4200">
            <v>999</v>
          </cell>
          <cell r="I4200">
            <v>4</v>
          </cell>
          <cell r="J4200">
            <v>2</v>
          </cell>
        </row>
        <row r="4201">
          <cell r="A4201" t="str">
            <v>SSAN</v>
          </cell>
          <cell r="B4201" t="str">
            <v>Secondary Service Greater than 5kW w/o ID</v>
          </cell>
          <cell r="C4201">
            <v>30</v>
          </cell>
          <cell r="D4201">
            <v>25</v>
          </cell>
          <cell r="E4201" t="str">
            <v>R=A1D</v>
          </cell>
          <cell r="F4201">
            <v>3</v>
          </cell>
          <cell r="G4201">
            <v>36528</v>
          </cell>
          <cell r="H4201">
            <v>999</v>
          </cell>
          <cell r="I4201">
            <v>4</v>
          </cell>
          <cell r="J4201">
            <v>1</v>
          </cell>
        </row>
        <row r="4202">
          <cell r="A4202" t="str">
            <v>SSGN</v>
          </cell>
          <cell r="B4202" t="str">
            <v>Secondary Service Greater than 5kW w/o ID</v>
          </cell>
          <cell r="C4202">
            <v>30</v>
          </cell>
          <cell r="D4202">
            <v>25</v>
          </cell>
          <cell r="E4202" t="str">
            <v>R=A1D</v>
          </cell>
          <cell r="F4202">
            <v>3</v>
          </cell>
          <cell r="G4202">
            <v>36593</v>
          </cell>
          <cell r="H4202">
            <v>999</v>
          </cell>
          <cell r="I4202">
            <v>4</v>
          </cell>
          <cell r="J4202">
            <v>6</v>
          </cell>
        </row>
        <row r="4203">
          <cell r="A4203" t="str">
            <v>SSNN</v>
          </cell>
          <cell r="B4203" t="str">
            <v>Secondary Service Greater than 5kW w/o ID</v>
          </cell>
          <cell r="C4203">
            <v>30</v>
          </cell>
          <cell r="D4203">
            <v>25</v>
          </cell>
          <cell r="E4203" t="str">
            <v>R=A1D</v>
          </cell>
          <cell r="F4203">
            <v>3</v>
          </cell>
          <cell r="G4203">
            <v>36633</v>
          </cell>
          <cell r="H4203">
            <v>999</v>
          </cell>
          <cell r="I4203">
            <v>4</v>
          </cell>
          <cell r="J4203">
            <v>4</v>
          </cell>
        </row>
        <row r="4204">
          <cell r="A4204" t="str">
            <v>SSGN</v>
          </cell>
          <cell r="B4204" t="str">
            <v>Secondary Service Greater than 5kW w/o ID</v>
          </cell>
          <cell r="C4204">
            <v>30</v>
          </cell>
          <cell r="D4204">
            <v>25</v>
          </cell>
          <cell r="E4204" t="str">
            <v>R=A1D</v>
          </cell>
          <cell r="F4204">
            <v>3</v>
          </cell>
          <cell r="G4204">
            <v>36526</v>
          </cell>
          <cell r="H4204">
            <v>999</v>
          </cell>
          <cell r="I4204">
            <v>4</v>
          </cell>
          <cell r="J4204">
            <v>3</v>
          </cell>
        </row>
        <row r="4205">
          <cell r="A4205" t="str">
            <v>SSGN</v>
          </cell>
          <cell r="B4205" t="str">
            <v>Secondary Service Greater than 5kW w/o ID</v>
          </cell>
          <cell r="C4205">
            <v>30</v>
          </cell>
          <cell r="D4205">
            <v>25</v>
          </cell>
          <cell r="E4205" t="str">
            <v>R=A1D</v>
          </cell>
          <cell r="F4205">
            <v>3</v>
          </cell>
          <cell r="G4205">
            <v>36825</v>
          </cell>
          <cell r="H4205">
            <v>999</v>
          </cell>
          <cell r="I4205">
            <v>3</v>
          </cell>
          <cell r="J4205">
            <v>2</v>
          </cell>
        </row>
        <row r="4206">
          <cell r="A4206" t="str">
            <v>SSNN</v>
          </cell>
          <cell r="B4206" t="str">
            <v>Secondary Service Greater than 5kW w/o ID</v>
          </cell>
          <cell r="C4206">
            <v>30</v>
          </cell>
          <cell r="D4206">
            <v>25</v>
          </cell>
          <cell r="E4206" t="str">
            <v>R=PWS</v>
          </cell>
          <cell r="F4206">
            <v>3</v>
          </cell>
          <cell r="H4206">
            <v>240</v>
          </cell>
          <cell r="I4206">
            <v>4</v>
          </cell>
          <cell r="J4206">
            <v>1</v>
          </cell>
        </row>
        <row r="4207">
          <cell r="A4207" t="str">
            <v>SSNN</v>
          </cell>
          <cell r="B4207" t="str">
            <v>Secondary Service Greater than 5kW w/o ID</v>
          </cell>
          <cell r="C4207">
            <v>30</v>
          </cell>
          <cell r="D4207">
            <v>25</v>
          </cell>
          <cell r="E4207" t="str">
            <v>R=A1D</v>
          </cell>
          <cell r="F4207">
            <v>3</v>
          </cell>
          <cell r="G4207">
            <v>37095</v>
          </cell>
          <cell r="H4207">
            <v>999</v>
          </cell>
          <cell r="I4207">
            <v>4</v>
          </cell>
          <cell r="J4207">
            <v>2</v>
          </cell>
        </row>
        <row r="4208">
          <cell r="A4208" t="str">
            <v>SSGN</v>
          </cell>
          <cell r="B4208" t="str">
            <v>Secondary Service Greater than 5kW w/o ID</v>
          </cell>
          <cell r="C4208">
            <v>30</v>
          </cell>
          <cell r="D4208">
            <v>25</v>
          </cell>
          <cell r="E4208" t="str">
            <v>R=A1D</v>
          </cell>
          <cell r="F4208">
            <v>3</v>
          </cell>
          <cell r="G4208">
            <v>37070</v>
          </cell>
          <cell r="H4208">
            <v>999</v>
          </cell>
          <cell r="I4208">
            <v>4</v>
          </cell>
          <cell r="J4208">
            <v>1</v>
          </cell>
        </row>
        <row r="4209">
          <cell r="A4209" t="str">
            <v>SSGN</v>
          </cell>
          <cell r="B4209" t="str">
            <v>Secondary Service Greater than 5kW w/o ID</v>
          </cell>
          <cell r="C4209">
            <v>30</v>
          </cell>
          <cell r="D4209">
            <v>25</v>
          </cell>
          <cell r="E4209" t="str">
            <v>R=A1D</v>
          </cell>
          <cell r="F4209">
            <v>3</v>
          </cell>
          <cell r="G4209">
            <v>37174</v>
          </cell>
          <cell r="H4209">
            <v>999</v>
          </cell>
          <cell r="I4209">
            <v>4</v>
          </cell>
          <cell r="J4209">
            <v>4</v>
          </cell>
        </row>
        <row r="4210">
          <cell r="A4210" t="str">
            <v>SSGN</v>
          </cell>
          <cell r="B4210" t="str">
            <v>Secondary Service Greater than 5kW w/o ID</v>
          </cell>
          <cell r="C4210">
            <v>30</v>
          </cell>
          <cell r="D4210">
            <v>25</v>
          </cell>
          <cell r="E4210" t="str">
            <v>R=A1D</v>
          </cell>
          <cell r="F4210">
            <v>3</v>
          </cell>
          <cell r="G4210">
            <v>37411</v>
          </cell>
          <cell r="H4210">
            <v>999</v>
          </cell>
          <cell r="I4210">
            <v>4</v>
          </cell>
          <cell r="J4210">
            <v>2</v>
          </cell>
        </row>
        <row r="4211">
          <cell r="A4211" t="str">
            <v>SSGN</v>
          </cell>
          <cell r="B4211" t="str">
            <v>Secondary Service Greater than 5kW w/o ID</v>
          </cell>
          <cell r="C4211">
            <v>30</v>
          </cell>
          <cell r="D4211">
            <v>25</v>
          </cell>
          <cell r="E4211" t="str">
            <v>R=A1D</v>
          </cell>
          <cell r="F4211">
            <v>3</v>
          </cell>
          <cell r="G4211">
            <v>37480</v>
          </cell>
          <cell r="H4211">
            <v>999</v>
          </cell>
          <cell r="I4211">
            <v>4</v>
          </cell>
          <cell r="J4211">
            <v>4</v>
          </cell>
        </row>
        <row r="4212">
          <cell r="A4212" t="str">
            <v>SSNN</v>
          </cell>
          <cell r="B4212" t="str">
            <v>Secondary Service Greater than 5kW w/o ID</v>
          </cell>
          <cell r="C4212">
            <v>30</v>
          </cell>
          <cell r="D4212">
            <v>25</v>
          </cell>
          <cell r="E4212" t="str">
            <v>R=A1D</v>
          </cell>
          <cell r="F4212">
            <v>3</v>
          </cell>
          <cell r="G4212">
            <v>37505</v>
          </cell>
          <cell r="H4212">
            <v>999</v>
          </cell>
          <cell r="I4212">
            <v>3</v>
          </cell>
          <cell r="J4212">
            <v>2</v>
          </cell>
        </row>
        <row r="4213">
          <cell r="A4213" t="str">
            <v>SSGN</v>
          </cell>
          <cell r="B4213" t="str">
            <v>Secondary Service Greater than 5kW w/o ID</v>
          </cell>
          <cell r="C4213">
            <v>30</v>
          </cell>
          <cell r="D4213">
            <v>25</v>
          </cell>
          <cell r="E4213" t="str">
            <v>R=A1D</v>
          </cell>
          <cell r="F4213">
            <v>3</v>
          </cell>
          <cell r="G4213">
            <v>38748</v>
          </cell>
          <cell r="H4213">
            <v>999</v>
          </cell>
          <cell r="I4213">
            <v>3</v>
          </cell>
          <cell r="J4213">
            <v>7</v>
          </cell>
        </row>
        <row r="4214">
          <cell r="A4214" t="str">
            <v>SSAN</v>
          </cell>
          <cell r="B4214" t="str">
            <v>Secondary Service Greater than 5kW w/o ID</v>
          </cell>
          <cell r="C4214">
            <v>30</v>
          </cell>
          <cell r="D4214">
            <v>25</v>
          </cell>
          <cell r="E4214" t="str">
            <v>R=A1D</v>
          </cell>
          <cell r="F4214">
            <v>3</v>
          </cell>
          <cell r="G4214">
            <v>38748</v>
          </cell>
          <cell r="H4214">
            <v>999</v>
          </cell>
          <cell r="I4214">
            <v>3</v>
          </cell>
          <cell r="J4214">
            <v>1</v>
          </cell>
        </row>
        <row r="4215">
          <cell r="A4215" t="str">
            <v>SSPN</v>
          </cell>
          <cell r="B4215" t="str">
            <v>Secondary Service Greater than 5kW w/o ID</v>
          </cell>
          <cell r="C4215">
            <v>30</v>
          </cell>
          <cell r="D4215">
            <v>25</v>
          </cell>
          <cell r="E4215" t="str">
            <v>R=A1D</v>
          </cell>
          <cell r="F4215">
            <v>3</v>
          </cell>
          <cell r="G4215">
            <v>38730</v>
          </cell>
          <cell r="H4215">
            <v>999</v>
          </cell>
          <cell r="I4215">
            <v>4</v>
          </cell>
          <cell r="J4215">
            <v>1</v>
          </cell>
        </row>
        <row r="4216">
          <cell r="A4216" t="str">
            <v>SSGN</v>
          </cell>
          <cell r="B4216" t="str">
            <v>Secondary Service Greater than 5kW w/o ID</v>
          </cell>
          <cell r="C4216">
            <v>30</v>
          </cell>
          <cell r="D4216">
            <v>25</v>
          </cell>
          <cell r="E4216" t="str">
            <v>R=A1D</v>
          </cell>
          <cell r="F4216">
            <v>3</v>
          </cell>
          <cell r="G4216">
            <v>38889</v>
          </cell>
          <cell r="H4216">
            <v>999</v>
          </cell>
          <cell r="I4216">
            <v>3</v>
          </cell>
          <cell r="J4216">
            <v>2</v>
          </cell>
        </row>
        <row r="4217">
          <cell r="A4217" t="str">
            <v>SSAN</v>
          </cell>
          <cell r="B4217" t="str">
            <v>Secondary Service Greater than 5kW w/o ID</v>
          </cell>
          <cell r="C4217">
            <v>30</v>
          </cell>
          <cell r="D4217">
            <v>25</v>
          </cell>
          <cell r="E4217" t="str">
            <v>R=A1D</v>
          </cell>
          <cell r="F4217">
            <v>3</v>
          </cell>
          <cell r="G4217">
            <v>38810</v>
          </cell>
          <cell r="H4217">
            <v>999</v>
          </cell>
          <cell r="I4217">
            <v>3</v>
          </cell>
          <cell r="J4217">
            <v>1</v>
          </cell>
        </row>
        <row r="4218">
          <cell r="A4218" t="str">
            <v>SSGN</v>
          </cell>
          <cell r="B4218" t="str">
            <v>Secondary Service Greater than 5kW w/o ID</v>
          </cell>
          <cell r="C4218">
            <v>30</v>
          </cell>
          <cell r="D4218">
            <v>25</v>
          </cell>
          <cell r="E4218" t="str">
            <v>R=A1D</v>
          </cell>
          <cell r="F4218">
            <v>3</v>
          </cell>
          <cell r="G4218">
            <v>38994</v>
          </cell>
          <cell r="H4218">
            <v>999</v>
          </cell>
          <cell r="I4218">
            <v>4</v>
          </cell>
          <cell r="J4218">
            <v>5</v>
          </cell>
        </row>
        <row r="4219">
          <cell r="A4219" t="str">
            <v>SSGN</v>
          </cell>
          <cell r="B4219" t="str">
            <v>Secondary Service Greater than 5kW w/o ID</v>
          </cell>
          <cell r="C4219">
            <v>30</v>
          </cell>
          <cell r="D4219">
            <v>25</v>
          </cell>
          <cell r="E4219" t="str">
            <v>R=A1D</v>
          </cell>
          <cell r="F4219">
            <v>3</v>
          </cell>
          <cell r="G4219">
            <v>39000</v>
          </cell>
          <cell r="H4219">
            <v>999</v>
          </cell>
          <cell r="I4219">
            <v>3</v>
          </cell>
          <cell r="J4219">
            <v>4</v>
          </cell>
        </row>
        <row r="4220">
          <cell r="A4220" t="str">
            <v>SSGN</v>
          </cell>
          <cell r="B4220" t="str">
            <v>Secondary Service Greater than 5kW w/o ID</v>
          </cell>
          <cell r="C4220">
            <v>30</v>
          </cell>
          <cell r="D4220">
            <v>25</v>
          </cell>
          <cell r="E4220" t="str">
            <v>R=A1R</v>
          </cell>
          <cell r="F4220">
            <v>3</v>
          </cell>
          <cell r="G4220">
            <v>39009</v>
          </cell>
          <cell r="H4220">
            <v>999</v>
          </cell>
          <cell r="I4220">
            <v>4</v>
          </cell>
          <cell r="J4220">
            <v>3</v>
          </cell>
        </row>
        <row r="4221">
          <cell r="A4221" t="str">
            <v>SSNN</v>
          </cell>
          <cell r="B4221" t="str">
            <v>Secondary Service Greater than 5kW w/o ID</v>
          </cell>
          <cell r="C4221">
            <v>30</v>
          </cell>
          <cell r="D4221">
            <v>25</v>
          </cell>
          <cell r="E4221" t="str">
            <v>R=A1R</v>
          </cell>
          <cell r="F4221">
            <v>3</v>
          </cell>
          <cell r="G4221">
            <v>39048</v>
          </cell>
          <cell r="H4221">
            <v>999</v>
          </cell>
          <cell r="I4221">
            <v>4</v>
          </cell>
          <cell r="J4221">
            <v>7</v>
          </cell>
        </row>
        <row r="4222">
          <cell r="A4222" t="str">
            <v>SSPN</v>
          </cell>
          <cell r="B4222" t="str">
            <v>Secondary Service Greater than 5kW w/o ID</v>
          </cell>
          <cell r="C4222">
            <v>30</v>
          </cell>
          <cell r="D4222">
            <v>25</v>
          </cell>
          <cell r="E4222" t="str">
            <v>R=A1D</v>
          </cell>
          <cell r="F4222">
            <v>3</v>
          </cell>
          <cell r="G4222">
            <v>38958</v>
          </cell>
          <cell r="H4222">
            <v>999</v>
          </cell>
          <cell r="I4222">
            <v>4</v>
          </cell>
          <cell r="J4222">
            <v>1</v>
          </cell>
        </row>
        <row r="4223">
          <cell r="A4223" t="str">
            <v>SSNN</v>
          </cell>
          <cell r="B4223" t="str">
            <v>Secondary Service Greater than 5kW w/o ID</v>
          </cell>
          <cell r="C4223">
            <v>30</v>
          </cell>
          <cell r="D4223">
            <v>25</v>
          </cell>
          <cell r="E4223" t="str">
            <v>R=A1R</v>
          </cell>
          <cell r="F4223">
            <v>3</v>
          </cell>
          <cell r="G4223">
            <v>39202</v>
          </cell>
          <cell r="H4223">
            <v>999</v>
          </cell>
          <cell r="I4223">
            <v>3</v>
          </cell>
          <cell r="J4223">
            <v>3</v>
          </cell>
        </row>
        <row r="4224">
          <cell r="A4224" t="str">
            <v>SSNN</v>
          </cell>
          <cell r="B4224" t="str">
            <v>Secondary Service Greater than 5kW w/o ID</v>
          </cell>
          <cell r="C4224">
            <v>30</v>
          </cell>
          <cell r="D4224">
            <v>25</v>
          </cell>
          <cell r="E4224" t="str">
            <v>R=A1D</v>
          </cell>
          <cell r="F4224">
            <v>3</v>
          </cell>
          <cell r="G4224">
            <v>39245</v>
          </cell>
          <cell r="H4224">
            <v>999</v>
          </cell>
          <cell r="I4224">
            <v>4</v>
          </cell>
          <cell r="J4224">
            <v>4</v>
          </cell>
        </row>
        <row r="4225">
          <cell r="A4225" t="str">
            <v>SSAN</v>
          </cell>
          <cell r="B4225" t="str">
            <v>Secondary Service Greater than 5kW w/o ID</v>
          </cell>
          <cell r="C4225">
            <v>30</v>
          </cell>
          <cell r="D4225">
            <v>25</v>
          </cell>
          <cell r="E4225" t="str">
            <v>R=A1R</v>
          </cell>
          <cell r="F4225">
            <v>3</v>
          </cell>
          <cell r="G4225">
            <v>39309</v>
          </cell>
          <cell r="H4225">
            <v>999</v>
          </cell>
          <cell r="I4225">
            <v>4</v>
          </cell>
          <cell r="J4225">
            <v>2</v>
          </cell>
        </row>
        <row r="4226">
          <cell r="A4226" t="str">
            <v>SSGN</v>
          </cell>
          <cell r="B4226" t="str">
            <v>Secondary Service Greater than 5kW w/o ID</v>
          </cell>
          <cell r="C4226">
            <v>30</v>
          </cell>
          <cell r="D4226">
            <v>25</v>
          </cell>
          <cell r="E4226" t="str">
            <v>R=A1R</v>
          </cell>
          <cell r="F4226">
            <v>3</v>
          </cell>
          <cell r="G4226">
            <v>39342</v>
          </cell>
          <cell r="H4226">
            <v>999</v>
          </cell>
          <cell r="I4226">
            <v>4</v>
          </cell>
          <cell r="J4226">
            <v>4</v>
          </cell>
        </row>
        <row r="4227">
          <cell r="A4227" t="str">
            <v>SSNN</v>
          </cell>
          <cell r="B4227" t="str">
            <v>Secondary Service Greater than 5kW w/o ID</v>
          </cell>
          <cell r="C4227">
            <v>30</v>
          </cell>
          <cell r="D4227">
            <v>25</v>
          </cell>
          <cell r="E4227" t="str">
            <v>R=A1D</v>
          </cell>
          <cell r="F4227">
            <v>3</v>
          </cell>
          <cell r="G4227">
            <v>39472</v>
          </cell>
          <cell r="H4227">
            <v>999</v>
          </cell>
          <cell r="I4227">
            <v>4</v>
          </cell>
          <cell r="J4227">
            <v>4</v>
          </cell>
        </row>
        <row r="4228">
          <cell r="A4228" t="str">
            <v>SSNN</v>
          </cell>
          <cell r="B4228" t="str">
            <v>Secondary Service Greater than 5kW w/o ID</v>
          </cell>
          <cell r="C4228">
            <v>30</v>
          </cell>
          <cell r="D4228">
            <v>25</v>
          </cell>
          <cell r="E4228" t="str">
            <v>R=A1D</v>
          </cell>
          <cell r="F4228">
            <v>3</v>
          </cell>
          <cell r="G4228">
            <v>39557</v>
          </cell>
          <cell r="H4228">
            <v>999</v>
          </cell>
          <cell r="I4228">
            <v>3</v>
          </cell>
          <cell r="J4228">
            <v>22</v>
          </cell>
        </row>
        <row r="4229">
          <cell r="A4229" t="str">
            <v>SSPN</v>
          </cell>
          <cell r="B4229" t="str">
            <v>Secondary Service Greater than 5kW w/o ID</v>
          </cell>
          <cell r="C4229">
            <v>30</v>
          </cell>
          <cell r="D4229">
            <v>25</v>
          </cell>
          <cell r="E4229" t="str">
            <v>R=A1R</v>
          </cell>
          <cell r="F4229">
            <v>3</v>
          </cell>
          <cell r="G4229">
            <v>39475</v>
          </cell>
          <cell r="H4229">
            <v>999</v>
          </cell>
          <cell r="I4229">
            <v>4</v>
          </cell>
          <cell r="J4229">
            <v>2</v>
          </cell>
        </row>
        <row r="4230">
          <cell r="A4230" t="str">
            <v>SSAN</v>
          </cell>
          <cell r="B4230" t="str">
            <v>Secondary Service Greater than 5kW w/o ID</v>
          </cell>
          <cell r="C4230">
            <v>30</v>
          </cell>
          <cell r="D4230">
            <v>25</v>
          </cell>
          <cell r="E4230" t="str">
            <v>R=A1D</v>
          </cell>
          <cell r="F4230">
            <v>3</v>
          </cell>
          <cell r="G4230">
            <v>39764</v>
          </cell>
          <cell r="H4230">
            <v>999</v>
          </cell>
          <cell r="I4230">
            <v>4</v>
          </cell>
          <cell r="J4230">
            <v>8</v>
          </cell>
        </row>
        <row r="4231">
          <cell r="A4231" t="str">
            <v>SSGN</v>
          </cell>
          <cell r="B4231" t="str">
            <v>Secondary Service Greater than 5kW w/o ID</v>
          </cell>
          <cell r="C4231">
            <v>30</v>
          </cell>
          <cell r="D4231">
            <v>25</v>
          </cell>
          <cell r="E4231" t="str">
            <v>R=A1D+</v>
          </cell>
          <cell r="F4231">
            <v>3</v>
          </cell>
          <cell r="G4231">
            <v>40290</v>
          </cell>
          <cell r="H4231">
            <v>999</v>
          </cell>
          <cell r="I4231">
            <v>4</v>
          </cell>
          <cell r="J4231">
            <v>5</v>
          </cell>
        </row>
        <row r="4232">
          <cell r="A4232" t="str">
            <v>SSGN</v>
          </cell>
          <cell r="B4232" t="str">
            <v>Secondary Service Greater than 5kW w/o ID</v>
          </cell>
          <cell r="C4232">
            <v>30</v>
          </cell>
          <cell r="D4232">
            <v>25</v>
          </cell>
          <cell r="E4232" t="str">
            <v>R=K5WS</v>
          </cell>
          <cell r="F4232">
            <v>3</v>
          </cell>
          <cell r="H4232">
            <v>240</v>
          </cell>
          <cell r="I4232">
            <v>3</v>
          </cell>
          <cell r="J4232">
            <v>1</v>
          </cell>
        </row>
        <row r="4233">
          <cell r="A4233" t="str">
            <v>SSNN</v>
          </cell>
          <cell r="B4233" t="str">
            <v>Secondary Service Greater than 5kW w/o ID</v>
          </cell>
          <cell r="C4233">
            <v>30</v>
          </cell>
          <cell r="D4233">
            <v>25</v>
          </cell>
          <cell r="E4233" t="str">
            <v>R=A1D</v>
          </cell>
          <cell r="F4233">
            <v>3</v>
          </cell>
          <cell r="H4233">
            <v>120</v>
          </cell>
          <cell r="I4233">
            <v>3</v>
          </cell>
          <cell r="J4233">
            <v>1</v>
          </cell>
        </row>
        <row r="4234">
          <cell r="A4234" t="str">
            <v>SSGN</v>
          </cell>
          <cell r="B4234" t="str">
            <v>Secondary Service Greater than 5kW w/o ID</v>
          </cell>
          <cell r="C4234">
            <v>30</v>
          </cell>
          <cell r="D4234">
            <v>25</v>
          </cell>
          <cell r="E4234" t="str">
            <v>R=SV4SD</v>
          </cell>
          <cell r="F4234">
            <v>3</v>
          </cell>
          <cell r="H4234">
            <v>208</v>
          </cell>
          <cell r="I4234">
            <v>4</v>
          </cell>
          <cell r="J4234">
            <v>4</v>
          </cell>
        </row>
        <row r="4235">
          <cell r="A4235" t="str">
            <v>SSGN</v>
          </cell>
          <cell r="B4235" t="str">
            <v>Secondary Service Greater than 5kW w/o ID</v>
          </cell>
          <cell r="C4235">
            <v>30</v>
          </cell>
          <cell r="D4235">
            <v>25</v>
          </cell>
          <cell r="E4235" t="str">
            <v>R=K5WS</v>
          </cell>
          <cell r="F4235">
            <v>3</v>
          </cell>
          <cell r="H4235">
            <v>120</v>
          </cell>
          <cell r="I4235">
            <v>3</v>
          </cell>
          <cell r="J4235">
            <v>1</v>
          </cell>
        </row>
        <row r="4236">
          <cell r="A4236" t="str">
            <v>SSGN</v>
          </cell>
          <cell r="B4236" t="str">
            <v>Secondary Service Greater than 5kW w/o ID</v>
          </cell>
          <cell r="C4236">
            <v>30</v>
          </cell>
          <cell r="D4236">
            <v>25</v>
          </cell>
          <cell r="E4236" t="str">
            <v>R=K5WS</v>
          </cell>
          <cell r="F4236">
            <v>3</v>
          </cell>
          <cell r="H4236">
            <v>277</v>
          </cell>
          <cell r="I4236">
            <v>4</v>
          </cell>
          <cell r="J4236">
            <v>4</v>
          </cell>
        </row>
        <row r="4237">
          <cell r="A4237" t="str">
            <v>SSNN</v>
          </cell>
          <cell r="B4237" t="str">
            <v>Secondary Service Greater than 5kW w/o ID</v>
          </cell>
          <cell r="C4237">
            <v>30</v>
          </cell>
          <cell r="D4237">
            <v>25</v>
          </cell>
          <cell r="E4237" t="str">
            <v>R=DXS2</v>
          </cell>
          <cell r="F4237">
            <v>3</v>
          </cell>
          <cell r="H4237">
            <v>240</v>
          </cell>
          <cell r="I4237">
            <v>4</v>
          </cell>
          <cell r="J4237">
            <v>3</v>
          </cell>
        </row>
        <row r="4238">
          <cell r="A4238" t="str">
            <v>SSNN</v>
          </cell>
          <cell r="B4238" t="str">
            <v>Secondary Service Greater than 5kW w/o ID</v>
          </cell>
          <cell r="C4238">
            <v>30</v>
          </cell>
          <cell r="D4238">
            <v>25</v>
          </cell>
          <cell r="E4238" t="str">
            <v>R=A1D</v>
          </cell>
          <cell r="F4238">
            <v>3</v>
          </cell>
          <cell r="H4238">
            <v>240</v>
          </cell>
          <cell r="I4238">
            <v>4</v>
          </cell>
          <cell r="J4238">
            <v>1</v>
          </cell>
        </row>
        <row r="4239">
          <cell r="A4239" t="str">
            <v>SSNN</v>
          </cell>
          <cell r="B4239" t="str">
            <v>Secondary Service Greater than 5kW w/o ID</v>
          </cell>
          <cell r="C4239">
            <v>30</v>
          </cell>
          <cell r="D4239">
            <v>25</v>
          </cell>
          <cell r="E4239" t="str">
            <v>R=D5S8E</v>
          </cell>
          <cell r="F4239">
            <v>3</v>
          </cell>
          <cell r="H4239">
            <v>277</v>
          </cell>
          <cell r="I4239">
            <v>4</v>
          </cell>
          <cell r="J4239">
            <v>1</v>
          </cell>
        </row>
        <row r="4240">
          <cell r="A4240" t="str">
            <v>SSNN</v>
          </cell>
          <cell r="B4240" t="str">
            <v>Secondary Service Greater than 5kW w/o ID</v>
          </cell>
          <cell r="C4240">
            <v>30</v>
          </cell>
          <cell r="D4240">
            <v>25</v>
          </cell>
          <cell r="E4240" t="str">
            <v>R=SV4SD</v>
          </cell>
          <cell r="F4240">
            <v>3</v>
          </cell>
          <cell r="H4240">
            <v>999</v>
          </cell>
          <cell r="I4240">
            <v>4</v>
          </cell>
          <cell r="J4240">
            <v>3</v>
          </cell>
        </row>
        <row r="4241">
          <cell r="A4241" t="str">
            <v>SSMN</v>
          </cell>
          <cell r="B4241" t="str">
            <v>Secondary Service Greater than 5kW w/o ID</v>
          </cell>
          <cell r="C4241">
            <v>30</v>
          </cell>
          <cell r="D4241">
            <v>25</v>
          </cell>
          <cell r="E4241" t="str">
            <v>R=SV4SD</v>
          </cell>
          <cell r="F4241">
            <v>3</v>
          </cell>
          <cell r="H4241">
            <v>240</v>
          </cell>
          <cell r="I4241">
            <v>4</v>
          </cell>
          <cell r="J4241">
            <v>1</v>
          </cell>
        </row>
        <row r="4242">
          <cell r="A4242" t="str">
            <v>SSPN</v>
          </cell>
          <cell r="B4242" t="str">
            <v>Secondary Service Greater than 5kW w/o ID</v>
          </cell>
          <cell r="C4242">
            <v>30</v>
          </cell>
          <cell r="D4242">
            <v>25</v>
          </cell>
          <cell r="E4242" t="str">
            <v>R=A1D</v>
          </cell>
          <cell r="F4242">
            <v>3</v>
          </cell>
          <cell r="H4242">
            <v>999</v>
          </cell>
          <cell r="I4242">
            <v>3</v>
          </cell>
          <cell r="J4242">
            <v>11</v>
          </cell>
        </row>
        <row r="4243">
          <cell r="A4243" t="str">
            <v>SMNN</v>
          </cell>
          <cell r="B4243" t="str">
            <v>Secondary Service Greater than 5kW w/o ID</v>
          </cell>
          <cell r="C4243">
            <v>30</v>
          </cell>
          <cell r="D4243">
            <v>25</v>
          </cell>
          <cell r="E4243" t="str">
            <v>R=VM62S</v>
          </cell>
          <cell r="F4243">
            <v>3</v>
          </cell>
          <cell r="H4243">
            <v>480</v>
          </cell>
          <cell r="I4243">
            <v>3</v>
          </cell>
          <cell r="J4243">
            <v>1</v>
          </cell>
        </row>
        <row r="4244">
          <cell r="A4244" t="str">
            <v>SSNN</v>
          </cell>
          <cell r="B4244" t="str">
            <v>Secondary Service Greater than 5kW w/o ID</v>
          </cell>
          <cell r="C4244">
            <v>30</v>
          </cell>
          <cell r="D4244">
            <v>25</v>
          </cell>
          <cell r="E4244" t="str">
            <v>R=A1D</v>
          </cell>
          <cell r="F4244">
            <v>3</v>
          </cell>
          <cell r="G4244">
            <v>38293</v>
          </cell>
          <cell r="H4244">
            <v>999</v>
          </cell>
          <cell r="I4244">
            <v>3</v>
          </cell>
          <cell r="J4244">
            <v>5</v>
          </cell>
        </row>
        <row r="4245">
          <cell r="A4245" t="str">
            <v>SSGN</v>
          </cell>
          <cell r="B4245" t="str">
            <v>Secondary Service Greater than 5kW w/o ID</v>
          </cell>
          <cell r="C4245">
            <v>30</v>
          </cell>
          <cell r="D4245">
            <v>25</v>
          </cell>
          <cell r="E4245" t="str">
            <v>R=A1D</v>
          </cell>
          <cell r="F4245">
            <v>3</v>
          </cell>
          <cell r="G4245">
            <v>38482</v>
          </cell>
          <cell r="H4245">
            <v>999</v>
          </cell>
          <cell r="I4245">
            <v>3</v>
          </cell>
          <cell r="J4245">
            <v>1</v>
          </cell>
        </row>
        <row r="4246">
          <cell r="A4246" t="str">
            <v>SSNN</v>
          </cell>
          <cell r="B4246" t="str">
            <v>Secondary Service Greater than 5kW w/o ID</v>
          </cell>
          <cell r="C4246">
            <v>30</v>
          </cell>
          <cell r="D4246">
            <v>25</v>
          </cell>
          <cell r="E4246" t="str">
            <v>R=A1D</v>
          </cell>
          <cell r="F4246">
            <v>3</v>
          </cell>
          <cell r="G4246">
            <v>38238</v>
          </cell>
          <cell r="H4246">
            <v>999</v>
          </cell>
          <cell r="I4246">
            <v>3</v>
          </cell>
          <cell r="J4246">
            <v>2</v>
          </cell>
        </row>
        <row r="4247">
          <cell r="A4247" t="str">
            <v>SSGN</v>
          </cell>
          <cell r="B4247" t="str">
            <v>Secondary Service Greater than 5kW w/o ID</v>
          </cell>
          <cell r="C4247">
            <v>30</v>
          </cell>
          <cell r="D4247">
            <v>25</v>
          </cell>
          <cell r="E4247" t="str">
            <v>R=A1D</v>
          </cell>
          <cell r="F4247">
            <v>3</v>
          </cell>
          <cell r="G4247">
            <v>38182</v>
          </cell>
          <cell r="H4247">
            <v>999</v>
          </cell>
          <cell r="I4247">
            <v>3</v>
          </cell>
          <cell r="J4247">
            <v>1</v>
          </cell>
        </row>
        <row r="4248">
          <cell r="A4248" t="str">
            <v>SSGN</v>
          </cell>
          <cell r="B4248" t="str">
            <v>Secondary Service Greater than 5kW w/o ID</v>
          </cell>
          <cell r="C4248">
            <v>30</v>
          </cell>
          <cell r="D4248">
            <v>25</v>
          </cell>
          <cell r="E4248" t="str">
            <v>R=A1D</v>
          </cell>
          <cell r="F4248">
            <v>3</v>
          </cell>
          <cell r="G4248">
            <v>38161</v>
          </cell>
          <cell r="H4248">
            <v>999</v>
          </cell>
          <cell r="I4248">
            <v>4</v>
          </cell>
          <cell r="J4248">
            <v>37</v>
          </cell>
        </row>
        <row r="4249">
          <cell r="A4249" t="str">
            <v>SSNN</v>
          </cell>
          <cell r="B4249" t="str">
            <v>Secondary Service Greater than 5kW w/o ID</v>
          </cell>
          <cell r="C4249">
            <v>30</v>
          </cell>
          <cell r="D4249">
            <v>25</v>
          </cell>
          <cell r="E4249" t="str">
            <v>R=A1D</v>
          </cell>
          <cell r="F4249">
            <v>3</v>
          </cell>
          <cell r="G4249">
            <v>38334</v>
          </cell>
          <cell r="H4249">
            <v>999</v>
          </cell>
          <cell r="I4249">
            <v>4</v>
          </cell>
          <cell r="J4249">
            <v>5</v>
          </cell>
        </row>
        <row r="4250">
          <cell r="A4250" t="str">
            <v>SSNN</v>
          </cell>
          <cell r="B4250" t="str">
            <v>Secondary Service Greater than 5kW w/o ID</v>
          </cell>
          <cell r="C4250">
            <v>30</v>
          </cell>
          <cell r="D4250">
            <v>25</v>
          </cell>
          <cell r="E4250" t="str">
            <v>R=A1D</v>
          </cell>
          <cell r="F4250">
            <v>3</v>
          </cell>
          <cell r="G4250">
            <v>38450</v>
          </cell>
          <cell r="H4250">
            <v>480</v>
          </cell>
          <cell r="I4250">
            <v>3</v>
          </cell>
          <cell r="J4250">
            <v>1</v>
          </cell>
        </row>
        <row r="4251">
          <cell r="A4251" t="str">
            <v>SSAN</v>
          </cell>
          <cell r="B4251" t="str">
            <v>Secondary Service Greater than 5kW w/o ID</v>
          </cell>
          <cell r="C4251">
            <v>30</v>
          </cell>
          <cell r="D4251">
            <v>25</v>
          </cell>
          <cell r="E4251" t="str">
            <v>R=A1D</v>
          </cell>
          <cell r="F4251">
            <v>3</v>
          </cell>
          <cell r="G4251">
            <v>37942</v>
          </cell>
          <cell r="H4251">
            <v>999</v>
          </cell>
          <cell r="I4251">
            <v>4</v>
          </cell>
          <cell r="J4251">
            <v>1</v>
          </cell>
        </row>
        <row r="4252">
          <cell r="A4252" t="str">
            <v>SSGN</v>
          </cell>
          <cell r="B4252" t="str">
            <v>Secondary Service Greater than 5kW w/o ID</v>
          </cell>
          <cell r="C4252">
            <v>30</v>
          </cell>
          <cell r="D4252">
            <v>25</v>
          </cell>
          <cell r="E4252" t="str">
            <v>R=A1D</v>
          </cell>
          <cell r="F4252">
            <v>3</v>
          </cell>
          <cell r="G4252">
            <v>38589</v>
          </cell>
          <cell r="H4252">
            <v>999</v>
          </cell>
          <cell r="I4252">
            <v>3</v>
          </cell>
          <cell r="J4252">
            <v>3</v>
          </cell>
        </row>
        <row r="4253">
          <cell r="A4253" t="str">
            <v>SSNN</v>
          </cell>
          <cell r="B4253" t="str">
            <v>Secondary Service Greater than 5kW w/o ID</v>
          </cell>
          <cell r="C4253">
            <v>30</v>
          </cell>
          <cell r="D4253">
            <v>25</v>
          </cell>
          <cell r="E4253" t="str">
            <v>R=PWS</v>
          </cell>
          <cell r="F4253">
            <v>3</v>
          </cell>
          <cell r="H4253">
            <v>0</v>
          </cell>
          <cell r="I4253">
            <v>0</v>
          </cell>
          <cell r="J4253">
            <v>5</v>
          </cell>
        </row>
        <row r="4254">
          <cell r="A4254" t="str">
            <v>SSNN</v>
          </cell>
          <cell r="B4254" t="str">
            <v>Secondary Service Greater than 5kW w/o ID</v>
          </cell>
          <cell r="C4254">
            <v>30</v>
          </cell>
          <cell r="D4254">
            <v>25</v>
          </cell>
          <cell r="E4254" t="str">
            <v>R=DDS2</v>
          </cell>
          <cell r="F4254">
            <v>3</v>
          </cell>
          <cell r="H4254">
            <v>0</v>
          </cell>
          <cell r="I4254">
            <v>0</v>
          </cell>
          <cell r="J4254">
            <v>1</v>
          </cell>
        </row>
        <row r="4255">
          <cell r="A4255" t="str">
            <v>SSNN</v>
          </cell>
          <cell r="B4255" t="str">
            <v>Secondary Service Greater than 5kW w/o ID</v>
          </cell>
          <cell r="C4255">
            <v>30</v>
          </cell>
          <cell r="D4255">
            <v>25</v>
          </cell>
          <cell r="E4255" t="str">
            <v>R=A1D</v>
          </cell>
          <cell r="F4255">
            <v>3</v>
          </cell>
          <cell r="G4255">
            <v>37704</v>
          </cell>
          <cell r="H4255">
            <v>999</v>
          </cell>
          <cell r="I4255">
            <v>3</v>
          </cell>
          <cell r="J4255">
            <v>2</v>
          </cell>
        </row>
        <row r="4256">
          <cell r="A4256" t="str">
            <v>SSNN</v>
          </cell>
          <cell r="B4256" t="str">
            <v>Secondary Service Greater than 5kW w/o ID</v>
          </cell>
          <cell r="C4256">
            <v>30</v>
          </cell>
          <cell r="D4256">
            <v>25</v>
          </cell>
          <cell r="E4256" t="str">
            <v>R=A1D</v>
          </cell>
          <cell r="F4256">
            <v>3</v>
          </cell>
          <cell r="H4256">
            <v>208</v>
          </cell>
          <cell r="I4256">
            <v>3</v>
          </cell>
          <cell r="J4256">
            <v>2</v>
          </cell>
        </row>
        <row r="4257">
          <cell r="A4257" t="str">
            <v>SSGN</v>
          </cell>
          <cell r="B4257" t="str">
            <v>Secondary Service Greater than 5kW w/o ID</v>
          </cell>
          <cell r="C4257">
            <v>30</v>
          </cell>
          <cell r="D4257">
            <v>25</v>
          </cell>
          <cell r="E4257" t="str">
            <v>R=A1D</v>
          </cell>
          <cell r="F4257">
            <v>3</v>
          </cell>
          <cell r="G4257">
            <v>37896</v>
          </cell>
          <cell r="H4257">
            <v>999</v>
          </cell>
          <cell r="I4257">
            <v>3</v>
          </cell>
          <cell r="J4257">
            <v>1</v>
          </cell>
        </row>
        <row r="4258">
          <cell r="A4258" t="str">
            <v>SSGN</v>
          </cell>
          <cell r="B4258" t="str">
            <v>Secondary Service Greater than 5kW w/o ID</v>
          </cell>
          <cell r="C4258">
            <v>30</v>
          </cell>
          <cell r="D4258">
            <v>25</v>
          </cell>
          <cell r="E4258" t="str">
            <v>R=K6WS</v>
          </cell>
          <cell r="F4258">
            <v>3</v>
          </cell>
          <cell r="H4258">
            <v>240</v>
          </cell>
          <cell r="I4258">
            <v>4</v>
          </cell>
          <cell r="J4258">
            <v>1</v>
          </cell>
        </row>
        <row r="4259">
          <cell r="A4259" t="str">
            <v>SMNN</v>
          </cell>
          <cell r="B4259" t="str">
            <v>Secondary Service Greater than 5kW w/o ID</v>
          </cell>
          <cell r="C4259">
            <v>30</v>
          </cell>
          <cell r="D4259">
            <v>25</v>
          </cell>
          <cell r="E4259" t="str">
            <v>R=A1D</v>
          </cell>
          <cell r="F4259">
            <v>3</v>
          </cell>
          <cell r="H4259">
            <v>999</v>
          </cell>
          <cell r="I4259">
            <v>3</v>
          </cell>
          <cell r="J4259">
            <v>1</v>
          </cell>
        </row>
        <row r="4260">
          <cell r="A4260" t="str">
            <v>SSAN</v>
          </cell>
          <cell r="B4260" t="str">
            <v>Secondary Service Greater than 5kW w/o ID</v>
          </cell>
          <cell r="C4260">
            <v>30</v>
          </cell>
          <cell r="D4260">
            <v>25</v>
          </cell>
          <cell r="E4260" t="str">
            <v>R=A1D</v>
          </cell>
          <cell r="F4260">
            <v>3</v>
          </cell>
          <cell r="G4260">
            <v>36130</v>
          </cell>
          <cell r="H4260">
            <v>999</v>
          </cell>
          <cell r="I4260">
            <v>4</v>
          </cell>
          <cell r="J4260">
            <v>1</v>
          </cell>
        </row>
        <row r="4261">
          <cell r="A4261" t="str">
            <v>SSPN</v>
          </cell>
          <cell r="B4261" t="str">
            <v>Secondary Service Greater than 5kW w/o ID</v>
          </cell>
          <cell r="C4261">
            <v>30</v>
          </cell>
          <cell r="D4261">
            <v>25</v>
          </cell>
          <cell r="E4261" t="str">
            <v>R=A1D</v>
          </cell>
          <cell r="F4261">
            <v>3</v>
          </cell>
          <cell r="G4261">
            <v>36404</v>
          </cell>
          <cell r="H4261">
            <v>999</v>
          </cell>
          <cell r="I4261">
            <v>3</v>
          </cell>
          <cell r="J4261">
            <v>1</v>
          </cell>
        </row>
        <row r="4262">
          <cell r="A4262" t="str">
            <v>SSGN</v>
          </cell>
          <cell r="B4262" t="str">
            <v>Secondary Service Greater than 5kW w/o ID</v>
          </cell>
          <cell r="C4262">
            <v>30</v>
          </cell>
          <cell r="D4262">
            <v>25</v>
          </cell>
          <cell r="E4262" t="str">
            <v>R=A1D</v>
          </cell>
          <cell r="F4262">
            <v>3</v>
          </cell>
          <cell r="G4262">
            <v>36404</v>
          </cell>
          <cell r="H4262">
            <v>999</v>
          </cell>
          <cell r="I4262">
            <v>4</v>
          </cell>
          <cell r="J4262">
            <v>2</v>
          </cell>
        </row>
        <row r="4263">
          <cell r="A4263" t="str">
            <v>SSMN</v>
          </cell>
          <cell r="B4263" t="str">
            <v>Secondary Service Greater than 5kW w/o ID</v>
          </cell>
          <cell r="C4263">
            <v>30</v>
          </cell>
          <cell r="D4263">
            <v>25</v>
          </cell>
          <cell r="E4263" t="str">
            <v>R=A1D</v>
          </cell>
          <cell r="F4263">
            <v>3</v>
          </cell>
          <cell r="G4263">
            <v>36404</v>
          </cell>
          <cell r="H4263">
            <v>999</v>
          </cell>
          <cell r="I4263">
            <v>4</v>
          </cell>
          <cell r="J4263">
            <v>1</v>
          </cell>
        </row>
        <row r="4264">
          <cell r="A4264" t="str">
            <v>SSGN</v>
          </cell>
          <cell r="B4264" t="str">
            <v>Secondary Service Greater than 5kW w/o ID</v>
          </cell>
          <cell r="C4264">
            <v>30</v>
          </cell>
          <cell r="D4264">
            <v>25</v>
          </cell>
          <cell r="E4264" t="str">
            <v>R=A1D</v>
          </cell>
          <cell r="F4264">
            <v>3</v>
          </cell>
          <cell r="G4264">
            <v>36161</v>
          </cell>
          <cell r="H4264">
            <v>999</v>
          </cell>
          <cell r="I4264">
            <v>4</v>
          </cell>
          <cell r="J4264">
            <v>45</v>
          </cell>
        </row>
        <row r="4265">
          <cell r="A4265" t="str">
            <v>SSNN</v>
          </cell>
          <cell r="B4265" t="str">
            <v>Secondary Service Greater than 5kW w/o ID</v>
          </cell>
          <cell r="C4265">
            <v>30</v>
          </cell>
          <cell r="D4265">
            <v>25</v>
          </cell>
          <cell r="E4265" t="str">
            <v>R=A1D</v>
          </cell>
          <cell r="F4265">
            <v>3</v>
          </cell>
          <cell r="G4265">
            <v>35797</v>
          </cell>
          <cell r="H4265">
            <v>999</v>
          </cell>
          <cell r="I4265">
            <v>4</v>
          </cell>
          <cell r="J4265">
            <v>1</v>
          </cell>
        </row>
        <row r="4266">
          <cell r="A4266" t="str">
            <v>SMNN</v>
          </cell>
          <cell r="B4266" t="str">
            <v>Secondary Service Greater than 5kW w/o ID</v>
          </cell>
          <cell r="C4266">
            <v>30</v>
          </cell>
          <cell r="D4266">
            <v>25</v>
          </cell>
          <cell r="E4266" t="str">
            <v>R=A1D</v>
          </cell>
          <cell r="F4266">
            <v>3</v>
          </cell>
          <cell r="G4266">
            <v>36161</v>
          </cell>
          <cell r="H4266">
            <v>999</v>
          </cell>
          <cell r="I4266">
            <v>4</v>
          </cell>
          <cell r="J4266">
            <v>1</v>
          </cell>
        </row>
        <row r="4267">
          <cell r="A4267" t="str">
            <v>SSGN</v>
          </cell>
          <cell r="B4267" t="str">
            <v>Secondary Service Greater than 5kW w/o ID</v>
          </cell>
          <cell r="C4267">
            <v>30</v>
          </cell>
          <cell r="D4267">
            <v>25</v>
          </cell>
          <cell r="E4267" t="str">
            <v>R=SV4SD</v>
          </cell>
          <cell r="F4267">
            <v>3</v>
          </cell>
          <cell r="G4267">
            <v>36654</v>
          </cell>
          <cell r="H4267">
            <v>999</v>
          </cell>
          <cell r="I4267">
            <v>4</v>
          </cell>
          <cell r="J4267">
            <v>1</v>
          </cell>
        </row>
        <row r="4268">
          <cell r="A4268" t="str">
            <v>SSNN</v>
          </cell>
          <cell r="B4268" t="str">
            <v>Secondary Service Greater than 5kW w/o ID</v>
          </cell>
          <cell r="C4268">
            <v>30</v>
          </cell>
          <cell r="D4268">
            <v>25</v>
          </cell>
          <cell r="E4268" t="str">
            <v>R=A1D</v>
          </cell>
          <cell r="F4268">
            <v>3</v>
          </cell>
          <cell r="G4268">
            <v>36719</v>
          </cell>
          <cell r="H4268">
            <v>999</v>
          </cell>
          <cell r="I4268">
            <v>3</v>
          </cell>
          <cell r="J4268">
            <v>1</v>
          </cell>
        </row>
        <row r="4269">
          <cell r="A4269" t="str">
            <v>SSNN</v>
          </cell>
          <cell r="B4269" t="str">
            <v>Secondary Service Greater than 5kW w/o ID</v>
          </cell>
          <cell r="C4269">
            <v>30</v>
          </cell>
          <cell r="D4269">
            <v>25</v>
          </cell>
          <cell r="E4269" t="str">
            <v>R=A1D</v>
          </cell>
          <cell r="F4269">
            <v>3</v>
          </cell>
          <cell r="G4269">
            <v>36775</v>
          </cell>
          <cell r="H4269">
            <v>999</v>
          </cell>
          <cell r="I4269">
            <v>4</v>
          </cell>
          <cell r="J4269">
            <v>3</v>
          </cell>
        </row>
        <row r="4270">
          <cell r="A4270" t="str">
            <v>SSPN</v>
          </cell>
          <cell r="B4270" t="str">
            <v>Secondary Service Greater than 5kW w/o ID</v>
          </cell>
          <cell r="C4270">
            <v>30</v>
          </cell>
          <cell r="D4270">
            <v>25</v>
          </cell>
          <cell r="E4270" t="str">
            <v>R=A1D</v>
          </cell>
          <cell r="F4270">
            <v>3</v>
          </cell>
          <cell r="G4270">
            <v>36846</v>
          </cell>
          <cell r="H4270">
            <v>999</v>
          </cell>
          <cell r="I4270">
            <v>4</v>
          </cell>
          <cell r="J4270">
            <v>2</v>
          </cell>
        </row>
        <row r="4271">
          <cell r="A4271" t="str">
            <v>SSNN</v>
          </cell>
          <cell r="B4271" t="str">
            <v>Secondary Service Greater than 5kW w/o ID</v>
          </cell>
          <cell r="C4271">
            <v>30</v>
          </cell>
          <cell r="D4271">
            <v>25</v>
          </cell>
          <cell r="E4271" t="str">
            <v>R=A1D</v>
          </cell>
          <cell r="F4271">
            <v>3</v>
          </cell>
          <cell r="G4271">
            <v>36526</v>
          </cell>
          <cell r="H4271">
            <v>9999</v>
          </cell>
          <cell r="I4271">
            <v>4</v>
          </cell>
          <cell r="J4271">
            <v>1</v>
          </cell>
        </row>
        <row r="4272">
          <cell r="A4272" t="str">
            <v>SSNN</v>
          </cell>
          <cell r="B4272" t="str">
            <v>Secondary Service Greater than 5kW w/o ID</v>
          </cell>
          <cell r="C4272">
            <v>30</v>
          </cell>
          <cell r="D4272">
            <v>25</v>
          </cell>
          <cell r="E4272" t="str">
            <v>R=A1D</v>
          </cell>
          <cell r="F4272">
            <v>3</v>
          </cell>
          <cell r="G4272">
            <v>37012</v>
          </cell>
          <cell r="H4272">
            <v>999</v>
          </cell>
          <cell r="I4272">
            <v>3</v>
          </cell>
          <cell r="J4272">
            <v>3</v>
          </cell>
        </row>
        <row r="4273">
          <cell r="A4273" t="str">
            <v>SSGN</v>
          </cell>
          <cell r="B4273" t="str">
            <v>Secondary Service Greater than 5kW w/o ID</v>
          </cell>
          <cell r="C4273">
            <v>30</v>
          </cell>
          <cell r="D4273">
            <v>25</v>
          </cell>
          <cell r="E4273" t="str">
            <v>R=A1D</v>
          </cell>
          <cell r="F4273">
            <v>3</v>
          </cell>
          <cell r="G4273">
            <v>37012</v>
          </cell>
          <cell r="H4273">
            <v>999</v>
          </cell>
          <cell r="I4273">
            <v>4</v>
          </cell>
          <cell r="J4273">
            <v>2</v>
          </cell>
        </row>
        <row r="4274">
          <cell r="A4274" t="str">
            <v>SSNN</v>
          </cell>
          <cell r="B4274" t="str">
            <v>Secondary Service Greater than 5kW w/o ID</v>
          </cell>
          <cell r="C4274">
            <v>30</v>
          </cell>
          <cell r="D4274">
            <v>25</v>
          </cell>
          <cell r="E4274" t="str">
            <v>R=A1D</v>
          </cell>
          <cell r="F4274">
            <v>3</v>
          </cell>
          <cell r="G4274">
            <v>37047</v>
          </cell>
          <cell r="H4274">
            <v>999</v>
          </cell>
          <cell r="I4274">
            <v>3</v>
          </cell>
          <cell r="J4274">
            <v>1</v>
          </cell>
        </row>
        <row r="4275">
          <cell r="A4275" t="str">
            <v>SMNN</v>
          </cell>
          <cell r="B4275" t="str">
            <v>Secondary Service Greater than 5kW w/o ID</v>
          </cell>
          <cell r="C4275">
            <v>30</v>
          </cell>
          <cell r="D4275">
            <v>25</v>
          </cell>
          <cell r="E4275" t="str">
            <v>R=A1D</v>
          </cell>
          <cell r="F4275">
            <v>3</v>
          </cell>
          <cell r="G4275">
            <v>37071</v>
          </cell>
          <cell r="H4275">
            <v>999</v>
          </cell>
          <cell r="I4275">
            <v>4</v>
          </cell>
          <cell r="J4275">
            <v>1</v>
          </cell>
        </row>
        <row r="4276">
          <cell r="A4276" t="str">
            <v>SSGN</v>
          </cell>
          <cell r="B4276" t="str">
            <v>Secondary Service Greater than 5kW w/o ID</v>
          </cell>
          <cell r="C4276">
            <v>30</v>
          </cell>
          <cell r="D4276">
            <v>25</v>
          </cell>
          <cell r="E4276" t="str">
            <v>R=A1D</v>
          </cell>
          <cell r="F4276">
            <v>3</v>
          </cell>
          <cell r="G4276">
            <v>37095</v>
          </cell>
          <cell r="H4276">
            <v>999</v>
          </cell>
          <cell r="I4276">
            <v>4</v>
          </cell>
          <cell r="J4276">
            <v>6</v>
          </cell>
        </row>
        <row r="4277">
          <cell r="A4277" t="str">
            <v>SSGN</v>
          </cell>
          <cell r="B4277" t="str">
            <v>Secondary Service Greater than 5kW w/o ID</v>
          </cell>
          <cell r="C4277">
            <v>30</v>
          </cell>
          <cell r="D4277">
            <v>25</v>
          </cell>
          <cell r="E4277" t="str">
            <v>R=A1D</v>
          </cell>
          <cell r="F4277">
            <v>3</v>
          </cell>
          <cell r="G4277">
            <v>37207</v>
          </cell>
          <cell r="H4277">
            <v>999</v>
          </cell>
          <cell r="I4277">
            <v>4</v>
          </cell>
          <cell r="J4277">
            <v>3</v>
          </cell>
        </row>
        <row r="4278">
          <cell r="A4278" t="str">
            <v>SSPN</v>
          </cell>
          <cell r="B4278" t="str">
            <v>Secondary Service Greater than 5kW w/o ID</v>
          </cell>
          <cell r="C4278">
            <v>30</v>
          </cell>
          <cell r="D4278">
            <v>25</v>
          </cell>
          <cell r="E4278" t="str">
            <v>R=A1D</v>
          </cell>
          <cell r="F4278">
            <v>3</v>
          </cell>
          <cell r="G4278">
            <v>37181</v>
          </cell>
          <cell r="H4278">
            <v>999</v>
          </cell>
          <cell r="I4278">
            <v>3</v>
          </cell>
          <cell r="J4278">
            <v>1</v>
          </cell>
        </row>
        <row r="4279">
          <cell r="A4279" t="str">
            <v>SSNN</v>
          </cell>
          <cell r="B4279" t="str">
            <v>Secondary Service Greater than 5kW w/o ID</v>
          </cell>
          <cell r="C4279">
            <v>30</v>
          </cell>
          <cell r="D4279">
            <v>25</v>
          </cell>
          <cell r="E4279" t="str">
            <v>R=A1D</v>
          </cell>
          <cell r="F4279">
            <v>3</v>
          </cell>
          <cell r="G4279">
            <v>37362</v>
          </cell>
          <cell r="H4279">
            <v>240</v>
          </cell>
          <cell r="I4279">
            <v>4</v>
          </cell>
          <cell r="J4279">
            <v>1</v>
          </cell>
        </row>
        <row r="4280">
          <cell r="A4280" t="str">
            <v>SSPN</v>
          </cell>
          <cell r="B4280" t="str">
            <v>Secondary Service Greater than 5kW w/o ID</v>
          </cell>
          <cell r="C4280">
            <v>30</v>
          </cell>
          <cell r="D4280">
            <v>25</v>
          </cell>
          <cell r="E4280" t="str">
            <v>R=A1D</v>
          </cell>
          <cell r="F4280">
            <v>3</v>
          </cell>
          <cell r="G4280">
            <v>37641</v>
          </cell>
          <cell r="H4280">
            <v>999</v>
          </cell>
          <cell r="I4280">
            <v>4</v>
          </cell>
          <cell r="J4280">
            <v>2</v>
          </cell>
        </row>
        <row r="4281">
          <cell r="A4281" t="str">
            <v>SSGN</v>
          </cell>
          <cell r="B4281" t="str">
            <v>Secondary Service Greater than 5kW w/o ID</v>
          </cell>
          <cell r="C4281">
            <v>30</v>
          </cell>
          <cell r="D4281">
            <v>25</v>
          </cell>
          <cell r="E4281" t="str">
            <v>R=A1D</v>
          </cell>
          <cell r="F4281">
            <v>3</v>
          </cell>
          <cell r="G4281">
            <v>38748</v>
          </cell>
          <cell r="H4281">
            <v>999</v>
          </cell>
          <cell r="I4281">
            <v>4</v>
          </cell>
          <cell r="J4281">
            <v>3</v>
          </cell>
        </row>
        <row r="4282">
          <cell r="A4282" t="str">
            <v>SSGN</v>
          </cell>
          <cell r="B4282" t="str">
            <v>Secondary Service Greater than 5kW w/o ID</v>
          </cell>
          <cell r="C4282">
            <v>30</v>
          </cell>
          <cell r="D4282">
            <v>25</v>
          </cell>
          <cell r="E4282" t="str">
            <v>R=A1RL</v>
          </cell>
          <cell r="F4282">
            <v>3</v>
          </cell>
          <cell r="G4282">
            <v>38771</v>
          </cell>
          <cell r="H4282">
            <v>999</v>
          </cell>
          <cell r="I4282">
            <v>3</v>
          </cell>
          <cell r="J4282">
            <v>2</v>
          </cell>
        </row>
        <row r="4283">
          <cell r="A4283" t="str">
            <v>SSAN</v>
          </cell>
          <cell r="B4283" t="str">
            <v>Secondary Service Greater than 5kW w/o ID</v>
          </cell>
          <cell r="C4283">
            <v>30</v>
          </cell>
          <cell r="D4283">
            <v>25</v>
          </cell>
          <cell r="E4283" t="str">
            <v>R=A1RL</v>
          </cell>
          <cell r="F4283">
            <v>3</v>
          </cell>
          <cell r="G4283">
            <v>38636</v>
          </cell>
          <cell r="H4283">
            <v>999</v>
          </cell>
          <cell r="I4283">
            <v>3</v>
          </cell>
          <cell r="J4283">
            <v>1</v>
          </cell>
        </row>
        <row r="4284">
          <cell r="A4284" t="str">
            <v>SSPN</v>
          </cell>
          <cell r="B4284" t="str">
            <v>Secondary Service Greater than 5kW w/o ID</v>
          </cell>
          <cell r="C4284">
            <v>30</v>
          </cell>
          <cell r="D4284">
            <v>25</v>
          </cell>
          <cell r="E4284" t="str">
            <v>R=A1R</v>
          </cell>
          <cell r="F4284">
            <v>3</v>
          </cell>
          <cell r="G4284">
            <v>38874</v>
          </cell>
          <cell r="H4284">
            <v>999</v>
          </cell>
          <cell r="I4284">
            <v>4</v>
          </cell>
          <cell r="J4284">
            <v>2</v>
          </cell>
        </row>
        <row r="4285">
          <cell r="A4285" t="str">
            <v>SSGN</v>
          </cell>
          <cell r="B4285" t="str">
            <v>Secondary Service Greater than 5kW w/o ID</v>
          </cell>
          <cell r="C4285">
            <v>30</v>
          </cell>
          <cell r="D4285">
            <v>25</v>
          </cell>
          <cell r="E4285" t="str">
            <v>R=A1D</v>
          </cell>
          <cell r="F4285">
            <v>3</v>
          </cell>
          <cell r="G4285">
            <v>38784</v>
          </cell>
          <cell r="H4285">
            <v>999</v>
          </cell>
          <cell r="I4285">
            <v>3</v>
          </cell>
          <cell r="J4285">
            <v>2</v>
          </cell>
        </row>
        <row r="4286">
          <cell r="A4286" t="str">
            <v>SSNN</v>
          </cell>
          <cell r="B4286" t="str">
            <v>Secondary Service Greater than 5kW w/o ID</v>
          </cell>
          <cell r="C4286">
            <v>30</v>
          </cell>
          <cell r="D4286">
            <v>25</v>
          </cell>
          <cell r="E4286" t="str">
            <v>R=A1D</v>
          </cell>
          <cell r="F4286">
            <v>3</v>
          </cell>
          <cell r="G4286">
            <v>38805</v>
          </cell>
          <cell r="H4286">
            <v>999</v>
          </cell>
          <cell r="I4286">
            <v>4</v>
          </cell>
          <cell r="J4286">
            <v>6</v>
          </cell>
        </row>
        <row r="4287">
          <cell r="A4287" t="str">
            <v>SSNN</v>
          </cell>
          <cell r="B4287" t="str">
            <v>Secondary Service Greater than 5kW w/o ID</v>
          </cell>
          <cell r="C4287">
            <v>30</v>
          </cell>
          <cell r="D4287">
            <v>25</v>
          </cell>
          <cell r="E4287" t="str">
            <v>R=A1R</v>
          </cell>
          <cell r="F4287">
            <v>3</v>
          </cell>
          <cell r="G4287">
            <v>39048</v>
          </cell>
          <cell r="H4287">
            <v>999</v>
          </cell>
          <cell r="I4287">
            <v>3</v>
          </cell>
          <cell r="J4287">
            <v>7</v>
          </cell>
        </row>
        <row r="4288">
          <cell r="A4288" t="str">
            <v>SSMN</v>
          </cell>
          <cell r="B4288" t="str">
            <v>Secondary Service Greater than 5kW w/o ID</v>
          </cell>
          <cell r="C4288">
            <v>30</v>
          </cell>
          <cell r="D4288">
            <v>25</v>
          </cell>
          <cell r="E4288" t="str">
            <v>R=A1R</v>
          </cell>
          <cell r="F4288">
            <v>3</v>
          </cell>
          <cell r="G4288">
            <v>39048</v>
          </cell>
          <cell r="H4288">
            <v>999</v>
          </cell>
          <cell r="I4288">
            <v>3</v>
          </cell>
          <cell r="J4288">
            <v>1</v>
          </cell>
        </row>
        <row r="4289">
          <cell r="A4289" t="str">
            <v>SSPN</v>
          </cell>
          <cell r="B4289" t="str">
            <v>Secondary Service Greater than 5kW w/o ID</v>
          </cell>
          <cell r="C4289">
            <v>30</v>
          </cell>
          <cell r="D4289">
            <v>25</v>
          </cell>
          <cell r="E4289" t="str">
            <v>R=A1R</v>
          </cell>
          <cell r="F4289">
            <v>3</v>
          </cell>
          <cell r="G4289">
            <v>39037</v>
          </cell>
          <cell r="H4289">
            <v>999</v>
          </cell>
          <cell r="I4289">
            <v>4</v>
          </cell>
          <cell r="J4289">
            <v>1</v>
          </cell>
        </row>
        <row r="4290">
          <cell r="A4290" t="str">
            <v>SSGN</v>
          </cell>
          <cell r="B4290" t="str">
            <v>Secondary Service Greater than 5kW w/o ID</v>
          </cell>
          <cell r="C4290">
            <v>30</v>
          </cell>
          <cell r="D4290">
            <v>25</v>
          </cell>
          <cell r="E4290" t="str">
            <v>R=A1D</v>
          </cell>
          <cell r="F4290">
            <v>3</v>
          </cell>
          <cell r="G4290">
            <v>39141</v>
          </cell>
          <cell r="H4290">
            <v>999</v>
          </cell>
          <cell r="I4290">
            <v>4</v>
          </cell>
          <cell r="J4290">
            <v>5</v>
          </cell>
        </row>
        <row r="4291">
          <cell r="A4291" t="str">
            <v>SSNN</v>
          </cell>
          <cell r="B4291" t="str">
            <v>Secondary Service Greater than 5kW w/o ID</v>
          </cell>
          <cell r="C4291">
            <v>30</v>
          </cell>
          <cell r="D4291">
            <v>25</v>
          </cell>
          <cell r="E4291" t="str">
            <v>R=A1D</v>
          </cell>
          <cell r="F4291">
            <v>3</v>
          </cell>
          <cell r="G4291">
            <v>39141</v>
          </cell>
          <cell r="H4291">
            <v>999</v>
          </cell>
          <cell r="I4291">
            <v>4</v>
          </cell>
          <cell r="J4291">
            <v>6</v>
          </cell>
        </row>
        <row r="4292">
          <cell r="A4292" t="str">
            <v>SSNN</v>
          </cell>
          <cell r="B4292" t="str">
            <v>Secondary Service Greater than 5kW w/o ID</v>
          </cell>
          <cell r="C4292">
            <v>30</v>
          </cell>
          <cell r="D4292">
            <v>25</v>
          </cell>
          <cell r="E4292" t="str">
            <v>R=A1R</v>
          </cell>
          <cell r="F4292">
            <v>3</v>
          </cell>
          <cell r="G4292">
            <v>39245</v>
          </cell>
          <cell r="H4292">
            <v>999</v>
          </cell>
          <cell r="I4292">
            <v>4</v>
          </cell>
          <cell r="J4292">
            <v>37</v>
          </cell>
        </row>
        <row r="4293">
          <cell r="A4293" t="str">
            <v>SSNN</v>
          </cell>
          <cell r="B4293" t="str">
            <v>Secondary Service Greater than 5kW w/o ID</v>
          </cell>
          <cell r="C4293">
            <v>30</v>
          </cell>
          <cell r="D4293">
            <v>25</v>
          </cell>
          <cell r="E4293" t="str">
            <v>R=A1D</v>
          </cell>
          <cell r="F4293">
            <v>3</v>
          </cell>
          <cell r="G4293">
            <v>39342</v>
          </cell>
          <cell r="H4293">
            <v>999</v>
          </cell>
          <cell r="I4293">
            <v>4</v>
          </cell>
          <cell r="J4293">
            <v>1</v>
          </cell>
        </row>
        <row r="4294">
          <cell r="A4294" t="str">
            <v>SSGN</v>
          </cell>
          <cell r="B4294" t="str">
            <v>Secondary Service Greater than 5kW w/o ID</v>
          </cell>
          <cell r="C4294">
            <v>30</v>
          </cell>
          <cell r="D4294">
            <v>25</v>
          </cell>
          <cell r="E4294" t="str">
            <v>R=A1R</v>
          </cell>
          <cell r="F4294">
            <v>3</v>
          </cell>
          <cell r="G4294">
            <v>39301</v>
          </cell>
          <cell r="H4294">
            <v>999</v>
          </cell>
          <cell r="I4294">
            <v>3</v>
          </cell>
          <cell r="J4294">
            <v>1</v>
          </cell>
        </row>
        <row r="4295">
          <cell r="A4295" t="str">
            <v>SSGN</v>
          </cell>
          <cell r="B4295" t="str">
            <v>Secondary Service Greater than 5kW w/o ID</v>
          </cell>
          <cell r="C4295">
            <v>30</v>
          </cell>
          <cell r="D4295">
            <v>25</v>
          </cell>
          <cell r="E4295" t="str">
            <v>R=A1R</v>
          </cell>
          <cell r="F4295">
            <v>3</v>
          </cell>
          <cell r="G4295">
            <v>39316</v>
          </cell>
          <cell r="H4295">
            <v>999</v>
          </cell>
          <cell r="I4295">
            <v>4</v>
          </cell>
          <cell r="J4295">
            <v>4</v>
          </cell>
        </row>
        <row r="4296">
          <cell r="A4296" t="str">
            <v>SSGN</v>
          </cell>
          <cell r="B4296" t="str">
            <v>Secondary Service Greater than 5kW w/o ID</v>
          </cell>
          <cell r="C4296">
            <v>30</v>
          </cell>
          <cell r="D4296">
            <v>25</v>
          </cell>
          <cell r="E4296" t="str">
            <v>R=A1R</v>
          </cell>
          <cell r="F4296">
            <v>3</v>
          </cell>
          <cell r="G4296">
            <v>39420</v>
          </cell>
          <cell r="H4296">
            <v>999</v>
          </cell>
          <cell r="I4296">
            <v>4</v>
          </cell>
          <cell r="J4296">
            <v>2</v>
          </cell>
        </row>
        <row r="4297">
          <cell r="A4297" t="str">
            <v>SSLN</v>
          </cell>
          <cell r="B4297" t="str">
            <v>Secondary Service Greater than 5kW w/o ID</v>
          </cell>
          <cell r="C4297">
            <v>30</v>
          </cell>
          <cell r="D4297">
            <v>25</v>
          </cell>
          <cell r="E4297" t="str">
            <v>R=A1R</v>
          </cell>
          <cell r="F4297">
            <v>3</v>
          </cell>
          <cell r="G4297">
            <v>39506</v>
          </cell>
          <cell r="H4297">
            <v>999</v>
          </cell>
          <cell r="I4297">
            <v>4</v>
          </cell>
          <cell r="J4297">
            <v>1</v>
          </cell>
        </row>
        <row r="4298">
          <cell r="A4298" t="str">
            <v>SSNN</v>
          </cell>
          <cell r="B4298" t="str">
            <v>Secondary Service Greater than 5kW w/o ID</v>
          </cell>
          <cell r="C4298">
            <v>30</v>
          </cell>
          <cell r="D4298">
            <v>25</v>
          </cell>
          <cell r="E4298" t="str">
            <v>R=A1D</v>
          </cell>
          <cell r="F4298">
            <v>3</v>
          </cell>
          <cell r="G4298">
            <v>39580</v>
          </cell>
          <cell r="H4298">
            <v>999</v>
          </cell>
          <cell r="I4298">
            <v>4</v>
          </cell>
          <cell r="J4298">
            <v>12</v>
          </cell>
        </row>
        <row r="4299">
          <cell r="A4299" t="str">
            <v>SSGN</v>
          </cell>
          <cell r="B4299" t="str">
            <v>Secondary Service Greater than 5kW w/o ID</v>
          </cell>
          <cell r="C4299">
            <v>30</v>
          </cell>
          <cell r="D4299">
            <v>25</v>
          </cell>
          <cell r="E4299" t="str">
            <v>R=A1D</v>
          </cell>
          <cell r="F4299">
            <v>3</v>
          </cell>
          <cell r="G4299">
            <v>39650</v>
          </cell>
          <cell r="H4299">
            <v>999</v>
          </cell>
          <cell r="I4299">
            <v>3</v>
          </cell>
          <cell r="J4299">
            <v>4</v>
          </cell>
        </row>
        <row r="4300">
          <cell r="A4300" t="str">
            <v>SSPN</v>
          </cell>
          <cell r="B4300" t="str">
            <v>Secondary Service Greater than 5kW w/o ID</v>
          </cell>
          <cell r="C4300">
            <v>30</v>
          </cell>
          <cell r="D4300">
            <v>25</v>
          </cell>
          <cell r="E4300" t="str">
            <v>R=A1D</v>
          </cell>
          <cell r="F4300">
            <v>3</v>
          </cell>
          <cell r="G4300">
            <v>39917</v>
          </cell>
          <cell r="H4300">
            <v>999</v>
          </cell>
          <cell r="I4300">
            <v>4</v>
          </cell>
          <cell r="J4300">
            <v>3</v>
          </cell>
        </row>
        <row r="4301">
          <cell r="A4301" t="str">
            <v>SSPN</v>
          </cell>
          <cell r="B4301" t="str">
            <v>Secondary Service Greater than 5kW w/o ID</v>
          </cell>
          <cell r="C4301">
            <v>30</v>
          </cell>
          <cell r="D4301">
            <v>25</v>
          </cell>
          <cell r="E4301" t="str">
            <v>R=A1D</v>
          </cell>
          <cell r="F4301">
            <v>3</v>
          </cell>
          <cell r="G4301">
            <v>39835</v>
          </cell>
          <cell r="H4301">
            <v>999</v>
          </cell>
          <cell r="I4301">
            <v>3</v>
          </cell>
          <cell r="J4301">
            <v>1</v>
          </cell>
        </row>
        <row r="4302">
          <cell r="A4302" t="str">
            <v>SSPN</v>
          </cell>
          <cell r="B4302" t="str">
            <v>Secondary Service Greater than 5kW w/o ID</v>
          </cell>
          <cell r="C4302">
            <v>30</v>
          </cell>
          <cell r="D4302">
            <v>25</v>
          </cell>
          <cell r="E4302" t="str">
            <v>R=A1D</v>
          </cell>
          <cell r="F4302">
            <v>3</v>
          </cell>
          <cell r="G4302">
            <v>39989</v>
          </cell>
          <cell r="H4302">
            <v>999</v>
          </cell>
          <cell r="I4302">
            <v>3</v>
          </cell>
          <cell r="J4302">
            <v>4</v>
          </cell>
        </row>
        <row r="4303">
          <cell r="A4303" t="str">
            <v>SSNN</v>
          </cell>
          <cell r="B4303" t="str">
            <v>Secondary Service Greater than 5kW w/o ID</v>
          </cell>
          <cell r="C4303">
            <v>30</v>
          </cell>
          <cell r="D4303">
            <v>25</v>
          </cell>
          <cell r="E4303" t="str">
            <v>R=A1D+</v>
          </cell>
          <cell r="F4303">
            <v>3</v>
          </cell>
          <cell r="G4303">
            <v>40070</v>
          </cell>
          <cell r="H4303">
            <v>999</v>
          </cell>
          <cell r="I4303">
            <v>4</v>
          </cell>
          <cell r="J4303">
            <v>5</v>
          </cell>
        </row>
        <row r="4304">
          <cell r="A4304" t="str">
            <v>SSPN</v>
          </cell>
          <cell r="B4304" t="str">
            <v>Secondary Service Greater than 5kW w/o ID</v>
          </cell>
          <cell r="C4304">
            <v>30</v>
          </cell>
          <cell r="D4304">
            <v>25</v>
          </cell>
          <cell r="E4304" t="str">
            <v>R=A1D</v>
          </cell>
          <cell r="F4304">
            <v>3</v>
          </cell>
          <cell r="G4304">
            <v>40014</v>
          </cell>
          <cell r="H4304">
            <v>999</v>
          </cell>
          <cell r="I4304">
            <v>4</v>
          </cell>
          <cell r="J4304">
            <v>3</v>
          </cell>
        </row>
        <row r="4305">
          <cell r="A4305" t="str">
            <v>SSGN</v>
          </cell>
          <cell r="B4305" t="str">
            <v>Secondary Service Greater than 5kW w/o ID</v>
          </cell>
          <cell r="C4305">
            <v>30</v>
          </cell>
          <cell r="D4305">
            <v>25</v>
          </cell>
          <cell r="E4305" t="str">
            <v>R=A1D+</v>
          </cell>
          <cell r="F4305">
            <v>3</v>
          </cell>
          <cell r="G4305">
            <v>40092</v>
          </cell>
          <cell r="H4305">
            <v>999</v>
          </cell>
          <cell r="I4305">
            <v>3</v>
          </cell>
          <cell r="J4305">
            <v>1</v>
          </cell>
        </row>
        <row r="4306">
          <cell r="A4306" t="str">
            <v>SSNN</v>
          </cell>
          <cell r="B4306" t="str">
            <v>Secondary Service Greater than 5kW w/o ID</v>
          </cell>
          <cell r="C4306">
            <v>30</v>
          </cell>
          <cell r="D4306">
            <v>25</v>
          </cell>
          <cell r="E4306" t="str">
            <v>R=SL6SR</v>
          </cell>
          <cell r="F4306">
            <v>3</v>
          </cell>
          <cell r="H4306">
            <v>240</v>
          </cell>
          <cell r="I4306">
            <v>3</v>
          </cell>
          <cell r="J4306">
            <v>1</v>
          </cell>
        </row>
        <row r="4307">
          <cell r="A4307" t="str">
            <v>SSGN</v>
          </cell>
          <cell r="B4307" t="str">
            <v>Secondary Service Greater than 5kW w/o ID</v>
          </cell>
          <cell r="C4307">
            <v>30</v>
          </cell>
          <cell r="D4307">
            <v>25</v>
          </cell>
          <cell r="E4307" t="str">
            <v>R=D4S7H</v>
          </cell>
          <cell r="F4307">
            <v>3</v>
          </cell>
          <cell r="H4307">
            <v>0</v>
          </cell>
          <cell r="I4307">
            <v>0</v>
          </cell>
          <cell r="J4307">
            <v>12</v>
          </cell>
        </row>
        <row r="4308">
          <cell r="A4308" t="str">
            <v>SSGN</v>
          </cell>
          <cell r="B4308" t="str">
            <v>Secondary Service Greater than 5kW w/o ID</v>
          </cell>
          <cell r="C4308">
            <v>30</v>
          </cell>
          <cell r="D4308">
            <v>25</v>
          </cell>
          <cell r="E4308" t="str">
            <v>R=A1D</v>
          </cell>
          <cell r="F4308">
            <v>3</v>
          </cell>
          <cell r="H4308">
            <v>0</v>
          </cell>
          <cell r="I4308">
            <v>0</v>
          </cell>
          <cell r="J4308">
            <v>6</v>
          </cell>
        </row>
        <row r="4309">
          <cell r="A4309" t="str">
            <v>SSGN</v>
          </cell>
          <cell r="B4309" t="str">
            <v>Secondary Service Greater than 5kW w/o ID</v>
          </cell>
          <cell r="C4309">
            <v>30</v>
          </cell>
          <cell r="D4309">
            <v>25</v>
          </cell>
          <cell r="E4309" t="str">
            <v>R=D5S8E</v>
          </cell>
          <cell r="F4309">
            <v>3</v>
          </cell>
          <cell r="H4309">
            <v>240</v>
          </cell>
          <cell r="I4309">
            <v>4</v>
          </cell>
          <cell r="J4309">
            <v>1</v>
          </cell>
        </row>
        <row r="4310">
          <cell r="A4310" t="str">
            <v>SSNN</v>
          </cell>
          <cell r="B4310" t="str">
            <v>Secondary Service Greater than 5kW w/o ID</v>
          </cell>
          <cell r="C4310">
            <v>30</v>
          </cell>
          <cell r="D4310">
            <v>25</v>
          </cell>
          <cell r="E4310" t="str">
            <v>R=A1D</v>
          </cell>
          <cell r="F4310">
            <v>3</v>
          </cell>
          <cell r="H4310">
            <v>999</v>
          </cell>
          <cell r="I4310">
            <v>4</v>
          </cell>
          <cell r="J4310">
            <v>12</v>
          </cell>
        </row>
        <row r="4311">
          <cell r="A4311" t="str">
            <v>SSNN</v>
          </cell>
          <cell r="B4311" t="str">
            <v>Secondary Service Greater than 5kW w/o ID</v>
          </cell>
          <cell r="C4311">
            <v>30</v>
          </cell>
          <cell r="D4311">
            <v>25</v>
          </cell>
          <cell r="E4311" t="str">
            <v>R=A1D</v>
          </cell>
          <cell r="F4311">
            <v>3</v>
          </cell>
          <cell r="H4311">
            <v>999</v>
          </cell>
          <cell r="I4311">
            <v>4</v>
          </cell>
          <cell r="J4311">
            <v>1</v>
          </cell>
        </row>
        <row r="4312">
          <cell r="A4312" t="str">
            <v>SSNN</v>
          </cell>
          <cell r="B4312" t="str">
            <v>Secondary Service Greater than 5kW w/o ID</v>
          </cell>
          <cell r="C4312">
            <v>30</v>
          </cell>
          <cell r="D4312">
            <v>25</v>
          </cell>
          <cell r="E4312" t="str">
            <v>R=SL6SD</v>
          </cell>
          <cell r="F4312">
            <v>3</v>
          </cell>
          <cell r="H4312">
            <v>240</v>
          </cell>
          <cell r="I4312">
            <v>4</v>
          </cell>
          <cell r="J4312">
            <v>1</v>
          </cell>
        </row>
        <row r="4313">
          <cell r="A4313" t="str">
            <v>SSPN</v>
          </cell>
          <cell r="B4313" t="str">
            <v>Secondary Service Greater than 5kW w/o ID</v>
          </cell>
          <cell r="C4313">
            <v>30</v>
          </cell>
          <cell r="D4313">
            <v>25</v>
          </cell>
          <cell r="E4313" t="str">
            <v>R=K6WS</v>
          </cell>
          <cell r="F4313">
            <v>3</v>
          </cell>
          <cell r="H4313">
            <v>240</v>
          </cell>
          <cell r="I4313">
            <v>4</v>
          </cell>
          <cell r="J4313">
            <v>9</v>
          </cell>
        </row>
        <row r="4314">
          <cell r="A4314" t="str">
            <v>SSGN</v>
          </cell>
          <cell r="B4314" t="str">
            <v>Secondary Service Greater than 5kW w/o ID</v>
          </cell>
          <cell r="C4314">
            <v>30</v>
          </cell>
          <cell r="D4314">
            <v>25</v>
          </cell>
          <cell r="E4314" t="str">
            <v>R=A1D</v>
          </cell>
          <cell r="F4314">
            <v>3</v>
          </cell>
          <cell r="G4314">
            <v>38332</v>
          </cell>
          <cell r="H4314">
            <v>999</v>
          </cell>
          <cell r="I4314">
            <v>3</v>
          </cell>
          <cell r="J4314">
            <v>2</v>
          </cell>
        </row>
        <row r="4315">
          <cell r="A4315" t="str">
            <v>SSPN</v>
          </cell>
          <cell r="B4315" t="str">
            <v>Secondary Service Greater than 5kW w/o ID</v>
          </cell>
          <cell r="C4315">
            <v>30</v>
          </cell>
          <cell r="D4315">
            <v>25</v>
          </cell>
          <cell r="E4315" t="str">
            <v>R=A1D</v>
          </cell>
          <cell r="F4315">
            <v>3</v>
          </cell>
          <cell r="G4315">
            <v>38602</v>
          </cell>
          <cell r="H4315">
            <v>999</v>
          </cell>
          <cell r="I4315">
            <v>3</v>
          </cell>
          <cell r="J4315">
            <v>1</v>
          </cell>
        </row>
        <row r="4316">
          <cell r="A4316" t="str">
            <v>SSNN</v>
          </cell>
          <cell r="B4316" t="str">
            <v>Secondary Service Greater than 5kW w/o ID</v>
          </cell>
          <cell r="C4316">
            <v>30</v>
          </cell>
          <cell r="D4316">
            <v>25</v>
          </cell>
          <cell r="E4316" t="str">
            <v>R=A1D</v>
          </cell>
          <cell r="F4316">
            <v>3</v>
          </cell>
          <cell r="G4316">
            <v>38362</v>
          </cell>
          <cell r="H4316">
            <v>999</v>
          </cell>
          <cell r="I4316">
            <v>4</v>
          </cell>
          <cell r="J4316">
            <v>3</v>
          </cell>
        </row>
        <row r="4317">
          <cell r="A4317" t="str">
            <v>SSMN</v>
          </cell>
          <cell r="B4317" t="str">
            <v>Secondary Service Greater than 5kW w/o ID</v>
          </cell>
          <cell r="C4317">
            <v>30</v>
          </cell>
          <cell r="D4317">
            <v>25</v>
          </cell>
          <cell r="E4317" t="str">
            <v>R=A1D</v>
          </cell>
          <cell r="F4317">
            <v>3</v>
          </cell>
          <cell r="G4317">
            <v>38202</v>
          </cell>
          <cell r="H4317">
            <v>999</v>
          </cell>
          <cell r="I4317">
            <v>3</v>
          </cell>
          <cell r="J4317">
            <v>1</v>
          </cell>
        </row>
        <row r="4318">
          <cell r="A4318" t="str">
            <v>SSGN</v>
          </cell>
          <cell r="B4318" t="str">
            <v>Secondary Service Greater than 5kW w/o ID</v>
          </cell>
          <cell r="C4318">
            <v>30</v>
          </cell>
          <cell r="D4318">
            <v>25</v>
          </cell>
          <cell r="E4318" t="str">
            <v>R=A1D</v>
          </cell>
          <cell r="F4318">
            <v>3</v>
          </cell>
          <cell r="G4318">
            <v>38257</v>
          </cell>
          <cell r="H4318">
            <v>999</v>
          </cell>
          <cell r="I4318">
            <v>3</v>
          </cell>
          <cell r="J4318">
            <v>1</v>
          </cell>
        </row>
        <row r="4319">
          <cell r="A4319" t="str">
            <v>SSNN</v>
          </cell>
          <cell r="B4319" t="str">
            <v>Secondary Service Greater than 5kW w/o ID</v>
          </cell>
          <cell r="C4319">
            <v>30</v>
          </cell>
          <cell r="D4319">
            <v>25</v>
          </cell>
          <cell r="E4319" t="str">
            <v>R=A1D</v>
          </cell>
          <cell r="F4319">
            <v>3</v>
          </cell>
          <cell r="G4319">
            <v>38521</v>
          </cell>
          <cell r="H4319">
            <v>999</v>
          </cell>
          <cell r="I4319">
            <v>4</v>
          </cell>
          <cell r="J4319">
            <v>3</v>
          </cell>
        </row>
        <row r="4320">
          <cell r="A4320" t="str">
            <v>SSGN</v>
          </cell>
          <cell r="B4320" t="str">
            <v>Secondary Service Greater than 5kW w/o ID</v>
          </cell>
          <cell r="C4320">
            <v>30</v>
          </cell>
          <cell r="D4320">
            <v>25</v>
          </cell>
          <cell r="E4320" t="str">
            <v>R=A1D</v>
          </cell>
          <cell r="F4320">
            <v>3</v>
          </cell>
          <cell r="G4320">
            <v>38593</v>
          </cell>
          <cell r="H4320">
            <v>999</v>
          </cell>
          <cell r="I4320">
            <v>3</v>
          </cell>
          <cell r="J4320">
            <v>5</v>
          </cell>
        </row>
        <row r="4321">
          <cell r="A4321" t="str">
            <v>SSPN</v>
          </cell>
          <cell r="B4321" t="str">
            <v>Secondary Service Greater than 5kW w/o ID</v>
          </cell>
          <cell r="C4321">
            <v>30</v>
          </cell>
          <cell r="D4321">
            <v>25</v>
          </cell>
          <cell r="E4321" t="str">
            <v>R=RXS4</v>
          </cell>
          <cell r="F4321">
            <v>3</v>
          </cell>
          <cell r="G4321">
            <v>38257</v>
          </cell>
          <cell r="H4321">
            <v>999</v>
          </cell>
          <cell r="I4321">
            <v>3</v>
          </cell>
          <cell r="J4321">
            <v>1</v>
          </cell>
        </row>
        <row r="4322">
          <cell r="A4322" t="str">
            <v>SSAN</v>
          </cell>
          <cell r="B4322" t="str">
            <v>Secondary Service Greater than 5kW w/o ID</v>
          </cell>
          <cell r="C4322">
            <v>30</v>
          </cell>
          <cell r="D4322">
            <v>25</v>
          </cell>
          <cell r="E4322" t="str">
            <v>R=K5WS</v>
          </cell>
          <cell r="F4322">
            <v>3</v>
          </cell>
          <cell r="H4322">
            <v>277</v>
          </cell>
          <cell r="I4322">
            <v>4</v>
          </cell>
          <cell r="J4322">
            <v>1</v>
          </cell>
        </row>
        <row r="4323">
          <cell r="A4323" t="str">
            <v>SSPN</v>
          </cell>
          <cell r="B4323" t="str">
            <v>Secondary Service Greater than 5kW w/o ID</v>
          </cell>
          <cell r="C4323">
            <v>30</v>
          </cell>
          <cell r="D4323">
            <v>25</v>
          </cell>
          <cell r="E4323" t="str">
            <v>R=A1R</v>
          </cell>
          <cell r="F4323">
            <v>3</v>
          </cell>
          <cell r="G4323">
            <v>37993</v>
          </cell>
          <cell r="H4323">
            <v>999</v>
          </cell>
          <cell r="I4323">
            <v>3</v>
          </cell>
          <cell r="J4323">
            <v>2</v>
          </cell>
        </row>
        <row r="4324">
          <cell r="A4324" t="str">
            <v>SSNN</v>
          </cell>
          <cell r="B4324" t="str">
            <v>Secondary Service Greater than 5kW w/o ID</v>
          </cell>
          <cell r="C4324">
            <v>30</v>
          </cell>
          <cell r="D4324">
            <v>25</v>
          </cell>
          <cell r="E4324" t="str">
            <v>R=K6WS</v>
          </cell>
          <cell r="F4324">
            <v>3</v>
          </cell>
          <cell r="H4324">
            <v>240</v>
          </cell>
          <cell r="I4324">
            <v>4</v>
          </cell>
          <cell r="J4324">
            <v>1</v>
          </cell>
        </row>
        <row r="4325">
          <cell r="A4325" t="str">
            <v>SSNN</v>
          </cell>
          <cell r="B4325" t="str">
            <v>Secondary Service Greater than 5kW w/o ID</v>
          </cell>
          <cell r="C4325">
            <v>30</v>
          </cell>
          <cell r="D4325">
            <v>25</v>
          </cell>
          <cell r="E4325" t="str">
            <v>R=A1D</v>
          </cell>
          <cell r="F4325">
            <v>3</v>
          </cell>
          <cell r="H4325">
            <v>999</v>
          </cell>
          <cell r="I4325">
            <v>3</v>
          </cell>
          <cell r="J4325">
            <v>24</v>
          </cell>
        </row>
        <row r="4326">
          <cell r="A4326" t="str">
            <v>SSGN</v>
          </cell>
          <cell r="B4326" t="str">
            <v>Secondary Service Greater than 5kW w/o ID</v>
          </cell>
          <cell r="C4326">
            <v>30</v>
          </cell>
          <cell r="D4326">
            <v>25</v>
          </cell>
          <cell r="E4326" t="str">
            <v>R=K5WS</v>
          </cell>
          <cell r="F4326">
            <v>3</v>
          </cell>
          <cell r="H4326">
            <v>240</v>
          </cell>
          <cell r="I4326">
            <v>4</v>
          </cell>
          <cell r="J4326">
            <v>1</v>
          </cell>
        </row>
        <row r="4327">
          <cell r="A4327" t="str">
            <v>SSNN</v>
          </cell>
          <cell r="B4327" t="str">
            <v>Secondary Service Greater than 5kW w/o ID</v>
          </cell>
          <cell r="C4327">
            <v>30</v>
          </cell>
          <cell r="D4327">
            <v>25</v>
          </cell>
          <cell r="E4327" t="str">
            <v>R=PWSY</v>
          </cell>
          <cell r="F4327">
            <v>3</v>
          </cell>
          <cell r="H4327">
            <v>120</v>
          </cell>
          <cell r="I4327">
            <v>4</v>
          </cell>
          <cell r="J4327">
            <v>1</v>
          </cell>
        </row>
        <row r="4328">
          <cell r="A4328" t="str">
            <v>SSGN</v>
          </cell>
          <cell r="B4328" t="str">
            <v>Secondary Service Greater than 5kW w/o ID</v>
          </cell>
          <cell r="C4328">
            <v>30</v>
          </cell>
          <cell r="D4328">
            <v>25</v>
          </cell>
          <cell r="E4328" t="str">
            <v>R=A1D</v>
          </cell>
          <cell r="F4328">
            <v>3</v>
          </cell>
          <cell r="G4328">
            <v>37811</v>
          </cell>
          <cell r="H4328">
            <v>999</v>
          </cell>
          <cell r="I4328">
            <v>4</v>
          </cell>
          <cell r="J4328">
            <v>13</v>
          </cell>
        </row>
        <row r="4329">
          <cell r="A4329" t="str">
            <v>SSNN</v>
          </cell>
          <cell r="B4329" t="str">
            <v>Secondary Service Greater than 5kW w/o ID</v>
          </cell>
          <cell r="C4329">
            <v>30</v>
          </cell>
          <cell r="D4329">
            <v>25</v>
          </cell>
          <cell r="E4329" t="str">
            <v>R=A1D</v>
          </cell>
          <cell r="F4329">
            <v>3</v>
          </cell>
          <cell r="G4329">
            <v>37811</v>
          </cell>
          <cell r="H4329">
            <v>999</v>
          </cell>
          <cell r="I4329">
            <v>3</v>
          </cell>
          <cell r="J4329">
            <v>3</v>
          </cell>
        </row>
        <row r="4330">
          <cell r="A4330" t="str">
            <v>SSNN</v>
          </cell>
          <cell r="B4330" t="str">
            <v>Secondary Service Greater than 5kW w/o ID</v>
          </cell>
          <cell r="C4330">
            <v>30</v>
          </cell>
          <cell r="D4330">
            <v>25</v>
          </cell>
          <cell r="E4330" t="str">
            <v>R=PWS</v>
          </cell>
          <cell r="F4330">
            <v>3</v>
          </cell>
          <cell r="H4330">
            <v>480</v>
          </cell>
          <cell r="I4330">
            <v>3</v>
          </cell>
          <cell r="J4330">
            <v>1</v>
          </cell>
        </row>
        <row r="4331">
          <cell r="A4331" t="str">
            <v>SSNN</v>
          </cell>
          <cell r="B4331" t="str">
            <v>Secondary Service Greater than 5kW w/o ID</v>
          </cell>
          <cell r="C4331">
            <v>30</v>
          </cell>
          <cell r="D4331">
            <v>25</v>
          </cell>
          <cell r="E4331" t="str">
            <v>R=SV4SD</v>
          </cell>
          <cell r="F4331">
            <v>3</v>
          </cell>
          <cell r="H4331">
            <v>277</v>
          </cell>
          <cell r="I4331">
            <v>4</v>
          </cell>
          <cell r="J4331">
            <v>1</v>
          </cell>
        </row>
        <row r="4332">
          <cell r="A4332" t="str">
            <v>SSNN</v>
          </cell>
          <cell r="B4332" t="str">
            <v>Secondary Service Greater than 5kW w/o ID</v>
          </cell>
          <cell r="C4332">
            <v>30</v>
          </cell>
          <cell r="D4332">
            <v>25</v>
          </cell>
          <cell r="E4332" t="str">
            <v>R=A1D</v>
          </cell>
          <cell r="F4332">
            <v>3</v>
          </cell>
          <cell r="G4332">
            <v>35969</v>
          </cell>
          <cell r="H4332">
            <v>999</v>
          </cell>
          <cell r="I4332">
            <v>4</v>
          </cell>
          <cell r="J4332">
            <v>1</v>
          </cell>
        </row>
        <row r="4333">
          <cell r="A4333" t="str">
            <v>SSGN</v>
          </cell>
          <cell r="B4333" t="str">
            <v>Secondary Service Greater than 5kW w/o ID</v>
          </cell>
          <cell r="C4333">
            <v>30</v>
          </cell>
          <cell r="D4333">
            <v>25</v>
          </cell>
          <cell r="E4333" t="str">
            <v>R=K5WS</v>
          </cell>
          <cell r="F4333">
            <v>3</v>
          </cell>
          <cell r="H4333">
            <v>277</v>
          </cell>
          <cell r="I4333">
            <v>4</v>
          </cell>
          <cell r="J4333">
            <v>1</v>
          </cell>
        </row>
        <row r="4334">
          <cell r="A4334" t="str">
            <v>SSAN</v>
          </cell>
          <cell r="B4334" t="str">
            <v>Secondary Service Greater than 5kW w/o ID</v>
          </cell>
          <cell r="C4334">
            <v>30</v>
          </cell>
          <cell r="D4334">
            <v>25</v>
          </cell>
          <cell r="E4334" t="str">
            <v>R=A1D</v>
          </cell>
          <cell r="F4334">
            <v>3</v>
          </cell>
          <cell r="G4334">
            <v>35969</v>
          </cell>
          <cell r="H4334">
            <v>999</v>
          </cell>
          <cell r="I4334">
            <v>4</v>
          </cell>
          <cell r="J4334">
            <v>1</v>
          </cell>
        </row>
        <row r="4335">
          <cell r="A4335" t="str">
            <v>SSNN</v>
          </cell>
          <cell r="B4335" t="str">
            <v>Secondary Service Greater than 5kW w/o ID</v>
          </cell>
          <cell r="C4335">
            <v>30</v>
          </cell>
          <cell r="D4335">
            <v>25</v>
          </cell>
          <cell r="E4335" t="str">
            <v>R=A1D</v>
          </cell>
          <cell r="F4335">
            <v>3</v>
          </cell>
          <cell r="G4335">
            <v>36130</v>
          </cell>
          <cell r="H4335">
            <v>999</v>
          </cell>
          <cell r="I4335">
            <v>4</v>
          </cell>
          <cell r="J4335">
            <v>3</v>
          </cell>
        </row>
        <row r="4336">
          <cell r="A4336" t="str">
            <v>SSGN</v>
          </cell>
          <cell r="B4336" t="str">
            <v>Secondary Service Greater than 5kW w/o ID</v>
          </cell>
          <cell r="C4336">
            <v>30</v>
          </cell>
          <cell r="D4336">
            <v>25</v>
          </cell>
          <cell r="E4336" t="str">
            <v>R=A1D</v>
          </cell>
          <cell r="F4336">
            <v>3</v>
          </cell>
          <cell r="G4336">
            <v>36161</v>
          </cell>
          <cell r="H4336">
            <v>999</v>
          </cell>
          <cell r="I4336">
            <v>4</v>
          </cell>
          <cell r="J4336">
            <v>8</v>
          </cell>
        </row>
        <row r="4337">
          <cell r="A4337" t="str">
            <v>SSNN</v>
          </cell>
          <cell r="B4337" t="str">
            <v>Secondary Service Greater than 5kW w/o ID</v>
          </cell>
          <cell r="C4337">
            <v>30</v>
          </cell>
          <cell r="D4337">
            <v>25</v>
          </cell>
          <cell r="E4337" t="str">
            <v>R=A1D</v>
          </cell>
          <cell r="F4337">
            <v>3</v>
          </cell>
          <cell r="G4337">
            <v>36405</v>
          </cell>
          <cell r="H4337">
            <v>999</v>
          </cell>
          <cell r="I4337">
            <v>4</v>
          </cell>
          <cell r="J4337">
            <v>1</v>
          </cell>
        </row>
        <row r="4338">
          <cell r="A4338" t="str">
            <v>SSGN</v>
          </cell>
          <cell r="B4338" t="str">
            <v>Secondary Service Greater than 5kW w/o ID</v>
          </cell>
          <cell r="C4338">
            <v>30</v>
          </cell>
          <cell r="D4338">
            <v>25</v>
          </cell>
          <cell r="E4338" t="str">
            <v>R=SV4SD</v>
          </cell>
          <cell r="F4338">
            <v>3</v>
          </cell>
          <cell r="G4338">
            <v>35065</v>
          </cell>
          <cell r="H4338">
            <v>999</v>
          </cell>
          <cell r="I4338">
            <v>4</v>
          </cell>
          <cell r="J4338">
            <v>1</v>
          </cell>
        </row>
        <row r="4339">
          <cell r="A4339" t="str">
            <v>SSGN</v>
          </cell>
          <cell r="B4339" t="str">
            <v>Secondary Service Greater than 5kW w/o ID</v>
          </cell>
          <cell r="C4339">
            <v>30</v>
          </cell>
          <cell r="D4339">
            <v>25</v>
          </cell>
          <cell r="E4339" t="str">
            <v>R=A1D</v>
          </cell>
          <cell r="F4339">
            <v>3</v>
          </cell>
          <cell r="G4339">
            <v>36404</v>
          </cell>
          <cell r="H4339">
            <v>999</v>
          </cell>
          <cell r="I4339">
            <v>4</v>
          </cell>
          <cell r="J4339">
            <v>3</v>
          </cell>
        </row>
        <row r="4340">
          <cell r="A4340" t="str">
            <v>SSNN</v>
          </cell>
          <cell r="B4340" t="str">
            <v>Secondary Service Greater than 5kW w/o ID</v>
          </cell>
          <cell r="C4340">
            <v>30</v>
          </cell>
          <cell r="D4340">
            <v>25</v>
          </cell>
          <cell r="E4340" t="str">
            <v>R=A1D</v>
          </cell>
          <cell r="F4340">
            <v>3</v>
          </cell>
          <cell r="G4340">
            <v>35797</v>
          </cell>
          <cell r="H4340">
            <v>999</v>
          </cell>
          <cell r="I4340">
            <v>3</v>
          </cell>
          <cell r="J4340">
            <v>1</v>
          </cell>
        </row>
        <row r="4341">
          <cell r="A4341" t="str">
            <v>SSPN</v>
          </cell>
          <cell r="B4341" t="str">
            <v>Secondary Service Greater than 5kW w/o ID</v>
          </cell>
          <cell r="C4341">
            <v>30</v>
          </cell>
          <cell r="D4341">
            <v>25</v>
          </cell>
          <cell r="E4341" t="str">
            <v>R=A1D</v>
          </cell>
          <cell r="F4341">
            <v>3</v>
          </cell>
          <cell r="G4341">
            <v>36405</v>
          </cell>
          <cell r="H4341">
            <v>999</v>
          </cell>
          <cell r="I4341">
            <v>3</v>
          </cell>
          <cell r="J4341">
            <v>1</v>
          </cell>
        </row>
        <row r="4342">
          <cell r="A4342" t="str">
            <v>SSNN</v>
          </cell>
          <cell r="B4342" t="str">
            <v>Secondary Service Greater than 5kW w/o ID</v>
          </cell>
          <cell r="C4342">
            <v>30</v>
          </cell>
          <cell r="D4342">
            <v>25</v>
          </cell>
          <cell r="E4342" t="str">
            <v>R=A1D</v>
          </cell>
          <cell r="F4342">
            <v>3</v>
          </cell>
          <cell r="G4342">
            <v>36417</v>
          </cell>
          <cell r="H4342">
            <v>999</v>
          </cell>
          <cell r="I4342">
            <v>3</v>
          </cell>
          <cell r="J4342">
            <v>1</v>
          </cell>
        </row>
        <row r="4343">
          <cell r="A4343" t="str">
            <v>SSNN</v>
          </cell>
          <cell r="B4343" t="str">
            <v>Secondary Service Greater than 5kW w/o ID</v>
          </cell>
          <cell r="C4343">
            <v>30</v>
          </cell>
          <cell r="D4343">
            <v>25</v>
          </cell>
          <cell r="E4343" t="str">
            <v>R=A1D</v>
          </cell>
          <cell r="F4343">
            <v>3</v>
          </cell>
          <cell r="G4343">
            <v>36481</v>
          </cell>
          <cell r="H4343">
            <v>999</v>
          </cell>
          <cell r="I4343">
            <v>4</v>
          </cell>
          <cell r="J4343">
            <v>3</v>
          </cell>
        </row>
        <row r="4344">
          <cell r="A4344" t="str">
            <v>SSGN</v>
          </cell>
          <cell r="B4344" t="str">
            <v>Secondary Service Greater than 5kW w/o ID</v>
          </cell>
          <cell r="C4344">
            <v>30</v>
          </cell>
          <cell r="D4344">
            <v>25</v>
          </cell>
          <cell r="E4344" t="str">
            <v>R=A1D</v>
          </cell>
          <cell r="F4344">
            <v>3</v>
          </cell>
          <cell r="G4344">
            <v>36481</v>
          </cell>
          <cell r="H4344">
            <v>999</v>
          </cell>
          <cell r="I4344">
            <v>4</v>
          </cell>
          <cell r="J4344">
            <v>3</v>
          </cell>
        </row>
        <row r="4345">
          <cell r="A4345" t="str">
            <v>SSNN</v>
          </cell>
          <cell r="B4345" t="str">
            <v>Secondary Service Greater than 5kW w/o ID</v>
          </cell>
          <cell r="C4345">
            <v>30</v>
          </cell>
          <cell r="D4345">
            <v>25</v>
          </cell>
          <cell r="E4345" t="str">
            <v>R=A1D</v>
          </cell>
          <cell r="F4345">
            <v>3</v>
          </cell>
          <cell r="G4345">
            <v>36161</v>
          </cell>
          <cell r="H4345">
            <v>999</v>
          </cell>
          <cell r="I4345">
            <v>4</v>
          </cell>
          <cell r="J4345">
            <v>1</v>
          </cell>
        </row>
        <row r="4346">
          <cell r="A4346" t="str">
            <v>SSGN</v>
          </cell>
          <cell r="B4346" t="str">
            <v>Secondary Service Greater than 5kW w/o ID</v>
          </cell>
          <cell r="C4346">
            <v>30</v>
          </cell>
          <cell r="D4346">
            <v>25</v>
          </cell>
          <cell r="E4346" t="str">
            <v>R=A1D</v>
          </cell>
          <cell r="F4346">
            <v>3</v>
          </cell>
          <cell r="G4346">
            <v>36465</v>
          </cell>
          <cell r="H4346">
            <v>999</v>
          </cell>
          <cell r="I4346">
            <v>4</v>
          </cell>
          <cell r="J4346">
            <v>2</v>
          </cell>
        </row>
        <row r="4347">
          <cell r="A4347" t="str">
            <v>SSPN</v>
          </cell>
          <cell r="B4347" t="str">
            <v>Secondary Service Greater than 5kW w/o ID</v>
          </cell>
          <cell r="C4347">
            <v>30</v>
          </cell>
          <cell r="D4347">
            <v>25</v>
          </cell>
          <cell r="E4347" t="str">
            <v>R=A1D</v>
          </cell>
          <cell r="F4347">
            <v>3</v>
          </cell>
          <cell r="G4347">
            <v>36775</v>
          </cell>
          <cell r="H4347">
            <v>999</v>
          </cell>
          <cell r="I4347">
            <v>4</v>
          </cell>
          <cell r="J4347">
            <v>1</v>
          </cell>
        </row>
        <row r="4348">
          <cell r="A4348" t="str">
            <v>SSGN</v>
          </cell>
          <cell r="B4348" t="str">
            <v>Secondary Service Greater than 5kW w/o ID</v>
          </cell>
          <cell r="C4348">
            <v>30</v>
          </cell>
          <cell r="D4348">
            <v>25</v>
          </cell>
          <cell r="E4348" t="str">
            <v>R=A1D</v>
          </cell>
          <cell r="F4348">
            <v>3</v>
          </cell>
          <cell r="G4348">
            <v>36526</v>
          </cell>
          <cell r="H4348">
            <v>999</v>
          </cell>
          <cell r="I4348">
            <v>4</v>
          </cell>
          <cell r="J4348">
            <v>32</v>
          </cell>
        </row>
        <row r="4349">
          <cell r="A4349" t="str">
            <v>SSGN</v>
          </cell>
          <cell r="B4349" t="str">
            <v>Secondary Service Greater than 5kW w/o ID</v>
          </cell>
          <cell r="C4349">
            <v>30</v>
          </cell>
          <cell r="D4349">
            <v>25</v>
          </cell>
          <cell r="E4349" t="str">
            <v>R=A1D</v>
          </cell>
          <cell r="F4349">
            <v>3</v>
          </cell>
          <cell r="G4349">
            <v>36161</v>
          </cell>
          <cell r="H4349">
            <v>9999</v>
          </cell>
          <cell r="I4349">
            <v>4</v>
          </cell>
          <cell r="J4349">
            <v>1</v>
          </cell>
        </row>
        <row r="4350">
          <cell r="A4350" t="str">
            <v>SSNN</v>
          </cell>
          <cell r="B4350" t="str">
            <v>Secondary Service Greater than 5kW w/o ID</v>
          </cell>
          <cell r="C4350">
            <v>30</v>
          </cell>
          <cell r="D4350">
            <v>25</v>
          </cell>
          <cell r="E4350" t="str">
            <v>R=A1D</v>
          </cell>
          <cell r="F4350">
            <v>3</v>
          </cell>
          <cell r="G4350">
            <v>36754</v>
          </cell>
          <cell r="H4350">
            <v>999</v>
          </cell>
          <cell r="I4350">
            <v>4</v>
          </cell>
          <cell r="J4350">
            <v>2</v>
          </cell>
        </row>
        <row r="4351">
          <cell r="A4351" t="str">
            <v>SSGN</v>
          </cell>
          <cell r="B4351" t="str">
            <v>Secondary Service Greater than 5kW w/o ID</v>
          </cell>
          <cell r="C4351">
            <v>30</v>
          </cell>
          <cell r="D4351">
            <v>25</v>
          </cell>
          <cell r="E4351" t="str">
            <v>R=A1D</v>
          </cell>
          <cell r="F4351">
            <v>3</v>
          </cell>
          <cell r="G4351">
            <v>37012</v>
          </cell>
          <cell r="H4351">
            <v>999</v>
          </cell>
          <cell r="I4351">
            <v>3</v>
          </cell>
          <cell r="J4351">
            <v>1</v>
          </cell>
        </row>
        <row r="4352">
          <cell r="A4352" t="str">
            <v>SSNN</v>
          </cell>
          <cell r="B4352" t="str">
            <v>Secondary Service Greater than 5kW w/o ID</v>
          </cell>
          <cell r="C4352">
            <v>30</v>
          </cell>
          <cell r="D4352">
            <v>25</v>
          </cell>
          <cell r="E4352" t="str">
            <v>R=A1D</v>
          </cell>
          <cell r="F4352">
            <v>3</v>
          </cell>
          <cell r="G4352">
            <v>37070</v>
          </cell>
          <cell r="H4352">
            <v>999</v>
          </cell>
          <cell r="I4352">
            <v>4</v>
          </cell>
          <cell r="J4352">
            <v>2</v>
          </cell>
        </row>
        <row r="4353">
          <cell r="A4353" t="str">
            <v>SSNN</v>
          </cell>
          <cell r="B4353" t="str">
            <v>Secondary Service Greater than 5kW w/o ID</v>
          </cell>
          <cell r="C4353">
            <v>30</v>
          </cell>
          <cell r="D4353">
            <v>25</v>
          </cell>
          <cell r="E4353" t="str">
            <v>R=A1D</v>
          </cell>
          <cell r="F4353">
            <v>3</v>
          </cell>
          <cell r="G4353">
            <v>36915</v>
          </cell>
          <cell r="H4353">
            <v>999</v>
          </cell>
          <cell r="I4353">
            <v>3</v>
          </cell>
          <cell r="J4353">
            <v>1</v>
          </cell>
        </row>
        <row r="4354">
          <cell r="A4354" t="str">
            <v>SSNN</v>
          </cell>
          <cell r="B4354" t="str">
            <v>Secondary Service Greater than 5kW w/o ID</v>
          </cell>
          <cell r="C4354">
            <v>30</v>
          </cell>
          <cell r="D4354">
            <v>25</v>
          </cell>
          <cell r="E4354" t="str">
            <v>R=A1D</v>
          </cell>
          <cell r="F4354">
            <v>3</v>
          </cell>
          <cell r="G4354">
            <v>37207</v>
          </cell>
          <cell r="H4354">
            <v>999</v>
          </cell>
          <cell r="I4354">
            <v>4</v>
          </cell>
          <cell r="J4354">
            <v>3</v>
          </cell>
        </row>
        <row r="4355">
          <cell r="A4355" t="str">
            <v>SSPN</v>
          </cell>
          <cell r="B4355" t="str">
            <v>Secondary Service Greater than 5kW w/o ID</v>
          </cell>
          <cell r="C4355">
            <v>30</v>
          </cell>
          <cell r="D4355">
            <v>25</v>
          </cell>
          <cell r="E4355" t="str">
            <v>R=A1D</v>
          </cell>
          <cell r="F4355">
            <v>3</v>
          </cell>
          <cell r="G4355">
            <v>37641</v>
          </cell>
          <cell r="H4355">
            <v>999</v>
          </cell>
          <cell r="I4355">
            <v>3</v>
          </cell>
          <cell r="J4355">
            <v>4</v>
          </cell>
        </row>
        <row r="4356">
          <cell r="A4356" t="str">
            <v>SSAN</v>
          </cell>
          <cell r="B4356" t="str">
            <v>Secondary Service Greater than 5kW w/o ID</v>
          </cell>
          <cell r="C4356">
            <v>30</v>
          </cell>
          <cell r="D4356">
            <v>25</v>
          </cell>
          <cell r="E4356" t="str">
            <v>R=A1D</v>
          </cell>
          <cell r="F4356">
            <v>3</v>
          </cell>
          <cell r="G4356">
            <v>38730</v>
          </cell>
          <cell r="H4356">
            <v>999</v>
          </cell>
          <cell r="I4356">
            <v>4</v>
          </cell>
          <cell r="J4356">
            <v>1</v>
          </cell>
        </row>
        <row r="4357">
          <cell r="A4357" t="str">
            <v>SSGN</v>
          </cell>
          <cell r="B4357" t="str">
            <v>Secondary Service Greater than 5kW w/o ID</v>
          </cell>
          <cell r="C4357">
            <v>30</v>
          </cell>
          <cell r="D4357">
            <v>25</v>
          </cell>
          <cell r="E4357" t="str">
            <v>R=A1D</v>
          </cell>
          <cell r="F4357">
            <v>3</v>
          </cell>
          <cell r="G4357">
            <v>38873</v>
          </cell>
          <cell r="H4357">
            <v>999</v>
          </cell>
          <cell r="I4357">
            <v>4</v>
          </cell>
          <cell r="J4357">
            <v>5</v>
          </cell>
        </row>
        <row r="4358">
          <cell r="A4358" t="str">
            <v>SSNN</v>
          </cell>
          <cell r="B4358" t="str">
            <v>Secondary Service Greater than 5kW w/o ID</v>
          </cell>
          <cell r="C4358">
            <v>30</v>
          </cell>
          <cell r="D4358">
            <v>25</v>
          </cell>
          <cell r="E4358" t="str">
            <v>R=A1R</v>
          </cell>
          <cell r="F4358">
            <v>3</v>
          </cell>
          <cell r="G4358">
            <v>38993</v>
          </cell>
          <cell r="H4358">
            <v>999</v>
          </cell>
          <cell r="I4358">
            <v>4</v>
          </cell>
          <cell r="J4358">
            <v>1</v>
          </cell>
        </row>
        <row r="4359">
          <cell r="A4359" t="str">
            <v>SSAN</v>
          </cell>
          <cell r="B4359" t="str">
            <v>Secondary Service Greater than 5kW w/o ID</v>
          </cell>
          <cell r="C4359">
            <v>30</v>
          </cell>
          <cell r="D4359">
            <v>25</v>
          </cell>
          <cell r="E4359" t="str">
            <v>R=A1D</v>
          </cell>
          <cell r="F4359">
            <v>3</v>
          </cell>
          <cell r="G4359">
            <v>39000</v>
          </cell>
          <cell r="H4359">
            <v>999</v>
          </cell>
          <cell r="I4359">
            <v>3</v>
          </cell>
          <cell r="J4359">
            <v>2</v>
          </cell>
        </row>
        <row r="4360">
          <cell r="A4360" t="str">
            <v>SSNN</v>
          </cell>
          <cell r="B4360" t="str">
            <v>Secondary Service Greater than 5kW w/o ID</v>
          </cell>
          <cell r="C4360">
            <v>30</v>
          </cell>
          <cell r="D4360">
            <v>25</v>
          </cell>
          <cell r="E4360" t="str">
            <v>R=A1R</v>
          </cell>
          <cell r="F4360">
            <v>3</v>
          </cell>
          <cell r="G4360">
            <v>39009</v>
          </cell>
          <cell r="H4360">
            <v>999</v>
          </cell>
          <cell r="I4360">
            <v>3</v>
          </cell>
          <cell r="J4360">
            <v>8</v>
          </cell>
        </row>
        <row r="4361">
          <cell r="A4361" t="str">
            <v>SSNN</v>
          </cell>
          <cell r="B4361" t="str">
            <v>Secondary Service Greater than 5kW w/o ID</v>
          </cell>
          <cell r="C4361">
            <v>30</v>
          </cell>
          <cell r="D4361">
            <v>25</v>
          </cell>
          <cell r="E4361" t="str">
            <v>R=A1R</v>
          </cell>
          <cell r="F4361">
            <v>3</v>
          </cell>
          <cell r="G4361">
            <v>39051</v>
          </cell>
          <cell r="H4361">
            <v>999</v>
          </cell>
          <cell r="I4361">
            <v>3</v>
          </cell>
          <cell r="J4361">
            <v>3</v>
          </cell>
        </row>
        <row r="4362">
          <cell r="A4362" t="str">
            <v>SSGN</v>
          </cell>
          <cell r="B4362" t="str">
            <v>Secondary Service Greater than 5kW w/o ID</v>
          </cell>
          <cell r="C4362">
            <v>30</v>
          </cell>
          <cell r="D4362">
            <v>25</v>
          </cell>
          <cell r="E4362" t="str">
            <v>R=A1R</v>
          </cell>
          <cell r="F4362">
            <v>3</v>
          </cell>
          <cell r="G4362">
            <v>39020</v>
          </cell>
          <cell r="H4362">
            <v>999</v>
          </cell>
          <cell r="I4362">
            <v>3</v>
          </cell>
          <cell r="J4362">
            <v>2</v>
          </cell>
        </row>
        <row r="4363">
          <cell r="A4363" t="str">
            <v>SSPN</v>
          </cell>
          <cell r="B4363" t="str">
            <v>Secondary Service Greater than 5kW w/o ID</v>
          </cell>
          <cell r="C4363">
            <v>30</v>
          </cell>
          <cell r="D4363">
            <v>25</v>
          </cell>
          <cell r="E4363" t="str">
            <v>R=A1R</v>
          </cell>
          <cell r="F4363">
            <v>3</v>
          </cell>
          <cell r="G4363">
            <v>39141</v>
          </cell>
          <cell r="H4363">
            <v>999</v>
          </cell>
          <cell r="I4363">
            <v>4</v>
          </cell>
          <cell r="J4363">
            <v>1</v>
          </cell>
        </row>
        <row r="4364">
          <cell r="A4364" t="str">
            <v>SSGN</v>
          </cell>
          <cell r="B4364" t="str">
            <v>Secondary Service Greater than 5kW w/o ID</v>
          </cell>
          <cell r="C4364">
            <v>30</v>
          </cell>
          <cell r="D4364">
            <v>25</v>
          </cell>
          <cell r="E4364" t="str">
            <v>R=A1D</v>
          </cell>
          <cell r="F4364">
            <v>3</v>
          </cell>
          <cell r="G4364">
            <v>39069</v>
          </cell>
          <cell r="H4364">
            <v>999</v>
          </cell>
          <cell r="I4364">
            <v>4</v>
          </cell>
          <cell r="J4364">
            <v>1</v>
          </cell>
        </row>
        <row r="4365">
          <cell r="A4365" t="str">
            <v>SSGN</v>
          </cell>
          <cell r="B4365" t="str">
            <v>Secondary Service Greater than 5kW w/o ID</v>
          </cell>
          <cell r="C4365">
            <v>30</v>
          </cell>
          <cell r="D4365">
            <v>25</v>
          </cell>
          <cell r="E4365" t="str">
            <v>R=A1R</v>
          </cell>
          <cell r="F4365">
            <v>3</v>
          </cell>
          <cell r="G4365">
            <v>39232</v>
          </cell>
          <cell r="H4365">
            <v>999</v>
          </cell>
          <cell r="I4365">
            <v>4</v>
          </cell>
          <cell r="J4365">
            <v>8</v>
          </cell>
        </row>
        <row r="4366">
          <cell r="A4366" t="str">
            <v>SSPN</v>
          </cell>
          <cell r="B4366" t="str">
            <v>Secondary Service Greater than 5kW w/o ID</v>
          </cell>
          <cell r="C4366">
            <v>30</v>
          </cell>
          <cell r="D4366">
            <v>25</v>
          </cell>
          <cell r="E4366" t="str">
            <v>R=A1R</v>
          </cell>
          <cell r="F4366">
            <v>3</v>
          </cell>
          <cell r="G4366">
            <v>39245</v>
          </cell>
          <cell r="H4366">
            <v>999</v>
          </cell>
          <cell r="I4366">
            <v>4</v>
          </cell>
          <cell r="J4366">
            <v>7</v>
          </cell>
        </row>
        <row r="4367">
          <cell r="A4367" t="str">
            <v>SSNN</v>
          </cell>
          <cell r="B4367" t="str">
            <v>Secondary Service Greater than 5kW w/o ID</v>
          </cell>
          <cell r="C4367">
            <v>30</v>
          </cell>
          <cell r="D4367">
            <v>25</v>
          </cell>
          <cell r="E4367" t="str">
            <v>R=A1R</v>
          </cell>
          <cell r="F4367">
            <v>3</v>
          </cell>
          <cell r="G4367">
            <v>39259</v>
          </cell>
          <cell r="H4367">
            <v>999</v>
          </cell>
          <cell r="I4367">
            <v>3</v>
          </cell>
          <cell r="J4367">
            <v>25</v>
          </cell>
        </row>
        <row r="4368">
          <cell r="A4368" t="str">
            <v>SSNN</v>
          </cell>
          <cell r="B4368" t="str">
            <v>Secondary Service Greater than 5kW w/o ID</v>
          </cell>
          <cell r="C4368">
            <v>30</v>
          </cell>
          <cell r="D4368">
            <v>25</v>
          </cell>
          <cell r="E4368" t="str">
            <v>R=A1R</v>
          </cell>
          <cell r="F4368">
            <v>3</v>
          </cell>
          <cell r="G4368">
            <v>39279</v>
          </cell>
          <cell r="H4368">
            <v>999</v>
          </cell>
          <cell r="I4368">
            <v>3</v>
          </cell>
          <cell r="J4368">
            <v>4</v>
          </cell>
        </row>
        <row r="4369">
          <cell r="A4369" t="str">
            <v>SSGN</v>
          </cell>
          <cell r="B4369" t="str">
            <v>Secondary Service Greater than 5kW w/o ID</v>
          </cell>
          <cell r="C4369">
            <v>30</v>
          </cell>
          <cell r="D4369">
            <v>25</v>
          </cell>
          <cell r="E4369" t="str">
            <v>R=A1D</v>
          </cell>
          <cell r="F4369">
            <v>3</v>
          </cell>
          <cell r="G4369">
            <v>39245</v>
          </cell>
          <cell r="H4369">
            <v>999</v>
          </cell>
          <cell r="I4369">
            <v>4</v>
          </cell>
          <cell r="J4369">
            <v>4</v>
          </cell>
        </row>
        <row r="4370">
          <cell r="A4370" t="str">
            <v>SSGN</v>
          </cell>
          <cell r="B4370" t="str">
            <v>Secondary Service Greater than 5kW w/o ID</v>
          </cell>
          <cell r="C4370">
            <v>30</v>
          </cell>
          <cell r="D4370">
            <v>25</v>
          </cell>
          <cell r="E4370" t="str">
            <v>R=A1R</v>
          </cell>
          <cell r="F4370">
            <v>3</v>
          </cell>
          <cell r="G4370">
            <v>39224</v>
          </cell>
          <cell r="H4370">
            <v>999</v>
          </cell>
          <cell r="I4370">
            <v>4</v>
          </cell>
          <cell r="J4370">
            <v>7</v>
          </cell>
        </row>
        <row r="4371">
          <cell r="A4371" t="str">
            <v>SSNN</v>
          </cell>
          <cell r="B4371" t="str">
            <v>Secondary Service Greater than 5kW w/o ID</v>
          </cell>
          <cell r="C4371">
            <v>30</v>
          </cell>
          <cell r="D4371">
            <v>25</v>
          </cell>
          <cell r="E4371" t="str">
            <v>R=A1R</v>
          </cell>
          <cell r="F4371">
            <v>3</v>
          </cell>
          <cell r="G4371">
            <v>39315</v>
          </cell>
          <cell r="H4371">
            <v>999</v>
          </cell>
          <cell r="I4371">
            <v>4</v>
          </cell>
          <cell r="J4371">
            <v>4</v>
          </cell>
        </row>
        <row r="4372">
          <cell r="A4372" t="str">
            <v>SSNN</v>
          </cell>
          <cell r="B4372" t="str">
            <v>Secondary Service Greater than 5kW w/o ID</v>
          </cell>
          <cell r="C4372">
            <v>30</v>
          </cell>
          <cell r="D4372">
            <v>25</v>
          </cell>
          <cell r="E4372" t="str">
            <v>R=A1R</v>
          </cell>
          <cell r="F4372">
            <v>3</v>
          </cell>
          <cell r="G4372">
            <v>39364</v>
          </cell>
          <cell r="H4372">
            <v>999</v>
          </cell>
          <cell r="I4372">
            <v>3</v>
          </cell>
          <cell r="J4372">
            <v>9</v>
          </cell>
        </row>
        <row r="4373">
          <cell r="A4373" t="str">
            <v>SSNN</v>
          </cell>
          <cell r="B4373" t="str">
            <v>Secondary Service Greater than 5kW w/o ID</v>
          </cell>
          <cell r="C4373">
            <v>30</v>
          </cell>
          <cell r="D4373">
            <v>25</v>
          </cell>
          <cell r="E4373" t="str">
            <v>R=A1R</v>
          </cell>
          <cell r="F4373">
            <v>3</v>
          </cell>
          <cell r="G4373">
            <v>39538</v>
          </cell>
          <cell r="H4373">
            <v>999</v>
          </cell>
          <cell r="I4373">
            <v>4</v>
          </cell>
          <cell r="J4373">
            <v>25</v>
          </cell>
        </row>
        <row r="4374">
          <cell r="A4374" t="str">
            <v>SSPN</v>
          </cell>
          <cell r="B4374" t="str">
            <v>Secondary Service Greater than 5kW w/o ID</v>
          </cell>
          <cell r="C4374">
            <v>30</v>
          </cell>
          <cell r="D4374">
            <v>25</v>
          </cell>
          <cell r="E4374" t="str">
            <v>R=A1D</v>
          </cell>
          <cell r="F4374">
            <v>3</v>
          </cell>
          <cell r="G4374">
            <v>39636</v>
          </cell>
          <cell r="H4374">
            <v>999</v>
          </cell>
          <cell r="I4374">
            <v>4</v>
          </cell>
          <cell r="J4374">
            <v>3</v>
          </cell>
        </row>
        <row r="4375">
          <cell r="A4375" t="str">
            <v>SSGN</v>
          </cell>
          <cell r="B4375" t="str">
            <v>Secondary Service Greater than 5kW w/o ID</v>
          </cell>
          <cell r="C4375">
            <v>30</v>
          </cell>
          <cell r="D4375">
            <v>25</v>
          </cell>
          <cell r="E4375" t="str">
            <v>R=A1D</v>
          </cell>
          <cell r="F4375">
            <v>3</v>
          </cell>
          <cell r="G4375">
            <v>39587</v>
          </cell>
          <cell r="H4375">
            <v>999</v>
          </cell>
          <cell r="I4375">
            <v>3</v>
          </cell>
          <cell r="J4375">
            <v>1</v>
          </cell>
        </row>
        <row r="4376">
          <cell r="A4376" t="str">
            <v>SSAN</v>
          </cell>
          <cell r="B4376" t="str">
            <v>Secondary Service Greater than 5kW w/o ID</v>
          </cell>
          <cell r="C4376">
            <v>30</v>
          </cell>
          <cell r="D4376">
            <v>25</v>
          </cell>
          <cell r="E4376" t="str">
            <v>R=A1D</v>
          </cell>
          <cell r="F4376">
            <v>3</v>
          </cell>
          <cell r="G4376">
            <v>39708</v>
          </cell>
          <cell r="H4376">
            <v>999</v>
          </cell>
          <cell r="I4376">
            <v>4</v>
          </cell>
          <cell r="J4376">
            <v>1</v>
          </cell>
        </row>
        <row r="4377">
          <cell r="A4377" t="str">
            <v>SSNN</v>
          </cell>
          <cell r="B4377" t="str">
            <v>Secondary Service Greater than 5kW w/o ID</v>
          </cell>
          <cell r="C4377">
            <v>30</v>
          </cell>
          <cell r="D4377">
            <v>25</v>
          </cell>
          <cell r="E4377" t="str">
            <v>R=A1D</v>
          </cell>
          <cell r="F4377">
            <v>3</v>
          </cell>
          <cell r="G4377">
            <v>39664</v>
          </cell>
          <cell r="H4377">
            <v>999</v>
          </cell>
          <cell r="I4377">
            <v>4</v>
          </cell>
          <cell r="J4377">
            <v>3</v>
          </cell>
        </row>
        <row r="4378">
          <cell r="A4378" t="str">
            <v>SSPN</v>
          </cell>
          <cell r="B4378" t="str">
            <v>Secondary Service Greater than 5kW w/o ID</v>
          </cell>
          <cell r="C4378">
            <v>30</v>
          </cell>
          <cell r="D4378">
            <v>25</v>
          </cell>
          <cell r="E4378" t="str">
            <v>R=A1D</v>
          </cell>
          <cell r="F4378">
            <v>3</v>
          </cell>
          <cell r="G4378">
            <v>39954</v>
          </cell>
          <cell r="H4378">
            <v>999</v>
          </cell>
          <cell r="I4378">
            <v>3</v>
          </cell>
          <cell r="J4378">
            <v>1</v>
          </cell>
        </row>
        <row r="4379">
          <cell r="A4379" t="str">
            <v>SSNN</v>
          </cell>
          <cell r="B4379" t="str">
            <v>Secondary Service Greater than 5kW w/o ID</v>
          </cell>
          <cell r="C4379">
            <v>30</v>
          </cell>
          <cell r="D4379">
            <v>25</v>
          </cell>
          <cell r="E4379" t="str">
            <v>R=A1D</v>
          </cell>
          <cell r="F4379">
            <v>3</v>
          </cell>
          <cell r="G4379">
            <v>39835</v>
          </cell>
          <cell r="H4379">
            <v>999</v>
          </cell>
          <cell r="I4379">
            <v>3</v>
          </cell>
          <cell r="J4379">
            <v>9</v>
          </cell>
        </row>
        <row r="4380">
          <cell r="A4380" t="str">
            <v>SSGN</v>
          </cell>
          <cell r="B4380" t="str">
            <v>Secondary Service Greater than 5kW w/o ID</v>
          </cell>
          <cell r="C4380">
            <v>30</v>
          </cell>
          <cell r="D4380">
            <v>25</v>
          </cell>
          <cell r="E4380" t="str">
            <v>R=A1D</v>
          </cell>
          <cell r="F4380">
            <v>3</v>
          </cell>
          <cell r="G4380">
            <v>39989</v>
          </cell>
          <cell r="H4380">
            <v>999</v>
          </cell>
          <cell r="I4380">
            <v>3</v>
          </cell>
          <cell r="J4380">
            <v>1</v>
          </cell>
        </row>
        <row r="4381">
          <cell r="A4381" t="str">
            <v>SSAN</v>
          </cell>
          <cell r="B4381" t="str">
            <v>Secondary Service Greater than 5kW w/o ID</v>
          </cell>
          <cell r="C4381">
            <v>30</v>
          </cell>
          <cell r="D4381">
            <v>25</v>
          </cell>
          <cell r="E4381" t="str">
            <v>R=A1D+</v>
          </cell>
          <cell r="F4381">
            <v>3</v>
          </cell>
          <cell r="G4381">
            <v>40093</v>
          </cell>
          <cell r="H4381">
            <v>999</v>
          </cell>
          <cell r="I4381">
            <v>4</v>
          </cell>
          <cell r="J4381">
            <v>1</v>
          </cell>
        </row>
        <row r="4382">
          <cell r="A4382" t="str">
            <v>SSPN</v>
          </cell>
          <cell r="B4382" t="str">
            <v>Secondary Service Greater than 5kW w/o ID</v>
          </cell>
          <cell r="C4382">
            <v>30</v>
          </cell>
          <cell r="D4382">
            <v>25</v>
          </cell>
          <cell r="E4382" t="str">
            <v>R=A1D+</v>
          </cell>
          <cell r="F4382">
            <v>3</v>
          </cell>
          <cell r="G4382">
            <v>40093</v>
          </cell>
          <cell r="H4382">
            <v>999</v>
          </cell>
          <cell r="I4382">
            <v>4</v>
          </cell>
          <cell r="J4382">
            <v>2</v>
          </cell>
        </row>
        <row r="4383">
          <cell r="A4383" t="str">
            <v>SSNN</v>
          </cell>
          <cell r="B4383" t="str">
            <v>Secondary Service Greater than 5kW w/o ID</v>
          </cell>
          <cell r="C4383">
            <v>30</v>
          </cell>
          <cell r="D4383">
            <v>25</v>
          </cell>
          <cell r="E4383" t="str">
            <v>R=SV4SD</v>
          </cell>
          <cell r="F4383">
            <v>3</v>
          </cell>
          <cell r="H4383">
            <v>240</v>
          </cell>
          <cell r="I4383">
            <v>4</v>
          </cell>
          <cell r="J4383">
            <v>36</v>
          </cell>
        </row>
        <row r="4384">
          <cell r="A4384" t="str">
            <v>SSNN</v>
          </cell>
          <cell r="B4384" t="str">
            <v>Secondary Service Greater than 5kW w/o ID</v>
          </cell>
          <cell r="C4384">
            <v>30</v>
          </cell>
          <cell r="D4384">
            <v>25</v>
          </cell>
          <cell r="E4384" t="str">
            <v>R=K5WS</v>
          </cell>
          <cell r="F4384">
            <v>3</v>
          </cell>
          <cell r="H4384">
            <v>0</v>
          </cell>
          <cell r="I4384">
            <v>0</v>
          </cell>
          <cell r="J4384">
            <v>12</v>
          </cell>
        </row>
        <row r="4385">
          <cell r="A4385" t="str">
            <v>SSNN</v>
          </cell>
          <cell r="B4385" t="str">
            <v>Secondary Service Greater than 5kW w/o ID</v>
          </cell>
          <cell r="C4385">
            <v>30</v>
          </cell>
          <cell r="D4385">
            <v>25</v>
          </cell>
          <cell r="E4385" t="str">
            <v>R=PWS</v>
          </cell>
          <cell r="F4385">
            <v>3</v>
          </cell>
          <cell r="H4385">
            <v>240</v>
          </cell>
          <cell r="I4385">
            <v>3</v>
          </cell>
          <cell r="J4385">
            <v>1</v>
          </cell>
        </row>
        <row r="4386">
          <cell r="A4386" t="str">
            <v>SSNN</v>
          </cell>
          <cell r="B4386" t="str">
            <v>Secondary Service Greater than 5kW w/o ID</v>
          </cell>
          <cell r="C4386">
            <v>30</v>
          </cell>
          <cell r="D4386">
            <v>25</v>
          </cell>
          <cell r="E4386" t="str">
            <v>R=VM66S</v>
          </cell>
          <cell r="F4386">
            <v>3</v>
          </cell>
          <cell r="H4386">
            <v>240</v>
          </cell>
          <cell r="I4386">
            <v>4</v>
          </cell>
          <cell r="J4386">
            <v>1</v>
          </cell>
        </row>
        <row r="4387">
          <cell r="A4387" t="str">
            <v>SSGN</v>
          </cell>
          <cell r="B4387" t="str">
            <v>Secondary Service Greater than 5kW w/o ID</v>
          </cell>
          <cell r="C4387">
            <v>30</v>
          </cell>
          <cell r="D4387">
            <v>25</v>
          </cell>
          <cell r="E4387" t="str">
            <v>R=AXS4</v>
          </cell>
          <cell r="F4387">
            <v>3</v>
          </cell>
          <cell r="H4387">
            <v>999</v>
          </cell>
          <cell r="I4387">
            <v>4</v>
          </cell>
          <cell r="J4387">
            <v>11</v>
          </cell>
        </row>
        <row r="4388">
          <cell r="A4388" t="str">
            <v>SSGN</v>
          </cell>
          <cell r="B4388" t="str">
            <v>Secondary Service Greater than 5kW w/o ID</v>
          </cell>
          <cell r="C4388">
            <v>30</v>
          </cell>
          <cell r="D4388">
            <v>25</v>
          </cell>
          <cell r="E4388" t="str">
            <v>R=PWS</v>
          </cell>
          <cell r="F4388">
            <v>3</v>
          </cell>
          <cell r="H4388">
            <v>480</v>
          </cell>
          <cell r="I4388">
            <v>3</v>
          </cell>
          <cell r="J4388">
            <v>1</v>
          </cell>
        </row>
        <row r="4389">
          <cell r="A4389" t="str">
            <v>SSPN</v>
          </cell>
          <cell r="B4389" t="str">
            <v>Secondary Service Greater than 5kW w/o ID</v>
          </cell>
          <cell r="C4389">
            <v>30</v>
          </cell>
          <cell r="D4389">
            <v>25</v>
          </cell>
          <cell r="E4389" t="str">
            <v>R=A1D</v>
          </cell>
          <cell r="F4389">
            <v>3</v>
          </cell>
          <cell r="H4389">
            <v>240</v>
          </cell>
          <cell r="I4389">
            <v>4</v>
          </cell>
          <cell r="J4389">
            <v>1</v>
          </cell>
        </row>
        <row r="4390">
          <cell r="A4390" t="str">
            <v>SSGN</v>
          </cell>
          <cell r="B4390" t="str">
            <v>Secondary Service Greater than 5kW w/o ID</v>
          </cell>
          <cell r="C4390">
            <v>30</v>
          </cell>
          <cell r="D4390">
            <v>25</v>
          </cell>
          <cell r="E4390" t="str">
            <v>R=A1D</v>
          </cell>
          <cell r="F4390">
            <v>3</v>
          </cell>
          <cell r="G4390">
            <v>38054</v>
          </cell>
          <cell r="H4390">
            <v>999</v>
          </cell>
          <cell r="I4390">
            <v>4</v>
          </cell>
          <cell r="J4390">
            <v>14</v>
          </cell>
        </row>
        <row r="4391">
          <cell r="A4391" t="str">
            <v>SSNN</v>
          </cell>
          <cell r="B4391" t="str">
            <v>Secondary Service Greater than 5kW w/o ID</v>
          </cell>
          <cell r="C4391">
            <v>30</v>
          </cell>
          <cell r="D4391">
            <v>25</v>
          </cell>
          <cell r="E4391" t="str">
            <v>R=A1TL</v>
          </cell>
          <cell r="F4391">
            <v>3</v>
          </cell>
          <cell r="G4391">
            <v>37993</v>
          </cell>
          <cell r="H4391">
            <v>999</v>
          </cell>
          <cell r="I4391">
            <v>4</v>
          </cell>
          <cell r="J4391">
            <v>1</v>
          </cell>
        </row>
        <row r="4392">
          <cell r="A4392" t="str">
            <v>SSAN</v>
          </cell>
          <cell r="B4392" t="str">
            <v>Secondary Service Greater than 5kW w/o ID</v>
          </cell>
          <cell r="C4392">
            <v>30</v>
          </cell>
          <cell r="D4392">
            <v>25</v>
          </cell>
          <cell r="E4392" t="str">
            <v>R=A1TL</v>
          </cell>
          <cell r="F4392">
            <v>3</v>
          </cell>
          <cell r="G4392">
            <v>37993</v>
          </cell>
          <cell r="H4392">
            <v>999</v>
          </cell>
          <cell r="I4392">
            <v>4</v>
          </cell>
          <cell r="J4392">
            <v>2</v>
          </cell>
        </row>
        <row r="4393">
          <cell r="A4393" t="str">
            <v>SSGN</v>
          </cell>
          <cell r="B4393" t="str">
            <v>Secondary Service Greater than 5kW w/o ID</v>
          </cell>
          <cell r="C4393">
            <v>30</v>
          </cell>
          <cell r="D4393">
            <v>25</v>
          </cell>
          <cell r="E4393" t="str">
            <v>R=A1RL</v>
          </cell>
          <cell r="F4393">
            <v>3</v>
          </cell>
          <cell r="G4393">
            <v>37993</v>
          </cell>
          <cell r="H4393">
            <v>999</v>
          </cell>
          <cell r="I4393">
            <v>4</v>
          </cell>
          <cell r="J4393">
            <v>6</v>
          </cell>
        </row>
        <row r="4394">
          <cell r="A4394" t="str">
            <v>SSGN</v>
          </cell>
          <cell r="B4394" t="str">
            <v>Secondary Service Greater than 5kW w/o ID</v>
          </cell>
          <cell r="C4394">
            <v>30</v>
          </cell>
          <cell r="D4394">
            <v>25</v>
          </cell>
          <cell r="E4394" t="str">
            <v>R=A1D</v>
          </cell>
          <cell r="F4394">
            <v>3</v>
          </cell>
          <cell r="G4394">
            <v>38238</v>
          </cell>
          <cell r="H4394">
            <v>999</v>
          </cell>
          <cell r="I4394">
            <v>3</v>
          </cell>
          <cell r="J4394">
            <v>1</v>
          </cell>
        </row>
        <row r="4395">
          <cell r="A4395" t="str">
            <v>SSAN</v>
          </cell>
          <cell r="B4395" t="str">
            <v>Secondary Service Greater than 5kW w/o ID</v>
          </cell>
          <cell r="C4395">
            <v>30</v>
          </cell>
          <cell r="D4395">
            <v>25</v>
          </cell>
          <cell r="E4395" t="str">
            <v>R=A1D</v>
          </cell>
          <cell r="F4395">
            <v>3</v>
          </cell>
          <cell r="G4395">
            <v>38026</v>
          </cell>
          <cell r="H4395">
            <v>999</v>
          </cell>
          <cell r="I4395">
            <v>3</v>
          </cell>
          <cell r="J4395">
            <v>1</v>
          </cell>
        </row>
        <row r="4396">
          <cell r="A4396" t="str">
            <v>SSGN</v>
          </cell>
          <cell r="B4396" t="str">
            <v>Secondary Service Greater than 5kW w/o ID</v>
          </cell>
          <cell r="C4396">
            <v>30</v>
          </cell>
          <cell r="D4396">
            <v>25</v>
          </cell>
          <cell r="E4396" t="str">
            <v>R=A1D</v>
          </cell>
          <cell r="F4396">
            <v>3</v>
          </cell>
          <cell r="G4396">
            <v>37923</v>
          </cell>
          <cell r="H4396">
            <v>999</v>
          </cell>
          <cell r="I4396">
            <v>4</v>
          </cell>
          <cell r="J4396">
            <v>6</v>
          </cell>
        </row>
        <row r="4397">
          <cell r="A4397" t="str">
            <v>SSNN</v>
          </cell>
          <cell r="B4397" t="str">
            <v>Secondary Service Greater than 5kW w/o ID</v>
          </cell>
          <cell r="C4397">
            <v>30</v>
          </cell>
          <cell r="D4397">
            <v>25</v>
          </cell>
          <cell r="E4397" t="str">
            <v>R=A1D</v>
          </cell>
          <cell r="F4397">
            <v>3</v>
          </cell>
          <cell r="G4397">
            <v>38419</v>
          </cell>
          <cell r="H4397">
            <v>999</v>
          </cell>
          <cell r="I4397">
            <v>4</v>
          </cell>
          <cell r="J4397">
            <v>12</v>
          </cell>
        </row>
        <row r="4398">
          <cell r="A4398" t="str">
            <v>SSMN</v>
          </cell>
          <cell r="B4398" t="str">
            <v>Secondary Service Greater than 5kW w/o ID</v>
          </cell>
          <cell r="C4398">
            <v>30</v>
          </cell>
          <cell r="D4398">
            <v>25</v>
          </cell>
          <cell r="E4398" t="str">
            <v>R=A1D</v>
          </cell>
          <cell r="F4398">
            <v>3</v>
          </cell>
          <cell r="G4398">
            <v>38365</v>
          </cell>
          <cell r="H4398">
            <v>999</v>
          </cell>
          <cell r="I4398">
            <v>4</v>
          </cell>
          <cell r="J4398">
            <v>1</v>
          </cell>
        </row>
        <row r="4399">
          <cell r="A4399" t="str">
            <v>SSNN</v>
          </cell>
          <cell r="B4399" t="str">
            <v>Secondary Service Greater than 5kW w/o ID</v>
          </cell>
          <cell r="C4399">
            <v>30</v>
          </cell>
          <cell r="D4399">
            <v>25</v>
          </cell>
          <cell r="E4399" t="str">
            <v>R=A1D</v>
          </cell>
          <cell r="F4399">
            <v>3</v>
          </cell>
          <cell r="G4399">
            <v>38545</v>
          </cell>
          <cell r="H4399">
            <v>999</v>
          </cell>
          <cell r="I4399">
            <v>3</v>
          </cell>
          <cell r="J4399">
            <v>11</v>
          </cell>
        </row>
        <row r="4400">
          <cell r="A4400" t="str">
            <v>SSAN</v>
          </cell>
          <cell r="B4400" t="str">
            <v>Secondary Service Greater than 5kW w/o ID</v>
          </cell>
          <cell r="C4400">
            <v>30</v>
          </cell>
          <cell r="D4400">
            <v>25</v>
          </cell>
          <cell r="E4400" t="str">
            <v>R=A1D</v>
          </cell>
          <cell r="F4400">
            <v>3</v>
          </cell>
          <cell r="G4400">
            <v>38047</v>
          </cell>
          <cell r="H4400">
            <v>999</v>
          </cell>
          <cell r="I4400">
            <v>4</v>
          </cell>
          <cell r="J4400">
            <v>4</v>
          </cell>
        </row>
        <row r="4401">
          <cell r="A4401" t="str">
            <v>SSNN</v>
          </cell>
          <cell r="B4401" t="str">
            <v>Secondary Service Greater than 5kW w/o ID</v>
          </cell>
          <cell r="C4401">
            <v>30</v>
          </cell>
          <cell r="D4401">
            <v>25</v>
          </cell>
          <cell r="E4401" t="str">
            <v>R=A1D</v>
          </cell>
          <cell r="F4401">
            <v>3</v>
          </cell>
          <cell r="H4401">
            <v>480</v>
          </cell>
          <cell r="I4401">
            <v>3</v>
          </cell>
          <cell r="J4401">
            <v>33</v>
          </cell>
        </row>
        <row r="4402">
          <cell r="A4402" t="str">
            <v>SSNN</v>
          </cell>
          <cell r="B4402" t="str">
            <v>Secondary Service Greater than 5kW w/o ID</v>
          </cell>
          <cell r="C4402">
            <v>30</v>
          </cell>
          <cell r="D4402">
            <v>25</v>
          </cell>
          <cell r="E4402" t="str">
            <v>R=VM62S</v>
          </cell>
          <cell r="F4402">
            <v>3</v>
          </cell>
          <cell r="H4402">
            <v>240</v>
          </cell>
          <cell r="I4402">
            <v>3</v>
          </cell>
          <cell r="J4402">
            <v>4</v>
          </cell>
        </row>
        <row r="4403">
          <cell r="A4403" t="str">
            <v>SSAN</v>
          </cell>
          <cell r="B4403" t="str">
            <v>Secondary Service Greater than 5kW w/o ID</v>
          </cell>
          <cell r="C4403">
            <v>30</v>
          </cell>
          <cell r="D4403">
            <v>25</v>
          </cell>
          <cell r="E4403" t="str">
            <v>R=SV4SD</v>
          </cell>
          <cell r="F4403">
            <v>3</v>
          </cell>
          <cell r="H4403">
            <v>208</v>
          </cell>
          <cell r="I4403">
            <v>4</v>
          </cell>
          <cell r="J4403">
            <v>1</v>
          </cell>
        </row>
        <row r="4404">
          <cell r="A4404" t="str">
            <v>SSGN</v>
          </cell>
          <cell r="B4404" t="str">
            <v>Secondary Service Greater than 5kW w/o ID</v>
          </cell>
          <cell r="C4404">
            <v>30</v>
          </cell>
          <cell r="D4404">
            <v>25</v>
          </cell>
          <cell r="E4404" t="str">
            <v>R=A1D</v>
          </cell>
          <cell r="F4404">
            <v>3</v>
          </cell>
          <cell r="G4404">
            <v>37867</v>
          </cell>
          <cell r="H4404">
            <v>999</v>
          </cell>
          <cell r="I4404">
            <v>3</v>
          </cell>
          <cell r="J4404">
            <v>1</v>
          </cell>
        </row>
        <row r="4405">
          <cell r="A4405" t="str">
            <v>SSGN</v>
          </cell>
          <cell r="B4405" t="str">
            <v>Secondary Service Greater than 5kW w/o ID</v>
          </cell>
          <cell r="C4405">
            <v>30</v>
          </cell>
          <cell r="D4405">
            <v>25</v>
          </cell>
          <cell r="E4405" t="str">
            <v>R=A1D</v>
          </cell>
          <cell r="F4405">
            <v>3</v>
          </cell>
          <cell r="G4405">
            <v>37931</v>
          </cell>
          <cell r="H4405">
            <v>999</v>
          </cell>
          <cell r="I4405">
            <v>4</v>
          </cell>
          <cell r="J4405">
            <v>2</v>
          </cell>
        </row>
        <row r="4406">
          <cell r="A4406" t="str">
            <v>SSGN</v>
          </cell>
          <cell r="B4406" t="str">
            <v>Secondary Service Greater than 5kW w/o ID</v>
          </cell>
          <cell r="C4406">
            <v>30</v>
          </cell>
          <cell r="D4406">
            <v>25</v>
          </cell>
          <cell r="E4406" t="str">
            <v>R=A1D</v>
          </cell>
          <cell r="F4406">
            <v>3</v>
          </cell>
          <cell r="G4406">
            <v>37851</v>
          </cell>
          <cell r="H4406">
            <v>999</v>
          </cell>
          <cell r="I4406">
            <v>3</v>
          </cell>
          <cell r="J4406">
            <v>4</v>
          </cell>
        </row>
        <row r="4407">
          <cell r="A4407" t="str">
            <v>SSGN</v>
          </cell>
          <cell r="B4407" t="str">
            <v>Secondary Service Greater than 5kW w/o ID</v>
          </cell>
          <cell r="C4407">
            <v>30</v>
          </cell>
          <cell r="D4407">
            <v>25</v>
          </cell>
          <cell r="E4407" t="str">
            <v>R=A1D</v>
          </cell>
          <cell r="F4407">
            <v>3</v>
          </cell>
          <cell r="G4407">
            <v>37851</v>
          </cell>
          <cell r="H4407">
            <v>999</v>
          </cell>
          <cell r="I4407">
            <v>3</v>
          </cell>
          <cell r="J4407">
            <v>1</v>
          </cell>
        </row>
        <row r="4408">
          <cell r="A4408" t="str">
            <v>SSGN</v>
          </cell>
          <cell r="B4408" t="str">
            <v>Secondary Service Greater than 5kW w/o ID</v>
          </cell>
          <cell r="C4408">
            <v>30</v>
          </cell>
          <cell r="D4408">
            <v>25</v>
          </cell>
          <cell r="E4408" t="str">
            <v>R=A1D</v>
          </cell>
          <cell r="F4408">
            <v>3</v>
          </cell>
          <cell r="G4408">
            <v>37792</v>
          </cell>
          <cell r="H4408">
            <v>999</v>
          </cell>
          <cell r="I4408">
            <v>4</v>
          </cell>
          <cell r="J4408">
            <v>2</v>
          </cell>
        </row>
        <row r="4409">
          <cell r="A4409" t="str">
            <v>SSGN</v>
          </cell>
          <cell r="B4409" t="str">
            <v>Secondary Service Greater than 5kW w/o ID</v>
          </cell>
          <cell r="C4409">
            <v>30</v>
          </cell>
          <cell r="D4409">
            <v>25</v>
          </cell>
          <cell r="E4409" t="str">
            <v>R=SV4SD</v>
          </cell>
          <cell r="F4409">
            <v>3</v>
          </cell>
          <cell r="H4409">
            <v>999</v>
          </cell>
          <cell r="I4409">
            <v>4</v>
          </cell>
          <cell r="J4409">
            <v>1</v>
          </cell>
        </row>
        <row r="4410">
          <cell r="A4410" t="str">
            <v>SSGN</v>
          </cell>
          <cell r="B4410" t="str">
            <v>Secondary Service Greater than 5kW w/o ID</v>
          </cell>
          <cell r="C4410">
            <v>30</v>
          </cell>
          <cell r="D4410">
            <v>25</v>
          </cell>
          <cell r="E4410" t="str">
            <v>R=A1D</v>
          </cell>
          <cell r="F4410">
            <v>3</v>
          </cell>
          <cell r="G4410">
            <v>35969</v>
          </cell>
          <cell r="H4410">
            <v>999</v>
          </cell>
          <cell r="I4410">
            <v>3</v>
          </cell>
          <cell r="J4410">
            <v>1</v>
          </cell>
        </row>
        <row r="4411">
          <cell r="A4411" t="str">
            <v>SSGN</v>
          </cell>
          <cell r="B4411" t="str">
            <v>Secondary Service Greater than 5kW w/o ID</v>
          </cell>
          <cell r="C4411">
            <v>30</v>
          </cell>
          <cell r="D4411">
            <v>25</v>
          </cell>
          <cell r="E4411" t="str">
            <v>R=A1D</v>
          </cell>
          <cell r="F4411">
            <v>3</v>
          </cell>
          <cell r="G4411">
            <v>36373</v>
          </cell>
          <cell r="H4411">
            <v>999</v>
          </cell>
          <cell r="I4411">
            <v>4</v>
          </cell>
          <cell r="J4411">
            <v>1</v>
          </cell>
        </row>
        <row r="4412">
          <cell r="A4412" t="str">
            <v>SSAN</v>
          </cell>
          <cell r="B4412" t="str">
            <v>Secondary Service Greater than 5kW w/o ID</v>
          </cell>
          <cell r="C4412">
            <v>30</v>
          </cell>
          <cell r="D4412">
            <v>25</v>
          </cell>
          <cell r="E4412" t="str">
            <v>R=A1D</v>
          </cell>
          <cell r="F4412">
            <v>3</v>
          </cell>
          <cell r="G4412">
            <v>35796</v>
          </cell>
          <cell r="H4412">
            <v>999</v>
          </cell>
          <cell r="I4412">
            <v>3</v>
          </cell>
          <cell r="J4412">
            <v>1</v>
          </cell>
        </row>
        <row r="4413">
          <cell r="A4413" t="str">
            <v>SSNN</v>
          </cell>
          <cell r="B4413" t="str">
            <v>Secondary Service Greater than 5kW w/o ID</v>
          </cell>
          <cell r="C4413">
            <v>30</v>
          </cell>
          <cell r="D4413">
            <v>25</v>
          </cell>
          <cell r="E4413" t="str">
            <v>R=SV4SD</v>
          </cell>
          <cell r="F4413">
            <v>3</v>
          </cell>
          <cell r="G4413">
            <v>36404</v>
          </cell>
          <cell r="H4413">
            <v>999</v>
          </cell>
          <cell r="I4413">
            <v>4</v>
          </cell>
          <cell r="J4413">
            <v>1</v>
          </cell>
        </row>
        <row r="4414">
          <cell r="A4414" t="str">
            <v>SSNN</v>
          </cell>
          <cell r="B4414" t="str">
            <v>Secondary Service Greater than 5kW w/o ID</v>
          </cell>
          <cell r="C4414">
            <v>30</v>
          </cell>
          <cell r="D4414">
            <v>25</v>
          </cell>
          <cell r="E4414" t="str">
            <v>R=A1D</v>
          </cell>
          <cell r="F4414">
            <v>3</v>
          </cell>
          <cell r="G4414">
            <v>35797</v>
          </cell>
          <cell r="H4414">
            <v>999</v>
          </cell>
          <cell r="I4414">
            <v>3</v>
          </cell>
          <cell r="J4414">
            <v>4</v>
          </cell>
        </row>
        <row r="4415">
          <cell r="A4415" t="str">
            <v>SSNN</v>
          </cell>
          <cell r="B4415" t="str">
            <v>Secondary Service Greater than 5kW w/o ID</v>
          </cell>
          <cell r="C4415">
            <v>30</v>
          </cell>
          <cell r="D4415">
            <v>25</v>
          </cell>
          <cell r="E4415" t="str">
            <v>R=A1D</v>
          </cell>
          <cell r="F4415">
            <v>3</v>
          </cell>
          <cell r="G4415">
            <v>36528</v>
          </cell>
          <cell r="H4415">
            <v>999</v>
          </cell>
          <cell r="I4415">
            <v>4</v>
          </cell>
          <cell r="J4415">
            <v>1</v>
          </cell>
        </row>
        <row r="4416">
          <cell r="A4416" t="str">
            <v>SSAN</v>
          </cell>
          <cell r="B4416" t="str">
            <v>Secondary Service Greater than 5kW w/o ID</v>
          </cell>
          <cell r="C4416">
            <v>30</v>
          </cell>
          <cell r="D4416">
            <v>25</v>
          </cell>
          <cell r="E4416" t="str">
            <v>R=A1D</v>
          </cell>
          <cell r="F4416">
            <v>3</v>
          </cell>
          <cell r="G4416">
            <v>36720</v>
          </cell>
          <cell r="H4416">
            <v>999</v>
          </cell>
          <cell r="I4416">
            <v>3</v>
          </cell>
          <cell r="J4416">
            <v>1</v>
          </cell>
        </row>
        <row r="4417">
          <cell r="A4417" t="str">
            <v>SSNN</v>
          </cell>
          <cell r="B4417" t="str">
            <v>Secondary Service Greater than 5kW w/o ID</v>
          </cell>
          <cell r="C4417">
            <v>30</v>
          </cell>
          <cell r="D4417">
            <v>25</v>
          </cell>
          <cell r="E4417" t="str">
            <v>R=A1D</v>
          </cell>
          <cell r="F4417">
            <v>3</v>
          </cell>
          <cell r="G4417">
            <v>36816</v>
          </cell>
          <cell r="H4417">
            <v>999</v>
          </cell>
          <cell r="I4417">
            <v>4</v>
          </cell>
          <cell r="J4417">
            <v>1</v>
          </cell>
        </row>
        <row r="4418">
          <cell r="A4418" t="str">
            <v>SSNN</v>
          </cell>
          <cell r="B4418" t="str">
            <v>Secondary Service Greater than 5kW w/o ID</v>
          </cell>
          <cell r="C4418">
            <v>30</v>
          </cell>
          <cell r="D4418">
            <v>25</v>
          </cell>
          <cell r="E4418" t="str">
            <v>R=A1D</v>
          </cell>
          <cell r="F4418">
            <v>3</v>
          </cell>
          <cell r="G4418">
            <v>37012</v>
          </cell>
          <cell r="H4418">
            <v>999</v>
          </cell>
          <cell r="I4418">
            <v>4</v>
          </cell>
          <cell r="J4418">
            <v>1</v>
          </cell>
        </row>
        <row r="4419">
          <cell r="A4419" t="str">
            <v>SSNN</v>
          </cell>
          <cell r="B4419" t="str">
            <v>Secondary Service Greater than 5kW w/o ID</v>
          </cell>
          <cell r="C4419">
            <v>30</v>
          </cell>
          <cell r="D4419">
            <v>25</v>
          </cell>
          <cell r="E4419" t="str">
            <v>R=A1D</v>
          </cell>
          <cell r="F4419">
            <v>3</v>
          </cell>
          <cell r="G4419">
            <v>37095</v>
          </cell>
          <cell r="H4419">
            <v>999</v>
          </cell>
          <cell r="I4419">
            <v>4</v>
          </cell>
          <cell r="J4419">
            <v>6</v>
          </cell>
        </row>
        <row r="4420">
          <cell r="A4420" t="str">
            <v>SSGN</v>
          </cell>
          <cell r="B4420" t="str">
            <v>Secondary Service Greater than 5kW w/o ID</v>
          </cell>
          <cell r="C4420">
            <v>30</v>
          </cell>
          <cell r="D4420">
            <v>25</v>
          </cell>
          <cell r="E4420" t="str">
            <v>R=A1R</v>
          </cell>
          <cell r="F4420">
            <v>3</v>
          </cell>
          <cell r="G4420">
            <v>37301</v>
          </cell>
          <cell r="H4420">
            <v>999</v>
          </cell>
          <cell r="I4420">
            <v>4</v>
          </cell>
          <cell r="J4420">
            <v>1</v>
          </cell>
        </row>
        <row r="4421">
          <cell r="A4421" t="str">
            <v>SSGN</v>
          </cell>
          <cell r="B4421" t="str">
            <v>Secondary Service Greater than 5kW w/o ID</v>
          </cell>
          <cell r="C4421">
            <v>30</v>
          </cell>
          <cell r="D4421">
            <v>25</v>
          </cell>
          <cell r="E4421" t="str">
            <v>R=A1D</v>
          </cell>
          <cell r="F4421">
            <v>3</v>
          </cell>
          <cell r="G4421">
            <v>37321</v>
          </cell>
          <cell r="H4421">
            <v>999</v>
          </cell>
          <cell r="I4421">
            <v>4</v>
          </cell>
          <cell r="J4421">
            <v>1</v>
          </cell>
        </row>
        <row r="4422">
          <cell r="A4422" t="str">
            <v>SSNN</v>
          </cell>
          <cell r="B4422" t="str">
            <v>Secondary Service Greater than 5kW w/o ID</v>
          </cell>
          <cell r="C4422">
            <v>30</v>
          </cell>
          <cell r="D4422">
            <v>25</v>
          </cell>
          <cell r="E4422" t="str">
            <v>R=A1D</v>
          </cell>
          <cell r="F4422">
            <v>3</v>
          </cell>
          <cell r="G4422">
            <v>37481</v>
          </cell>
          <cell r="H4422">
            <v>999</v>
          </cell>
          <cell r="I4422">
            <v>3</v>
          </cell>
          <cell r="J4422">
            <v>1</v>
          </cell>
        </row>
        <row r="4423">
          <cell r="A4423" t="str">
            <v>SSNN</v>
          </cell>
          <cell r="B4423" t="str">
            <v>Secondary Service Greater than 5kW w/o ID</v>
          </cell>
          <cell r="C4423">
            <v>30</v>
          </cell>
          <cell r="D4423">
            <v>25</v>
          </cell>
          <cell r="E4423" t="str">
            <v>R=A1D</v>
          </cell>
          <cell r="F4423">
            <v>3</v>
          </cell>
          <cell r="G4423">
            <v>37363</v>
          </cell>
          <cell r="H4423">
            <v>999</v>
          </cell>
          <cell r="I4423">
            <v>3</v>
          </cell>
          <cell r="J4423">
            <v>5</v>
          </cell>
        </row>
        <row r="4424">
          <cell r="A4424" t="str">
            <v>SSGN</v>
          </cell>
          <cell r="B4424" t="str">
            <v>Secondary Service Greater than 5kW w/o ID</v>
          </cell>
          <cell r="C4424">
            <v>30</v>
          </cell>
          <cell r="D4424">
            <v>25</v>
          </cell>
          <cell r="E4424" t="str">
            <v>R=A1D</v>
          </cell>
          <cell r="F4424">
            <v>3</v>
          </cell>
          <cell r="G4424">
            <v>38618</v>
          </cell>
          <cell r="H4424">
            <v>999</v>
          </cell>
          <cell r="I4424">
            <v>4</v>
          </cell>
          <cell r="J4424">
            <v>2</v>
          </cell>
        </row>
        <row r="4425">
          <cell r="A4425" t="str">
            <v>SSNN</v>
          </cell>
          <cell r="B4425" t="str">
            <v>Secondary Service Greater than 5kW w/o ID</v>
          </cell>
          <cell r="C4425">
            <v>30</v>
          </cell>
          <cell r="D4425">
            <v>25</v>
          </cell>
          <cell r="E4425" t="str">
            <v>R=A1D</v>
          </cell>
          <cell r="F4425">
            <v>3</v>
          </cell>
          <cell r="G4425">
            <v>37503</v>
          </cell>
          <cell r="H4425">
            <v>999</v>
          </cell>
          <cell r="I4425">
            <v>4</v>
          </cell>
          <cell r="J4425">
            <v>5</v>
          </cell>
        </row>
        <row r="4426">
          <cell r="A4426" t="str">
            <v>SSGN</v>
          </cell>
          <cell r="B4426" t="str">
            <v>Secondary Service Greater than 5kW w/o ID</v>
          </cell>
          <cell r="C4426">
            <v>30</v>
          </cell>
          <cell r="D4426">
            <v>25</v>
          </cell>
          <cell r="E4426" t="str">
            <v>R=A1D</v>
          </cell>
          <cell r="F4426">
            <v>3</v>
          </cell>
          <cell r="G4426">
            <v>38701</v>
          </cell>
          <cell r="H4426">
            <v>999</v>
          </cell>
          <cell r="I4426">
            <v>4</v>
          </cell>
          <cell r="J4426">
            <v>3</v>
          </cell>
        </row>
        <row r="4427">
          <cell r="A4427" t="str">
            <v>SSNN</v>
          </cell>
          <cell r="B4427" t="str">
            <v>Secondary Service Greater than 5kW w/o ID</v>
          </cell>
          <cell r="C4427">
            <v>30</v>
          </cell>
          <cell r="D4427">
            <v>25</v>
          </cell>
          <cell r="E4427" t="str">
            <v>R=A1D</v>
          </cell>
          <cell r="F4427">
            <v>3</v>
          </cell>
          <cell r="G4427">
            <v>38748</v>
          </cell>
          <cell r="H4427">
            <v>999</v>
          </cell>
          <cell r="I4427">
            <v>3</v>
          </cell>
          <cell r="J4427">
            <v>7</v>
          </cell>
        </row>
        <row r="4428">
          <cell r="A4428" t="str">
            <v>SSNN</v>
          </cell>
          <cell r="B4428" t="str">
            <v>Secondary Service Greater than 5kW w/o ID</v>
          </cell>
          <cell r="C4428">
            <v>30</v>
          </cell>
          <cell r="D4428">
            <v>25</v>
          </cell>
          <cell r="E4428" t="str">
            <v>R=A1RL</v>
          </cell>
          <cell r="F4428">
            <v>3</v>
          </cell>
          <cell r="G4428">
            <v>38636</v>
          </cell>
          <cell r="H4428">
            <v>999</v>
          </cell>
          <cell r="I4428">
            <v>3</v>
          </cell>
          <cell r="J4428">
            <v>7</v>
          </cell>
        </row>
        <row r="4429">
          <cell r="A4429" t="str">
            <v>SSPN</v>
          </cell>
          <cell r="B4429" t="str">
            <v>Secondary Service Greater than 5kW w/o ID</v>
          </cell>
          <cell r="C4429">
            <v>30</v>
          </cell>
          <cell r="D4429">
            <v>25</v>
          </cell>
          <cell r="E4429" t="str">
            <v>R=A1D</v>
          </cell>
          <cell r="F4429">
            <v>3</v>
          </cell>
          <cell r="G4429">
            <v>38873</v>
          </cell>
          <cell r="H4429">
            <v>999</v>
          </cell>
          <cell r="I4429">
            <v>4</v>
          </cell>
          <cell r="J4429">
            <v>1</v>
          </cell>
        </row>
        <row r="4430">
          <cell r="A4430" t="str">
            <v>SSNN</v>
          </cell>
          <cell r="B4430" t="str">
            <v>Secondary Service Greater than 5kW w/o ID</v>
          </cell>
          <cell r="C4430">
            <v>30</v>
          </cell>
          <cell r="D4430">
            <v>25</v>
          </cell>
          <cell r="E4430" t="str">
            <v>R=A1D</v>
          </cell>
          <cell r="F4430">
            <v>3</v>
          </cell>
          <cell r="G4430">
            <v>38810</v>
          </cell>
          <cell r="H4430">
            <v>999</v>
          </cell>
          <cell r="I4430">
            <v>3</v>
          </cell>
          <cell r="J4430">
            <v>2</v>
          </cell>
        </row>
        <row r="4431">
          <cell r="A4431" t="str">
            <v>SSNN</v>
          </cell>
          <cell r="B4431" t="str">
            <v>Secondary Service Greater than 5kW w/o ID</v>
          </cell>
          <cell r="C4431">
            <v>30</v>
          </cell>
          <cell r="D4431">
            <v>25</v>
          </cell>
          <cell r="E4431" t="str">
            <v>R=A1D</v>
          </cell>
          <cell r="F4431">
            <v>3</v>
          </cell>
          <cell r="G4431">
            <v>38832</v>
          </cell>
          <cell r="H4431">
            <v>999</v>
          </cell>
          <cell r="I4431">
            <v>4</v>
          </cell>
          <cell r="J4431">
            <v>12</v>
          </cell>
        </row>
        <row r="4432">
          <cell r="A4432" t="str">
            <v>SSNN</v>
          </cell>
          <cell r="B4432" t="str">
            <v>Secondary Service Greater than 5kW w/o ID</v>
          </cell>
          <cell r="C4432">
            <v>30</v>
          </cell>
          <cell r="D4432">
            <v>25</v>
          </cell>
          <cell r="E4432" t="str">
            <v>R=A1D</v>
          </cell>
          <cell r="F4432">
            <v>3</v>
          </cell>
          <cell r="G4432">
            <v>38832</v>
          </cell>
          <cell r="H4432">
            <v>999</v>
          </cell>
          <cell r="I4432">
            <v>3</v>
          </cell>
          <cell r="J4432">
            <v>3</v>
          </cell>
        </row>
        <row r="4433">
          <cell r="A4433" t="str">
            <v>SSPN</v>
          </cell>
          <cell r="B4433" t="str">
            <v>Secondary Service Greater than 5kW w/o ID</v>
          </cell>
          <cell r="C4433">
            <v>30</v>
          </cell>
          <cell r="D4433">
            <v>25</v>
          </cell>
          <cell r="E4433" t="str">
            <v>R=A1D</v>
          </cell>
          <cell r="F4433">
            <v>3</v>
          </cell>
          <cell r="G4433">
            <v>38959</v>
          </cell>
          <cell r="H4433">
            <v>999</v>
          </cell>
          <cell r="I4433">
            <v>3</v>
          </cell>
          <cell r="J4433">
            <v>2</v>
          </cell>
        </row>
        <row r="4434">
          <cell r="A4434" t="str">
            <v>SSPN</v>
          </cell>
          <cell r="B4434" t="str">
            <v>Secondary Service Greater than 5kW w/o ID</v>
          </cell>
          <cell r="C4434">
            <v>30</v>
          </cell>
          <cell r="D4434">
            <v>25</v>
          </cell>
          <cell r="E4434" t="str">
            <v>R=A1R</v>
          </cell>
          <cell r="F4434">
            <v>3</v>
          </cell>
          <cell r="G4434">
            <v>39020</v>
          </cell>
          <cell r="H4434">
            <v>999</v>
          </cell>
          <cell r="I4434">
            <v>3</v>
          </cell>
          <cell r="J4434">
            <v>1</v>
          </cell>
        </row>
        <row r="4435">
          <cell r="A4435" t="str">
            <v>SSNN</v>
          </cell>
          <cell r="B4435" t="str">
            <v>Secondary Service Greater than 5kW w/o ID</v>
          </cell>
          <cell r="C4435">
            <v>30</v>
          </cell>
          <cell r="D4435">
            <v>25</v>
          </cell>
          <cell r="E4435" t="str">
            <v>R=A1R</v>
          </cell>
          <cell r="F4435">
            <v>3</v>
          </cell>
          <cell r="G4435">
            <v>39069</v>
          </cell>
          <cell r="H4435">
            <v>999</v>
          </cell>
          <cell r="I4435">
            <v>4</v>
          </cell>
          <cell r="J4435">
            <v>10</v>
          </cell>
        </row>
        <row r="4436">
          <cell r="A4436" t="str">
            <v>SSPN</v>
          </cell>
          <cell r="B4436" t="str">
            <v>Secondary Service Greater than 5kW w/o ID</v>
          </cell>
          <cell r="C4436">
            <v>30</v>
          </cell>
          <cell r="D4436">
            <v>25</v>
          </cell>
          <cell r="E4436" t="str">
            <v>R=A1R</v>
          </cell>
          <cell r="F4436">
            <v>3</v>
          </cell>
          <cell r="G4436">
            <v>39258</v>
          </cell>
          <cell r="H4436">
            <v>999</v>
          </cell>
          <cell r="I4436">
            <v>4</v>
          </cell>
          <cell r="J4436">
            <v>6</v>
          </cell>
        </row>
        <row r="4437">
          <cell r="A4437" t="str">
            <v>SSPN</v>
          </cell>
          <cell r="B4437" t="str">
            <v>Secondary Service Greater than 5kW w/o ID</v>
          </cell>
          <cell r="C4437">
            <v>30</v>
          </cell>
          <cell r="D4437">
            <v>25</v>
          </cell>
          <cell r="E4437" t="str">
            <v>R=A1R</v>
          </cell>
          <cell r="F4437">
            <v>3</v>
          </cell>
          <cell r="G4437">
            <v>39259</v>
          </cell>
          <cell r="H4437">
            <v>999</v>
          </cell>
          <cell r="I4437">
            <v>3</v>
          </cell>
          <cell r="J4437">
            <v>2</v>
          </cell>
        </row>
        <row r="4438">
          <cell r="A4438" t="str">
            <v>SSNN</v>
          </cell>
          <cell r="B4438" t="str">
            <v>Secondary Service Greater than 5kW w/o ID</v>
          </cell>
          <cell r="C4438">
            <v>30</v>
          </cell>
          <cell r="D4438">
            <v>25</v>
          </cell>
          <cell r="E4438" t="str">
            <v>R=A1R</v>
          </cell>
          <cell r="F4438">
            <v>3</v>
          </cell>
          <cell r="G4438">
            <v>39279</v>
          </cell>
          <cell r="H4438">
            <v>999</v>
          </cell>
          <cell r="I4438">
            <v>4</v>
          </cell>
          <cell r="J4438">
            <v>2</v>
          </cell>
        </row>
        <row r="4439">
          <cell r="A4439" t="str">
            <v>SSGN</v>
          </cell>
          <cell r="B4439" t="str">
            <v>Secondary Service Greater than 5kW w/o ID</v>
          </cell>
          <cell r="C4439">
            <v>30</v>
          </cell>
          <cell r="D4439">
            <v>25</v>
          </cell>
          <cell r="E4439" t="str">
            <v>R=A1R</v>
          </cell>
          <cell r="F4439">
            <v>3</v>
          </cell>
          <cell r="G4439">
            <v>39279</v>
          </cell>
          <cell r="H4439">
            <v>999</v>
          </cell>
          <cell r="I4439">
            <v>4</v>
          </cell>
          <cell r="J4439">
            <v>2</v>
          </cell>
        </row>
        <row r="4440">
          <cell r="A4440" t="str">
            <v>SSNN</v>
          </cell>
          <cell r="B4440" t="str">
            <v>Secondary Service Greater than 5kW w/o ID</v>
          </cell>
          <cell r="C4440">
            <v>30</v>
          </cell>
          <cell r="D4440">
            <v>25</v>
          </cell>
          <cell r="E4440" t="str">
            <v>R=A1R</v>
          </cell>
          <cell r="F4440">
            <v>3</v>
          </cell>
          <cell r="G4440">
            <v>39240</v>
          </cell>
          <cell r="H4440">
            <v>999</v>
          </cell>
          <cell r="I4440">
            <v>4</v>
          </cell>
          <cell r="J4440">
            <v>2</v>
          </cell>
        </row>
        <row r="4441">
          <cell r="A4441" t="str">
            <v>SSPN</v>
          </cell>
          <cell r="B4441" t="str">
            <v>Secondary Service Greater than 5kW w/o ID</v>
          </cell>
          <cell r="C4441">
            <v>30</v>
          </cell>
          <cell r="D4441">
            <v>25</v>
          </cell>
          <cell r="E4441" t="str">
            <v>R=A1R</v>
          </cell>
          <cell r="F4441">
            <v>3</v>
          </cell>
          <cell r="G4441">
            <v>39315</v>
          </cell>
          <cell r="H4441">
            <v>999</v>
          </cell>
          <cell r="I4441">
            <v>4</v>
          </cell>
          <cell r="J4441">
            <v>3</v>
          </cell>
        </row>
        <row r="4442">
          <cell r="A4442" t="str">
            <v>SSNN</v>
          </cell>
          <cell r="B4442" t="str">
            <v>Secondary Service Greater than 5kW w/o ID</v>
          </cell>
          <cell r="C4442">
            <v>30</v>
          </cell>
          <cell r="D4442">
            <v>25</v>
          </cell>
          <cell r="E4442" t="str">
            <v>R=A1R</v>
          </cell>
          <cell r="F4442">
            <v>3</v>
          </cell>
          <cell r="G4442">
            <v>39472</v>
          </cell>
          <cell r="H4442">
            <v>999</v>
          </cell>
          <cell r="I4442">
            <v>4</v>
          </cell>
          <cell r="J4442">
            <v>27</v>
          </cell>
        </row>
        <row r="4443">
          <cell r="A4443" t="str">
            <v>SSGN</v>
          </cell>
          <cell r="B4443" t="str">
            <v>Secondary Service Greater than 5kW w/o ID</v>
          </cell>
          <cell r="C4443">
            <v>30</v>
          </cell>
          <cell r="D4443">
            <v>25</v>
          </cell>
          <cell r="E4443" t="str">
            <v>R=A1D</v>
          </cell>
          <cell r="F4443">
            <v>3</v>
          </cell>
          <cell r="G4443">
            <v>39485</v>
          </cell>
          <cell r="H4443">
            <v>999</v>
          </cell>
          <cell r="I4443">
            <v>4</v>
          </cell>
          <cell r="J4443">
            <v>1</v>
          </cell>
        </row>
        <row r="4444">
          <cell r="A4444" t="str">
            <v>SSGN</v>
          </cell>
          <cell r="B4444" t="str">
            <v>Secondary Service Greater than 5kW w/o ID</v>
          </cell>
          <cell r="C4444">
            <v>30</v>
          </cell>
          <cell r="D4444">
            <v>25</v>
          </cell>
          <cell r="E4444" t="str">
            <v>R=A1D</v>
          </cell>
          <cell r="F4444">
            <v>3</v>
          </cell>
          <cell r="G4444">
            <v>39580</v>
          </cell>
          <cell r="H4444">
            <v>999</v>
          </cell>
          <cell r="I4444">
            <v>4</v>
          </cell>
          <cell r="J4444">
            <v>6</v>
          </cell>
        </row>
        <row r="4445">
          <cell r="A4445" t="str">
            <v>SSPN</v>
          </cell>
          <cell r="B4445" t="str">
            <v>Secondary Service Greater than 5kW w/o ID</v>
          </cell>
          <cell r="C4445">
            <v>30</v>
          </cell>
          <cell r="D4445">
            <v>25</v>
          </cell>
          <cell r="E4445" t="str">
            <v>R=A1D</v>
          </cell>
          <cell r="F4445">
            <v>3</v>
          </cell>
          <cell r="G4445">
            <v>39647</v>
          </cell>
          <cell r="H4445">
            <v>999</v>
          </cell>
          <cell r="I4445">
            <v>4</v>
          </cell>
          <cell r="J4445">
            <v>3</v>
          </cell>
        </row>
        <row r="4446">
          <cell r="A4446" t="str">
            <v>SSNN</v>
          </cell>
          <cell r="B4446" t="str">
            <v>Secondary Service Greater than 5kW w/o ID</v>
          </cell>
          <cell r="C4446">
            <v>30</v>
          </cell>
          <cell r="D4446">
            <v>25</v>
          </cell>
          <cell r="E4446" t="str">
            <v>R=A1D</v>
          </cell>
          <cell r="F4446">
            <v>3</v>
          </cell>
          <cell r="G4446">
            <v>39734</v>
          </cell>
          <cell r="H4446">
            <v>999</v>
          </cell>
          <cell r="I4446">
            <v>3</v>
          </cell>
          <cell r="J4446">
            <v>9</v>
          </cell>
        </row>
        <row r="4447">
          <cell r="A4447" t="str">
            <v>SSNN</v>
          </cell>
          <cell r="B4447" t="str">
            <v>Secondary Service Greater than 5kW w/o ID</v>
          </cell>
          <cell r="C4447">
            <v>30</v>
          </cell>
          <cell r="D4447">
            <v>25</v>
          </cell>
          <cell r="E4447" t="str">
            <v>R=A1D</v>
          </cell>
          <cell r="F4447">
            <v>3</v>
          </cell>
          <cell r="G4447">
            <v>39917</v>
          </cell>
          <cell r="H4447">
            <v>999</v>
          </cell>
          <cell r="I4447">
            <v>4</v>
          </cell>
          <cell r="J4447">
            <v>9</v>
          </cell>
        </row>
        <row r="4448">
          <cell r="A4448" t="str">
            <v>SSAN</v>
          </cell>
          <cell r="B4448" t="str">
            <v>Secondary Service Greater than 5kW w/o ID</v>
          </cell>
          <cell r="C4448">
            <v>30</v>
          </cell>
          <cell r="D4448">
            <v>25</v>
          </cell>
          <cell r="E4448" t="str">
            <v>R=A1D</v>
          </cell>
          <cell r="F4448">
            <v>3</v>
          </cell>
          <cell r="G4448">
            <v>39989</v>
          </cell>
          <cell r="H4448">
            <v>999</v>
          </cell>
          <cell r="I4448">
            <v>4</v>
          </cell>
          <cell r="J4448">
            <v>1</v>
          </cell>
        </row>
        <row r="4449">
          <cell r="A4449" t="str">
            <v>SSPN</v>
          </cell>
          <cell r="B4449" t="str">
            <v>Secondary Service Greater than 5kW w/o ID</v>
          </cell>
          <cell r="C4449">
            <v>30</v>
          </cell>
          <cell r="D4449">
            <v>25</v>
          </cell>
          <cell r="E4449" t="str">
            <v>R=A1D</v>
          </cell>
          <cell r="F4449">
            <v>3</v>
          </cell>
          <cell r="G4449">
            <v>40014</v>
          </cell>
          <cell r="H4449">
            <v>999</v>
          </cell>
          <cell r="I4449">
            <v>3</v>
          </cell>
          <cell r="J4449">
            <v>9</v>
          </cell>
        </row>
        <row r="4450">
          <cell r="A4450" t="str">
            <v>SSGN</v>
          </cell>
          <cell r="B4450" t="str">
            <v>Secondary Service Greater than 5kW w/o ID</v>
          </cell>
          <cell r="C4450">
            <v>30</v>
          </cell>
          <cell r="D4450">
            <v>25</v>
          </cell>
          <cell r="E4450" t="str">
            <v>R=A1D</v>
          </cell>
          <cell r="F4450">
            <v>3</v>
          </cell>
          <cell r="G4450">
            <v>40030</v>
          </cell>
          <cell r="H4450">
            <v>999</v>
          </cell>
          <cell r="I4450">
            <v>4</v>
          </cell>
          <cell r="J4450">
            <v>1</v>
          </cell>
        </row>
        <row r="4451">
          <cell r="A4451" t="str">
            <v>SSNN</v>
          </cell>
          <cell r="B4451" t="str">
            <v>Secondary Service Greater than 5kW w/o ID</v>
          </cell>
          <cell r="C4451">
            <v>30</v>
          </cell>
          <cell r="D4451">
            <v>25</v>
          </cell>
          <cell r="E4451" t="str">
            <v>R=A1D+</v>
          </cell>
          <cell r="F4451">
            <v>3</v>
          </cell>
          <cell r="G4451">
            <v>40073</v>
          </cell>
          <cell r="H4451">
            <v>999</v>
          </cell>
          <cell r="I4451">
            <v>4</v>
          </cell>
          <cell r="J4451">
            <v>6</v>
          </cell>
        </row>
        <row r="4452">
          <cell r="A4452" t="str">
            <v>SSNN</v>
          </cell>
          <cell r="B4452" t="str">
            <v>Secondary Service Greater than 5kW w/o ID</v>
          </cell>
          <cell r="C4452">
            <v>30</v>
          </cell>
          <cell r="D4452">
            <v>25</v>
          </cell>
          <cell r="E4452" t="str">
            <v>R=A1D</v>
          </cell>
          <cell r="F4452">
            <v>3</v>
          </cell>
          <cell r="G4452">
            <v>40043</v>
          </cell>
          <cell r="H4452">
            <v>999</v>
          </cell>
          <cell r="I4452">
            <v>4</v>
          </cell>
          <cell r="J4452">
            <v>1</v>
          </cell>
        </row>
        <row r="4453">
          <cell r="A4453" t="str">
            <v>SSNN</v>
          </cell>
          <cell r="B4453" t="str">
            <v>Secondary Service Greater than 5kW w/o ID</v>
          </cell>
          <cell r="C4453">
            <v>30</v>
          </cell>
          <cell r="D4453">
            <v>25</v>
          </cell>
          <cell r="E4453" t="str">
            <v>R=A1D</v>
          </cell>
          <cell r="F4453">
            <v>3</v>
          </cell>
          <cell r="H4453">
            <v>240</v>
          </cell>
          <cell r="I4453">
            <v>4</v>
          </cell>
          <cell r="J4453">
            <v>112</v>
          </cell>
        </row>
        <row r="4454">
          <cell r="A4454" t="str">
            <v>SSNN</v>
          </cell>
          <cell r="B4454" t="str">
            <v>Secondary Service Greater than 5kW w/o ID</v>
          </cell>
          <cell r="C4454">
            <v>30</v>
          </cell>
          <cell r="D4454">
            <v>25</v>
          </cell>
          <cell r="E4454" t="str">
            <v>R=A1D</v>
          </cell>
          <cell r="F4454">
            <v>3</v>
          </cell>
          <cell r="H4454">
            <v>208</v>
          </cell>
          <cell r="I4454">
            <v>4</v>
          </cell>
          <cell r="J4454">
            <v>13</v>
          </cell>
        </row>
        <row r="4455">
          <cell r="A4455" t="str">
            <v>SSNN</v>
          </cell>
          <cell r="B4455" t="str">
            <v>Secondary Service Greater than 5kW w/o ID</v>
          </cell>
          <cell r="C4455">
            <v>30</v>
          </cell>
          <cell r="D4455">
            <v>25</v>
          </cell>
          <cell r="E4455" t="str">
            <v>R=D4S7H</v>
          </cell>
          <cell r="F4455">
            <v>3</v>
          </cell>
          <cell r="H4455">
            <v>0</v>
          </cell>
          <cell r="I4455">
            <v>0</v>
          </cell>
          <cell r="J4455">
            <v>20</v>
          </cell>
        </row>
        <row r="4456">
          <cell r="A4456" t="str">
            <v>SSNN</v>
          </cell>
          <cell r="B4456" t="str">
            <v>Secondary Service Greater than 5kW w/o ID</v>
          </cell>
          <cell r="C4456">
            <v>30</v>
          </cell>
          <cell r="D4456">
            <v>25</v>
          </cell>
          <cell r="E4456" t="str">
            <v>R=SV4SD</v>
          </cell>
          <cell r="F4456">
            <v>3</v>
          </cell>
          <cell r="H4456">
            <v>240</v>
          </cell>
          <cell r="I4456">
            <v>4</v>
          </cell>
          <cell r="J4456">
            <v>22</v>
          </cell>
        </row>
        <row r="4457">
          <cell r="A4457" t="str">
            <v>SSGN</v>
          </cell>
          <cell r="B4457" t="str">
            <v>Secondary Service Greater than 5kW w/o ID</v>
          </cell>
          <cell r="C4457">
            <v>30</v>
          </cell>
          <cell r="D4457">
            <v>25</v>
          </cell>
          <cell r="E4457" t="str">
            <v>R=SV5SD</v>
          </cell>
          <cell r="F4457">
            <v>3</v>
          </cell>
          <cell r="H4457">
            <v>240</v>
          </cell>
          <cell r="I4457">
            <v>4</v>
          </cell>
          <cell r="J4457">
            <v>1</v>
          </cell>
        </row>
        <row r="4458">
          <cell r="A4458" t="str">
            <v>SSGN</v>
          </cell>
          <cell r="B4458" t="str">
            <v>Secondary Service Greater than 5kW w/o ID</v>
          </cell>
          <cell r="C4458">
            <v>30</v>
          </cell>
          <cell r="D4458">
            <v>25</v>
          </cell>
          <cell r="E4458" t="str">
            <v>R=A1D</v>
          </cell>
          <cell r="F4458">
            <v>3</v>
          </cell>
          <cell r="H4458">
            <v>480</v>
          </cell>
          <cell r="I4458">
            <v>3</v>
          </cell>
          <cell r="J4458">
            <v>12</v>
          </cell>
        </row>
        <row r="4459">
          <cell r="A4459" t="str">
            <v>SSMN</v>
          </cell>
          <cell r="B4459" t="str">
            <v>Secondary Service Greater than 5kW w/o ID</v>
          </cell>
          <cell r="C4459">
            <v>30</v>
          </cell>
          <cell r="D4459">
            <v>25</v>
          </cell>
          <cell r="E4459" t="str">
            <v>R=A1D</v>
          </cell>
          <cell r="F4459">
            <v>3</v>
          </cell>
          <cell r="H4459">
            <v>240</v>
          </cell>
          <cell r="I4459">
            <v>4</v>
          </cell>
          <cell r="J4459">
            <v>1</v>
          </cell>
        </row>
        <row r="4460">
          <cell r="A4460" t="str">
            <v>SSGN</v>
          </cell>
          <cell r="B4460" t="str">
            <v>Secondary Service Greater than 5kW w/o ID</v>
          </cell>
          <cell r="C4460">
            <v>30</v>
          </cell>
          <cell r="D4460">
            <v>20</v>
          </cell>
          <cell r="E4460" t="str">
            <v>R=D5S7</v>
          </cell>
          <cell r="F4460">
            <v>3</v>
          </cell>
          <cell r="H4460">
            <v>240</v>
          </cell>
          <cell r="I4460">
            <v>4</v>
          </cell>
          <cell r="J4460">
            <v>1</v>
          </cell>
        </row>
        <row r="4461">
          <cell r="A4461" t="str">
            <v>SSNN</v>
          </cell>
          <cell r="B4461" t="str">
            <v>Secondary Service Greater than 5kW w/o ID</v>
          </cell>
          <cell r="C4461">
            <v>30</v>
          </cell>
          <cell r="D4461">
            <v>25</v>
          </cell>
          <cell r="E4461" t="str">
            <v>R=A1D</v>
          </cell>
          <cell r="F4461">
            <v>3</v>
          </cell>
          <cell r="G4461">
            <v>38482</v>
          </cell>
          <cell r="H4461">
            <v>999</v>
          </cell>
          <cell r="I4461">
            <v>3</v>
          </cell>
          <cell r="J4461">
            <v>2</v>
          </cell>
        </row>
        <row r="4462">
          <cell r="A4462" t="str">
            <v>SSNN</v>
          </cell>
          <cell r="B4462" t="str">
            <v>Secondary Service Greater than 5kW w/o ID</v>
          </cell>
          <cell r="C4462">
            <v>30</v>
          </cell>
          <cell r="D4462">
            <v>25</v>
          </cell>
          <cell r="E4462" t="str">
            <v>R=A1D</v>
          </cell>
          <cell r="F4462">
            <v>3</v>
          </cell>
          <cell r="G4462">
            <v>38441</v>
          </cell>
          <cell r="H4462">
            <v>999</v>
          </cell>
          <cell r="I4462">
            <v>4</v>
          </cell>
          <cell r="J4462">
            <v>2</v>
          </cell>
        </row>
        <row r="4463">
          <cell r="A4463" t="str">
            <v>SSNN</v>
          </cell>
          <cell r="B4463" t="str">
            <v>Secondary Service Greater than 5kW w/o ID</v>
          </cell>
          <cell r="C4463">
            <v>30</v>
          </cell>
          <cell r="D4463">
            <v>25</v>
          </cell>
          <cell r="E4463" t="str">
            <v>R=A1D</v>
          </cell>
          <cell r="F4463">
            <v>3</v>
          </cell>
          <cell r="G4463">
            <v>38113</v>
          </cell>
          <cell r="H4463">
            <v>999</v>
          </cell>
          <cell r="I4463">
            <v>3</v>
          </cell>
          <cell r="J4463">
            <v>1</v>
          </cell>
        </row>
        <row r="4464">
          <cell r="A4464" t="str">
            <v>SSNN</v>
          </cell>
          <cell r="B4464" t="str">
            <v>Secondary Service Greater than 5kW w/o ID</v>
          </cell>
          <cell r="C4464">
            <v>30</v>
          </cell>
          <cell r="D4464">
            <v>25</v>
          </cell>
          <cell r="E4464" t="str">
            <v>R=A1RL</v>
          </cell>
          <cell r="F4464">
            <v>3</v>
          </cell>
          <cell r="G4464">
            <v>38113</v>
          </cell>
          <cell r="H4464">
            <v>999</v>
          </cell>
          <cell r="I4464">
            <v>3</v>
          </cell>
          <cell r="J4464">
            <v>2</v>
          </cell>
        </row>
        <row r="4465">
          <cell r="A4465" t="str">
            <v>SSAN</v>
          </cell>
          <cell r="B4465" t="str">
            <v>Secondary Service Greater than 5kW w/o ID</v>
          </cell>
          <cell r="C4465">
            <v>30</v>
          </cell>
          <cell r="D4465">
            <v>25</v>
          </cell>
          <cell r="E4465" t="str">
            <v>R=A1D</v>
          </cell>
          <cell r="F4465">
            <v>3</v>
          </cell>
          <cell r="G4465">
            <v>37923</v>
          </cell>
          <cell r="H4465">
            <v>999</v>
          </cell>
          <cell r="I4465">
            <v>4</v>
          </cell>
          <cell r="J4465">
            <v>1</v>
          </cell>
        </row>
        <row r="4466">
          <cell r="A4466" t="str">
            <v>SSNN</v>
          </cell>
          <cell r="B4466" t="str">
            <v>Secondary Service Greater than 5kW w/o ID</v>
          </cell>
          <cell r="C4466">
            <v>30</v>
          </cell>
          <cell r="D4466">
            <v>25</v>
          </cell>
          <cell r="E4466" t="str">
            <v>R=A1D</v>
          </cell>
          <cell r="F4466">
            <v>3</v>
          </cell>
          <cell r="G4466">
            <v>38202</v>
          </cell>
          <cell r="H4466">
            <v>999</v>
          </cell>
          <cell r="I4466">
            <v>3</v>
          </cell>
          <cell r="J4466">
            <v>1</v>
          </cell>
        </row>
        <row r="4467">
          <cell r="A4467" t="str">
            <v>SSGN</v>
          </cell>
          <cell r="B4467" t="str">
            <v>Secondary Service Greater than 5kW w/o ID</v>
          </cell>
          <cell r="C4467">
            <v>30</v>
          </cell>
          <cell r="D4467">
            <v>25</v>
          </cell>
          <cell r="E4467" t="str">
            <v>R=A1D</v>
          </cell>
          <cell r="F4467">
            <v>3</v>
          </cell>
          <cell r="G4467">
            <v>38202</v>
          </cell>
          <cell r="H4467">
            <v>999</v>
          </cell>
          <cell r="I4467">
            <v>4</v>
          </cell>
          <cell r="J4467">
            <v>2</v>
          </cell>
        </row>
        <row r="4468">
          <cell r="A4468" t="str">
            <v>SSGN</v>
          </cell>
          <cell r="B4468" t="str">
            <v>Secondary Service Greater than 5kW w/o ID</v>
          </cell>
          <cell r="C4468">
            <v>30</v>
          </cell>
          <cell r="D4468">
            <v>25</v>
          </cell>
          <cell r="E4468" t="str">
            <v>R=A1D</v>
          </cell>
          <cell r="F4468">
            <v>3</v>
          </cell>
          <cell r="G4468">
            <v>38413</v>
          </cell>
          <cell r="H4468">
            <v>999</v>
          </cell>
          <cell r="I4468">
            <v>4</v>
          </cell>
          <cell r="J4468">
            <v>6</v>
          </cell>
        </row>
        <row r="4469">
          <cell r="A4469" t="str">
            <v>SSGN</v>
          </cell>
          <cell r="B4469" t="str">
            <v>Secondary Service Greater than 5kW w/o ID</v>
          </cell>
          <cell r="C4469">
            <v>30</v>
          </cell>
          <cell r="D4469">
            <v>25</v>
          </cell>
          <cell r="E4469" t="str">
            <v>R=A1D</v>
          </cell>
          <cell r="F4469">
            <v>3</v>
          </cell>
          <cell r="G4469">
            <v>38161</v>
          </cell>
          <cell r="H4469">
            <v>999</v>
          </cell>
          <cell r="I4469">
            <v>4</v>
          </cell>
          <cell r="J4469">
            <v>1</v>
          </cell>
        </row>
        <row r="4470">
          <cell r="A4470" t="str">
            <v>DSGN</v>
          </cell>
          <cell r="B4470" t="str">
            <v>Secondary Service Greater than 5kW w/o ID</v>
          </cell>
          <cell r="C4470">
            <v>30</v>
          </cell>
          <cell r="D4470">
            <v>25</v>
          </cell>
          <cell r="E4470" t="str">
            <v>R=A1D</v>
          </cell>
          <cell r="F4470">
            <v>3</v>
          </cell>
          <cell r="G4470">
            <v>38161</v>
          </cell>
          <cell r="H4470">
            <v>999</v>
          </cell>
          <cell r="I4470">
            <v>4</v>
          </cell>
          <cell r="J4470">
            <v>1</v>
          </cell>
        </row>
        <row r="4471">
          <cell r="A4471" t="str">
            <v>SSNN</v>
          </cell>
          <cell r="B4471" t="str">
            <v>Secondary Service Greater than 5kW w/o ID</v>
          </cell>
          <cell r="C4471">
            <v>30</v>
          </cell>
          <cell r="D4471">
            <v>25</v>
          </cell>
          <cell r="E4471" t="str">
            <v>R=A1D</v>
          </cell>
          <cell r="F4471">
            <v>3</v>
          </cell>
          <cell r="G4471">
            <v>38075</v>
          </cell>
          <cell r="H4471">
            <v>999</v>
          </cell>
          <cell r="I4471">
            <v>3</v>
          </cell>
          <cell r="J4471">
            <v>5</v>
          </cell>
        </row>
        <row r="4472">
          <cell r="A4472" t="str">
            <v>SSNN</v>
          </cell>
          <cell r="B4472" t="str">
            <v>Secondary Service Greater than 5kW w/o ID</v>
          </cell>
          <cell r="C4472">
            <v>30</v>
          </cell>
          <cell r="D4472">
            <v>25</v>
          </cell>
          <cell r="E4472" t="str">
            <v>R=A1D</v>
          </cell>
          <cell r="F4472">
            <v>3</v>
          </cell>
          <cell r="G4472">
            <v>38075</v>
          </cell>
          <cell r="H4472">
            <v>999</v>
          </cell>
          <cell r="I4472">
            <v>4</v>
          </cell>
          <cell r="J4472">
            <v>10</v>
          </cell>
        </row>
        <row r="4473">
          <cell r="A4473" t="str">
            <v>SSGN</v>
          </cell>
          <cell r="B4473" t="str">
            <v>Secondary Service Greater than 5kW w/o ID</v>
          </cell>
          <cell r="C4473">
            <v>30</v>
          </cell>
          <cell r="D4473">
            <v>25</v>
          </cell>
          <cell r="E4473" t="str">
            <v>R=DDS2</v>
          </cell>
          <cell r="F4473">
            <v>3</v>
          </cell>
          <cell r="H4473">
            <v>0</v>
          </cell>
          <cell r="I4473">
            <v>0</v>
          </cell>
          <cell r="J4473">
            <v>1</v>
          </cell>
        </row>
        <row r="4474">
          <cell r="A4474" t="str">
            <v>SSNN</v>
          </cell>
          <cell r="B4474" t="str">
            <v>Secondary Service Greater than 5kW w/o ID</v>
          </cell>
          <cell r="C4474">
            <v>30</v>
          </cell>
          <cell r="D4474">
            <v>25</v>
          </cell>
          <cell r="E4474" t="str">
            <v>R=A1D</v>
          </cell>
          <cell r="F4474">
            <v>3</v>
          </cell>
          <cell r="G4474">
            <v>37817</v>
          </cell>
          <cell r="H4474">
            <v>999</v>
          </cell>
          <cell r="I4474">
            <v>3</v>
          </cell>
          <cell r="J4474">
            <v>6</v>
          </cell>
        </row>
        <row r="4475">
          <cell r="A4475" t="str">
            <v>SSGN</v>
          </cell>
          <cell r="B4475" t="str">
            <v>Secondary Service Greater than 5kW w/o ID</v>
          </cell>
          <cell r="C4475">
            <v>30</v>
          </cell>
          <cell r="D4475">
            <v>25</v>
          </cell>
          <cell r="E4475" t="str">
            <v>R=D5S8E</v>
          </cell>
          <cell r="F4475">
            <v>3</v>
          </cell>
          <cell r="H4475">
            <v>277</v>
          </cell>
          <cell r="I4475">
            <v>4</v>
          </cell>
          <cell r="J4475">
            <v>1</v>
          </cell>
        </row>
        <row r="4476">
          <cell r="A4476" t="str">
            <v>SSNN</v>
          </cell>
          <cell r="B4476" t="str">
            <v>Secondary Service Greater than 5kW w/o ID</v>
          </cell>
          <cell r="C4476">
            <v>30</v>
          </cell>
          <cell r="D4476">
            <v>25</v>
          </cell>
          <cell r="E4476" t="str">
            <v>R=K5WS</v>
          </cell>
          <cell r="F4476">
            <v>3</v>
          </cell>
          <cell r="H4476">
            <v>277</v>
          </cell>
          <cell r="I4476">
            <v>4</v>
          </cell>
          <cell r="J4476">
            <v>5</v>
          </cell>
        </row>
        <row r="4477">
          <cell r="A4477" t="str">
            <v>SSNN</v>
          </cell>
          <cell r="B4477" t="str">
            <v>Secondary Service Greater than 5kW w/o ID</v>
          </cell>
          <cell r="C4477">
            <v>30</v>
          </cell>
          <cell r="D4477">
            <v>25</v>
          </cell>
          <cell r="E4477" t="str">
            <v>R=A1D</v>
          </cell>
          <cell r="F4477">
            <v>3</v>
          </cell>
          <cell r="G4477">
            <v>37832</v>
          </cell>
          <cell r="H4477">
            <v>999</v>
          </cell>
          <cell r="I4477">
            <v>4</v>
          </cell>
          <cell r="J4477">
            <v>4</v>
          </cell>
        </row>
        <row r="4478">
          <cell r="A4478" t="str">
            <v>SSNN</v>
          </cell>
          <cell r="B4478" t="str">
            <v>Secondary Service Greater than 5kW w/o ID</v>
          </cell>
          <cell r="C4478">
            <v>30</v>
          </cell>
          <cell r="D4478">
            <v>25</v>
          </cell>
          <cell r="E4478" t="str">
            <v>R=VM65S</v>
          </cell>
          <cell r="F4478">
            <v>3</v>
          </cell>
          <cell r="H4478">
            <v>277</v>
          </cell>
          <cell r="I4478">
            <v>4</v>
          </cell>
          <cell r="J4478">
            <v>1</v>
          </cell>
        </row>
        <row r="4479">
          <cell r="A4479" t="str">
            <v>SSNN</v>
          </cell>
          <cell r="B4479" t="str">
            <v>Secondary Service Greater than 5kW w/o ID</v>
          </cell>
          <cell r="C4479">
            <v>30</v>
          </cell>
          <cell r="D4479">
            <v>25</v>
          </cell>
          <cell r="E4479" t="str">
            <v>R=VM62S</v>
          </cell>
          <cell r="F4479">
            <v>3</v>
          </cell>
          <cell r="H4479">
            <v>240</v>
          </cell>
          <cell r="I4479">
            <v>4</v>
          </cell>
          <cell r="J4479">
            <v>1</v>
          </cell>
        </row>
        <row r="4480">
          <cell r="A4480" t="str">
            <v>SSGN</v>
          </cell>
          <cell r="B4480" t="str">
            <v>Secondary Service Greater than 5kW w/o ID</v>
          </cell>
          <cell r="C4480">
            <v>30</v>
          </cell>
          <cell r="D4480">
            <v>25</v>
          </cell>
          <cell r="E4480" t="str">
            <v>R=A1D</v>
          </cell>
          <cell r="F4480">
            <v>3</v>
          </cell>
          <cell r="H4480">
            <v>999</v>
          </cell>
          <cell r="I4480">
            <v>4</v>
          </cell>
          <cell r="J4480">
            <v>1</v>
          </cell>
        </row>
        <row r="4481">
          <cell r="A4481" t="str">
            <v>SSGN</v>
          </cell>
          <cell r="B4481" t="str">
            <v>Secondary Service Greater than 5kW w/o ID</v>
          </cell>
          <cell r="C4481">
            <v>30</v>
          </cell>
          <cell r="D4481">
            <v>25</v>
          </cell>
          <cell r="E4481" t="str">
            <v>R=A1D</v>
          </cell>
          <cell r="F4481">
            <v>3</v>
          </cell>
          <cell r="G4481">
            <v>37817</v>
          </cell>
          <cell r="H4481">
            <v>999</v>
          </cell>
          <cell r="I4481">
            <v>3</v>
          </cell>
          <cell r="J4481">
            <v>3</v>
          </cell>
        </row>
        <row r="4482">
          <cell r="A4482" t="str">
            <v>SSNN</v>
          </cell>
          <cell r="B4482" t="str">
            <v>Secondary Service Greater than 5kW w/o ID</v>
          </cell>
          <cell r="C4482">
            <v>30</v>
          </cell>
          <cell r="D4482">
            <v>25</v>
          </cell>
          <cell r="E4482" t="str">
            <v>R=SV4SD</v>
          </cell>
          <cell r="F4482">
            <v>3</v>
          </cell>
          <cell r="H4482">
            <v>277</v>
          </cell>
          <cell r="I4482">
            <v>4</v>
          </cell>
          <cell r="J4482">
            <v>1</v>
          </cell>
        </row>
        <row r="4483">
          <cell r="A4483" t="str">
            <v>SSNN</v>
          </cell>
          <cell r="B4483" t="str">
            <v>Secondary Service Greater than 5kW w/o ID</v>
          </cell>
          <cell r="C4483">
            <v>30</v>
          </cell>
          <cell r="D4483">
            <v>25</v>
          </cell>
          <cell r="E4483" t="str">
            <v>R=A1D</v>
          </cell>
          <cell r="F4483">
            <v>3</v>
          </cell>
          <cell r="G4483">
            <v>35431</v>
          </cell>
          <cell r="H4483">
            <v>999</v>
          </cell>
          <cell r="I4483">
            <v>4</v>
          </cell>
          <cell r="J4483">
            <v>2</v>
          </cell>
        </row>
        <row r="4484">
          <cell r="A4484" t="str">
            <v>SSNN</v>
          </cell>
          <cell r="B4484" t="str">
            <v>Secondary Service Greater than 5kW w/o ID</v>
          </cell>
          <cell r="C4484">
            <v>30</v>
          </cell>
          <cell r="D4484">
            <v>25</v>
          </cell>
          <cell r="E4484" t="str">
            <v>R=A1D</v>
          </cell>
          <cell r="F4484">
            <v>3</v>
          </cell>
          <cell r="G4484">
            <v>36347</v>
          </cell>
          <cell r="H4484">
            <v>999</v>
          </cell>
          <cell r="I4484">
            <v>3</v>
          </cell>
          <cell r="J4484">
            <v>1</v>
          </cell>
        </row>
        <row r="4485">
          <cell r="A4485" t="str">
            <v>SSGN</v>
          </cell>
          <cell r="B4485" t="str">
            <v>Secondary Service Greater than 5kW w/o ID</v>
          </cell>
          <cell r="C4485">
            <v>30</v>
          </cell>
          <cell r="D4485">
            <v>25</v>
          </cell>
          <cell r="E4485" t="str">
            <v>R=A1D</v>
          </cell>
          <cell r="F4485">
            <v>3</v>
          </cell>
          <cell r="G4485">
            <v>35796</v>
          </cell>
          <cell r="H4485">
            <v>999</v>
          </cell>
          <cell r="I4485">
            <v>4</v>
          </cell>
          <cell r="J4485">
            <v>3</v>
          </cell>
        </row>
        <row r="4486">
          <cell r="A4486" t="str">
            <v>SSNN</v>
          </cell>
          <cell r="B4486" t="str">
            <v>Secondary Service Greater than 5kW w/o ID</v>
          </cell>
          <cell r="C4486">
            <v>30</v>
          </cell>
          <cell r="D4486">
            <v>25</v>
          </cell>
          <cell r="E4486" t="str">
            <v>R=A1D</v>
          </cell>
          <cell r="F4486">
            <v>3</v>
          </cell>
          <cell r="G4486">
            <v>36404</v>
          </cell>
          <cell r="H4486">
            <v>999</v>
          </cell>
          <cell r="I4486">
            <v>4</v>
          </cell>
          <cell r="J4486">
            <v>6</v>
          </cell>
        </row>
        <row r="4487">
          <cell r="A4487" t="str">
            <v>SSGN</v>
          </cell>
          <cell r="B4487" t="str">
            <v>Secondary Service Greater than 5kW w/o ID</v>
          </cell>
          <cell r="C4487">
            <v>30</v>
          </cell>
          <cell r="D4487">
            <v>25</v>
          </cell>
          <cell r="E4487" t="str">
            <v>R=A1D</v>
          </cell>
          <cell r="F4487">
            <v>3</v>
          </cell>
          <cell r="G4487">
            <v>36404</v>
          </cell>
          <cell r="H4487">
            <v>999</v>
          </cell>
          <cell r="I4487">
            <v>3</v>
          </cell>
          <cell r="J4487">
            <v>1</v>
          </cell>
        </row>
        <row r="4488">
          <cell r="A4488" t="str">
            <v>SSGN</v>
          </cell>
          <cell r="B4488" t="str">
            <v>Secondary Service Greater than 5kW w/o ID</v>
          </cell>
          <cell r="C4488">
            <v>30</v>
          </cell>
          <cell r="D4488">
            <v>25</v>
          </cell>
          <cell r="E4488" t="str">
            <v>R=A1D</v>
          </cell>
          <cell r="F4488">
            <v>3</v>
          </cell>
          <cell r="G4488">
            <v>35797</v>
          </cell>
          <cell r="H4488">
            <v>999</v>
          </cell>
          <cell r="I4488">
            <v>4</v>
          </cell>
          <cell r="J4488">
            <v>1</v>
          </cell>
        </row>
        <row r="4489">
          <cell r="A4489" t="str">
            <v>SSAN</v>
          </cell>
          <cell r="B4489" t="str">
            <v>Secondary Service Greater than 5kW w/o ID</v>
          </cell>
          <cell r="C4489">
            <v>30</v>
          </cell>
          <cell r="D4489">
            <v>25</v>
          </cell>
          <cell r="E4489" t="str">
            <v>R=A1D</v>
          </cell>
          <cell r="F4489">
            <v>3</v>
          </cell>
          <cell r="G4489">
            <v>36361</v>
          </cell>
          <cell r="H4489">
            <v>999</v>
          </cell>
          <cell r="I4489">
            <v>4</v>
          </cell>
          <cell r="J4489">
            <v>1</v>
          </cell>
        </row>
        <row r="4490">
          <cell r="A4490" t="str">
            <v>SSGN</v>
          </cell>
          <cell r="B4490" t="str">
            <v>Secondary Service Greater than 5kW w/o ID</v>
          </cell>
          <cell r="C4490">
            <v>30</v>
          </cell>
          <cell r="D4490">
            <v>25</v>
          </cell>
          <cell r="E4490" t="str">
            <v>R=A1D</v>
          </cell>
          <cell r="F4490">
            <v>3</v>
          </cell>
          <cell r="G4490">
            <v>36386</v>
          </cell>
          <cell r="H4490">
            <v>999</v>
          </cell>
          <cell r="I4490">
            <v>3</v>
          </cell>
          <cell r="J4490">
            <v>1</v>
          </cell>
        </row>
        <row r="4491">
          <cell r="A4491" t="str">
            <v>SSNN</v>
          </cell>
          <cell r="B4491" t="str">
            <v>Secondary Service Greater than 5kW w/o ID</v>
          </cell>
          <cell r="C4491">
            <v>30</v>
          </cell>
          <cell r="D4491">
            <v>25</v>
          </cell>
          <cell r="E4491" t="str">
            <v>R=A1D</v>
          </cell>
          <cell r="F4491">
            <v>3</v>
          </cell>
          <cell r="G4491">
            <v>36386</v>
          </cell>
          <cell r="H4491">
            <v>999</v>
          </cell>
          <cell r="I4491">
            <v>3</v>
          </cell>
          <cell r="J4491">
            <v>1</v>
          </cell>
        </row>
        <row r="4492">
          <cell r="A4492" t="str">
            <v>SSGN</v>
          </cell>
          <cell r="B4492" t="str">
            <v>Secondary Service Greater than 5kW w/o ID</v>
          </cell>
          <cell r="C4492">
            <v>30</v>
          </cell>
          <cell r="D4492">
            <v>25</v>
          </cell>
          <cell r="E4492" t="str">
            <v>R=A1D</v>
          </cell>
          <cell r="F4492">
            <v>3</v>
          </cell>
          <cell r="G4492">
            <v>35797</v>
          </cell>
          <cell r="H4492">
            <v>999</v>
          </cell>
          <cell r="I4492">
            <v>3</v>
          </cell>
          <cell r="J4492">
            <v>1</v>
          </cell>
        </row>
        <row r="4493">
          <cell r="A4493" t="str">
            <v>SSNN</v>
          </cell>
          <cell r="B4493" t="str">
            <v>Secondary Service Greater than 5kW w/o ID</v>
          </cell>
          <cell r="C4493">
            <v>30</v>
          </cell>
          <cell r="D4493">
            <v>25</v>
          </cell>
          <cell r="E4493" t="str">
            <v>R=A1D</v>
          </cell>
          <cell r="F4493">
            <v>3</v>
          </cell>
          <cell r="G4493">
            <v>36434</v>
          </cell>
          <cell r="H4493">
            <v>999</v>
          </cell>
          <cell r="I4493">
            <v>4</v>
          </cell>
          <cell r="J4493">
            <v>2</v>
          </cell>
        </row>
        <row r="4494">
          <cell r="A4494" t="str">
            <v>SSGN</v>
          </cell>
          <cell r="B4494" t="str">
            <v>Secondary Service Greater than 5kW w/o ID</v>
          </cell>
          <cell r="C4494">
            <v>30</v>
          </cell>
          <cell r="D4494">
            <v>25</v>
          </cell>
          <cell r="E4494" t="str">
            <v>R=A1D</v>
          </cell>
          <cell r="F4494">
            <v>3</v>
          </cell>
          <cell r="G4494">
            <v>36593</v>
          </cell>
          <cell r="H4494">
            <v>999</v>
          </cell>
          <cell r="I4494">
            <v>4</v>
          </cell>
          <cell r="J4494">
            <v>1</v>
          </cell>
        </row>
        <row r="4495">
          <cell r="A4495" t="str">
            <v>SSPN</v>
          </cell>
          <cell r="B4495" t="str">
            <v>Secondary Service Greater than 5kW w/o ID</v>
          </cell>
          <cell r="C4495">
            <v>30</v>
          </cell>
          <cell r="D4495">
            <v>25</v>
          </cell>
          <cell r="E4495" t="str">
            <v>R=A1D</v>
          </cell>
          <cell r="F4495">
            <v>3</v>
          </cell>
          <cell r="G4495">
            <v>37676</v>
          </cell>
          <cell r="H4495">
            <v>999</v>
          </cell>
          <cell r="I4495">
            <v>4</v>
          </cell>
          <cell r="J4495">
            <v>8</v>
          </cell>
        </row>
        <row r="4496">
          <cell r="A4496" t="str">
            <v>SSNN</v>
          </cell>
          <cell r="B4496" t="str">
            <v>Secondary Service Greater than 5kW w/o ID</v>
          </cell>
          <cell r="C4496">
            <v>30</v>
          </cell>
          <cell r="D4496">
            <v>25</v>
          </cell>
          <cell r="E4496" t="str">
            <v>R=A1D</v>
          </cell>
          <cell r="F4496">
            <v>3</v>
          </cell>
          <cell r="G4496">
            <v>36434</v>
          </cell>
          <cell r="H4496">
            <v>999</v>
          </cell>
          <cell r="I4496">
            <v>4</v>
          </cell>
          <cell r="J4496">
            <v>1</v>
          </cell>
        </row>
        <row r="4497">
          <cell r="A4497" t="str">
            <v>SSNN</v>
          </cell>
          <cell r="B4497" t="str">
            <v>Secondary Service Greater than 5kW w/o ID</v>
          </cell>
          <cell r="C4497">
            <v>30</v>
          </cell>
          <cell r="D4497">
            <v>25</v>
          </cell>
          <cell r="E4497" t="str">
            <v>R=A1D</v>
          </cell>
          <cell r="F4497">
            <v>3</v>
          </cell>
          <cell r="G4497">
            <v>36595</v>
          </cell>
          <cell r="H4497">
            <v>999</v>
          </cell>
          <cell r="I4497">
            <v>3</v>
          </cell>
          <cell r="J4497">
            <v>1</v>
          </cell>
        </row>
        <row r="4498">
          <cell r="A4498" t="str">
            <v>SSPN</v>
          </cell>
          <cell r="B4498" t="str">
            <v>Secondary Service Greater than 5kW w/o ID</v>
          </cell>
          <cell r="C4498">
            <v>30</v>
          </cell>
          <cell r="D4498">
            <v>25</v>
          </cell>
          <cell r="E4498" t="str">
            <v>R=A1D</v>
          </cell>
          <cell r="F4498">
            <v>3</v>
          </cell>
          <cell r="G4498">
            <v>36825</v>
          </cell>
          <cell r="H4498">
            <v>999</v>
          </cell>
          <cell r="I4498">
            <v>3</v>
          </cell>
          <cell r="J4498">
            <v>1</v>
          </cell>
        </row>
        <row r="4499">
          <cell r="A4499" t="str">
            <v>SSGN</v>
          </cell>
          <cell r="B4499" t="str">
            <v>Secondary Service Greater than 5kW w/o ID</v>
          </cell>
          <cell r="C4499">
            <v>30</v>
          </cell>
          <cell r="D4499">
            <v>25</v>
          </cell>
          <cell r="E4499" t="str">
            <v>R=A1D</v>
          </cell>
          <cell r="F4499">
            <v>3</v>
          </cell>
          <cell r="G4499">
            <v>36846</v>
          </cell>
          <cell r="H4499">
            <v>999</v>
          </cell>
          <cell r="I4499">
            <v>4</v>
          </cell>
          <cell r="J4499">
            <v>2</v>
          </cell>
        </row>
        <row r="4500">
          <cell r="A4500" t="str">
            <v>SSGN</v>
          </cell>
          <cell r="B4500" t="str">
            <v>Secondary Service Greater than 5kW w/o ID</v>
          </cell>
          <cell r="C4500">
            <v>30</v>
          </cell>
          <cell r="D4500">
            <v>25</v>
          </cell>
          <cell r="E4500" t="str">
            <v>R=A1D</v>
          </cell>
          <cell r="F4500">
            <v>3</v>
          </cell>
          <cell r="G4500">
            <v>36747</v>
          </cell>
          <cell r="H4500">
            <v>999</v>
          </cell>
          <cell r="I4500">
            <v>3</v>
          </cell>
          <cell r="J4500">
            <v>1</v>
          </cell>
        </row>
        <row r="4501">
          <cell r="A4501" t="str">
            <v>SSAN</v>
          </cell>
          <cell r="B4501" t="str">
            <v>Secondary Service Greater than 5kW w/o ID</v>
          </cell>
          <cell r="C4501">
            <v>30</v>
          </cell>
          <cell r="D4501">
            <v>25</v>
          </cell>
          <cell r="E4501" t="str">
            <v>R=A1D</v>
          </cell>
          <cell r="F4501">
            <v>3</v>
          </cell>
          <cell r="G4501">
            <v>36788</v>
          </cell>
          <cell r="H4501">
            <v>999</v>
          </cell>
          <cell r="I4501">
            <v>4</v>
          </cell>
          <cell r="J4501">
            <v>3</v>
          </cell>
        </row>
        <row r="4502">
          <cell r="A4502" t="str">
            <v>SSNN</v>
          </cell>
          <cell r="B4502" t="str">
            <v>Secondary Service Greater than 5kW w/o ID</v>
          </cell>
          <cell r="C4502">
            <v>30</v>
          </cell>
          <cell r="D4502">
            <v>25</v>
          </cell>
          <cell r="E4502" t="str">
            <v>R=A1D</v>
          </cell>
          <cell r="F4502">
            <v>3</v>
          </cell>
          <cell r="G4502">
            <v>36788</v>
          </cell>
          <cell r="H4502">
            <v>999</v>
          </cell>
          <cell r="I4502">
            <v>4</v>
          </cell>
          <cell r="J4502">
            <v>5</v>
          </cell>
        </row>
        <row r="4503">
          <cell r="A4503" t="str">
            <v>SSPN</v>
          </cell>
          <cell r="B4503" t="str">
            <v>Secondary Service Greater than 5kW w/o ID</v>
          </cell>
          <cell r="C4503">
            <v>30</v>
          </cell>
          <cell r="D4503">
            <v>25</v>
          </cell>
          <cell r="E4503" t="str">
            <v>R=A1D</v>
          </cell>
          <cell r="F4503">
            <v>3</v>
          </cell>
          <cell r="G4503">
            <v>37064</v>
          </cell>
          <cell r="H4503">
            <v>999</v>
          </cell>
          <cell r="I4503">
            <v>4</v>
          </cell>
          <cell r="J4503">
            <v>1</v>
          </cell>
        </row>
        <row r="4504">
          <cell r="A4504" t="str">
            <v>SSGN</v>
          </cell>
          <cell r="B4504" t="str">
            <v>Secondary Service Greater than 5kW w/o ID</v>
          </cell>
          <cell r="C4504">
            <v>30</v>
          </cell>
          <cell r="D4504">
            <v>25</v>
          </cell>
          <cell r="E4504" t="str">
            <v>R=A1D</v>
          </cell>
          <cell r="F4504">
            <v>3</v>
          </cell>
          <cell r="G4504">
            <v>37117</v>
          </cell>
          <cell r="H4504">
            <v>999</v>
          </cell>
          <cell r="I4504">
            <v>4</v>
          </cell>
          <cell r="J4504">
            <v>5</v>
          </cell>
        </row>
        <row r="4505">
          <cell r="A4505" t="str">
            <v>SSPN</v>
          </cell>
          <cell r="B4505" t="str">
            <v>Secondary Service Greater than 5kW w/o ID</v>
          </cell>
          <cell r="C4505">
            <v>30</v>
          </cell>
          <cell r="D4505">
            <v>25</v>
          </cell>
          <cell r="E4505" t="str">
            <v>R=A1D</v>
          </cell>
          <cell r="F4505">
            <v>3</v>
          </cell>
          <cell r="G4505">
            <v>37301</v>
          </cell>
          <cell r="H4505">
            <v>999</v>
          </cell>
          <cell r="I4505">
            <v>3</v>
          </cell>
          <cell r="J4505">
            <v>1</v>
          </cell>
        </row>
        <row r="4506">
          <cell r="A4506" t="str">
            <v>SSNN</v>
          </cell>
          <cell r="B4506" t="str">
            <v>Secondary Service Greater than 5kW w/o ID</v>
          </cell>
          <cell r="C4506">
            <v>30</v>
          </cell>
          <cell r="D4506">
            <v>25</v>
          </cell>
          <cell r="E4506" t="str">
            <v>R=A1D</v>
          </cell>
          <cell r="F4506">
            <v>3</v>
          </cell>
          <cell r="G4506">
            <v>37174</v>
          </cell>
          <cell r="H4506">
            <v>999</v>
          </cell>
          <cell r="I4506">
            <v>3</v>
          </cell>
          <cell r="J4506">
            <v>3</v>
          </cell>
        </row>
        <row r="4507">
          <cell r="A4507" t="str">
            <v>SSGN</v>
          </cell>
          <cell r="B4507" t="str">
            <v>Secondary Service Greater than 5kW w/o ID</v>
          </cell>
          <cell r="C4507">
            <v>30</v>
          </cell>
          <cell r="D4507">
            <v>25</v>
          </cell>
          <cell r="E4507" t="str">
            <v>R=A1D</v>
          </cell>
          <cell r="F4507">
            <v>3</v>
          </cell>
          <cell r="G4507">
            <v>37174</v>
          </cell>
          <cell r="H4507">
            <v>999</v>
          </cell>
          <cell r="I4507">
            <v>4</v>
          </cell>
          <cell r="J4507">
            <v>2</v>
          </cell>
        </row>
        <row r="4508">
          <cell r="A4508" t="str">
            <v>SSNN</v>
          </cell>
          <cell r="B4508" t="str">
            <v>Secondary Service Greater than 5kW w/o ID</v>
          </cell>
          <cell r="C4508">
            <v>30</v>
          </cell>
          <cell r="D4508">
            <v>25</v>
          </cell>
          <cell r="E4508" t="str">
            <v>R=A1D</v>
          </cell>
          <cell r="F4508">
            <v>3</v>
          </cell>
          <cell r="G4508">
            <v>37153</v>
          </cell>
          <cell r="H4508">
            <v>999</v>
          </cell>
          <cell r="I4508">
            <v>4</v>
          </cell>
          <cell r="J4508">
            <v>6</v>
          </cell>
        </row>
        <row r="4509">
          <cell r="A4509" t="str">
            <v>SSPN</v>
          </cell>
          <cell r="B4509" t="str">
            <v>Secondary Service Greater than 5kW w/o ID</v>
          </cell>
          <cell r="C4509">
            <v>30</v>
          </cell>
          <cell r="D4509">
            <v>25</v>
          </cell>
          <cell r="E4509" t="str">
            <v>R=A1D</v>
          </cell>
          <cell r="F4509">
            <v>3</v>
          </cell>
          <cell r="G4509">
            <v>37167</v>
          </cell>
          <cell r="H4509">
            <v>999</v>
          </cell>
          <cell r="I4509">
            <v>4</v>
          </cell>
          <cell r="J4509">
            <v>1</v>
          </cell>
        </row>
        <row r="4510">
          <cell r="A4510" t="str">
            <v>SSAN</v>
          </cell>
          <cell r="B4510" t="str">
            <v>Secondary Service Greater than 5kW w/o ID</v>
          </cell>
          <cell r="C4510">
            <v>30</v>
          </cell>
          <cell r="D4510">
            <v>25</v>
          </cell>
          <cell r="E4510" t="str">
            <v>R=A1D</v>
          </cell>
          <cell r="F4510">
            <v>3</v>
          </cell>
          <cell r="G4510">
            <v>37432</v>
          </cell>
          <cell r="H4510">
            <v>999</v>
          </cell>
          <cell r="I4510">
            <v>4</v>
          </cell>
          <cell r="J4510">
            <v>1</v>
          </cell>
        </row>
        <row r="4511">
          <cell r="A4511" t="str">
            <v>SSGN</v>
          </cell>
          <cell r="B4511" t="str">
            <v>Secondary Service Greater than 5kW w/o ID</v>
          </cell>
          <cell r="C4511">
            <v>30</v>
          </cell>
          <cell r="D4511">
            <v>25</v>
          </cell>
          <cell r="E4511" t="str">
            <v>R=A1D</v>
          </cell>
          <cell r="F4511">
            <v>3</v>
          </cell>
          <cell r="G4511">
            <v>37452</v>
          </cell>
          <cell r="H4511">
            <v>999</v>
          </cell>
          <cell r="I4511">
            <v>4</v>
          </cell>
          <cell r="J4511">
            <v>7</v>
          </cell>
        </row>
        <row r="4512">
          <cell r="A4512" t="str">
            <v>SSNN</v>
          </cell>
          <cell r="B4512" t="str">
            <v>Secondary Service Greater than 5kW w/o ID</v>
          </cell>
          <cell r="C4512">
            <v>30</v>
          </cell>
          <cell r="D4512">
            <v>25</v>
          </cell>
          <cell r="E4512" t="str">
            <v>R=A1D</v>
          </cell>
          <cell r="F4512">
            <v>3</v>
          </cell>
          <cell r="G4512">
            <v>37452</v>
          </cell>
          <cell r="H4512">
            <v>999</v>
          </cell>
          <cell r="I4512">
            <v>4</v>
          </cell>
          <cell r="J4512">
            <v>10</v>
          </cell>
        </row>
        <row r="4513">
          <cell r="A4513" t="str">
            <v>SSGN</v>
          </cell>
          <cell r="B4513" t="str">
            <v>Secondary Service Greater than 5kW w/o ID</v>
          </cell>
          <cell r="C4513">
            <v>30</v>
          </cell>
          <cell r="D4513">
            <v>25</v>
          </cell>
          <cell r="E4513" t="str">
            <v>R=A1D</v>
          </cell>
          <cell r="F4513">
            <v>3</v>
          </cell>
          <cell r="G4513">
            <v>37641</v>
          </cell>
          <cell r="H4513">
            <v>999</v>
          </cell>
          <cell r="I4513">
            <v>4</v>
          </cell>
          <cell r="J4513">
            <v>9</v>
          </cell>
        </row>
        <row r="4514">
          <cell r="A4514" t="str">
            <v>SSNN</v>
          </cell>
          <cell r="B4514" t="str">
            <v>Secondary Service Greater than 5kW w/o ID</v>
          </cell>
          <cell r="C4514">
            <v>30</v>
          </cell>
          <cell r="D4514">
            <v>25</v>
          </cell>
          <cell r="E4514" t="str">
            <v>R=A1D</v>
          </cell>
          <cell r="F4514">
            <v>3</v>
          </cell>
          <cell r="G4514">
            <v>38690</v>
          </cell>
          <cell r="H4514">
            <v>999</v>
          </cell>
          <cell r="I4514">
            <v>4</v>
          </cell>
          <cell r="J4514">
            <v>3</v>
          </cell>
        </row>
        <row r="4515">
          <cell r="A4515" t="str">
            <v>SSAN</v>
          </cell>
          <cell r="B4515" t="str">
            <v>Secondary Service Greater than 5kW w/o ID</v>
          </cell>
          <cell r="C4515">
            <v>30</v>
          </cell>
          <cell r="D4515">
            <v>25</v>
          </cell>
          <cell r="E4515" t="str">
            <v>R=A1D</v>
          </cell>
          <cell r="F4515">
            <v>3</v>
          </cell>
          <cell r="G4515">
            <v>38747</v>
          </cell>
          <cell r="H4515">
            <v>999</v>
          </cell>
          <cell r="I4515">
            <v>4</v>
          </cell>
          <cell r="J4515">
            <v>3</v>
          </cell>
        </row>
        <row r="4516">
          <cell r="A4516" t="str">
            <v>SSNN</v>
          </cell>
          <cell r="B4516" t="str">
            <v>Secondary Service Greater than 5kW w/o ID</v>
          </cell>
          <cell r="C4516">
            <v>30</v>
          </cell>
          <cell r="D4516">
            <v>25</v>
          </cell>
          <cell r="E4516" t="str">
            <v>R=A1RL</v>
          </cell>
          <cell r="F4516">
            <v>3</v>
          </cell>
          <cell r="G4516">
            <v>38771</v>
          </cell>
          <cell r="H4516">
            <v>999</v>
          </cell>
          <cell r="I4516">
            <v>3</v>
          </cell>
          <cell r="J4516">
            <v>1</v>
          </cell>
        </row>
        <row r="4517">
          <cell r="A4517" t="str">
            <v>SSNN</v>
          </cell>
          <cell r="B4517" t="str">
            <v>Secondary Service Greater than 5kW w/o ID</v>
          </cell>
          <cell r="C4517">
            <v>30</v>
          </cell>
          <cell r="D4517">
            <v>25</v>
          </cell>
          <cell r="E4517" t="str">
            <v>R=A1D</v>
          </cell>
          <cell r="F4517">
            <v>3</v>
          </cell>
          <cell r="G4517">
            <v>38636</v>
          </cell>
          <cell r="H4517">
            <v>999</v>
          </cell>
          <cell r="I4517">
            <v>4</v>
          </cell>
          <cell r="J4517">
            <v>1</v>
          </cell>
        </row>
        <row r="4518">
          <cell r="A4518" t="str">
            <v>SSNN</v>
          </cell>
          <cell r="B4518" t="str">
            <v>Secondary Service Greater than 5kW w/o ID</v>
          </cell>
          <cell r="C4518">
            <v>30</v>
          </cell>
          <cell r="D4518">
            <v>25</v>
          </cell>
          <cell r="E4518" t="str">
            <v>R=A1R</v>
          </cell>
          <cell r="F4518">
            <v>3</v>
          </cell>
          <cell r="G4518">
            <v>38874</v>
          </cell>
          <cell r="H4518">
            <v>999</v>
          </cell>
          <cell r="I4518">
            <v>4</v>
          </cell>
          <cell r="J4518">
            <v>2</v>
          </cell>
        </row>
        <row r="4519">
          <cell r="A4519" t="str">
            <v>SSPN</v>
          </cell>
          <cell r="B4519" t="str">
            <v>Secondary Service Greater than 5kW w/o ID</v>
          </cell>
          <cell r="C4519">
            <v>30</v>
          </cell>
          <cell r="D4519">
            <v>25</v>
          </cell>
          <cell r="E4519" t="str">
            <v>R=A1D</v>
          </cell>
          <cell r="F4519">
            <v>3</v>
          </cell>
          <cell r="G4519">
            <v>38832</v>
          </cell>
          <cell r="H4519">
            <v>999</v>
          </cell>
          <cell r="I4519">
            <v>4</v>
          </cell>
          <cell r="J4519">
            <v>1</v>
          </cell>
        </row>
        <row r="4520">
          <cell r="A4520" t="str">
            <v>SSNN</v>
          </cell>
          <cell r="B4520" t="str">
            <v>Secondary Service Greater than 5kW w/o ID</v>
          </cell>
          <cell r="C4520">
            <v>30</v>
          </cell>
          <cell r="D4520">
            <v>25</v>
          </cell>
          <cell r="E4520" t="str">
            <v>R=A1D</v>
          </cell>
          <cell r="F4520">
            <v>3</v>
          </cell>
          <cell r="G4520">
            <v>38971</v>
          </cell>
          <cell r="H4520">
            <v>999</v>
          </cell>
          <cell r="I4520">
            <v>4</v>
          </cell>
          <cell r="J4520">
            <v>19</v>
          </cell>
        </row>
        <row r="4521">
          <cell r="A4521" t="str">
            <v>SSAN</v>
          </cell>
          <cell r="B4521" t="str">
            <v>Secondary Service Greater than 5kW w/o ID</v>
          </cell>
          <cell r="C4521">
            <v>30</v>
          </cell>
          <cell r="D4521">
            <v>25</v>
          </cell>
          <cell r="E4521" t="str">
            <v>R=A1D</v>
          </cell>
          <cell r="F4521">
            <v>3</v>
          </cell>
          <cell r="G4521">
            <v>38971</v>
          </cell>
          <cell r="H4521">
            <v>999</v>
          </cell>
          <cell r="I4521">
            <v>4</v>
          </cell>
          <cell r="J4521">
            <v>1</v>
          </cell>
        </row>
        <row r="4522">
          <cell r="A4522" t="str">
            <v>SSGN</v>
          </cell>
          <cell r="B4522" t="str">
            <v>Secondary Service Greater than 5kW w/o ID</v>
          </cell>
          <cell r="C4522">
            <v>30</v>
          </cell>
          <cell r="D4522">
            <v>25</v>
          </cell>
          <cell r="E4522" t="str">
            <v>R=A1R</v>
          </cell>
          <cell r="F4522">
            <v>3</v>
          </cell>
          <cell r="G4522">
            <v>39048</v>
          </cell>
          <cell r="H4522">
            <v>999</v>
          </cell>
          <cell r="I4522">
            <v>3</v>
          </cell>
          <cell r="J4522">
            <v>6</v>
          </cell>
        </row>
        <row r="4523">
          <cell r="A4523" t="str">
            <v>SSPN</v>
          </cell>
          <cell r="B4523" t="str">
            <v>Secondary Service Greater than 5kW w/o ID</v>
          </cell>
          <cell r="C4523">
            <v>30</v>
          </cell>
          <cell r="D4523">
            <v>25</v>
          </cell>
          <cell r="E4523" t="str">
            <v>R=A1R</v>
          </cell>
          <cell r="F4523">
            <v>3</v>
          </cell>
          <cell r="G4523">
            <v>39051</v>
          </cell>
          <cell r="H4523">
            <v>999</v>
          </cell>
          <cell r="I4523">
            <v>3</v>
          </cell>
          <cell r="J4523">
            <v>3</v>
          </cell>
        </row>
        <row r="4524">
          <cell r="A4524" t="str">
            <v>SSNN</v>
          </cell>
          <cell r="B4524" t="str">
            <v>Secondary Service Greater than 5kW w/o ID</v>
          </cell>
          <cell r="C4524">
            <v>30</v>
          </cell>
          <cell r="D4524">
            <v>25</v>
          </cell>
          <cell r="E4524" t="str">
            <v>R=A1R</v>
          </cell>
          <cell r="F4524">
            <v>3</v>
          </cell>
          <cell r="G4524">
            <v>39020</v>
          </cell>
          <cell r="H4524">
            <v>999</v>
          </cell>
          <cell r="I4524">
            <v>3</v>
          </cell>
          <cell r="J4524">
            <v>1</v>
          </cell>
        </row>
        <row r="4525">
          <cell r="A4525" t="str">
            <v>SSGN</v>
          </cell>
          <cell r="B4525" t="str">
            <v>Secondary Service Greater than 5kW w/o ID</v>
          </cell>
          <cell r="C4525">
            <v>30</v>
          </cell>
          <cell r="D4525">
            <v>25</v>
          </cell>
          <cell r="E4525" t="str">
            <v>R=A1R</v>
          </cell>
          <cell r="F4525">
            <v>3</v>
          </cell>
          <cell r="G4525">
            <v>39069</v>
          </cell>
          <cell r="H4525">
            <v>999</v>
          </cell>
          <cell r="I4525">
            <v>4</v>
          </cell>
          <cell r="J4525">
            <v>3</v>
          </cell>
        </row>
        <row r="4526">
          <cell r="A4526" t="str">
            <v>SSNN</v>
          </cell>
          <cell r="B4526" t="str">
            <v>Secondary Service Greater than 5kW w/o ID</v>
          </cell>
          <cell r="C4526">
            <v>30</v>
          </cell>
          <cell r="D4526">
            <v>25</v>
          </cell>
          <cell r="E4526" t="str">
            <v>R=A1R</v>
          </cell>
          <cell r="F4526">
            <v>3</v>
          </cell>
          <cell r="G4526">
            <v>39294</v>
          </cell>
          <cell r="H4526">
            <v>999</v>
          </cell>
          <cell r="I4526">
            <v>4</v>
          </cell>
          <cell r="J4526">
            <v>15</v>
          </cell>
        </row>
        <row r="4527">
          <cell r="A4527" t="str">
            <v>SSGN</v>
          </cell>
          <cell r="B4527" t="str">
            <v>Secondary Service Greater than 5kW w/o ID</v>
          </cell>
          <cell r="C4527">
            <v>30</v>
          </cell>
          <cell r="D4527">
            <v>25</v>
          </cell>
          <cell r="E4527" t="str">
            <v>R=A1R</v>
          </cell>
          <cell r="F4527">
            <v>3</v>
          </cell>
          <cell r="G4527">
            <v>39279</v>
          </cell>
          <cell r="H4527">
            <v>999</v>
          </cell>
          <cell r="I4527">
            <v>3</v>
          </cell>
          <cell r="J4527">
            <v>1</v>
          </cell>
        </row>
        <row r="4528">
          <cell r="A4528" t="str">
            <v>SSNN</v>
          </cell>
          <cell r="B4528" t="str">
            <v>Secondary Service Greater than 5kW w/o ID</v>
          </cell>
          <cell r="C4528">
            <v>30</v>
          </cell>
          <cell r="D4528">
            <v>25</v>
          </cell>
          <cell r="E4528" t="str">
            <v>R=A1R</v>
          </cell>
          <cell r="F4528">
            <v>3</v>
          </cell>
          <cell r="G4528">
            <v>39300</v>
          </cell>
          <cell r="H4528">
            <v>999</v>
          </cell>
          <cell r="I4528">
            <v>3</v>
          </cell>
          <cell r="J4528">
            <v>9</v>
          </cell>
        </row>
        <row r="4529">
          <cell r="A4529" t="str">
            <v>SSNN</v>
          </cell>
          <cell r="B4529" t="str">
            <v>Secondary Service Greater than 5kW w/o ID</v>
          </cell>
          <cell r="C4529">
            <v>30</v>
          </cell>
          <cell r="D4529">
            <v>25</v>
          </cell>
          <cell r="E4529" t="str">
            <v>R=A1R</v>
          </cell>
          <cell r="F4529">
            <v>3</v>
          </cell>
          <cell r="G4529">
            <v>39342</v>
          </cell>
          <cell r="H4529">
            <v>999</v>
          </cell>
          <cell r="I4529">
            <v>4</v>
          </cell>
          <cell r="J4529">
            <v>6</v>
          </cell>
        </row>
        <row r="4530">
          <cell r="A4530" t="str">
            <v>SSNN</v>
          </cell>
          <cell r="B4530" t="str">
            <v>Secondary Service Greater than 5kW w/o ID</v>
          </cell>
          <cell r="C4530">
            <v>30</v>
          </cell>
          <cell r="D4530">
            <v>25</v>
          </cell>
          <cell r="E4530" t="str">
            <v>R=A1R</v>
          </cell>
          <cell r="F4530">
            <v>3</v>
          </cell>
          <cell r="G4530">
            <v>39343</v>
          </cell>
          <cell r="H4530">
            <v>999</v>
          </cell>
          <cell r="I4530">
            <v>3</v>
          </cell>
          <cell r="J4530">
            <v>2</v>
          </cell>
        </row>
        <row r="4531">
          <cell r="A4531" t="str">
            <v>SSGN</v>
          </cell>
          <cell r="B4531" t="str">
            <v>Secondary Service Greater than 5kW w/o ID</v>
          </cell>
          <cell r="C4531">
            <v>30</v>
          </cell>
          <cell r="D4531">
            <v>25</v>
          </cell>
          <cell r="E4531" t="str">
            <v>R=A1R</v>
          </cell>
          <cell r="F4531">
            <v>3</v>
          </cell>
          <cell r="G4531">
            <v>39315</v>
          </cell>
          <cell r="H4531">
            <v>999</v>
          </cell>
          <cell r="I4531">
            <v>4</v>
          </cell>
          <cell r="J4531">
            <v>1</v>
          </cell>
        </row>
        <row r="4532">
          <cell r="A4532" t="str">
            <v>SSNN</v>
          </cell>
          <cell r="B4532" t="str">
            <v>Secondary Service Greater than 5kW w/o ID</v>
          </cell>
          <cell r="C4532">
            <v>30</v>
          </cell>
          <cell r="D4532">
            <v>25</v>
          </cell>
          <cell r="E4532" t="str">
            <v>R=A1R</v>
          </cell>
          <cell r="F4532">
            <v>3</v>
          </cell>
          <cell r="G4532">
            <v>39356</v>
          </cell>
          <cell r="H4532">
            <v>999</v>
          </cell>
          <cell r="I4532">
            <v>4</v>
          </cell>
          <cell r="J4532">
            <v>51</v>
          </cell>
        </row>
        <row r="4533">
          <cell r="A4533" t="str">
            <v>SSGN</v>
          </cell>
          <cell r="B4533" t="str">
            <v>Secondary Service Greater than 5kW w/o ID</v>
          </cell>
          <cell r="C4533">
            <v>30</v>
          </cell>
          <cell r="D4533">
            <v>25</v>
          </cell>
          <cell r="E4533" t="str">
            <v>R=A1R</v>
          </cell>
          <cell r="F4533">
            <v>3</v>
          </cell>
          <cell r="G4533">
            <v>39378</v>
          </cell>
          <cell r="H4533">
            <v>999</v>
          </cell>
          <cell r="I4533">
            <v>4</v>
          </cell>
          <cell r="J4533">
            <v>10</v>
          </cell>
        </row>
        <row r="4534">
          <cell r="A4534" t="str">
            <v>SSGN</v>
          </cell>
          <cell r="B4534" t="str">
            <v>Secondary Service Greater than 5kW w/o ID</v>
          </cell>
          <cell r="C4534">
            <v>30</v>
          </cell>
          <cell r="D4534">
            <v>25</v>
          </cell>
          <cell r="E4534" t="str">
            <v>R=A1D</v>
          </cell>
          <cell r="F4534">
            <v>3</v>
          </cell>
          <cell r="G4534">
            <v>39356</v>
          </cell>
          <cell r="H4534">
            <v>999</v>
          </cell>
          <cell r="I4534">
            <v>4</v>
          </cell>
          <cell r="J4534">
            <v>4</v>
          </cell>
        </row>
        <row r="4535">
          <cell r="A4535" t="str">
            <v>SSGN</v>
          </cell>
          <cell r="B4535" t="str">
            <v>Secondary Service Greater than 5kW w/o ID</v>
          </cell>
          <cell r="C4535">
            <v>30</v>
          </cell>
          <cell r="D4535">
            <v>25</v>
          </cell>
          <cell r="E4535" t="str">
            <v>R=A1D</v>
          </cell>
          <cell r="F4535">
            <v>3</v>
          </cell>
          <cell r="G4535">
            <v>39557</v>
          </cell>
          <cell r="H4535">
            <v>999</v>
          </cell>
          <cell r="I4535">
            <v>3</v>
          </cell>
          <cell r="J4535">
            <v>6</v>
          </cell>
        </row>
        <row r="4536">
          <cell r="A4536" t="str">
            <v>SSGN</v>
          </cell>
          <cell r="B4536" t="str">
            <v>Secondary Service Greater than 5kW w/o ID</v>
          </cell>
          <cell r="C4536">
            <v>30</v>
          </cell>
          <cell r="D4536">
            <v>20</v>
          </cell>
          <cell r="E4536" t="str">
            <v>R=AXLS4E</v>
          </cell>
          <cell r="F4536">
            <v>3</v>
          </cell>
          <cell r="G4536">
            <v>39582</v>
          </cell>
          <cell r="H4536">
            <v>999</v>
          </cell>
          <cell r="I4536">
            <v>4</v>
          </cell>
          <cell r="J4536">
            <v>2</v>
          </cell>
        </row>
        <row r="4537">
          <cell r="A4537" t="str">
            <v>SSAN</v>
          </cell>
          <cell r="B4537" t="str">
            <v>Secondary Service Greater than 5kW w/o ID</v>
          </cell>
          <cell r="C4537">
            <v>30</v>
          </cell>
          <cell r="D4537">
            <v>25</v>
          </cell>
          <cell r="E4537" t="str">
            <v>R=A1D</v>
          </cell>
          <cell r="F4537">
            <v>3</v>
          </cell>
          <cell r="G4537">
            <v>39679</v>
          </cell>
          <cell r="H4537">
            <v>999</v>
          </cell>
          <cell r="I4537">
            <v>4</v>
          </cell>
          <cell r="J4537">
            <v>7</v>
          </cell>
        </row>
        <row r="4538">
          <cell r="A4538" t="str">
            <v>DSNN</v>
          </cell>
          <cell r="B4538" t="str">
            <v>Secondary Service Greater than 5kW w/o ID</v>
          </cell>
          <cell r="C4538">
            <v>30</v>
          </cell>
          <cell r="D4538">
            <v>25</v>
          </cell>
          <cell r="E4538" t="str">
            <v>R=A1D</v>
          </cell>
          <cell r="F4538">
            <v>3</v>
          </cell>
          <cell r="G4538">
            <v>39708</v>
          </cell>
          <cell r="H4538">
            <v>999</v>
          </cell>
          <cell r="I4538">
            <v>4</v>
          </cell>
          <cell r="J4538">
            <v>1</v>
          </cell>
        </row>
        <row r="4539">
          <cell r="A4539" t="str">
            <v>SSNN</v>
          </cell>
          <cell r="B4539" t="str">
            <v>Secondary Service Greater than 5kW w/o ID</v>
          </cell>
          <cell r="C4539">
            <v>30</v>
          </cell>
          <cell r="D4539">
            <v>25</v>
          </cell>
          <cell r="E4539" t="str">
            <v>R=A1D</v>
          </cell>
          <cell r="F4539">
            <v>3</v>
          </cell>
          <cell r="G4539">
            <v>39664</v>
          </cell>
          <cell r="H4539">
            <v>999</v>
          </cell>
          <cell r="I4539">
            <v>3</v>
          </cell>
          <cell r="J4539">
            <v>4</v>
          </cell>
        </row>
        <row r="4540">
          <cell r="A4540" t="str">
            <v>DSNN</v>
          </cell>
          <cell r="B4540" t="str">
            <v>Secondary Service Greater than 5kW w/o ID</v>
          </cell>
          <cell r="C4540">
            <v>30</v>
          </cell>
          <cell r="D4540">
            <v>25</v>
          </cell>
          <cell r="E4540" t="str">
            <v>R=A1D</v>
          </cell>
          <cell r="F4540">
            <v>3</v>
          </cell>
          <cell r="G4540">
            <v>39764</v>
          </cell>
          <cell r="H4540">
            <v>999</v>
          </cell>
          <cell r="I4540">
            <v>4</v>
          </cell>
          <cell r="J4540">
            <v>1</v>
          </cell>
        </row>
        <row r="4541">
          <cell r="A4541" t="str">
            <v>SSAN</v>
          </cell>
          <cell r="B4541" t="str">
            <v>Secondary Service Greater than 5kW w/o ID</v>
          </cell>
          <cell r="C4541">
            <v>30</v>
          </cell>
          <cell r="D4541">
            <v>25</v>
          </cell>
          <cell r="E4541" t="str">
            <v>R=A1D</v>
          </cell>
          <cell r="F4541">
            <v>3</v>
          </cell>
          <cell r="G4541">
            <v>39954</v>
          </cell>
          <cell r="H4541">
            <v>999</v>
          </cell>
          <cell r="I4541">
            <v>3</v>
          </cell>
          <cell r="J4541">
            <v>1</v>
          </cell>
        </row>
        <row r="4542">
          <cell r="A4542" t="str">
            <v>SSGN</v>
          </cell>
          <cell r="B4542" t="str">
            <v>Secondary Service Greater than 5kW w/o ID</v>
          </cell>
          <cell r="C4542">
            <v>30</v>
          </cell>
          <cell r="D4542">
            <v>25</v>
          </cell>
          <cell r="E4542" t="str">
            <v>R=A1D</v>
          </cell>
          <cell r="F4542">
            <v>3</v>
          </cell>
          <cell r="G4542">
            <v>39989</v>
          </cell>
          <cell r="H4542">
            <v>999</v>
          </cell>
          <cell r="I4542">
            <v>4</v>
          </cell>
          <cell r="J4542">
            <v>38</v>
          </cell>
        </row>
        <row r="4543">
          <cell r="A4543" t="str">
            <v>SSNN</v>
          </cell>
          <cell r="B4543" t="str">
            <v>Secondary Service Greater than 5kW w/o ID</v>
          </cell>
          <cell r="C4543">
            <v>30</v>
          </cell>
          <cell r="D4543">
            <v>25</v>
          </cell>
          <cell r="E4543" t="str">
            <v>R=A1D</v>
          </cell>
          <cell r="F4543">
            <v>3</v>
          </cell>
          <cell r="G4543">
            <v>39989</v>
          </cell>
          <cell r="H4543">
            <v>999</v>
          </cell>
          <cell r="I4543">
            <v>3</v>
          </cell>
          <cell r="J4543">
            <v>10</v>
          </cell>
        </row>
        <row r="4544">
          <cell r="A4544" t="str">
            <v>SSGN</v>
          </cell>
          <cell r="B4544" t="str">
            <v>Secondary Service Greater than 5kW w/o ID</v>
          </cell>
          <cell r="C4544">
            <v>30</v>
          </cell>
          <cell r="D4544">
            <v>25</v>
          </cell>
          <cell r="E4544" t="str">
            <v>R=A1D+</v>
          </cell>
          <cell r="F4544">
            <v>3</v>
          </cell>
          <cell r="G4544">
            <v>40218</v>
          </cell>
          <cell r="H4544">
            <v>999</v>
          </cell>
          <cell r="I4544">
            <v>3</v>
          </cell>
          <cell r="J4544">
            <v>1</v>
          </cell>
        </row>
        <row r="4545">
          <cell r="A4545" t="str">
            <v>SSNN</v>
          </cell>
          <cell r="B4545" t="str">
            <v>Secondary Service Greater than 5kW w/o ID</v>
          </cell>
          <cell r="C4545">
            <v>30</v>
          </cell>
          <cell r="D4545">
            <v>25</v>
          </cell>
          <cell r="E4545" t="str">
            <v>R=K6WS</v>
          </cell>
          <cell r="F4545">
            <v>3</v>
          </cell>
          <cell r="H4545">
            <v>240</v>
          </cell>
          <cell r="I4545">
            <v>4</v>
          </cell>
          <cell r="J4545">
            <v>1</v>
          </cell>
        </row>
        <row r="4546">
          <cell r="A4546" t="str">
            <v>SSGN</v>
          </cell>
          <cell r="B4546" t="str">
            <v>Secondary Service Greater than 5kW w/o ID</v>
          </cell>
          <cell r="C4546">
            <v>30</v>
          </cell>
          <cell r="D4546">
            <v>25</v>
          </cell>
          <cell r="E4546" t="str">
            <v>R=K5WS</v>
          </cell>
          <cell r="F4546">
            <v>3</v>
          </cell>
          <cell r="H4546">
            <v>0</v>
          </cell>
          <cell r="I4546">
            <v>0</v>
          </cell>
          <cell r="J4546">
            <v>12</v>
          </cell>
        </row>
        <row r="4547">
          <cell r="A4547" t="str">
            <v>SSNN</v>
          </cell>
          <cell r="B4547" t="str">
            <v>Secondary Service Greater than 5kW w/o ID</v>
          </cell>
          <cell r="C4547">
            <v>30</v>
          </cell>
          <cell r="D4547">
            <v>25</v>
          </cell>
          <cell r="E4547" t="str">
            <v>R=SV4SD</v>
          </cell>
          <cell r="F4547">
            <v>3</v>
          </cell>
          <cell r="H4547">
            <v>120</v>
          </cell>
          <cell r="I4547">
            <v>4</v>
          </cell>
          <cell r="J4547">
            <v>3</v>
          </cell>
        </row>
        <row r="4548">
          <cell r="A4548" t="str">
            <v>SSNN</v>
          </cell>
          <cell r="B4548" t="str">
            <v>Secondary Service Greater than 5kW w/o ID</v>
          </cell>
          <cell r="C4548">
            <v>30</v>
          </cell>
          <cell r="D4548">
            <v>25</v>
          </cell>
          <cell r="E4548" t="str">
            <v>R=A1D</v>
          </cell>
          <cell r="F4548">
            <v>3</v>
          </cell>
          <cell r="H4548">
            <v>480</v>
          </cell>
          <cell r="I4548">
            <v>4</v>
          </cell>
          <cell r="J4548">
            <v>15</v>
          </cell>
        </row>
        <row r="4549">
          <cell r="A4549" t="str">
            <v>SSNN</v>
          </cell>
          <cell r="B4549" t="str">
            <v>Secondary Service Greater than 5kW w/o ID</v>
          </cell>
          <cell r="C4549">
            <v>30</v>
          </cell>
          <cell r="D4549">
            <v>25</v>
          </cell>
          <cell r="E4549" t="str">
            <v>R=SV4SD</v>
          </cell>
          <cell r="F4549">
            <v>3</v>
          </cell>
          <cell r="H4549">
            <v>0</v>
          </cell>
          <cell r="I4549">
            <v>0</v>
          </cell>
          <cell r="J4549">
            <v>3</v>
          </cell>
        </row>
        <row r="4550">
          <cell r="A4550" t="str">
            <v>SSNN</v>
          </cell>
          <cell r="B4550" t="str">
            <v>Secondary Service Greater than 5kW w/o ID</v>
          </cell>
          <cell r="C4550">
            <v>30</v>
          </cell>
          <cell r="D4550">
            <v>25</v>
          </cell>
          <cell r="E4550" t="str">
            <v>R=D4S7H</v>
          </cell>
          <cell r="F4550">
            <v>3</v>
          </cell>
          <cell r="H4550">
            <v>240</v>
          </cell>
          <cell r="I4550">
            <v>4</v>
          </cell>
          <cell r="J4550">
            <v>49</v>
          </cell>
        </row>
        <row r="4551">
          <cell r="A4551" t="str">
            <v>SSGN</v>
          </cell>
          <cell r="B4551" t="str">
            <v>Secondary Service Greater than 5kW w/o ID</v>
          </cell>
          <cell r="C4551">
            <v>30</v>
          </cell>
          <cell r="D4551">
            <v>25</v>
          </cell>
          <cell r="E4551" t="str">
            <v>R=SV4SD</v>
          </cell>
          <cell r="F4551">
            <v>3</v>
          </cell>
          <cell r="H4551">
            <v>240</v>
          </cell>
          <cell r="I4551">
            <v>3</v>
          </cell>
          <cell r="J4551">
            <v>2</v>
          </cell>
        </row>
        <row r="4552">
          <cell r="A4552" t="str">
            <v>SSNN</v>
          </cell>
          <cell r="B4552" t="str">
            <v>Secondary Service Greater than 5kW w/o ID</v>
          </cell>
          <cell r="C4552">
            <v>30</v>
          </cell>
          <cell r="D4552">
            <v>25</v>
          </cell>
          <cell r="E4552" t="str">
            <v>R=E1S7E</v>
          </cell>
          <cell r="F4552">
            <v>3</v>
          </cell>
          <cell r="H4552">
            <v>240</v>
          </cell>
          <cell r="I4552">
            <v>4</v>
          </cell>
          <cell r="J4552">
            <v>2</v>
          </cell>
        </row>
        <row r="4553">
          <cell r="A4553" t="str">
            <v>SSNN</v>
          </cell>
          <cell r="B4553" t="str">
            <v>Secondary Service Greater than 5kW w/o ID</v>
          </cell>
          <cell r="C4553">
            <v>30</v>
          </cell>
          <cell r="D4553">
            <v>25</v>
          </cell>
          <cell r="E4553" t="str">
            <v>R=DDS2</v>
          </cell>
          <cell r="F4553">
            <v>3</v>
          </cell>
          <cell r="H4553">
            <v>240</v>
          </cell>
          <cell r="I4553">
            <v>4</v>
          </cell>
          <cell r="J4553">
            <v>1</v>
          </cell>
        </row>
        <row r="4554">
          <cell r="A4554" t="str">
            <v>SSNN</v>
          </cell>
          <cell r="B4554" t="str">
            <v>Secondary Service Greater than 5kW w/o ID</v>
          </cell>
          <cell r="C4554">
            <v>30</v>
          </cell>
          <cell r="D4554">
            <v>25</v>
          </cell>
          <cell r="E4554" t="str">
            <v>R=A1R</v>
          </cell>
          <cell r="F4554">
            <v>3</v>
          </cell>
          <cell r="G4554">
            <v>38533</v>
          </cell>
          <cell r="H4554">
            <v>999</v>
          </cell>
          <cell r="I4554">
            <v>4</v>
          </cell>
          <cell r="J4554">
            <v>1</v>
          </cell>
        </row>
        <row r="4555">
          <cell r="A4555" t="str">
            <v>SSPN</v>
          </cell>
          <cell r="B4555" t="str">
            <v>Secondary Service Greater than 5kW w/o ID</v>
          </cell>
          <cell r="C4555">
            <v>30</v>
          </cell>
          <cell r="D4555">
            <v>25</v>
          </cell>
          <cell r="E4555" t="str">
            <v>R=K2WS</v>
          </cell>
          <cell r="F4555">
            <v>3</v>
          </cell>
          <cell r="H4555">
            <v>480</v>
          </cell>
          <cell r="I4555">
            <v>3</v>
          </cell>
          <cell r="J4555">
            <v>1</v>
          </cell>
        </row>
        <row r="4556">
          <cell r="A4556" t="str">
            <v>SSPN</v>
          </cell>
          <cell r="B4556" t="str">
            <v>Secondary Service Greater than 5kW w/o ID</v>
          </cell>
          <cell r="C4556">
            <v>30</v>
          </cell>
          <cell r="D4556">
            <v>25</v>
          </cell>
          <cell r="E4556" t="str">
            <v>R=D4S7H</v>
          </cell>
          <cell r="F4556">
            <v>3</v>
          </cell>
          <cell r="H4556">
            <v>240</v>
          </cell>
          <cell r="I4556">
            <v>4</v>
          </cell>
          <cell r="J4556">
            <v>1</v>
          </cell>
        </row>
        <row r="4557">
          <cell r="A4557" t="str">
            <v>SSPN</v>
          </cell>
          <cell r="B4557" t="str">
            <v>Secondary Service Greater than 5kW w/o ID</v>
          </cell>
          <cell r="C4557">
            <v>30</v>
          </cell>
          <cell r="D4557">
            <v>25</v>
          </cell>
          <cell r="E4557" t="str">
            <v>R=A1D</v>
          </cell>
          <cell r="F4557">
            <v>3</v>
          </cell>
          <cell r="G4557">
            <v>38293</v>
          </cell>
          <cell r="H4557">
            <v>999</v>
          </cell>
          <cell r="I4557">
            <v>3</v>
          </cell>
          <cell r="J4557">
            <v>1</v>
          </cell>
        </row>
        <row r="4558">
          <cell r="A4558" t="str">
            <v>SSNN</v>
          </cell>
          <cell r="B4558" t="str">
            <v>Secondary Service Greater than 5kW w/o ID</v>
          </cell>
          <cell r="C4558">
            <v>30</v>
          </cell>
          <cell r="D4558">
            <v>25</v>
          </cell>
          <cell r="E4558" t="str">
            <v>R=A1R</v>
          </cell>
          <cell r="F4558">
            <v>3</v>
          </cell>
          <cell r="G4558">
            <v>38441</v>
          </cell>
          <cell r="H4558">
            <v>999</v>
          </cell>
          <cell r="I4558">
            <v>4</v>
          </cell>
          <cell r="J4558">
            <v>1</v>
          </cell>
        </row>
        <row r="4559">
          <cell r="A4559" t="str">
            <v>SSGN</v>
          </cell>
          <cell r="B4559" t="str">
            <v>Secondary Service Greater than 5kW w/o ID</v>
          </cell>
          <cell r="C4559">
            <v>30</v>
          </cell>
          <cell r="D4559">
            <v>25</v>
          </cell>
          <cell r="E4559" t="str">
            <v>R=A1D</v>
          </cell>
          <cell r="F4559">
            <v>3</v>
          </cell>
          <cell r="G4559">
            <v>38309</v>
          </cell>
          <cell r="H4559">
            <v>999</v>
          </cell>
          <cell r="I4559">
            <v>4</v>
          </cell>
          <cell r="J4559">
            <v>3</v>
          </cell>
        </row>
        <row r="4560">
          <cell r="A4560" t="str">
            <v>SSNN</v>
          </cell>
          <cell r="B4560" t="str">
            <v>Secondary Service Greater than 5kW w/o ID</v>
          </cell>
          <cell r="C4560">
            <v>30</v>
          </cell>
          <cell r="D4560">
            <v>25</v>
          </cell>
          <cell r="E4560" t="str">
            <v>R=A1D</v>
          </cell>
          <cell r="F4560">
            <v>3</v>
          </cell>
          <cell r="G4560">
            <v>38449</v>
          </cell>
          <cell r="H4560">
            <v>999</v>
          </cell>
          <cell r="I4560">
            <v>4</v>
          </cell>
          <cell r="J4560">
            <v>1</v>
          </cell>
        </row>
        <row r="4561">
          <cell r="A4561" t="str">
            <v>SSGN</v>
          </cell>
          <cell r="B4561" t="str">
            <v>Secondary Service Greater than 5kW w/o ID</v>
          </cell>
          <cell r="C4561">
            <v>30</v>
          </cell>
          <cell r="D4561">
            <v>25</v>
          </cell>
          <cell r="E4561" t="str">
            <v>R=A1R</v>
          </cell>
          <cell r="F4561">
            <v>3</v>
          </cell>
          <cell r="G4561">
            <v>38161</v>
          </cell>
          <cell r="H4561">
            <v>999</v>
          </cell>
          <cell r="I4561">
            <v>4</v>
          </cell>
          <cell r="J4561">
            <v>2</v>
          </cell>
        </row>
        <row r="4562">
          <cell r="A4562" t="str">
            <v>SSPN</v>
          </cell>
          <cell r="B4562" t="str">
            <v>Secondary Service Greater than 5kW w/o ID</v>
          </cell>
          <cell r="C4562">
            <v>30</v>
          </cell>
          <cell r="D4562">
            <v>25</v>
          </cell>
          <cell r="E4562" t="str">
            <v>R=SV4SD</v>
          </cell>
          <cell r="F4562">
            <v>3</v>
          </cell>
          <cell r="H4562">
            <v>999</v>
          </cell>
          <cell r="I4562">
            <v>4</v>
          </cell>
          <cell r="J4562">
            <v>1</v>
          </cell>
        </row>
        <row r="4563">
          <cell r="A4563" t="str">
            <v>SSPN</v>
          </cell>
          <cell r="B4563" t="str">
            <v>Secondary Service Greater than 5kW w/o ID</v>
          </cell>
          <cell r="C4563">
            <v>30</v>
          </cell>
          <cell r="D4563">
            <v>25</v>
          </cell>
          <cell r="E4563" t="str">
            <v>R=SV4SD</v>
          </cell>
          <cell r="F4563">
            <v>3</v>
          </cell>
          <cell r="H4563">
            <v>999</v>
          </cell>
          <cell r="I4563">
            <v>4</v>
          </cell>
          <cell r="J4563">
            <v>3</v>
          </cell>
        </row>
        <row r="4564">
          <cell r="A4564" t="str">
            <v>SSPN</v>
          </cell>
          <cell r="B4564" t="str">
            <v>Secondary Service Greater than 5kW w/o ID</v>
          </cell>
          <cell r="C4564">
            <v>30</v>
          </cell>
          <cell r="D4564">
            <v>25</v>
          </cell>
          <cell r="E4564" t="str">
            <v>R=A1D</v>
          </cell>
          <cell r="F4564">
            <v>3</v>
          </cell>
          <cell r="G4564">
            <v>37923</v>
          </cell>
          <cell r="H4564">
            <v>999</v>
          </cell>
          <cell r="I4564">
            <v>4</v>
          </cell>
          <cell r="J4564">
            <v>1</v>
          </cell>
        </row>
        <row r="4565">
          <cell r="A4565" t="str">
            <v>SSNN</v>
          </cell>
          <cell r="B4565" t="str">
            <v>Secondary Service Greater than 5kW w/o ID</v>
          </cell>
          <cell r="C4565">
            <v>30</v>
          </cell>
          <cell r="D4565">
            <v>25</v>
          </cell>
          <cell r="E4565" t="str">
            <v>P=A1RL</v>
          </cell>
          <cell r="F4565">
            <v>3</v>
          </cell>
          <cell r="G4565">
            <v>38084</v>
          </cell>
          <cell r="H4565">
            <v>999</v>
          </cell>
          <cell r="I4565">
            <v>3</v>
          </cell>
          <cell r="J4565">
            <v>1</v>
          </cell>
        </row>
        <row r="4566">
          <cell r="A4566" t="str">
            <v>SSGN</v>
          </cell>
          <cell r="B4566" t="str">
            <v>Secondary Service Greater than 5kW w/o ID</v>
          </cell>
          <cell r="C4566">
            <v>30</v>
          </cell>
          <cell r="D4566">
            <v>25</v>
          </cell>
          <cell r="E4566" t="str">
            <v>R=A1D</v>
          </cell>
          <cell r="F4566">
            <v>3</v>
          </cell>
          <cell r="G4566">
            <v>38334</v>
          </cell>
          <cell r="H4566">
            <v>999</v>
          </cell>
          <cell r="I4566">
            <v>4</v>
          </cell>
          <cell r="J4566">
            <v>3</v>
          </cell>
        </row>
        <row r="4567">
          <cell r="A4567" t="str">
            <v>SSPN</v>
          </cell>
          <cell r="B4567" t="str">
            <v>Secondary Service Greater than 5kW w/o ID</v>
          </cell>
          <cell r="C4567">
            <v>30</v>
          </cell>
          <cell r="D4567">
            <v>25</v>
          </cell>
          <cell r="E4567" t="str">
            <v>R=A1D</v>
          </cell>
          <cell r="F4567">
            <v>3</v>
          </cell>
          <cell r="G4567">
            <v>38257</v>
          </cell>
          <cell r="H4567">
            <v>999</v>
          </cell>
          <cell r="I4567">
            <v>3</v>
          </cell>
          <cell r="J4567">
            <v>1</v>
          </cell>
        </row>
        <row r="4568">
          <cell r="A4568" t="str">
            <v>SSNN</v>
          </cell>
          <cell r="B4568" t="str">
            <v>Secondary Service Greater than 5kW w/o ID</v>
          </cell>
          <cell r="C4568">
            <v>30</v>
          </cell>
          <cell r="D4568">
            <v>25</v>
          </cell>
          <cell r="E4568" t="str">
            <v>R=A1R</v>
          </cell>
          <cell r="F4568">
            <v>3</v>
          </cell>
          <cell r="G4568">
            <v>38362</v>
          </cell>
          <cell r="H4568">
            <v>999</v>
          </cell>
          <cell r="I4568">
            <v>4</v>
          </cell>
          <cell r="J4568">
            <v>1</v>
          </cell>
        </row>
        <row r="4569">
          <cell r="A4569" t="str">
            <v>SSNN</v>
          </cell>
          <cell r="B4569" t="str">
            <v>Secondary Service Greater than 5kW w/o ID</v>
          </cell>
          <cell r="C4569">
            <v>30</v>
          </cell>
          <cell r="D4569">
            <v>25</v>
          </cell>
          <cell r="E4569" t="str">
            <v>R=A1D</v>
          </cell>
          <cell r="F4569">
            <v>3</v>
          </cell>
          <cell r="G4569">
            <v>38533</v>
          </cell>
          <cell r="H4569">
            <v>999</v>
          </cell>
          <cell r="I4569">
            <v>3</v>
          </cell>
          <cell r="J4569">
            <v>1</v>
          </cell>
        </row>
        <row r="4570">
          <cell r="A4570" t="str">
            <v>SSNN</v>
          </cell>
          <cell r="B4570" t="str">
            <v>Secondary Service Greater than 5kW w/o ID</v>
          </cell>
          <cell r="C4570">
            <v>30</v>
          </cell>
          <cell r="D4570">
            <v>25</v>
          </cell>
          <cell r="E4570" t="str">
            <v>R=A1D</v>
          </cell>
          <cell r="F4570">
            <v>3</v>
          </cell>
          <cell r="G4570">
            <v>38075</v>
          </cell>
          <cell r="H4570">
            <v>999</v>
          </cell>
          <cell r="I4570">
            <v>4</v>
          </cell>
          <cell r="J4570">
            <v>1</v>
          </cell>
        </row>
        <row r="4571">
          <cell r="A4571" t="str">
            <v>SSPN</v>
          </cell>
          <cell r="B4571" t="str">
            <v>Secondary Service Greater than 5kW w/o ID</v>
          </cell>
          <cell r="C4571">
            <v>30</v>
          </cell>
          <cell r="D4571">
            <v>25</v>
          </cell>
          <cell r="E4571" t="str">
            <v>R=A1D</v>
          </cell>
          <cell r="F4571">
            <v>3</v>
          </cell>
          <cell r="G4571">
            <v>38533</v>
          </cell>
          <cell r="H4571">
            <v>999</v>
          </cell>
          <cell r="I4571">
            <v>4</v>
          </cell>
          <cell r="J4571">
            <v>1</v>
          </cell>
        </row>
        <row r="4572">
          <cell r="A4572" t="str">
            <v>SSNN</v>
          </cell>
          <cell r="B4572" t="str">
            <v>Secondary Service Greater than 5kW w/o ID</v>
          </cell>
          <cell r="C4572">
            <v>30</v>
          </cell>
          <cell r="D4572">
            <v>25</v>
          </cell>
          <cell r="E4572" t="str">
            <v>R=DXS2</v>
          </cell>
          <cell r="F4572">
            <v>3</v>
          </cell>
          <cell r="H4572">
            <v>240</v>
          </cell>
          <cell r="I4572">
            <v>4</v>
          </cell>
          <cell r="J4572">
            <v>2</v>
          </cell>
        </row>
        <row r="4573">
          <cell r="A4573" t="str">
            <v>SSGN</v>
          </cell>
          <cell r="B4573" t="str">
            <v>Secondary Service Greater than 5kW w/o ID</v>
          </cell>
          <cell r="C4573">
            <v>30</v>
          </cell>
          <cell r="D4573">
            <v>25</v>
          </cell>
          <cell r="E4573" t="str">
            <v>R=SV4SD</v>
          </cell>
          <cell r="F4573">
            <v>3</v>
          </cell>
          <cell r="H4573">
            <v>120</v>
          </cell>
          <cell r="I4573">
            <v>4</v>
          </cell>
          <cell r="J4573">
            <v>5</v>
          </cell>
        </row>
        <row r="4574">
          <cell r="A4574" t="str">
            <v>SSNN</v>
          </cell>
          <cell r="B4574" t="str">
            <v>Secondary Service Greater than 5kW w/o ID</v>
          </cell>
          <cell r="C4574">
            <v>30</v>
          </cell>
          <cell r="D4574">
            <v>25</v>
          </cell>
          <cell r="E4574" t="str">
            <v>R=SV4SD</v>
          </cell>
          <cell r="F4574">
            <v>3</v>
          </cell>
          <cell r="H4574">
            <v>240</v>
          </cell>
          <cell r="I4574">
            <v>4</v>
          </cell>
          <cell r="J4574">
            <v>2</v>
          </cell>
        </row>
        <row r="4575">
          <cell r="A4575" t="str">
            <v>DSGN</v>
          </cell>
          <cell r="B4575" t="str">
            <v>Secondary Service Greater than 5kW w/o ID</v>
          </cell>
          <cell r="C4575">
            <v>30</v>
          </cell>
          <cell r="D4575">
            <v>25</v>
          </cell>
          <cell r="E4575" t="str">
            <v>R=SV4SD</v>
          </cell>
          <cell r="F4575">
            <v>3</v>
          </cell>
          <cell r="H4575">
            <v>999</v>
          </cell>
          <cell r="I4575">
            <v>4</v>
          </cell>
          <cell r="J4575">
            <v>1</v>
          </cell>
        </row>
        <row r="4576">
          <cell r="A4576" t="str">
            <v>SSNN</v>
          </cell>
          <cell r="B4576" t="str">
            <v>Secondary Service Greater than 5kW w/o ID</v>
          </cell>
          <cell r="C4576">
            <v>30</v>
          </cell>
          <cell r="D4576">
            <v>25</v>
          </cell>
          <cell r="E4576" t="str">
            <v>R=VM66S</v>
          </cell>
          <cell r="F4576">
            <v>3</v>
          </cell>
          <cell r="H4576">
            <v>0</v>
          </cell>
          <cell r="I4576">
            <v>0</v>
          </cell>
          <cell r="J4576">
            <v>1</v>
          </cell>
        </row>
        <row r="4577">
          <cell r="A4577" t="str">
            <v>SSAN</v>
          </cell>
          <cell r="B4577" t="str">
            <v>Secondary Service Greater than 5kW w/o ID</v>
          </cell>
          <cell r="C4577">
            <v>30</v>
          </cell>
          <cell r="D4577">
            <v>25</v>
          </cell>
          <cell r="E4577" t="str">
            <v>R=A1D</v>
          </cell>
          <cell r="F4577">
            <v>3</v>
          </cell>
          <cell r="G4577">
            <v>36788</v>
          </cell>
          <cell r="H4577">
            <v>999</v>
          </cell>
          <cell r="I4577">
            <v>4</v>
          </cell>
          <cell r="J4577">
            <v>1</v>
          </cell>
        </row>
        <row r="4578">
          <cell r="A4578" t="str">
            <v>SSGN</v>
          </cell>
          <cell r="B4578" t="str">
            <v>Secondary Service Greater than 5kW w/o ID</v>
          </cell>
          <cell r="C4578">
            <v>30</v>
          </cell>
          <cell r="D4578">
            <v>25</v>
          </cell>
          <cell r="E4578" t="str">
            <v>R=SV4SD</v>
          </cell>
          <cell r="F4578">
            <v>3</v>
          </cell>
          <cell r="H4578">
            <v>480</v>
          </cell>
          <cell r="I4578">
            <v>4</v>
          </cell>
          <cell r="J4578">
            <v>5</v>
          </cell>
        </row>
        <row r="4579">
          <cell r="A4579" t="str">
            <v>SSAN</v>
          </cell>
          <cell r="B4579" t="str">
            <v>Secondary Service Greater than 5kW w/o ID</v>
          </cell>
          <cell r="C4579">
            <v>30</v>
          </cell>
          <cell r="D4579">
            <v>25</v>
          </cell>
          <cell r="E4579" t="str">
            <v>R=A1D</v>
          </cell>
          <cell r="F4579">
            <v>3</v>
          </cell>
          <cell r="G4579">
            <v>37845</v>
          </cell>
          <cell r="H4579">
            <v>999</v>
          </cell>
          <cell r="I4579">
            <v>3</v>
          </cell>
          <cell r="J4579">
            <v>1</v>
          </cell>
        </row>
        <row r="4580">
          <cell r="A4580" t="str">
            <v>SSAN</v>
          </cell>
          <cell r="B4580" t="str">
            <v>Secondary Service Greater than 5kW w/o ID</v>
          </cell>
          <cell r="C4580">
            <v>30</v>
          </cell>
          <cell r="D4580">
            <v>25</v>
          </cell>
          <cell r="E4580" t="str">
            <v>R=K6WS</v>
          </cell>
          <cell r="F4580">
            <v>3</v>
          </cell>
          <cell r="H4580">
            <v>240</v>
          </cell>
          <cell r="I4580">
            <v>4</v>
          </cell>
          <cell r="J4580">
            <v>1</v>
          </cell>
        </row>
        <row r="4581">
          <cell r="A4581" t="str">
            <v>DSNN</v>
          </cell>
          <cell r="B4581" t="str">
            <v>Secondary Service Greater than 5kW w/o ID</v>
          </cell>
          <cell r="C4581">
            <v>30</v>
          </cell>
          <cell r="D4581">
            <v>25</v>
          </cell>
          <cell r="E4581" t="str">
            <v>R=A1D</v>
          </cell>
          <cell r="F4581">
            <v>3</v>
          </cell>
          <cell r="H4581">
            <v>999</v>
          </cell>
          <cell r="I4581">
            <v>3</v>
          </cell>
          <cell r="J4581">
            <v>1</v>
          </cell>
        </row>
        <row r="4582">
          <cell r="A4582" t="str">
            <v>SSNN</v>
          </cell>
          <cell r="B4582" t="str">
            <v>Secondary Service Greater than 5kW w/o ID</v>
          </cell>
          <cell r="C4582">
            <v>30</v>
          </cell>
          <cell r="D4582">
            <v>25</v>
          </cell>
          <cell r="E4582" t="str">
            <v>R=A1D</v>
          </cell>
          <cell r="F4582">
            <v>3</v>
          </cell>
          <cell r="G4582">
            <v>36404</v>
          </cell>
          <cell r="H4582">
            <v>999</v>
          </cell>
          <cell r="I4582">
            <v>4</v>
          </cell>
          <cell r="J4582">
            <v>6</v>
          </cell>
        </row>
        <row r="4583">
          <cell r="A4583" t="str">
            <v>SSNN</v>
          </cell>
          <cell r="B4583" t="str">
            <v>Secondary Service Greater than 5kW w/o ID</v>
          </cell>
          <cell r="C4583">
            <v>30</v>
          </cell>
          <cell r="D4583">
            <v>25</v>
          </cell>
          <cell r="E4583" t="str">
            <v>R=SV4SD</v>
          </cell>
          <cell r="F4583">
            <v>3</v>
          </cell>
          <cell r="G4583">
            <v>35969</v>
          </cell>
          <cell r="H4583">
            <v>999</v>
          </cell>
          <cell r="I4583">
            <v>4</v>
          </cell>
          <cell r="J4583">
            <v>1</v>
          </cell>
        </row>
        <row r="4584">
          <cell r="A4584" t="str">
            <v>SSGN</v>
          </cell>
          <cell r="B4584" t="str">
            <v>Secondary Service Greater than 5kW w/o ID</v>
          </cell>
          <cell r="C4584">
            <v>30</v>
          </cell>
          <cell r="D4584">
            <v>25</v>
          </cell>
          <cell r="E4584" t="str">
            <v>R=A1D</v>
          </cell>
          <cell r="F4584">
            <v>3</v>
          </cell>
          <cell r="G4584">
            <v>35969</v>
          </cell>
          <cell r="H4584">
            <v>999</v>
          </cell>
          <cell r="I4584">
            <v>4</v>
          </cell>
          <cell r="J4584">
            <v>1</v>
          </cell>
        </row>
        <row r="4585">
          <cell r="A4585" t="str">
            <v>SSNN</v>
          </cell>
          <cell r="B4585" t="str">
            <v>Secondary Service Greater than 5kW w/o ID</v>
          </cell>
          <cell r="C4585">
            <v>30</v>
          </cell>
          <cell r="D4585">
            <v>25</v>
          </cell>
          <cell r="E4585" t="str">
            <v>R=A1D</v>
          </cell>
          <cell r="F4585">
            <v>3</v>
          </cell>
          <cell r="G4585">
            <v>36130</v>
          </cell>
          <cell r="H4585">
            <v>999</v>
          </cell>
          <cell r="I4585">
            <v>3</v>
          </cell>
          <cell r="J4585">
            <v>2</v>
          </cell>
        </row>
        <row r="4586">
          <cell r="A4586" t="str">
            <v>SSNN</v>
          </cell>
          <cell r="B4586" t="str">
            <v>Secondary Service Greater than 5kW w/o ID</v>
          </cell>
          <cell r="C4586">
            <v>30</v>
          </cell>
          <cell r="D4586">
            <v>25</v>
          </cell>
          <cell r="E4586" t="str">
            <v>R=A1D</v>
          </cell>
          <cell r="F4586">
            <v>3</v>
          </cell>
          <cell r="G4586">
            <v>35796</v>
          </cell>
          <cell r="H4586">
            <v>999</v>
          </cell>
          <cell r="I4586">
            <v>4</v>
          </cell>
          <cell r="J4586">
            <v>1</v>
          </cell>
        </row>
        <row r="4587">
          <cell r="A4587" t="str">
            <v>SSGN</v>
          </cell>
          <cell r="B4587" t="str">
            <v>Secondary Service Greater than 5kW w/o ID</v>
          </cell>
          <cell r="C4587">
            <v>30</v>
          </cell>
          <cell r="D4587">
            <v>25</v>
          </cell>
          <cell r="E4587" t="str">
            <v>R=A1D</v>
          </cell>
          <cell r="F4587">
            <v>3</v>
          </cell>
          <cell r="G4587">
            <v>36495</v>
          </cell>
          <cell r="H4587">
            <v>999</v>
          </cell>
          <cell r="I4587">
            <v>4</v>
          </cell>
          <cell r="J4587">
            <v>1</v>
          </cell>
        </row>
        <row r="4588">
          <cell r="A4588" t="str">
            <v>SSTD</v>
          </cell>
          <cell r="B4588" t="str">
            <v>Secondary Service Greater than 5kW w/o ID</v>
          </cell>
          <cell r="C4588">
            <v>30</v>
          </cell>
          <cell r="D4588">
            <v>23</v>
          </cell>
          <cell r="E4588" t="str">
            <v>R=SV2ST</v>
          </cell>
          <cell r="F4588">
            <v>3</v>
          </cell>
          <cell r="G4588">
            <v>35065</v>
          </cell>
          <cell r="H4588">
            <v>999</v>
          </cell>
          <cell r="I4588">
            <v>3</v>
          </cell>
          <cell r="J4588">
            <v>1</v>
          </cell>
        </row>
        <row r="4589">
          <cell r="A4589" t="str">
            <v>SSPN</v>
          </cell>
          <cell r="B4589" t="str">
            <v>Secondary Service Greater than 5kW w/o ID</v>
          </cell>
          <cell r="C4589">
            <v>30</v>
          </cell>
          <cell r="D4589">
            <v>25</v>
          </cell>
          <cell r="E4589" t="str">
            <v>R=A1D</v>
          </cell>
          <cell r="F4589">
            <v>3</v>
          </cell>
          <cell r="G4589">
            <v>36161</v>
          </cell>
          <cell r="H4589">
            <v>999</v>
          </cell>
          <cell r="I4589">
            <v>4</v>
          </cell>
          <cell r="J4589">
            <v>3</v>
          </cell>
        </row>
        <row r="4590">
          <cell r="A4590" t="str">
            <v>SSNN</v>
          </cell>
          <cell r="B4590" t="str">
            <v>Secondary Service Greater than 5kW w/o ID</v>
          </cell>
          <cell r="C4590">
            <v>30</v>
          </cell>
          <cell r="D4590">
            <v>25</v>
          </cell>
          <cell r="E4590" t="str">
            <v>R=A1D</v>
          </cell>
          <cell r="F4590">
            <v>3</v>
          </cell>
          <cell r="G4590">
            <v>36719</v>
          </cell>
          <cell r="H4590">
            <v>999</v>
          </cell>
          <cell r="I4590">
            <v>3</v>
          </cell>
          <cell r="J4590">
            <v>2</v>
          </cell>
        </row>
        <row r="4591">
          <cell r="A4591" t="str">
            <v>SSGN</v>
          </cell>
          <cell r="B4591" t="str">
            <v>Secondary Service Greater than 5kW w/o ID</v>
          </cell>
          <cell r="C4591">
            <v>30</v>
          </cell>
          <cell r="D4591">
            <v>25</v>
          </cell>
          <cell r="E4591" t="str">
            <v>R=A1D</v>
          </cell>
          <cell r="F4591">
            <v>3</v>
          </cell>
          <cell r="G4591">
            <v>36754</v>
          </cell>
          <cell r="H4591">
            <v>999</v>
          </cell>
          <cell r="I4591">
            <v>4</v>
          </cell>
          <cell r="J4591">
            <v>3</v>
          </cell>
        </row>
        <row r="4592">
          <cell r="A4592" t="str">
            <v>SSGN</v>
          </cell>
          <cell r="B4592" t="str">
            <v>Secondary Service Greater than 5kW w/o ID</v>
          </cell>
          <cell r="C4592">
            <v>30</v>
          </cell>
          <cell r="D4592">
            <v>25</v>
          </cell>
          <cell r="E4592" t="str">
            <v>R=A1D</v>
          </cell>
          <cell r="F4592">
            <v>3</v>
          </cell>
          <cell r="G4592">
            <v>36754</v>
          </cell>
          <cell r="H4592">
            <v>999</v>
          </cell>
          <cell r="I4592">
            <v>4</v>
          </cell>
          <cell r="J4592">
            <v>1</v>
          </cell>
        </row>
        <row r="4593">
          <cell r="A4593" t="str">
            <v>SSGN</v>
          </cell>
          <cell r="B4593" t="str">
            <v>Secondary Service Greater than 5kW w/o ID</v>
          </cell>
          <cell r="C4593">
            <v>30</v>
          </cell>
          <cell r="D4593">
            <v>25</v>
          </cell>
          <cell r="E4593" t="str">
            <v>R=A1D</v>
          </cell>
          <cell r="F4593">
            <v>3</v>
          </cell>
          <cell r="G4593">
            <v>36928</v>
          </cell>
          <cell r="H4593">
            <v>999</v>
          </cell>
          <cell r="I4593">
            <v>4</v>
          </cell>
          <cell r="J4593">
            <v>6</v>
          </cell>
        </row>
        <row r="4594">
          <cell r="A4594" t="str">
            <v>SSGN</v>
          </cell>
          <cell r="B4594" t="str">
            <v>Secondary Service Greater than 5kW w/o ID</v>
          </cell>
          <cell r="C4594">
            <v>30</v>
          </cell>
          <cell r="D4594">
            <v>25</v>
          </cell>
          <cell r="E4594" t="str">
            <v>R=A1D</v>
          </cell>
          <cell r="F4594">
            <v>3</v>
          </cell>
          <cell r="G4594">
            <v>36995</v>
          </cell>
          <cell r="H4594">
            <v>999</v>
          </cell>
          <cell r="I4594">
            <v>4</v>
          </cell>
          <cell r="J4594">
            <v>1</v>
          </cell>
        </row>
        <row r="4595">
          <cell r="A4595" t="str">
            <v>SSPN</v>
          </cell>
          <cell r="B4595" t="str">
            <v>Secondary Service Greater than 5kW w/o ID</v>
          </cell>
          <cell r="C4595">
            <v>30</v>
          </cell>
          <cell r="D4595">
            <v>25</v>
          </cell>
          <cell r="E4595" t="str">
            <v>R=A1D</v>
          </cell>
          <cell r="F4595">
            <v>3</v>
          </cell>
          <cell r="G4595">
            <v>37047</v>
          </cell>
          <cell r="H4595">
            <v>999</v>
          </cell>
          <cell r="I4595">
            <v>3</v>
          </cell>
          <cell r="J4595">
            <v>2</v>
          </cell>
        </row>
        <row r="4596">
          <cell r="A4596" t="str">
            <v>SSGN</v>
          </cell>
          <cell r="B4596" t="str">
            <v>Secondary Service Greater than 5kW w/o ID</v>
          </cell>
          <cell r="C4596">
            <v>30</v>
          </cell>
          <cell r="D4596">
            <v>25</v>
          </cell>
          <cell r="E4596" t="str">
            <v>R=A1R</v>
          </cell>
          <cell r="F4596">
            <v>3</v>
          </cell>
          <cell r="G4596">
            <v>37071</v>
          </cell>
          <cell r="H4596">
            <v>999</v>
          </cell>
          <cell r="I4596">
            <v>4</v>
          </cell>
          <cell r="J4596">
            <v>1</v>
          </cell>
        </row>
        <row r="4597">
          <cell r="A4597" t="str">
            <v>SSGN</v>
          </cell>
          <cell r="B4597" t="str">
            <v>Secondary Service Greater than 5kW w/o ID</v>
          </cell>
          <cell r="C4597">
            <v>30</v>
          </cell>
          <cell r="D4597">
            <v>25</v>
          </cell>
          <cell r="E4597" t="str">
            <v>R=A1D</v>
          </cell>
          <cell r="F4597">
            <v>3</v>
          </cell>
          <cell r="G4597">
            <v>37153</v>
          </cell>
          <cell r="H4597">
            <v>999</v>
          </cell>
          <cell r="I4597">
            <v>4</v>
          </cell>
          <cell r="J4597">
            <v>8</v>
          </cell>
        </row>
        <row r="4598">
          <cell r="A4598" t="str">
            <v>SSNN</v>
          </cell>
          <cell r="B4598" t="str">
            <v>Secondary Service Greater than 5kW w/o ID</v>
          </cell>
          <cell r="C4598">
            <v>30</v>
          </cell>
          <cell r="D4598">
            <v>25</v>
          </cell>
          <cell r="E4598" t="str">
            <v>R=A1D</v>
          </cell>
          <cell r="F4598">
            <v>3</v>
          </cell>
          <cell r="G4598">
            <v>37188</v>
          </cell>
          <cell r="H4598">
            <v>999</v>
          </cell>
          <cell r="I4598">
            <v>4</v>
          </cell>
          <cell r="J4598">
            <v>12</v>
          </cell>
        </row>
        <row r="4599">
          <cell r="A4599" t="str">
            <v>SSNN</v>
          </cell>
          <cell r="B4599" t="str">
            <v>Secondary Service Greater than 5kW w/o ID</v>
          </cell>
          <cell r="C4599">
            <v>30</v>
          </cell>
          <cell r="D4599">
            <v>25</v>
          </cell>
          <cell r="E4599" t="str">
            <v>R=A1D</v>
          </cell>
          <cell r="F4599">
            <v>3</v>
          </cell>
          <cell r="G4599">
            <v>37188</v>
          </cell>
          <cell r="H4599">
            <v>999</v>
          </cell>
          <cell r="I4599">
            <v>4</v>
          </cell>
          <cell r="J4599">
            <v>5</v>
          </cell>
        </row>
        <row r="4600">
          <cell r="A4600" t="str">
            <v>SSGN</v>
          </cell>
          <cell r="B4600" t="str">
            <v>Secondary Service Greater than 5kW w/o ID</v>
          </cell>
          <cell r="C4600">
            <v>30</v>
          </cell>
          <cell r="D4600">
            <v>25</v>
          </cell>
          <cell r="E4600" t="str">
            <v>R=A1D</v>
          </cell>
          <cell r="F4600">
            <v>3</v>
          </cell>
          <cell r="G4600">
            <v>37356</v>
          </cell>
          <cell r="H4600">
            <v>999</v>
          </cell>
          <cell r="I4600">
            <v>4</v>
          </cell>
          <cell r="J4600">
            <v>6</v>
          </cell>
        </row>
        <row r="4601">
          <cell r="A4601" t="str">
            <v>SSPN</v>
          </cell>
          <cell r="B4601" t="str">
            <v>Secondary Service Greater than 5kW w/o ID</v>
          </cell>
          <cell r="C4601">
            <v>30</v>
          </cell>
          <cell r="D4601">
            <v>25</v>
          </cell>
          <cell r="E4601" t="str">
            <v>R=A1D</v>
          </cell>
          <cell r="F4601">
            <v>3</v>
          </cell>
          <cell r="G4601">
            <v>37624</v>
          </cell>
          <cell r="H4601">
            <v>999</v>
          </cell>
          <cell r="I4601">
            <v>4</v>
          </cell>
          <cell r="J4601">
            <v>3</v>
          </cell>
        </row>
        <row r="4602">
          <cell r="A4602" t="str">
            <v>SSAN</v>
          </cell>
          <cell r="B4602" t="str">
            <v>Secondary Service Greater than 5kW w/o ID</v>
          </cell>
          <cell r="C4602">
            <v>30</v>
          </cell>
          <cell r="D4602">
            <v>25</v>
          </cell>
          <cell r="E4602" t="str">
            <v>R=A1D</v>
          </cell>
          <cell r="F4602">
            <v>3</v>
          </cell>
          <cell r="G4602">
            <v>37624</v>
          </cell>
          <cell r="H4602">
            <v>999</v>
          </cell>
          <cell r="I4602">
            <v>4</v>
          </cell>
          <cell r="J4602">
            <v>3</v>
          </cell>
        </row>
        <row r="4603">
          <cell r="A4603" t="str">
            <v>SSGN</v>
          </cell>
          <cell r="B4603" t="str">
            <v>Secondary Service Greater than 5kW w/o ID</v>
          </cell>
          <cell r="C4603">
            <v>30</v>
          </cell>
          <cell r="D4603">
            <v>25</v>
          </cell>
          <cell r="E4603" t="str">
            <v>R=A1D</v>
          </cell>
          <cell r="F4603">
            <v>3</v>
          </cell>
          <cell r="G4603">
            <v>37624</v>
          </cell>
          <cell r="H4603">
            <v>999</v>
          </cell>
          <cell r="I4603">
            <v>4</v>
          </cell>
          <cell r="J4603">
            <v>3</v>
          </cell>
        </row>
        <row r="4604">
          <cell r="A4604" t="str">
            <v>SSNN</v>
          </cell>
          <cell r="B4604" t="str">
            <v>Secondary Service Greater than 5kW w/o ID</v>
          </cell>
          <cell r="C4604">
            <v>30</v>
          </cell>
          <cell r="D4604">
            <v>25</v>
          </cell>
          <cell r="E4604" t="str">
            <v>R=A1D</v>
          </cell>
          <cell r="F4604">
            <v>3</v>
          </cell>
          <cell r="G4604">
            <v>37641</v>
          </cell>
          <cell r="H4604">
            <v>999</v>
          </cell>
          <cell r="I4604">
            <v>4</v>
          </cell>
          <cell r="J4604">
            <v>5</v>
          </cell>
        </row>
        <row r="4605">
          <cell r="A4605" t="str">
            <v>SSNN</v>
          </cell>
          <cell r="B4605" t="str">
            <v>Secondary Service Greater than 5kW w/o ID</v>
          </cell>
          <cell r="C4605">
            <v>30</v>
          </cell>
          <cell r="D4605">
            <v>25</v>
          </cell>
          <cell r="E4605" t="str">
            <v>R=A1D</v>
          </cell>
          <cell r="F4605">
            <v>3</v>
          </cell>
          <cell r="G4605">
            <v>37656</v>
          </cell>
          <cell r="H4605">
            <v>999</v>
          </cell>
          <cell r="I4605">
            <v>4</v>
          </cell>
          <cell r="J4605">
            <v>6</v>
          </cell>
        </row>
        <row r="4606">
          <cell r="A4606" t="str">
            <v>SSNN</v>
          </cell>
          <cell r="B4606" t="str">
            <v>Secondary Service Greater than 5kW w/o ID</v>
          </cell>
          <cell r="C4606">
            <v>30</v>
          </cell>
          <cell r="D4606">
            <v>25</v>
          </cell>
          <cell r="E4606" t="str">
            <v>R=A1D</v>
          </cell>
          <cell r="F4606">
            <v>3</v>
          </cell>
          <cell r="G4606">
            <v>37512</v>
          </cell>
          <cell r="H4606">
            <v>999</v>
          </cell>
          <cell r="I4606">
            <v>4</v>
          </cell>
          <cell r="J4606">
            <v>3</v>
          </cell>
        </row>
        <row r="4607">
          <cell r="A4607" t="str">
            <v>SSGN</v>
          </cell>
          <cell r="B4607" t="str">
            <v>Secondary Service Greater than 5kW w/o ID</v>
          </cell>
          <cell r="C4607">
            <v>30</v>
          </cell>
          <cell r="D4607">
            <v>25</v>
          </cell>
          <cell r="E4607" t="str">
            <v>R=A1D</v>
          </cell>
          <cell r="F4607">
            <v>3</v>
          </cell>
          <cell r="G4607">
            <v>38737</v>
          </cell>
          <cell r="H4607">
            <v>999</v>
          </cell>
          <cell r="I4607">
            <v>4</v>
          </cell>
          <cell r="J4607">
            <v>16</v>
          </cell>
        </row>
        <row r="4608">
          <cell r="A4608" t="str">
            <v>SSPN</v>
          </cell>
          <cell r="B4608" t="str">
            <v>Secondary Service Greater than 5kW w/o ID</v>
          </cell>
          <cell r="C4608">
            <v>30</v>
          </cell>
          <cell r="D4608">
            <v>25</v>
          </cell>
          <cell r="E4608" t="str">
            <v>R=A1RL</v>
          </cell>
          <cell r="F4608">
            <v>3</v>
          </cell>
          <cell r="G4608">
            <v>38771</v>
          </cell>
          <cell r="H4608">
            <v>999</v>
          </cell>
          <cell r="I4608">
            <v>3</v>
          </cell>
          <cell r="J4608">
            <v>1</v>
          </cell>
        </row>
        <row r="4609">
          <cell r="A4609" t="str">
            <v>SSGN</v>
          </cell>
          <cell r="B4609" t="str">
            <v>Secondary Service Greater than 5kW w/o ID</v>
          </cell>
          <cell r="C4609">
            <v>30</v>
          </cell>
          <cell r="D4609">
            <v>25</v>
          </cell>
          <cell r="E4609" t="str">
            <v>R=A1R</v>
          </cell>
          <cell r="F4609">
            <v>3</v>
          </cell>
          <cell r="G4609">
            <v>38874</v>
          </cell>
          <cell r="H4609">
            <v>999</v>
          </cell>
          <cell r="I4609">
            <v>4</v>
          </cell>
          <cell r="J4609">
            <v>2</v>
          </cell>
        </row>
        <row r="4610">
          <cell r="A4610" t="str">
            <v>SSGN</v>
          </cell>
          <cell r="B4610" t="str">
            <v>Secondary Service Greater than 5kW w/o ID</v>
          </cell>
          <cell r="C4610">
            <v>30</v>
          </cell>
          <cell r="D4610">
            <v>25</v>
          </cell>
          <cell r="E4610" t="str">
            <v>R=A1D</v>
          </cell>
          <cell r="F4610">
            <v>3</v>
          </cell>
          <cell r="G4610">
            <v>38971</v>
          </cell>
          <cell r="H4610">
            <v>999</v>
          </cell>
          <cell r="I4610">
            <v>4</v>
          </cell>
          <cell r="J4610">
            <v>12</v>
          </cell>
        </row>
        <row r="4611">
          <cell r="A4611" t="str">
            <v>SSGN</v>
          </cell>
          <cell r="B4611" t="str">
            <v>Secondary Service Greater than 5kW w/o ID</v>
          </cell>
          <cell r="C4611">
            <v>30</v>
          </cell>
          <cell r="D4611">
            <v>25</v>
          </cell>
          <cell r="E4611" t="str">
            <v>R=A1R</v>
          </cell>
          <cell r="F4611">
            <v>3</v>
          </cell>
          <cell r="G4611">
            <v>39051</v>
          </cell>
          <cell r="H4611">
            <v>999</v>
          </cell>
          <cell r="I4611">
            <v>3</v>
          </cell>
          <cell r="J4611">
            <v>4</v>
          </cell>
        </row>
        <row r="4612">
          <cell r="A4612" t="str">
            <v>SSGN</v>
          </cell>
          <cell r="B4612" t="str">
            <v>Secondary Service Greater than 5kW w/o ID</v>
          </cell>
          <cell r="C4612">
            <v>30</v>
          </cell>
          <cell r="D4612">
            <v>25</v>
          </cell>
          <cell r="E4612" t="str">
            <v>R=A1R</v>
          </cell>
          <cell r="F4612">
            <v>3</v>
          </cell>
          <cell r="G4612">
            <v>39037</v>
          </cell>
          <cell r="H4612">
            <v>999</v>
          </cell>
          <cell r="I4612">
            <v>4</v>
          </cell>
          <cell r="J4612">
            <v>5</v>
          </cell>
        </row>
        <row r="4613">
          <cell r="A4613" t="str">
            <v>SSGN</v>
          </cell>
          <cell r="B4613" t="str">
            <v>Secondary Service Greater than 5kW w/o ID</v>
          </cell>
          <cell r="C4613">
            <v>30</v>
          </cell>
          <cell r="D4613">
            <v>25</v>
          </cell>
          <cell r="E4613" t="str">
            <v>R=A1R</v>
          </cell>
          <cell r="F4613">
            <v>3</v>
          </cell>
          <cell r="G4613">
            <v>39161</v>
          </cell>
          <cell r="H4613">
            <v>999</v>
          </cell>
          <cell r="I4613">
            <v>4</v>
          </cell>
          <cell r="J4613">
            <v>9</v>
          </cell>
        </row>
        <row r="4614">
          <cell r="A4614" t="str">
            <v>SSNN</v>
          </cell>
          <cell r="B4614" t="str">
            <v>Secondary Service Greater than 5kW w/o ID</v>
          </cell>
          <cell r="C4614">
            <v>30</v>
          </cell>
          <cell r="D4614">
            <v>25</v>
          </cell>
          <cell r="E4614" t="str">
            <v>R=A1R</v>
          </cell>
          <cell r="F4614">
            <v>3</v>
          </cell>
          <cell r="G4614">
            <v>39308</v>
          </cell>
          <cell r="H4614">
            <v>999</v>
          </cell>
          <cell r="I4614">
            <v>3</v>
          </cell>
          <cell r="J4614">
            <v>11</v>
          </cell>
        </row>
        <row r="4615">
          <cell r="A4615" t="str">
            <v>SSAN</v>
          </cell>
          <cell r="B4615" t="str">
            <v>Secondary Service Greater than 5kW w/o ID</v>
          </cell>
          <cell r="C4615">
            <v>30</v>
          </cell>
          <cell r="D4615">
            <v>25</v>
          </cell>
          <cell r="E4615" t="str">
            <v>R=A1R</v>
          </cell>
          <cell r="F4615">
            <v>3</v>
          </cell>
          <cell r="G4615">
            <v>39308</v>
          </cell>
          <cell r="H4615">
            <v>999</v>
          </cell>
          <cell r="I4615">
            <v>3</v>
          </cell>
          <cell r="J4615">
            <v>1</v>
          </cell>
        </row>
        <row r="4616">
          <cell r="A4616" t="str">
            <v>SSGN</v>
          </cell>
          <cell r="B4616" t="str">
            <v>Secondary Service Greater than 5kW w/o ID</v>
          </cell>
          <cell r="C4616">
            <v>30</v>
          </cell>
          <cell r="D4616">
            <v>25</v>
          </cell>
          <cell r="E4616" t="str">
            <v>R=A1R</v>
          </cell>
          <cell r="F4616">
            <v>3</v>
          </cell>
          <cell r="G4616">
            <v>39356</v>
          </cell>
          <cell r="H4616">
            <v>999</v>
          </cell>
          <cell r="I4616">
            <v>4</v>
          </cell>
          <cell r="J4616">
            <v>32</v>
          </cell>
        </row>
        <row r="4617">
          <cell r="A4617" t="str">
            <v>SSGN</v>
          </cell>
          <cell r="B4617" t="str">
            <v>Secondary Service Greater than 5kW w/o ID</v>
          </cell>
          <cell r="C4617">
            <v>30</v>
          </cell>
          <cell r="D4617">
            <v>25</v>
          </cell>
          <cell r="E4617" t="str">
            <v>R=A1R</v>
          </cell>
          <cell r="F4617">
            <v>3</v>
          </cell>
          <cell r="G4617">
            <v>39366</v>
          </cell>
          <cell r="H4617">
            <v>999</v>
          </cell>
          <cell r="I4617">
            <v>4</v>
          </cell>
          <cell r="J4617">
            <v>4</v>
          </cell>
        </row>
        <row r="4618">
          <cell r="A4618" t="str">
            <v>SSNN</v>
          </cell>
          <cell r="B4618" t="str">
            <v>Secondary Service Greater than 5kW w/o ID</v>
          </cell>
          <cell r="C4618">
            <v>30</v>
          </cell>
          <cell r="D4618">
            <v>25</v>
          </cell>
          <cell r="E4618" t="str">
            <v>R=A1R</v>
          </cell>
          <cell r="F4618">
            <v>3</v>
          </cell>
          <cell r="G4618">
            <v>39378</v>
          </cell>
          <cell r="H4618">
            <v>999</v>
          </cell>
          <cell r="I4618">
            <v>4</v>
          </cell>
          <cell r="J4618">
            <v>7</v>
          </cell>
        </row>
        <row r="4619">
          <cell r="A4619" t="str">
            <v>SSNN</v>
          </cell>
          <cell r="B4619" t="str">
            <v>Secondary Service Greater than 5kW w/o ID</v>
          </cell>
          <cell r="C4619">
            <v>30</v>
          </cell>
          <cell r="D4619">
            <v>25</v>
          </cell>
          <cell r="E4619" t="str">
            <v>R=A1D</v>
          </cell>
          <cell r="F4619">
            <v>3</v>
          </cell>
          <cell r="G4619">
            <v>39356</v>
          </cell>
          <cell r="H4619">
            <v>999</v>
          </cell>
          <cell r="I4619">
            <v>4</v>
          </cell>
          <cell r="J4619">
            <v>7</v>
          </cell>
        </row>
        <row r="4620">
          <cell r="A4620" t="str">
            <v>SSGN</v>
          </cell>
          <cell r="B4620" t="str">
            <v>Secondary Service Greater than 5kW w/o ID</v>
          </cell>
          <cell r="C4620">
            <v>30</v>
          </cell>
          <cell r="D4620">
            <v>25</v>
          </cell>
          <cell r="E4620" t="str">
            <v>R=A1D</v>
          </cell>
          <cell r="F4620">
            <v>3</v>
          </cell>
          <cell r="G4620">
            <v>39557</v>
          </cell>
          <cell r="H4620">
            <v>999</v>
          </cell>
          <cell r="I4620">
            <v>4</v>
          </cell>
          <cell r="J4620">
            <v>6</v>
          </cell>
        </row>
        <row r="4621">
          <cell r="A4621" t="str">
            <v>SSNN</v>
          </cell>
          <cell r="B4621" t="str">
            <v>Secondary Service Greater than 5kW w/o ID</v>
          </cell>
          <cell r="C4621">
            <v>30</v>
          </cell>
          <cell r="D4621">
            <v>25</v>
          </cell>
          <cell r="E4621" t="str">
            <v>R=A1D</v>
          </cell>
          <cell r="F4621">
            <v>3</v>
          </cell>
          <cell r="G4621">
            <v>39989</v>
          </cell>
          <cell r="H4621">
            <v>999</v>
          </cell>
          <cell r="I4621">
            <v>4</v>
          </cell>
          <cell r="J4621">
            <v>23</v>
          </cell>
        </row>
        <row r="4622">
          <cell r="A4622" t="str">
            <v>SSGN</v>
          </cell>
          <cell r="B4622" t="str">
            <v>Secondary Service Greater than 5kW w/o ID</v>
          </cell>
          <cell r="C4622">
            <v>30</v>
          </cell>
          <cell r="D4622">
            <v>25</v>
          </cell>
          <cell r="E4622" t="str">
            <v>R=A1D+</v>
          </cell>
          <cell r="F4622">
            <v>3</v>
          </cell>
          <cell r="G4622">
            <v>40073</v>
          </cell>
          <cell r="H4622">
            <v>999</v>
          </cell>
          <cell r="I4622">
            <v>3</v>
          </cell>
          <cell r="J4622">
            <v>4</v>
          </cell>
        </row>
        <row r="4623">
          <cell r="A4623" t="str">
            <v>SSGN</v>
          </cell>
          <cell r="B4623" t="str">
            <v>Secondary Service Greater than 5kW w/o ID</v>
          </cell>
          <cell r="C4623">
            <v>30</v>
          </cell>
          <cell r="D4623">
            <v>25</v>
          </cell>
          <cell r="E4623" t="str">
            <v>R=A1D+</v>
          </cell>
          <cell r="F4623">
            <v>3</v>
          </cell>
          <cell r="G4623">
            <v>40070</v>
          </cell>
          <cell r="H4623">
            <v>999</v>
          </cell>
          <cell r="I4623">
            <v>4</v>
          </cell>
          <cell r="J4623">
            <v>2</v>
          </cell>
        </row>
        <row r="4624">
          <cell r="A4624" t="str">
            <v>SSAN</v>
          </cell>
          <cell r="B4624" t="str">
            <v>Secondary Service Greater than 5kW w/o ID</v>
          </cell>
          <cell r="C4624">
            <v>30</v>
          </cell>
          <cell r="D4624">
            <v>25</v>
          </cell>
          <cell r="E4624" t="str">
            <v>R=PWS</v>
          </cell>
          <cell r="F4624">
            <v>3</v>
          </cell>
          <cell r="H4624">
            <v>120</v>
          </cell>
          <cell r="I4624">
            <v>4</v>
          </cell>
          <cell r="J4624">
            <v>1</v>
          </cell>
        </row>
        <row r="4625">
          <cell r="A4625" t="str">
            <v>SSNN</v>
          </cell>
          <cell r="B4625" t="str">
            <v>Secondary Service Greater than 5kW w/o ID</v>
          </cell>
          <cell r="C4625">
            <v>30</v>
          </cell>
          <cell r="D4625">
            <v>25</v>
          </cell>
          <cell r="E4625" t="str">
            <v>R=A1D</v>
          </cell>
          <cell r="F4625">
            <v>3</v>
          </cell>
          <cell r="H4625">
            <v>240</v>
          </cell>
          <cell r="I4625">
            <v>3</v>
          </cell>
          <cell r="J4625">
            <v>12</v>
          </cell>
        </row>
        <row r="4626">
          <cell r="A4626" t="str">
            <v>SSGN</v>
          </cell>
          <cell r="B4626" t="str">
            <v>Secondary Service Greater than 5kW w/o ID</v>
          </cell>
          <cell r="C4626">
            <v>30</v>
          </cell>
          <cell r="D4626">
            <v>25</v>
          </cell>
          <cell r="E4626" t="str">
            <v>R=SV4SD</v>
          </cell>
          <cell r="F4626">
            <v>3</v>
          </cell>
          <cell r="H4626">
            <v>277</v>
          </cell>
          <cell r="I4626">
            <v>4</v>
          </cell>
          <cell r="J4626">
            <v>9</v>
          </cell>
        </row>
        <row r="4627">
          <cell r="A4627" t="str">
            <v>SSPN</v>
          </cell>
          <cell r="B4627" t="str">
            <v>Secondary Service Greater than 5kW w/o ID</v>
          </cell>
          <cell r="C4627">
            <v>30</v>
          </cell>
          <cell r="D4627">
            <v>25</v>
          </cell>
          <cell r="E4627" t="str">
            <v>R=A1D</v>
          </cell>
          <cell r="F4627">
            <v>3</v>
          </cell>
          <cell r="H4627">
            <v>999</v>
          </cell>
          <cell r="I4627">
            <v>4</v>
          </cell>
          <cell r="J4627">
            <v>20</v>
          </cell>
        </row>
        <row r="4628">
          <cell r="A4628" t="str">
            <v>SSNN</v>
          </cell>
          <cell r="B4628" t="str">
            <v>Secondary Service Greater than 5kW w/o ID</v>
          </cell>
          <cell r="C4628">
            <v>30</v>
          </cell>
          <cell r="D4628">
            <v>25</v>
          </cell>
          <cell r="E4628" t="str">
            <v>R=D4S7H</v>
          </cell>
          <cell r="F4628">
            <v>3</v>
          </cell>
          <cell r="H4628">
            <v>240</v>
          </cell>
          <cell r="I4628">
            <v>4</v>
          </cell>
          <cell r="J4628">
            <v>1</v>
          </cell>
        </row>
        <row r="4629">
          <cell r="A4629" t="str">
            <v>SSGN</v>
          </cell>
          <cell r="B4629" t="str">
            <v>Secondary Service Greater than 5kW w/o ID</v>
          </cell>
          <cell r="C4629">
            <v>30</v>
          </cell>
          <cell r="D4629">
            <v>25</v>
          </cell>
          <cell r="E4629" t="str">
            <v>R=D4S7H</v>
          </cell>
          <cell r="F4629">
            <v>3</v>
          </cell>
          <cell r="H4629">
            <v>240</v>
          </cell>
          <cell r="I4629">
            <v>4</v>
          </cell>
          <cell r="J4629">
            <v>2</v>
          </cell>
        </row>
        <row r="4630">
          <cell r="A4630" t="str">
            <v>SMNN</v>
          </cell>
          <cell r="B4630" t="str">
            <v>Secondary Service Greater than 5kW w/o ID</v>
          </cell>
          <cell r="C4630">
            <v>30</v>
          </cell>
          <cell r="D4630">
            <v>25</v>
          </cell>
          <cell r="E4630" t="str">
            <v>R=A1D</v>
          </cell>
          <cell r="F4630">
            <v>3</v>
          </cell>
          <cell r="G4630">
            <v>38272</v>
          </cell>
          <cell r="H4630">
            <v>999</v>
          </cell>
          <cell r="I4630">
            <v>3</v>
          </cell>
          <cell r="J4630">
            <v>1</v>
          </cell>
        </row>
        <row r="4631">
          <cell r="A4631" t="str">
            <v>SSGN</v>
          </cell>
          <cell r="B4631" t="str">
            <v>Secondary Service Greater than 5kW w/o ID</v>
          </cell>
          <cell r="C4631">
            <v>30</v>
          </cell>
          <cell r="D4631">
            <v>25</v>
          </cell>
          <cell r="E4631" t="str">
            <v>R=A1D</v>
          </cell>
          <cell r="F4631">
            <v>3</v>
          </cell>
          <cell r="G4631">
            <v>38533</v>
          </cell>
          <cell r="H4631">
            <v>999</v>
          </cell>
          <cell r="I4631">
            <v>4</v>
          </cell>
          <cell r="J4631">
            <v>25</v>
          </cell>
        </row>
        <row r="4632">
          <cell r="A4632" t="str">
            <v>SSGN</v>
          </cell>
          <cell r="B4632" t="str">
            <v>Secondary Service Greater than 5kW w/o ID</v>
          </cell>
          <cell r="C4632">
            <v>30</v>
          </cell>
          <cell r="D4632">
            <v>25</v>
          </cell>
          <cell r="E4632" t="str">
            <v>R=E1S8E</v>
          </cell>
          <cell r="F4632">
            <v>3</v>
          </cell>
          <cell r="H4632">
            <v>208</v>
          </cell>
          <cell r="I4632">
            <v>4</v>
          </cell>
          <cell r="J4632">
            <v>1</v>
          </cell>
        </row>
        <row r="4633">
          <cell r="A4633" t="str">
            <v>SSPN</v>
          </cell>
          <cell r="B4633" t="str">
            <v>Secondary Service Greater than 5kW w/o ID</v>
          </cell>
          <cell r="C4633">
            <v>30</v>
          </cell>
          <cell r="D4633">
            <v>25</v>
          </cell>
          <cell r="E4633" t="str">
            <v>R=SV4SD</v>
          </cell>
          <cell r="F4633">
            <v>3</v>
          </cell>
          <cell r="H4633">
            <v>240</v>
          </cell>
          <cell r="I4633">
            <v>4</v>
          </cell>
          <cell r="J4633">
            <v>2</v>
          </cell>
        </row>
        <row r="4634">
          <cell r="A4634" t="str">
            <v>SSPN</v>
          </cell>
          <cell r="B4634" t="str">
            <v>Secondary Service Greater than 5kW w/o ID</v>
          </cell>
          <cell r="C4634">
            <v>30</v>
          </cell>
          <cell r="D4634">
            <v>25</v>
          </cell>
          <cell r="E4634" t="str">
            <v>R=A1D</v>
          </cell>
          <cell r="F4634">
            <v>3</v>
          </cell>
          <cell r="G4634">
            <v>35969</v>
          </cell>
          <cell r="H4634">
            <v>999</v>
          </cell>
          <cell r="I4634">
            <v>3</v>
          </cell>
          <cell r="J4634">
            <v>1</v>
          </cell>
        </row>
        <row r="4635">
          <cell r="A4635" t="str">
            <v>SSPN</v>
          </cell>
          <cell r="B4635" t="str">
            <v>Secondary Service Greater than 5kW w/o ID</v>
          </cell>
          <cell r="C4635">
            <v>30</v>
          </cell>
          <cell r="D4635">
            <v>25</v>
          </cell>
          <cell r="E4635" t="str">
            <v>R=PWS</v>
          </cell>
          <cell r="F4635">
            <v>3</v>
          </cell>
          <cell r="H4635">
            <v>480</v>
          </cell>
          <cell r="I4635">
            <v>3</v>
          </cell>
          <cell r="J4635">
            <v>1</v>
          </cell>
        </row>
        <row r="4636">
          <cell r="A4636" t="str">
            <v>SSPN</v>
          </cell>
          <cell r="B4636" t="str">
            <v>Secondary Service Greater than 5kW w/o ID</v>
          </cell>
          <cell r="C4636">
            <v>30</v>
          </cell>
          <cell r="D4636">
            <v>25</v>
          </cell>
          <cell r="E4636" t="str">
            <v>R=D5S8E</v>
          </cell>
          <cell r="F4636">
            <v>3</v>
          </cell>
          <cell r="H4636">
            <v>277</v>
          </cell>
          <cell r="I4636">
            <v>4</v>
          </cell>
          <cell r="J4636">
            <v>1</v>
          </cell>
        </row>
        <row r="4637">
          <cell r="A4637" t="str">
            <v>SSPN</v>
          </cell>
          <cell r="B4637" t="str">
            <v>Secondary Service Greater than 5kW w/o ID</v>
          </cell>
          <cell r="C4637">
            <v>30</v>
          </cell>
          <cell r="D4637">
            <v>25</v>
          </cell>
          <cell r="E4637" t="str">
            <v>R=VM62S</v>
          </cell>
          <cell r="F4637">
            <v>3</v>
          </cell>
          <cell r="H4637">
            <v>240</v>
          </cell>
          <cell r="I4637">
            <v>3</v>
          </cell>
          <cell r="J4637">
            <v>1</v>
          </cell>
        </row>
        <row r="4638">
          <cell r="A4638" t="str">
            <v>SSPN</v>
          </cell>
          <cell r="B4638" t="str">
            <v>Secondary Service Greater than 5kW w/o ID</v>
          </cell>
          <cell r="C4638">
            <v>30</v>
          </cell>
          <cell r="D4638">
            <v>25</v>
          </cell>
          <cell r="E4638" t="str">
            <v>R=A1D</v>
          </cell>
          <cell r="F4638">
            <v>3</v>
          </cell>
          <cell r="G4638">
            <v>38293</v>
          </cell>
          <cell r="H4638">
            <v>999</v>
          </cell>
          <cell r="I4638">
            <v>4</v>
          </cell>
          <cell r="J4638">
            <v>1</v>
          </cell>
        </row>
        <row r="4639">
          <cell r="A4639" t="str">
            <v>SSNN</v>
          </cell>
          <cell r="B4639" t="str">
            <v>Secondary Service Greater than 5kW w/o ID</v>
          </cell>
          <cell r="C4639">
            <v>30</v>
          </cell>
          <cell r="D4639">
            <v>25</v>
          </cell>
          <cell r="E4639" t="str">
            <v>R=A1D</v>
          </cell>
          <cell r="F4639">
            <v>3</v>
          </cell>
          <cell r="G4639">
            <v>38293</v>
          </cell>
          <cell r="H4639">
            <v>999</v>
          </cell>
          <cell r="I4639">
            <v>4</v>
          </cell>
          <cell r="J4639">
            <v>4</v>
          </cell>
        </row>
        <row r="4640">
          <cell r="A4640" t="str">
            <v>SSNN</v>
          </cell>
          <cell r="B4640" t="str">
            <v>Secondary Service Greater than 5kW w/o ID</v>
          </cell>
          <cell r="C4640">
            <v>30</v>
          </cell>
          <cell r="D4640">
            <v>25</v>
          </cell>
          <cell r="E4640" t="str">
            <v>R=A1TL</v>
          </cell>
          <cell r="F4640">
            <v>3</v>
          </cell>
          <cell r="G4640">
            <v>37993</v>
          </cell>
          <cell r="H4640">
            <v>999</v>
          </cell>
          <cell r="I4640">
            <v>4</v>
          </cell>
          <cell r="J4640">
            <v>7</v>
          </cell>
        </row>
        <row r="4641">
          <cell r="A4641" t="str">
            <v>SSGN</v>
          </cell>
          <cell r="B4641" t="str">
            <v>Secondary Service Greater than 5kW w/o ID</v>
          </cell>
          <cell r="C4641">
            <v>30</v>
          </cell>
          <cell r="D4641">
            <v>25</v>
          </cell>
          <cell r="E4641" t="str">
            <v>R=A1TL</v>
          </cell>
          <cell r="F4641">
            <v>3</v>
          </cell>
          <cell r="G4641">
            <v>37993</v>
          </cell>
          <cell r="H4641">
            <v>999</v>
          </cell>
          <cell r="I4641">
            <v>4</v>
          </cell>
          <cell r="J4641">
            <v>2</v>
          </cell>
        </row>
        <row r="4642">
          <cell r="A4642" t="str">
            <v>SSPN</v>
          </cell>
          <cell r="B4642" t="str">
            <v>Secondary Service Greater than 5kW w/o ID</v>
          </cell>
          <cell r="C4642">
            <v>30</v>
          </cell>
          <cell r="D4642">
            <v>25</v>
          </cell>
          <cell r="E4642" t="str">
            <v>R=A1RL</v>
          </cell>
          <cell r="F4642">
            <v>3</v>
          </cell>
          <cell r="G4642">
            <v>38113</v>
          </cell>
          <cell r="H4642">
            <v>999</v>
          </cell>
          <cell r="I4642">
            <v>3</v>
          </cell>
          <cell r="J4642">
            <v>1</v>
          </cell>
        </row>
        <row r="4643">
          <cell r="A4643" t="str">
            <v>SSNN</v>
          </cell>
          <cell r="B4643" t="str">
            <v>Secondary Service Greater than 5kW w/o ID</v>
          </cell>
          <cell r="C4643">
            <v>30</v>
          </cell>
          <cell r="D4643">
            <v>25</v>
          </cell>
          <cell r="E4643" t="str">
            <v>R=A1D</v>
          </cell>
          <cell r="F4643">
            <v>3</v>
          </cell>
          <cell r="G4643">
            <v>38026</v>
          </cell>
          <cell r="H4643">
            <v>999</v>
          </cell>
          <cell r="I4643">
            <v>3</v>
          </cell>
          <cell r="J4643">
            <v>3</v>
          </cell>
        </row>
        <row r="4644">
          <cell r="A4644" t="str">
            <v>SSNN</v>
          </cell>
          <cell r="B4644" t="str">
            <v>Secondary Service Greater than 5kW w/o ID</v>
          </cell>
          <cell r="C4644">
            <v>30</v>
          </cell>
          <cell r="D4644">
            <v>25</v>
          </cell>
          <cell r="E4644" t="str">
            <v>R=A1D</v>
          </cell>
          <cell r="F4644">
            <v>3</v>
          </cell>
          <cell r="G4644">
            <v>38449</v>
          </cell>
          <cell r="H4644">
            <v>999</v>
          </cell>
          <cell r="I4644">
            <v>4</v>
          </cell>
          <cell r="J4644">
            <v>6</v>
          </cell>
        </row>
        <row r="4645">
          <cell r="A4645" t="str">
            <v>SSNN</v>
          </cell>
          <cell r="B4645" t="str">
            <v>Secondary Service Greater than 5kW w/o ID</v>
          </cell>
          <cell r="C4645">
            <v>30</v>
          </cell>
          <cell r="D4645">
            <v>25</v>
          </cell>
          <cell r="E4645" t="str">
            <v>R=A1R</v>
          </cell>
          <cell r="F4645">
            <v>3</v>
          </cell>
          <cell r="G4645">
            <v>38449</v>
          </cell>
          <cell r="H4645">
            <v>999</v>
          </cell>
          <cell r="I4645">
            <v>4</v>
          </cell>
          <cell r="J4645">
            <v>1</v>
          </cell>
        </row>
        <row r="4646">
          <cell r="A4646" t="str">
            <v>SSNN</v>
          </cell>
          <cell r="B4646" t="str">
            <v>Secondary Service Greater than 5kW w/o ID</v>
          </cell>
          <cell r="C4646">
            <v>30</v>
          </cell>
          <cell r="D4646">
            <v>25</v>
          </cell>
          <cell r="E4646" t="str">
            <v>R=A1D</v>
          </cell>
          <cell r="F4646">
            <v>3</v>
          </cell>
          <cell r="G4646">
            <v>38517</v>
          </cell>
          <cell r="H4646">
            <v>999</v>
          </cell>
          <cell r="I4646">
            <v>4</v>
          </cell>
          <cell r="J4646">
            <v>5</v>
          </cell>
        </row>
        <row r="4647">
          <cell r="A4647" t="str">
            <v>SSNN</v>
          </cell>
          <cell r="B4647" t="str">
            <v>Secondary Service Greater than 5kW w/o ID</v>
          </cell>
          <cell r="C4647">
            <v>30</v>
          </cell>
          <cell r="D4647">
            <v>25</v>
          </cell>
          <cell r="E4647" t="str">
            <v>R=A1D</v>
          </cell>
          <cell r="F4647">
            <v>3</v>
          </cell>
          <cell r="G4647">
            <v>38257</v>
          </cell>
          <cell r="H4647">
            <v>999</v>
          </cell>
          <cell r="I4647">
            <v>4</v>
          </cell>
          <cell r="J4647">
            <v>8</v>
          </cell>
        </row>
        <row r="4648">
          <cell r="A4648" t="str">
            <v>SSAN</v>
          </cell>
          <cell r="B4648" t="str">
            <v>Secondary Service Greater than 5kW w/o ID</v>
          </cell>
          <cell r="C4648">
            <v>30</v>
          </cell>
          <cell r="D4648">
            <v>25</v>
          </cell>
          <cell r="E4648" t="str">
            <v>R=A1D</v>
          </cell>
          <cell r="F4648">
            <v>3</v>
          </cell>
          <cell r="G4648">
            <v>38545</v>
          </cell>
          <cell r="H4648">
            <v>999</v>
          </cell>
          <cell r="I4648">
            <v>3</v>
          </cell>
          <cell r="J4648">
            <v>1</v>
          </cell>
        </row>
        <row r="4649">
          <cell r="A4649" t="str">
            <v>SSAN</v>
          </cell>
          <cell r="B4649" t="str">
            <v>Secondary Service Greater than 5kW w/o ID</v>
          </cell>
          <cell r="C4649">
            <v>30</v>
          </cell>
          <cell r="D4649">
            <v>25</v>
          </cell>
          <cell r="E4649" t="str">
            <v>R=A1D</v>
          </cell>
          <cell r="F4649">
            <v>3</v>
          </cell>
          <cell r="G4649">
            <v>38545</v>
          </cell>
          <cell r="H4649">
            <v>999</v>
          </cell>
          <cell r="I4649">
            <v>4</v>
          </cell>
          <cell r="J4649">
            <v>3</v>
          </cell>
        </row>
        <row r="4650">
          <cell r="A4650" t="str">
            <v>SSGN</v>
          </cell>
          <cell r="B4650" t="str">
            <v>Secondary Service Greater than 5kW w/o ID</v>
          </cell>
          <cell r="C4650">
            <v>30</v>
          </cell>
          <cell r="D4650">
            <v>25</v>
          </cell>
          <cell r="E4650" t="str">
            <v>R=A1D</v>
          </cell>
          <cell r="F4650">
            <v>3</v>
          </cell>
          <cell r="G4650">
            <v>38521</v>
          </cell>
          <cell r="H4650">
            <v>999</v>
          </cell>
          <cell r="I4650">
            <v>4</v>
          </cell>
          <cell r="J4650">
            <v>8</v>
          </cell>
        </row>
        <row r="4651">
          <cell r="A4651" t="str">
            <v>SSAN</v>
          </cell>
          <cell r="B4651" t="str">
            <v>Secondary Service Greater than 5kW w/o ID</v>
          </cell>
          <cell r="C4651">
            <v>30</v>
          </cell>
          <cell r="D4651">
            <v>25</v>
          </cell>
          <cell r="E4651" t="str">
            <v>R=A1D</v>
          </cell>
          <cell r="F4651">
            <v>3</v>
          </cell>
          <cell r="G4651">
            <v>38593</v>
          </cell>
          <cell r="H4651">
            <v>999</v>
          </cell>
          <cell r="I4651">
            <v>3</v>
          </cell>
          <cell r="J4651">
            <v>1</v>
          </cell>
        </row>
        <row r="4652">
          <cell r="A4652" t="str">
            <v>SSNN</v>
          </cell>
          <cell r="B4652" t="str">
            <v>Secondary Service Greater than 5kW w/o ID</v>
          </cell>
          <cell r="C4652">
            <v>30</v>
          </cell>
          <cell r="D4652">
            <v>25</v>
          </cell>
          <cell r="E4652" t="str">
            <v>R=A1D</v>
          </cell>
          <cell r="F4652">
            <v>3</v>
          </cell>
          <cell r="G4652">
            <v>38589</v>
          </cell>
          <cell r="H4652">
            <v>999</v>
          </cell>
          <cell r="I4652">
            <v>3</v>
          </cell>
          <cell r="J4652">
            <v>4</v>
          </cell>
        </row>
        <row r="4653">
          <cell r="A4653" t="str">
            <v>SSNN</v>
          </cell>
          <cell r="B4653" t="str">
            <v>Secondary Service Greater than 5kW w/o ID</v>
          </cell>
          <cell r="C4653">
            <v>30</v>
          </cell>
          <cell r="D4653">
            <v>25</v>
          </cell>
          <cell r="E4653" t="str">
            <v>R=A1R</v>
          </cell>
          <cell r="F4653">
            <v>3</v>
          </cell>
          <cell r="G4653">
            <v>38257</v>
          </cell>
          <cell r="H4653">
            <v>999</v>
          </cell>
          <cell r="I4653">
            <v>4</v>
          </cell>
          <cell r="J4653">
            <v>1</v>
          </cell>
        </row>
        <row r="4654">
          <cell r="A4654" t="str">
            <v>SSNN</v>
          </cell>
          <cell r="B4654" t="str">
            <v>Secondary Service Greater than 5kW w/o ID</v>
          </cell>
          <cell r="C4654">
            <v>30</v>
          </cell>
          <cell r="D4654">
            <v>25</v>
          </cell>
          <cell r="E4654" t="str">
            <v>R=RXS4</v>
          </cell>
          <cell r="F4654">
            <v>3</v>
          </cell>
          <cell r="G4654">
            <v>38257</v>
          </cell>
          <cell r="H4654">
            <v>999</v>
          </cell>
          <cell r="I4654">
            <v>3</v>
          </cell>
          <cell r="J4654">
            <v>2</v>
          </cell>
        </row>
        <row r="4655">
          <cell r="A4655" t="str">
            <v>SSGN</v>
          </cell>
          <cell r="B4655" t="str">
            <v>Secondary Service Greater than 5kW w/o ID</v>
          </cell>
          <cell r="C4655">
            <v>30</v>
          </cell>
          <cell r="D4655">
            <v>25</v>
          </cell>
          <cell r="E4655" t="str">
            <v>R=PWS</v>
          </cell>
          <cell r="F4655">
            <v>3</v>
          </cell>
          <cell r="H4655">
            <v>0</v>
          </cell>
          <cell r="I4655">
            <v>0</v>
          </cell>
          <cell r="J4655">
            <v>6</v>
          </cell>
        </row>
        <row r="4656">
          <cell r="A4656" t="str">
            <v>SSGN</v>
          </cell>
          <cell r="B4656" t="str">
            <v>Secondary Service Greater than 5kW w/o ID</v>
          </cell>
          <cell r="C4656">
            <v>30</v>
          </cell>
          <cell r="D4656">
            <v>25</v>
          </cell>
          <cell r="E4656" t="str">
            <v>R=PWS</v>
          </cell>
          <cell r="F4656">
            <v>3</v>
          </cell>
          <cell r="H4656">
            <v>240</v>
          </cell>
          <cell r="I4656">
            <v>3</v>
          </cell>
          <cell r="J4656">
            <v>1</v>
          </cell>
        </row>
        <row r="4657">
          <cell r="A4657" t="str">
            <v>SSGN</v>
          </cell>
          <cell r="B4657" t="str">
            <v>Secondary Service Greater than 5kW w/o ID</v>
          </cell>
          <cell r="C4657">
            <v>30</v>
          </cell>
          <cell r="D4657">
            <v>25</v>
          </cell>
          <cell r="E4657" t="str">
            <v>R=TMT12</v>
          </cell>
          <cell r="F4657">
            <v>3</v>
          </cell>
          <cell r="H4657">
            <v>480</v>
          </cell>
          <cell r="I4657">
            <v>3</v>
          </cell>
          <cell r="J4657">
            <v>1</v>
          </cell>
        </row>
        <row r="4658">
          <cell r="A4658" t="str">
            <v>SSGN</v>
          </cell>
          <cell r="B4658" t="str">
            <v>Secondary Service Greater than 5kW w/o ID</v>
          </cell>
          <cell r="C4658">
            <v>30</v>
          </cell>
          <cell r="D4658">
            <v>25</v>
          </cell>
          <cell r="E4658" t="str">
            <v>R=A1D</v>
          </cell>
          <cell r="F4658">
            <v>3</v>
          </cell>
          <cell r="G4658">
            <v>37811</v>
          </cell>
          <cell r="H4658">
            <v>999</v>
          </cell>
          <cell r="I4658">
            <v>3</v>
          </cell>
          <cell r="J4658">
            <v>3</v>
          </cell>
        </row>
        <row r="4659">
          <cell r="A4659" t="str">
            <v>DSGN</v>
          </cell>
          <cell r="B4659" t="str">
            <v>Secondary Service Greater than 5kW w/o ID</v>
          </cell>
          <cell r="C4659">
            <v>30</v>
          </cell>
          <cell r="D4659">
            <v>25</v>
          </cell>
          <cell r="E4659" t="str">
            <v>R=D5S8E</v>
          </cell>
          <cell r="F4659">
            <v>3</v>
          </cell>
          <cell r="H4659">
            <v>277</v>
          </cell>
          <cell r="I4659">
            <v>4</v>
          </cell>
          <cell r="J4659">
            <v>1</v>
          </cell>
        </row>
        <row r="4660">
          <cell r="A4660" t="str">
            <v>SSNN</v>
          </cell>
          <cell r="B4660" t="str">
            <v>Secondary Service Greater than 5kW w/o ID</v>
          </cell>
          <cell r="C4660">
            <v>30</v>
          </cell>
          <cell r="D4660">
            <v>25</v>
          </cell>
          <cell r="E4660" t="str">
            <v>R=SV4SD</v>
          </cell>
          <cell r="F4660">
            <v>3</v>
          </cell>
          <cell r="H4660">
            <v>480</v>
          </cell>
          <cell r="I4660">
            <v>4</v>
          </cell>
          <cell r="J4660">
            <v>4</v>
          </cell>
        </row>
        <row r="4661">
          <cell r="A4661" t="str">
            <v>SSGN</v>
          </cell>
          <cell r="B4661" t="str">
            <v>Secondary Service Greater than 5kW w/o ID</v>
          </cell>
          <cell r="C4661">
            <v>30</v>
          </cell>
          <cell r="D4661">
            <v>25</v>
          </cell>
          <cell r="E4661" t="str">
            <v>R=K5WS</v>
          </cell>
          <cell r="F4661">
            <v>3</v>
          </cell>
          <cell r="H4661">
            <v>480</v>
          </cell>
          <cell r="I4661">
            <v>4</v>
          </cell>
          <cell r="J4661">
            <v>1</v>
          </cell>
        </row>
        <row r="4662">
          <cell r="A4662" t="str">
            <v>SSGN</v>
          </cell>
          <cell r="B4662" t="str">
            <v>Secondary Service Greater than 5kW w/o ID</v>
          </cell>
          <cell r="C4662">
            <v>30</v>
          </cell>
          <cell r="D4662">
            <v>25</v>
          </cell>
          <cell r="E4662" t="str">
            <v>R=VM62S</v>
          </cell>
          <cell r="F4662">
            <v>3</v>
          </cell>
          <cell r="H4662">
            <v>240</v>
          </cell>
          <cell r="I4662">
            <v>3</v>
          </cell>
          <cell r="J4662">
            <v>1</v>
          </cell>
        </row>
        <row r="4663">
          <cell r="A4663" t="str">
            <v>SSGN</v>
          </cell>
          <cell r="B4663" t="str">
            <v>Secondary Service Greater than 5kW w/o ID</v>
          </cell>
          <cell r="C4663">
            <v>30</v>
          </cell>
          <cell r="D4663">
            <v>25</v>
          </cell>
          <cell r="E4663" t="str">
            <v>R=A1D</v>
          </cell>
          <cell r="F4663">
            <v>3</v>
          </cell>
          <cell r="G4663">
            <v>36404</v>
          </cell>
          <cell r="H4663">
            <v>999</v>
          </cell>
          <cell r="I4663">
            <v>3</v>
          </cell>
          <cell r="J4663">
            <v>1</v>
          </cell>
        </row>
        <row r="4664">
          <cell r="A4664" t="str">
            <v>SSNN</v>
          </cell>
          <cell r="B4664" t="str">
            <v>Secondary Service Greater than 5kW w/o ID</v>
          </cell>
          <cell r="C4664">
            <v>30</v>
          </cell>
          <cell r="D4664">
            <v>25</v>
          </cell>
          <cell r="E4664" t="str">
            <v>R=AXS4</v>
          </cell>
          <cell r="F4664">
            <v>3</v>
          </cell>
          <cell r="G4664">
            <v>36405</v>
          </cell>
          <cell r="H4664">
            <v>999</v>
          </cell>
          <cell r="I4664">
            <v>4</v>
          </cell>
          <cell r="J4664">
            <v>1</v>
          </cell>
        </row>
        <row r="4665">
          <cell r="A4665" t="str">
            <v>SSNN</v>
          </cell>
          <cell r="B4665" t="str">
            <v>Secondary Service Greater than 5kW w/o ID</v>
          </cell>
          <cell r="C4665">
            <v>30</v>
          </cell>
          <cell r="D4665">
            <v>25</v>
          </cell>
          <cell r="E4665" t="str">
            <v>R=A1D</v>
          </cell>
          <cell r="F4665">
            <v>3</v>
          </cell>
          <cell r="G4665">
            <v>35797</v>
          </cell>
          <cell r="H4665">
            <v>999</v>
          </cell>
          <cell r="I4665">
            <v>4</v>
          </cell>
          <cell r="J4665">
            <v>3</v>
          </cell>
        </row>
        <row r="4666">
          <cell r="A4666" t="str">
            <v>SSGN</v>
          </cell>
          <cell r="B4666" t="str">
            <v>Secondary Service Greater than 5kW w/o ID</v>
          </cell>
          <cell r="C4666">
            <v>30</v>
          </cell>
          <cell r="D4666">
            <v>25</v>
          </cell>
          <cell r="E4666" t="str">
            <v>R=SV4SD</v>
          </cell>
          <cell r="F4666">
            <v>3</v>
          </cell>
          <cell r="G4666">
            <v>35432</v>
          </cell>
          <cell r="H4666">
            <v>999</v>
          </cell>
          <cell r="I4666">
            <v>4</v>
          </cell>
          <cell r="J4666">
            <v>1</v>
          </cell>
        </row>
        <row r="4667">
          <cell r="A4667" t="str">
            <v>SSGN</v>
          </cell>
          <cell r="B4667" t="str">
            <v>Secondary Service Greater than 5kW w/o ID</v>
          </cell>
          <cell r="C4667">
            <v>30</v>
          </cell>
          <cell r="D4667">
            <v>25</v>
          </cell>
          <cell r="E4667" t="str">
            <v>R=VM62S</v>
          </cell>
          <cell r="F4667">
            <v>3</v>
          </cell>
          <cell r="G4667">
            <v>35432</v>
          </cell>
          <cell r="H4667">
            <v>480</v>
          </cell>
          <cell r="I4667">
            <v>3</v>
          </cell>
          <cell r="J4667">
            <v>1</v>
          </cell>
        </row>
        <row r="4668">
          <cell r="A4668" t="str">
            <v>SSNN</v>
          </cell>
          <cell r="B4668" t="str">
            <v>Secondary Service Greater than 5kW w/o ID</v>
          </cell>
          <cell r="C4668">
            <v>30</v>
          </cell>
          <cell r="D4668">
            <v>25</v>
          </cell>
          <cell r="E4668" t="str">
            <v>R=A1D</v>
          </cell>
          <cell r="F4668">
            <v>3</v>
          </cell>
          <cell r="G4668">
            <v>36462</v>
          </cell>
          <cell r="H4668">
            <v>999</v>
          </cell>
          <cell r="I4668">
            <v>4</v>
          </cell>
          <cell r="J4668">
            <v>1</v>
          </cell>
        </row>
        <row r="4669">
          <cell r="A4669" t="str">
            <v>SSGN</v>
          </cell>
          <cell r="B4669" t="str">
            <v>Secondary Service Greater than 5kW w/o ID</v>
          </cell>
          <cell r="C4669">
            <v>30</v>
          </cell>
          <cell r="D4669">
            <v>25</v>
          </cell>
          <cell r="E4669" t="str">
            <v>R=A1D</v>
          </cell>
          <cell r="F4669">
            <v>3</v>
          </cell>
          <cell r="G4669">
            <v>36460</v>
          </cell>
          <cell r="H4669">
            <v>999</v>
          </cell>
          <cell r="I4669">
            <v>3</v>
          </cell>
          <cell r="J4669">
            <v>1</v>
          </cell>
        </row>
        <row r="4670">
          <cell r="A4670" t="str">
            <v>SSNN</v>
          </cell>
          <cell r="B4670" t="str">
            <v>Secondary Service Greater than 5kW w/o ID</v>
          </cell>
          <cell r="C4670">
            <v>30</v>
          </cell>
          <cell r="D4670">
            <v>25</v>
          </cell>
          <cell r="E4670" t="str">
            <v>R=SV2SD</v>
          </cell>
          <cell r="F4670">
            <v>3</v>
          </cell>
          <cell r="H4670">
            <v>999</v>
          </cell>
          <cell r="I4670">
            <v>3</v>
          </cell>
          <cell r="J4670">
            <v>1</v>
          </cell>
        </row>
        <row r="4671">
          <cell r="A4671" t="str">
            <v>SSGN</v>
          </cell>
          <cell r="B4671" t="str">
            <v>Secondary Service Greater than 5kW w/o ID</v>
          </cell>
          <cell r="C4671">
            <v>30</v>
          </cell>
          <cell r="D4671">
            <v>25</v>
          </cell>
          <cell r="E4671" t="str">
            <v>R=SV4SD</v>
          </cell>
          <cell r="F4671">
            <v>3</v>
          </cell>
          <cell r="G4671">
            <v>36525</v>
          </cell>
          <cell r="H4671">
            <v>999</v>
          </cell>
          <cell r="I4671">
            <v>4</v>
          </cell>
          <cell r="J4671">
            <v>2</v>
          </cell>
        </row>
        <row r="4672">
          <cell r="A4672" t="str">
            <v>SSNN</v>
          </cell>
          <cell r="B4672" t="str">
            <v>Secondary Service Greater than 5kW w/o ID</v>
          </cell>
          <cell r="C4672">
            <v>30</v>
          </cell>
          <cell r="D4672">
            <v>25</v>
          </cell>
          <cell r="E4672" t="str">
            <v>R=A1D</v>
          </cell>
          <cell r="F4672">
            <v>3</v>
          </cell>
          <cell r="G4672">
            <v>37676</v>
          </cell>
          <cell r="H4672">
            <v>999</v>
          </cell>
          <cell r="I4672">
            <v>4</v>
          </cell>
          <cell r="J4672">
            <v>21</v>
          </cell>
        </row>
        <row r="4673">
          <cell r="A4673" t="str">
            <v>SSGN</v>
          </cell>
          <cell r="B4673" t="str">
            <v>Secondary Service Greater than 5kW w/o ID</v>
          </cell>
          <cell r="C4673">
            <v>30</v>
          </cell>
          <cell r="D4673">
            <v>25</v>
          </cell>
          <cell r="E4673" t="str">
            <v>R=A1D</v>
          </cell>
          <cell r="F4673">
            <v>3</v>
          </cell>
          <cell r="G4673">
            <v>36633</v>
          </cell>
          <cell r="H4673">
            <v>999</v>
          </cell>
          <cell r="I4673">
            <v>4</v>
          </cell>
          <cell r="J4673">
            <v>1</v>
          </cell>
        </row>
        <row r="4674">
          <cell r="A4674" t="str">
            <v>SSGN</v>
          </cell>
          <cell r="B4674" t="str">
            <v>Secondary Service Greater than 5kW w/o ID</v>
          </cell>
          <cell r="C4674">
            <v>30</v>
          </cell>
          <cell r="D4674">
            <v>25</v>
          </cell>
          <cell r="E4674" t="str">
            <v>R=A1D</v>
          </cell>
          <cell r="F4674">
            <v>3</v>
          </cell>
          <cell r="G4674">
            <v>36608</v>
          </cell>
          <cell r="H4674">
            <v>999</v>
          </cell>
          <cell r="I4674">
            <v>3</v>
          </cell>
          <cell r="J4674">
            <v>1</v>
          </cell>
        </row>
        <row r="4675">
          <cell r="A4675" t="str">
            <v>SSNN</v>
          </cell>
          <cell r="B4675" t="str">
            <v>Secondary Service Greater than 5kW w/o ID</v>
          </cell>
          <cell r="C4675">
            <v>30</v>
          </cell>
          <cell r="D4675">
            <v>25</v>
          </cell>
          <cell r="E4675" t="str">
            <v>R=A1D</v>
          </cell>
          <cell r="F4675">
            <v>3</v>
          </cell>
          <cell r="G4675">
            <v>36816</v>
          </cell>
          <cell r="H4675">
            <v>999</v>
          </cell>
          <cell r="I4675">
            <v>4</v>
          </cell>
          <cell r="J4675">
            <v>4</v>
          </cell>
        </row>
        <row r="4676">
          <cell r="A4676" t="str">
            <v>SSNN</v>
          </cell>
          <cell r="B4676" t="str">
            <v>Secondary Service Greater than 5kW w/o ID</v>
          </cell>
          <cell r="C4676">
            <v>30</v>
          </cell>
          <cell r="D4676">
            <v>25</v>
          </cell>
          <cell r="E4676" t="str">
            <v>R=A1D</v>
          </cell>
          <cell r="F4676">
            <v>3</v>
          </cell>
          <cell r="G4676">
            <v>36161</v>
          </cell>
          <cell r="H4676">
            <v>480</v>
          </cell>
          <cell r="I4676">
            <v>4</v>
          </cell>
          <cell r="J4676">
            <v>1</v>
          </cell>
        </row>
        <row r="4677">
          <cell r="A4677" t="str">
            <v>SSPN</v>
          </cell>
          <cell r="B4677" t="str">
            <v>Secondary Service Greater than 5kW w/o ID</v>
          </cell>
          <cell r="C4677">
            <v>30</v>
          </cell>
          <cell r="D4677">
            <v>25</v>
          </cell>
          <cell r="E4677" t="str">
            <v>R=A1D</v>
          </cell>
          <cell r="F4677">
            <v>3</v>
          </cell>
          <cell r="G4677">
            <v>36526</v>
          </cell>
          <cell r="H4677">
            <v>999</v>
          </cell>
          <cell r="I4677">
            <v>4</v>
          </cell>
          <cell r="J4677">
            <v>4</v>
          </cell>
        </row>
        <row r="4678">
          <cell r="A4678" t="str">
            <v>SSNN</v>
          </cell>
          <cell r="B4678" t="str">
            <v>Secondary Service Greater than 5kW w/o ID</v>
          </cell>
          <cell r="C4678">
            <v>30</v>
          </cell>
          <cell r="D4678">
            <v>25</v>
          </cell>
          <cell r="E4678" t="str">
            <v>R=A1D</v>
          </cell>
          <cell r="F4678">
            <v>3</v>
          </cell>
          <cell r="G4678">
            <v>36526</v>
          </cell>
          <cell r="H4678">
            <v>999</v>
          </cell>
          <cell r="I4678">
            <v>4</v>
          </cell>
          <cell r="J4678">
            <v>1</v>
          </cell>
        </row>
        <row r="4679">
          <cell r="A4679" t="str">
            <v>SSPN</v>
          </cell>
          <cell r="B4679" t="str">
            <v>Secondary Service Greater than 5kW w/o ID</v>
          </cell>
          <cell r="C4679">
            <v>30</v>
          </cell>
          <cell r="D4679">
            <v>25</v>
          </cell>
          <cell r="E4679" t="str">
            <v>R=A1D</v>
          </cell>
          <cell r="F4679">
            <v>3</v>
          </cell>
          <cell r="G4679">
            <v>36788</v>
          </cell>
          <cell r="H4679">
            <v>999</v>
          </cell>
          <cell r="I4679">
            <v>4</v>
          </cell>
          <cell r="J4679">
            <v>1</v>
          </cell>
        </row>
        <row r="4680">
          <cell r="A4680" t="str">
            <v>SSGN</v>
          </cell>
          <cell r="B4680" t="str">
            <v>Secondary Service Greater than 5kW w/o ID</v>
          </cell>
          <cell r="C4680">
            <v>30</v>
          </cell>
          <cell r="D4680">
            <v>20</v>
          </cell>
          <cell r="E4680" t="str">
            <v>R=A1D</v>
          </cell>
          <cell r="F4680">
            <v>3</v>
          </cell>
          <cell r="G4680">
            <v>36788</v>
          </cell>
          <cell r="H4680">
            <v>999</v>
          </cell>
          <cell r="I4680">
            <v>4</v>
          </cell>
          <cell r="J4680">
            <v>1</v>
          </cell>
        </row>
        <row r="4681">
          <cell r="A4681" t="str">
            <v>SSNN</v>
          </cell>
          <cell r="B4681" t="str">
            <v>Secondary Service Greater than 5kW w/o ID</v>
          </cell>
          <cell r="C4681">
            <v>30</v>
          </cell>
          <cell r="D4681">
            <v>25</v>
          </cell>
          <cell r="E4681" t="str">
            <v>R=A1D</v>
          </cell>
          <cell r="F4681">
            <v>3</v>
          </cell>
          <cell r="G4681">
            <v>36928</v>
          </cell>
          <cell r="H4681">
            <v>999</v>
          </cell>
          <cell r="I4681">
            <v>4</v>
          </cell>
          <cell r="J4681">
            <v>1</v>
          </cell>
        </row>
        <row r="4682">
          <cell r="A4682" t="str">
            <v>SSPN</v>
          </cell>
          <cell r="B4682" t="str">
            <v>Secondary Service Greater than 5kW w/o ID</v>
          </cell>
          <cell r="C4682">
            <v>30</v>
          </cell>
          <cell r="D4682">
            <v>25</v>
          </cell>
          <cell r="E4682" t="str">
            <v>R=A1D</v>
          </cell>
          <cell r="F4682">
            <v>3</v>
          </cell>
          <cell r="G4682">
            <v>37301</v>
          </cell>
          <cell r="H4682">
            <v>999</v>
          </cell>
          <cell r="I4682">
            <v>4</v>
          </cell>
          <cell r="J4682">
            <v>1</v>
          </cell>
        </row>
        <row r="4683">
          <cell r="A4683" t="str">
            <v>SSGN</v>
          </cell>
          <cell r="B4683" t="str">
            <v>Secondary Service Greater than 5kW w/o ID</v>
          </cell>
          <cell r="C4683">
            <v>30</v>
          </cell>
          <cell r="D4683">
            <v>25</v>
          </cell>
          <cell r="E4683" t="str">
            <v>R=A1R</v>
          </cell>
          <cell r="F4683">
            <v>3</v>
          </cell>
          <cell r="G4683">
            <v>37188</v>
          </cell>
          <cell r="H4683">
            <v>999</v>
          </cell>
          <cell r="I4683">
            <v>4</v>
          </cell>
          <cell r="J4683">
            <v>1</v>
          </cell>
        </row>
        <row r="4684">
          <cell r="A4684" t="str">
            <v>SSPN</v>
          </cell>
          <cell r="B4684" t="str">
            <v>Secondary Service Greater than 5kW w/o ID</v>
          </cell>
          <cell r="C4684">
            <v>30</v>
          </cell>
          <cell r="D4684">
            <v>25</v>
          </cell>
          <cell r="E4684" t="str">
            <v>R=A1D</v>
          </cell>
          <cell r="F4684">
            <v>3</v>
          </cell>
          <cell r="G4684">
            <v>37153</v>
          </cell>
          <cell r="H4684">
            <v>999</v>
          </cell>
          <cell r="I4684">
            <v>4</v>
          </cell>
          <cell r="J4684">
            <v>1</v>
          </cell>
        </row>
        <row r="4685">
          <cell r="A4685" t="str">
            <v>SSNN</v>
          </cell>
          <cell r="B4685" t="str">
            <v>Secondary Service Greater than 5kW w/o ID</v>
          </cell>
          <cell r="C4685">
            <v>30</v>
          </cell>
          <cell r="D4685">
            <v>25</v>
          </cell>
          <cell r="E4685" t="str">
            <v>R=A1D</v>
          </cell>
          <cell r="F4685">
            <v>3</v>
          </cell>
          <cell r="G4685">
            <v>37362</v>
          </cell>
          <cell r="H4685">
            <v>999</v>
          </cell>
          <cell r="I4685">
            <v>4</v>
          </cell>
          <cell r="J4685">
            <v>20</v>
          </cell>
        </row>
        <row r="4686">
          <cell r="A4686" t="str">
            <v>SSGN</v>
          </cell>
          <cell r="B4686" t="str">
            <v>Secondary Service Greater than 5kW w/o ID</v>
          </cell>
          <cell r="C4686">
            <v>30</v>
          </cell>
          <cell r="D4686">
            <v>25</v>
          </cell>
          <cell r="E4686" t="str">
            <v>R=A1D</v>
          </cell>
          <cell r="F4686">
            <v>3</v>
          </cell>
          <cell r="G4686">
            <v>38730</v>
          </cell>
          <cell r="H4686">
            <v>999</v>
          </cell>
          <cell r="I4686">
            <v>4</v>
          </cell>
          <cell r="J4686">
            <v>8</v>
          </cell>
        </row>
        <row r="4687">
          <cell r="A4687" t="str">
            <v>SSGN</v>
          </cell>
          <cell r="B4687" t="str">
            <v>Secondary Service Greater than 5kW w/o ID</v>
          </cell>
          <cell r="C4687">
            <v>30</v>
          </cell>
          <cell r="D4687">
            <v>25</v>
          </cell>
          <cell r="E4687" t="str">
            <v>R=A1D</v>
          </cell>
          <cell r="F4687">
            <v>3</v>
          </cell>
          <cell r="G4687">
            <v>38636</v>
          </cell>
          <cell r="H4687">
            <v>999</v>
          </cell>
          <cell r="I4687">
            <v>3</v>
          </cell>
          <cell r="J4687">
            <v>4</v>
          </cell>
        </row>
        <row r="4688">
          <cell r="A4688" t="str">
            <v>SSGN</v>
          </cell>
          <cell r="B4688" t="str">
            <v>Secondary Service Greater than 5kW w/o ID</v>
          </cell>
          <cell r="C4688">
            <v>30</v>
          </cell>
          <cell r="D4688">
            <v>25</v>
          </cell>
          <cell r="E4688" t="str">
            <v>R=A1D</v>
          </cell>
          <cell r="F4688">
            <v>3</v>
          </cell>
          <cell r="G4688">
            <v>38667</v>
          </cell>
          <cell r="H4688">
            <v>999</v>
          </cell>
          <cell r="I4688">
            <v>3</v>
          </cell>
          <cell r="J4688">
            <v>1</v>
          </cell>
        </row>
        <row r="4689">
          <cell r="A4689" t="str">
            <v>SSNN</v>
          </cell>
          <cell r="B4689" t="str">
            <v>Secondary Service Greater than 5kW w/o ID</v>
          </cell>
          <cell r="C4689">
            <v>30</v>
          </cell>
          <cell r="D4689">
            <v>25</v>
          </cell>
          <cell r="E4689" t="str">
            <v>R=A1D</v>
          </cell>
          <cell r="F4689">
            <v>3</v>
          </cell>
          <cell r="G4689">
            <v>38667</v>
          </cell>
          <cell r="H4689">
            <v>999</v>
          </cell>
          <cell r="I4689">
            <v>3</v>
          </cell>
          <cell r="J4689">
            <v>1</v>
          </cell>
        </row>
        <row r="4690">
          <cell r="A4690" t="str">
            <v>SSNN</v>
          </cell>
          <cell r="B4690" t="str">
            <v>Secondary Service Greater than 5kW w/o ID</v>
          </cell>
          <cell r="C4690">
            <v>30</v>
          </cell>
          <cell r="D4690">
            <v>25</v>
          </cell>
          <cell r="E4690" t="str">
            <v>R=A1D</v>
          </cell>
          <cell r="F4690">
            <v>3</v>
          </cell>
          <cell r="G4690">
            <v>38874</v>
          </cell>
          <cell r="H4690">
            <v>999</v>
          </cell>
          <cell r="I4690">
            <v>4</v>
          </cell>
          <cell r="J4690">
            <v>14</v>
          </cell>
        </row>
        <row r="4691">
          <cell r="A4691" t="str">
            <v>SSNN</v>
          </cell>
          <cell r="B4691" t="str">
            <v>Secondary Service Greater than 5kW w/o ID</v>
          </cell>
          <cell r="C4691">
            <v>30</v>
          </cell>
          <cell r="D4691">
            <v>25</v>
          </cell>
          <cell r="E4691" t="str">
            <v>R=A1D</v>
          </cell>
          <cell r="F4691">
            <v>3</v>
          </cell>
          <cell r="G4691">
            <v>38889</v>
          </cell>
          <cell r="H4691">
            <v>999</v>
          </cell>
          <cell r="I4691">
            <v>3</v>
          </cell>
          <cell r="J4691">
            <v>2</v>
          </cell>
        </row>
        <row r="4692">
          <cell r="A4692" t="str">
            <v>SSNN</v>
          </cell>
          <cell r="B4692" t="str">
            <v>Secondary Service Greater than 5kW w/o ID</v>
          </cell>
          <cell r="C4692">
            <v>30</v>
          </cell>
          <cell r="D4692">
            <v>25</v>
          </cell>
          <cell r="E4692" t="str">
            <v>R=A1D</v>
          </cell>
          <cell r="F4692">
            <v>3</v>
          </cell>
          <cell r="G4692">
            <v>38959</v>
          </cell>
          <cell r="H4692">
            <v>999</v>
          </cell>
          <cell r="I4692">
            <v>3</v>
          </cell>
          <cell r="J4692">
            <v>9</v>
          </cell>
        </row>
        <row r="4693">
          <cell r="A4693" t="str">
            <v>SSNN</v>
          </cell>
          <cell r="B4693" t="str">
            <v>Secondary Service Greater than 5kW w/o ID</v>
          </cell>
          <cell r="C4693">
            <v>30</v>
          </cell>
          <cell r="D4693">
            <v>25</v>
          </cell>
          <cell r="E4693" t="str">
            <v>R=A1R</v>
          </cell>
          <cell r="F4693">
            <v>3</v>
          </cell>
          <cell r="G4693">
            <v>39161</v>
          </cell>
          <cell r="H4693">
            <v>999</v>
          </cell>
          <cell r="I4693">
            <v>4</v>
          </cell>
          <cell r="J4693">
            <v>12</v>
          </cell>
        </row>
        <row r="4694">
          <cell r="A4694" t="str">
            <v>SSNN</v>
          </cell>
          <cell r="B4694" t="str">
            <v>Secondary Service Greater than 5kW w/o ID</v>
          </cell>
          <cell r="C4694">
            <v>30</v>
          </cell>
          <cell r="D4694">
            <v>25</v>
          </cell>
          <cell r="E4694" t="str">
            <v>R=A1R</v>
          </cell>
          <cell r="F4694">
            <v>3</v>
          </cell>
          <cell r="G4694">
            <v>39258</v>
          </cell>
          <cell r="H4694">
            <v>999</v>
          </cell>
          <cell r="I4694">
            <v>4</v>
          </cell>
          <cell r="J4694">
            <v>61</v>
          </cell>
        </row>
        <row r="4695">
          <cell r="A4695" t="str">
            <v>SSNN</v>
          </cell>
          <cell r="B4695" t="str">
            <v>Secondary Service Greater than 5kW w/o ID</v>
          </cell>
          <cell r="C4695">
            <v>30</v>
          </cell>
          <cell r="D4695">
            <v>25</v>
          </cell>
          <cell r="E4695" t="str">
            <v>R=A1R</v>
          </cell>
          <cell r="F4695">
            <v>3</v>
          </cell>
          <cell r="G4695">
            <v>39322</v>
          </cell>
          <cell r="H4695">
            <v>999</v>
          </cell>
          <cell r="I4695">
            <v>3</v>
          </cell>
          <cell r="J4695">
            <v>1</v>
          </cell>
        </row>
        <row r="4696">
          <cell r="A4696" t="str">
            <v>SSNN</v>
          </cell>
          <cell r="B4696" t="str">
            <v>Secondary Service Greater than 5kW w/o ID</v>
          </cell>
          <cell r="C4696">
            <v>30</v>
          </cell>
          <cell r="D4696">
            <v>25</v>
          </cell>
          <cell r="E4696" t="str">
            <v>R=A1R</v>
          </cell>
          <cell r="F4696">
            <v>3</v>
          </cell>
          <cell r="G4696">
            <v>39309</v>
          </cell>
          <cell r="H4696">
            <v>999</v>
          </cell>
          <cell r="I4696">
            <v>4</v>
          </cell>
          <cell r="J4696">
            <v>20</v>
          </cell>
        </row>
        <row r="4697">
          <cell r="A4697" t="str">
            <v>SSGN</v>
          </cell>
          <cell r="B4697" t="str">
            <v>Secondary Service Greater than 5kW w/o ID</v>
          </cell>
          <cell r="C4697">
            <v>30</v>
          </cell>
          <cell r="D4697">
            <v>25</v>
          </cell>
          <cell r="E4697" t="str">
            <v>R=A1R</v>
          </cell>
          <cell r="F4697">
            <v>3</v>
          </cell>
          <cell r="G4697">
            <v>39309</v>
          </cell>
          <cell r="H4697">
            <v>999</v>
          </cell>
          <cell r="I4697">
            <v>4</v>
          </cell>
          <cell r="J4697">
            <v>15</v>
          </cell>
        </row>
        <row r="4698">
          <cell r="A4698" t="str">
            <v>SSGN</v>
          </cell>
          <cell r="B4698" t="str">
            <v>Secondary Service Greater than 5kW w/o ID</v>
          </cell>
          <cell r="C4698">
            <v>30</v>
          </cell>
          <cell r="D4698">
            <v>25</v>
          </cell>
          <cell r="E4698" t="str">
            <v>R=A1D</v>
          </cell>
          <cell r="F4698">
            <v>3</v>
          </cell>
          <cell r="G4698">
            <v>39420</v>
          </cell>
          <cell r="H4698">
            <v>999</v>
          </cell>
          <cell r="I4698">
            <v>4</v>
          </cell>
          <cell r="J4698">
            <v>1</v>
          </cell>
        </row>
        <row r="4699">
          <cell r="A4699" t="str">
            <v>SSGN</v>
          </cell>
          <cell r="B4699" t="str">
            <v>Secondary Service Greater than 5kW w/o ID</v>
          </cell>
          <cell r="C4699">
            <v>30</v>
          </cell>
          <cell r="D4699">
            <v>25</v>
          </cell>
          <cell r="E4699" t="str">
            <v>R=A1R</v>
          </cell>
          <cell r="F4699">
            <v>3</v>
          </cell>
          <cell r="G4699">
            <v>39472</v>
          </cell>
          <cell r="H4699">
            <v>999</v>
          </cell>
          <cell r="I4699">
            <v>4</v>
          </cell>
          <cell r="J4699">
            <v>30</v>
          </cell>
        </row>
        <row r="4700">
          <cell r="A4700" t="str">
            <v>SSNN</v>
          </cell>
          <cell r="B4700" t="str">
            <v>Secondary Service Greater than 5kW w/o ID</v>
          </cell>
          <cell r="C4700">
            <v>30</v>
          </cell>
          <cell r="D4700">
            <v>25</v>
          </cell>
          <cell r="E4700" t="str">
            <v>R=A1D</v>
          </cell>
          <cell r="F4700">
            <v>3</v>
          </cell>
          <cell r="G4700">
            <v>39587</v>
          </cell>
          <cell r="H4700">
            <v>999</v>
          </cell>
          <cell r="I4700">
            <v>3</v>
          </cell>
          <cell r="J4700">
            <v>7</v>
          </cell>
        </row>
        <row r="4701">
          <cell r="A4701" t="str">
            <v>SSNN</v>
          </cell>
          <cell r="B4701" t="str">
            <v>Secondary Service Greater than 5kW w/o ID</v>
          </cell>
          <cell r="C4701">
            <v>30</v>
          </cell>
          <cell r="D4701">
            <v>25</v>
          </cell>
          <cell r="E4701" t="str">
            <v>R=A1D</v>
          </cell>
          <cell r="F4701">
            <v>3</v>
          </cell>
          <cell r="G4701">
            <v>39679</v>
          </cell>
          <cell r="H4701">
            <v>999</v>
          </cell>
          <cell r="I4701">
            <v>4</v>
          </cell>
          <cell r="J4701">
            <v>8</v>
          </cell>
        </row>
        <row r="4702">
          <cell r="A4702" t="str">
            <v>SSGN</v>
          </cell>
          <cell r="B4702" t="str">
            <v>Secondary Service Greater than 5kW w/o ID</v>
          </cell>
          <cell r="C4702">
            <v>30</v>
          </cell>
          <cell r="D4702">
            <v>25</v>
          </cell>
          <cell r="E4702" t="str">
            <v>R=A1D</v>
          </cell>
          <cell r="F4702">
            <v>3</v>
          </cell>
          <cell r="G4702">
            <v>39679</v>
          </cell>
          <cell r="H4702">
            <v>999</v>
          </cell>
          <cell r="I4702">
            <v>4</v>
          </cell>
          <cell r="J4702">
            <v>5</v>
          </cell>
        </row>
        <row r="4703">
          <cell r="A4703" t="str">
            <v>SSGN</v>
          </cell>
          <cell r="B4703" t="str">
            <v>Secondary Service Greater than 5kW w/o ID</v>
          </cell>
          <cell r="C4703">
            <v>30</v>
          </cell>
          <cell r="D4703">
            <v>25</v>
          </cell>
          <cell r="E4703" t="str">
            <v>R=A1D</v>
          </cell>
          <cell r="F4703">
            <v>3</v>
          </cell>
          <cell r="G4703">
            <v>39665</v>
          </cell>
          <cell r="H4703">
            <v>999</v>
          </cell>
          <cell r="I4703">
            <v>4</v>
          </cell>
          <cell r="J4703">
            <v>6</v>
          </cell>
        </row>
        <row r="4704">
          <cell r="A4704" t="str">
            <v>SSGN</v>
          </cell>
          <cell r="B4704" t="str">
            <v>Secondary Service Greater than 5kW w/o ID</v>
          </cell>
          <cell r="C4704">
            <v>30</v>
          </cell>
          <cell r="D4704">
            <v>25</v>
          </cell>
          <cell r="E4704" t="str">
            <v>R=A1D</v>
          </cell>
          <cell r="F4704">
            <v>3</v>
          </cell>
          <cell r="G4704">
            <v>39764</v>
          </cell>
          <cell r="H4704">
            <v>999</v>
          </cell>
          <cell r="I4704">
            <v>4</v>
          </cell>
          <cell r="J4704">
            <v>41</v>
          </cell>
        </row>
        <row r="4705">
          <cell r="A4705" t="str">
            <v>SSGN</v>
          </cell>
          <cell r="B4705" t="str">
            <v>Secondary Service Greater than 5kW w/o ID</v>
          </cell>
          <cell r="C4705">
            <v>30</v>
          </cell>
          <cell r="D4705">
            <v>25</v>
          </cell>
          <cell r="E4705" t="str">
            <v>R=A1D</v>
          </cell>
          <cell r="F4705">
            <v>3</v>
          </cell>
          <cell r="G4705">
            <v>39784</v>
          </cell>
          <cell r="H4705">
            <v>999</v>
          </cell>
          <cell r="I4705">
            <v>3</v>
          </cell>
          <cell r="J4705">
            <v>8</v>
          </cell>
        </row>
        <row r="4706">
          <cell r="A4706" t="str">
            <v>SSGN</v>
          </cell>
          <cell r="B4706" t="str">
            <v>Secondary Service Greater than 5kW w/o ID</v>
          </cell>
          <cell r="C4706">
            <v>30</v>
          </cell>
          <cell r="D4706">
            <v>25</v>
          </cell>
          <cell r="E4706" t="str">
            <v>R=A1D</v>
          </cell>
          <cell r="F4706">
            <v>3</v>
          </cell>
          <cell r="G4706">
            <v>39917</v>
          </cell>
          <cell r="H4706">
            <v>999</v>
          </cell>
          <cell r="I4706">
            <v>4</v>
          </cell>
          <cell r="J4706">
            <v>7</v>
          </cell>
        </row>
        <row r="4707">
          <cell r="A4707" t="str">
            <v>SSNN</v>
          </cell>
          <cell r="B4707" t="str">
            <v>Secondary Service Greater than 5kW w/o ID</v>
          </cell>
          <cell r="C4707">
            <v>30</v>
          </cell>
          <cell r="D4707">
            <v>25</v>
          </cell>
          <cell r="E4707" t="str">
            <v>R=A1D</v>
          </cell>
          <cell r="F4707">
            <v>3</v>
          </cell>
          <cell r="G4707">
            <v>40014</v>
          </cell>
          <cell r="H4707">
            <v>999</v>
          </cell>
          <cell r="I4707">
            <v>3</v>
          </cell>
          <cell r="J4707">
            <v>2</v>
          </cell>
        </row>
        <row r="4708">
          <cell r="A4708" t="str">
            <v>SSGN</v>
          </cell>
          <cell r="B4708" t="str">
            <v>Secondary Service Greater than 5kW w/o ID</v>
          </cell>
          <cell r="C4708">
            <v>30</v>
          </cell>
          <cell r="D4708">
            <v>25</v>
          </cell>
          <cell r="E4708" t="str">
            <v>R=A1D</v>
          </cell>
          <cell r="F4708">
            <v>3</v>
          </cell>
          <cell r="G4708">
            <v>40043</v>
          </cell>
          <cell r="H4708">
            <v>999</v>
          </cell>
          <cell r="I4708">
            <v>4</v>
          </cell>
          <cell r="J4708">
            <v>3</v>
          </cell>
        </row>
        <row r="4709">
          <cell r="A4709" t="str">
            <v>SSNN</v>
          </cell>
          <cell r="B4709" t="str">
            <v>Secondary Service Greater than 5kW w/o ID</v>
          </cell>
          <cell r="C4709">
            <v>30</v>
          </cell>
          <cell r="D4709">
            <v>25</v>
          </cell>
          <cell r="E4709" t="str">
            <v>R=A1D+</v>
          </cell>
          <cell r="F4709">
            <v>3</v>
          </cell>
          <cell r="G4709">
            <v>40092</v>
          </cell>
          <cell r="H4709">
            <v>999</v>
          </cell>
          <cell r="I4709">
            <v>3</v>
          </cell>
          <cell r="J4709">
            <v>2</v>
          </cell>
        </row>
        <row r="4710">
          <cell r="J4710">
            <v>6221</v>
          </cell>
        </row>
        <row r="4712">
          <cell r="A4712" t="str">
            <v>SSNN</v>
          </cell>
          <cell r="B4712" t="str">
            <v>Secondary Service Greater than 5kW w/o ID</v>
          </cell>
          <cell r="C4712">
            <v>50</v>
          </cell>
          <cell r="D4712">
            <v>25</v>
          </cell>
          <cell r="E4712" t="str">
            <v>R=A1D</v>
          </cell>
          <cell r="F4712">
            <v>3</v>
          </cell>
          <cell r="G4712">
            <v>38238</v>
          </cell>
          <cell r="H4712">
            <v>999</v>
          </cell>
          <cell r="I4712">
            <v>4</v>
          </cell>
          <cell r="J4712">
            <v>1</v>
          </cell>
        </row>
        <row r="4713">
          <cell r="A4713" t="str">
            <v>SSNN</v>
          </cell>
          <cell r="B4713" t="str">
            <v>Secondary Service Greater than 5kW w/o ID</v>
          </cell>
          <cell r="C4713">
            <v>50</v>
          </cell>
          <cell r="D4713">
            <v>25</v>
          </cell>
          <cell r="E4713" t="str">
            <v>R=A1D</v>
          </cell>
          <cell r="F4713">
            <v>3</v>
          </cell>
          <cell r="G4713">
            <v>38161</v>
          </cell>
          <cell r="H4713">
            <v>99</v>
          </cell>
          <cell r="I4713">
            <v>4</v>
          </cell>
          <cell r="J4713">
            <v>4</v>
          </cell>
        </row>
        <row r="4714">
          <cell r="A4714" t="str">
            <v>SSGN</v>
          </cell>
          <cell r="B4714" t="str">
            <v>Secondary Service Greater than 5kW w/o ID</v>
          </cell>
          <cell r="C4714">
            <v>50</v>
          </cell>
          <cell r="D4714">
            <v>25</v>
          </cell>
          <cell r="E4714" t="str">
            <v>R=A1D</v>
          </cell>
          <cell r="F4714">
            <v>3</v>
          </cell>
          <cell r="G4714">
            <v>38533</v>
          </cell>
          <cell r="H4714">
            <v>999</v>
          </cell>
          <cell r="I4714">
            <v>3</v>
          </cell>
          <cell r="J4714">
            <v>3</v>
          </cell>
        </row>
        <row r="4715">
          <cell r="A4715" t="str">
            <v>SSGN</v>
          </cell>
          <cell r="B4715" t="str">
            <v>Secondary Service Greater than 5kW w/o ID</v>
          </cell>
          <cell r="C4715">
            <v>50</v>
          </cell>
          <cell r="D4715">
            <v>25</v>
          </cell>
          <cell r="E4715" t="str">
            <v>R=AXS4</v>
          </cell>
          <cell r="F4715">
            <v>3</v>
          </cell>
          <cell r="H4715">
            <v>999</v>
          </cell>
          <cell r="I4715">
            <v>4</v>
          </cell>
          <cell r="J4715">
            <v>2</v>
          </cell>
        </row>
        <row r="4716">
          <cell r="A4716" t="str">
            <v>SSGN</v>
          </cell>
          <cell r="B4716" t="str">
            <v>Secondary Service Greater than 5kW w/o ID</v>
          </cell>
          <cell r="C4716">
            <v>50</v>
          </cell>
          <cell r="D4716">
            <v>25</v>
          </cell>
          <cell r="E4716" t="str">
            <v>R=AXS4</v>
          </cell>
          <cell r="F4716">
            <v>3</v>
          </cell>
          <cell r="G4716">
            <v>36404</v>
          </cell>
          <cell r="H4716">
            <v>999</v>
          </cell>
          <cell r="I4716">
            <v>4</v>
          </cell>
          <cell r="J4716">
            <v>3</v>
          </cell>
        </row>
        <row r="4717">
          <cell r="A4717" t="str">
            <v>SSGN</v>
          </cell>
          <cell r="B4717" t="str">
            <v>Secondary Service Greater than 5kW w/o ID</v>
          </cell>
          <cell r="C4717">
            <v>50</v>
          </cell>
          <cell r="D4717">
            <v>25</v>
          </cell>
          <cell r="E4717" t="str">
            <v>R=AXS4</v>
          </cell>
          <cell r="F4717">
            <v>3</v>
          </cell>
          <cell r="G4717">
            <v>36317</v>
          </cell>
          <cell r="H4717">
            <v>999</v>
          </cell>
          <cell r="I4717">
            <v>4</v>
          </cell>
          <cell r="J4717">
            <v>7</v>
          </cell>
        </row>
        <row r="4718">
          <cell r="A4718" t="str">
            <v>SSPN</v>
          </cell>
          <cell r="B4718" t="str">
            <v>Secondary Service Greater than 5kW w/o ID</v>
          </cell>
          <cell r="C4718">
            <v>50</v>
          </cell>
          <cell r="D4718">
            <v>25</v>
          </cell>
          <cell r="E4718" t="str">
            <v>R=A1D</v>
          </cell>
          <cell r="F4718">
            <v>3</v>
          </cell>
          <cell r="G4718">
            <v>38734</v>
          </cell>
          <cell r="H4718">
            <v>999</v>
          </cell>
          <cell r="I4718">
            <v>4</v>
          </cell>
          <cell r="J4718">
            <v>1</v>
          </cell>
        </row>
        <row r="4719">
          <cell r="A4719" t="str">
            <v>SSGN</v>
          </cell>
          <cell r="B4719" t="str">
            <v>Secondary Service Greater than 5kW w/o ID</v>
          </cell>
          <cell r="C4719">
            <v>50</v>
          </cell>
          <cell r="D4719">
            <v>25</v>
          </cell>
          <cell r="E4719" t="str">
            <v>R=A1D</v>
          </cell>
          <cell r="F4719">
            <v>3</v>
          </cell>
          <cell r="G4719">
            <v>38770</v>
          </cell>
          <cell r="H4719">
            <v>999</v>
          </cell>
          <cell r="I4719">
            <v>4</v>
          </cell>
          <cell r="J4719">
            <v>7</v>
          </cell>
        </row>
        <row r="4720">
          <cell r="A4720" t="str">
            <v>SSGN</v>
          </cell>
          <cell r="B4720" t="str">
            <v>Secondary Service Greater than 5kW w/o ID</v>
          </cell>
          <cell r="C4720">
            <v>50</v>
          </cell>
          <cell r="D4720">
            <v>25</v>
          </cell>
          <cell r="E4720" t="str">
            <v>R=A1D</v>
          </cell>
          <cell r="F4720">
            <v>3</v>
          </cell>
          <cell r="G4720">
            <v>39034</v>
          </cell>
          <cell r="H4720">
            <v>999</v>
          </cell>
          <cell r="I4720">
            <v>4</v>
          </cell>
          <cell r="J4720">
            <v>1</v>
          </cell>
        </row>
        <row r="4721">
          <cell r="A4721" t="str">
            <v>SSNN</v>
          </cell>
          <cell r="B4721" t="str">
            <v>Secondary Service Greater than 5kW w/o ID</v>
          </cell>
          <cell r="C4721">
            <v>50</v>
          </cell>
          <cell r="D4721">
            <v>25</v>
          </cell>
          <cell r="E4721" t="str">
            <v>R=A1D</v>
          </cell>
          <cell r="F4721">
            <v>3</v>
          </cell>
          <cell r="G4721">
            <v>38979</v>
          </cell>
          <cell r="H4721">
            <v>999</v>
          </cell>
          <cell r="I4721">
            <v>4</v>
          </cell>
          <cell r="J4721">
            <v>4</v>
          </cell>
        </row>
        <row r="4722">
          <cell r="A4722" t="str">
            <v>SSPN</v>
          </cell>
          <cell r="B4722" t="str">
            <v>Secondary Service Greater than 5kW w/o ID</v>
          </cell>
          <cell r="C4722">
            <v>50</v>
          </cell>
          <cell r="D4722">
            <v>25</v>
          </cell>
          <cell r="E4722" t="str">
            <v>R=A1R</v>
          </cell>
          <cell r="F4722">
            <v>3</v>
          </cell>
          <cell r="G4722">
            <v>39342</v>
          </cell>
          <cell r="H4722">
            <v>999</v>
          </cell>
          <cell r="I4722">
            <v>4</v>
          </cell>
          <cell r="J4722">
            <v>1</v>
          </cell>
        </row>
        <row r="4723">
          <cell r="A4723" t="str">
            <v>SSGN</v>
          </cell>
          <cell r="B4723" t="str">
            <v>Secondary Service Greater than 5kW w/o ID</v>
          </cell>
          <cell r="C4723">
            <v>50</v>
          </cell>
          <cell r="D4723">
            <v>25</v>
          </cell>
          <cell r="E4723" t="str">
            <v>R=A1RL</v>
          </cell>
          <cell r="F4723">
            <v>3</v>
          </cell>
          <cell r="G4723">
            <v>39337</v>
          </cell>
          <cell r="H4723">
            <v>999</v>
          </cell>
          <cell r="I4723">
            <v>4</v>
          </cell>
          <cell r="J4723">
            <v>3</v>
          </cell>
        </row>
        <row r="4724">
          <cell r="A4724" t="str">
            <v>SSGN</v>
          </cell>
          <cell r="B4724" t="str">
            <v>Secondary Service Greater than 5kW w/o ID</v>
          </cell>
          <cell r="C4724">
            <v>50</v>
          </cell>
          <cell r="D4724">
            <v>25</v>
          </cell>
          <cell r="E4724" t="str">
            <v>R=A1R</v>
          </cell>
          <cell r="F4724">
            <v>3</v>
          </cell>
          <cell r="G4724">
            <v>39351</v>
          </cell>
          <cell r="H4724">
            <v>999</v>
          </cell>
          <cell r="I4724">
            <v>4</v>
          </cell>
          <cell r="J4724">
            <v>4</v>
          </cell>
        </row>
        <row r="4725">
          <cell r="A4725" t="str">
            <v>SSGN</v>
          </cell>
          <cell r="B4725" t="str">
            <v>Secondary Service Greater than 5kW w/o ID</v>
          </cell>
          <cell r="C4725">
            <v>50</v>
          </cell>
          <cell r="D4725">
            <v>25</v>
          </cell>
          <cell r="E4725" t="str">
            <v>R=A1R</v>
          </cell>
          <cell r="F4725">
            <v>3</v>
          </cell>
          <cell r="G4725">
            <v>39364</v>
          </cell>
          <cell r="H4725">
            <v>999</v>
          </cell>
          <cell r="I4725">
            <v>4</v>
          </cell>
          <cell r="J4725">
            <v>15</v>
          </cell>
        </row>
        <row r="4726">
          <cell r="A4726" t="str">
            <v>SSGN</v>
          </cell>
          <cell r="B4726" t="str">
            <v>Secondary Service Greater than 5kW w/o ID</v>
          </cell>
          <cell r="C4726">
            <v>50</v>
          </cell>
          <cell r="D4726">
            <v>25</v>
          </cell>
          <cell r="E4726" t="str">
            <v>R=A1D</v>
          </cell>
          <cell r="F4726">
            <v>3</v>
          </cell>
          <cell r="G4726">
            <v>39742</v>
          </cell>
          <cell r="H4726">
            <v>999</v>
          </cell>
          <cell r="I4726">
            <v>4</v>
          </cell>
          <cell r="J4726">
            <v>6</v>
          </cell>
        </row>
        <row r="4727">
          <cell r="A4727" t="str">
            <v>SSGN</v>
          </cell>
          <cell r="B4727" t="str">
            <v>Secondary Service Greater than 5kW w/o ID</v>
          </cell>
          <cell r="C4727">
            <v>50</v>
          </cell>
          <cell r="D4727">
            <v>25</v>
          </cell>
          <cell r="E4727" t="str">
            <v>R=A1D</v>
          </cell>
          <cell r="F4727">
            <v>3</v>
          </cell>
          <cell r="G4727">
            <v>38489</v>
          </cell>
          <cell r="H4727">
            <v>999</v>
          </cell>
          <cell r="I4727">
            <v>4</v>
          </cell>
          <cell r="J4727">
            <v>4</v>
          </cell>
        </row>
        <row r="4728">
          <cell r="A4728" t="str">
            <v>SSNN</v>
          </cell>
          <cell r="B4728" t="str">
            <v>Secondary Service Greater than 5kW w/o ID</v>
          </cell>
          <cell r="C4728">
            <v>50</v>
          </cell>
          <cell r="D4728">
            <v>25</v>
          </cell>
          <cell r="E4728" t="str">
            <v>R=A1D</v>
          </cell>
          <cell r="F4728">
            <v>3</v>
          </cell>
          <cell r="G4728">
            <v>38202</v>
          </cell>
          <cell r="H4728">
            <v>999</v>
          </cell>
          <cell r="I4728">
            <v>4</v>
          </cell>
          <cell r="J4728">
            <v>1</v>
          </cell>
        </row>
        <row r="4729">
          <cell r="A4729" t="str">
            <v>SSGN</v>
          </cell>
          <cell r="B4729" t="str">
            <v>Secondary Service Greater than 5kW w/o ID</v>
          </cell>
          <cell r="C4729">
            <v>50</v>
          </cell>
          <cell r="D4729">
            <v>25</v>
          </cell>
          <cell r="E4729" t="str">
            <v>R=A1D</v>
          </cell>
          <cell r="F4729">
            <v>3</v>
          </cell>
          <cell r="G4729">
            <v>38161</v>
          </cell>
          <cell r="H4729">
            <v>99</v>
          </cell>
          <cell r="I4729">
            <v>4</v>
          </cell>
          <cell r="J4729">
            <v>4</v>
          </cell>
        </row>
        <row r="4730">
          <cell r="A4730" t="str">
            <v>SSNN</v>
          </cell>
          <cell r="B4730" t="str">
            <v>Secondary Service Greater than 5kW w/o ID</v>
          </cell>
          <cell r="C4730">
            <v>50</v>
          </cell>
          <cell r="D4730">
            <v>25</v>
          </cell>
          <cell r="E4730" t="str">
            <v>R=AXS4</v>
          </cell>
          <cell r="F4730">
            <v>3</v>
          </cell>
          <cell r="H4730">
            <v>208</v>
          </cell>
          <cell r="I4730">
            <v>4</v>
          </cell>
          <cell r="J4730">
            <v>1</v>
          </cell>
        </row>
        <row r="4731">
          <cell r="A4731" t="str">
            <v>SSNN</v>
          </cell>
          <cell r="B4731" t="str">
            <v>Secondary Service Greater than 5kW w/o ID</v>
          </cell>
          <cell r="C4731">
            <v>50</v>
          </cell>
          <cell r="D4731">
            <v>25</v>
          </cell>
          <cell r="E4731" t="str">
            <v>R=A1D</v>
          </cell>
          <cell r="F4731">
            <v>3</v>
          </cell>
          <cell r="G4731">
            <v>37811</v>
          </cell>
          <cell r="H4731">
            <v>999</v>
          </cell>
          <cell r="I4731">
            <v>4</v>
          </cell>
          <cell r="J4731">
            <v>2</v>
          </cell>
        </row>
        <row r="4732">
          <cell r="A4732" t="str">
            <v>SSNN</v>
          </cell>
          <cell r="B4732" t="str">
            <v>Secondary Service Greater than 5kW w/o ID</v>
          </cell>
          <cell r="C4732">
            <v>50</v>
          </cell>
          <cell r="D4732">
            <v>25</v>
          </cell>
          <cell r="E4732" t="str">
            <v>R=AXS4</v>
          </cell>
          <cell r="F4732">
            <v>3</v>
          </cell>
          <cell r="G4732">
            <v>36454</v>
          </cell>
          <cell r="H4732">
            <v>999</v>
          </cell>
          <cell r="I4732">
            <v>4</v>
          </cell>
          <cell r="J4732">
            <v>1</v>
          </cell>
        </row>
        <row r="4733">
          <cell r="A4733" t="str">
            <v>SSGN</v>
          </cell>
          <cell r="B4733" t="str">
            <v>Secondary Service Greater than 5kW w/o ID</v>
          </cell>
          <cell r="C4733">
            <v>50</v>
          </cell>
          <cell r="D4733">
            <v>25</v>
          </cell>
          <cell r="E4733" t="str">
            <v>R=AXS4</v>
          </cell>
          <cell r="F4733">
            <v>3</v>
          </cell>
          <cell r="G4733">
            <v>36524</v>
          </cell>
          <cell r="H4733">
            <v>999</v>
          </cell>
          <cell r="I4733">
            <v>4</v>
          </cell>
          <cell r="J4733">
            <v>1</v>
          </cell>
        </row>
        <row r="4734">
          <cell r="A4734" t="str">
            <v>SSNN</v>
          </cell>
          <cell r="B4734" t="str">
            <v>Secondary Service Greater than 5kW w/o ID</v>
          </cell>
          <cell r="C4734">
            <v>50</v>
          </cell>
          <cell r="D4734">
            <v>25</v>
          </cell>
          <cell r="E4734" t="str">
            <v>R=AXS4</v>
          </cell>
          <cell r="F4734">
            <v>3</v>
          </cell>
          <cell r="G4734">
            <v>36495</v>
          </cell>
          <cell r="H4734">
            <v>999</v>
          </cell>
          <cell r="I4734">
            <v>4</v>
          </cell>
          <cell r="J4734">
            <v>1</v>
          </cell>
        </row>
        <row r="4735">
          <cell r="A4735" t="str">
            <v>SSGN</v>
          </cell>
          <cell r="B4735" t="str">
            <v>Secondary Service Greater than 5kW w/o ID</v>
          </cell>
          <cell r="C4735">
            <v>50</v>
          </cell>
          <cell r="D4735">
            <v>25</v>
          </cell>
          <cell r="E4735" t="str">
            <v>R=A1D</v>
          </cell>
          <cell r="F4735">
            <v>3</v>
          </cell>
          <cell r="G4735">
            <v>36776</v>
          </cell>
          <cell r="H4735">
            <v>999</v>
          </cell>
          <cell r="I4735">
            <v>4</v>
          </cell>
          <cell r="J4735">
            <v>6</v>
          </cell>
        </row>
        <row r="4736">
          <cell r="A4736" t="str">
            <v>SSPN</v>
          </cell>
          <cell r="B4736" t="str">
            <v>Secondary Service Greater than 5kW w/o ID</v>
          </cell>
          <cell r="C4736">
            <v>50</v>
          </cell>
          <cell r="D4736">
            <v>25</v>
          </cell>
          <cell r="E4736" t="str">
            <v>R=A1D</v>
          </cell>
          <cell r="F4736">
            <v>3</v>
          </cell>
          <cell r="G4736">
            <v>38860</v>
          </cell>
          <cell r="H4736">
            <v>999</v>
          </cell>
          <cell r="I4736">
            <v>4</v>
          </cell>
          <cell r="J4736">
            <v>1</v>
          </cell>
        </row>
        <row r="4737">
          <cell r="A4737" t="str">
            <v>SSGN</v>
          </cell>
          <cell r="B4737" t="str">
            <v>Secondary Service Greater than 5kW w/o ID</v>
          </cell>
          <cell r="C4737">
            <v>50</v>
          </cell>
          <cell r="D4737">
            <v>25</v>
          </cell>
          <cell r="E4737" t="str">
            <v>R=A1R</v>
          </cell>
          <cell r="F4737">
            <v>3</v>
          </cell>
          <cell r="G4737">
            <v>39342</v>
          </cell>
          <cell r="H4737">
            <v>999</v>
          </cell>
          <cell r="I4737">
            <v>4</v>
          </cell>
          <cell r="J4737">
            <v>8</v>
          </cell>
        </row>
        <row r="4738">
          <cell r="A4738" t="str">
            <v>SSGN</v>
          </cell>
          <cell r="B4738" t="str">
            <v>Secondary Service Greater than 5kW w/o ID</v>
          </cell>
          <cell r="C4738">
            <v>50</v>
          </cell>
          <cell r="D4738">
            <v>25</v>
          </cell>
          <cell r="E4738" t="str">
            <v>R=A1R</v>
          </cell>
          <cell r="F4738">
            <v>3</v>
          </cell>
          <cell r="G4738">
            <v>39485</v>
          </cell>
          <cell r="H4738">
            <v>999</v>
          </cell>
          <cell r="I4738">
            <v>4</v>
          </cell>
          <cell r="J4738">
            <v>4</v>
          </cell>
        </row>
        <row r="4739">
          <cell r="A4739" t="str">
            <v>SSGN</v>
          </cell>
          <cell r="B4739" t="str">
            <v>Secondary Service Greater than 5kW w/o ID</v>
          </cell>
          <cell r="C4739">
            <v>50</v>
          </cell>
          <cell r="D4739">
            <v>25</v>
          </cell>
          <cell r="E4739" t="str">
            <v>R=A1D</v>
          </cell>
          <cell r="F4739">
            <v>3</v>
          </cell>
          <cell r="G4739">
            <v>39638</v>
          </cell>
          <cell r="H4739">
            <v>999</v>
          </cell>
          <cell r="I4739">
            <v>4</v>
          </cell>
          <cell r="J4739">
            <v>11</v>
          </cell>
        </row>
        <row r="4740">
          <cell r="A4740" t="str">
            <v>SSGN</v>
          </cell>
          <cell r="B4740" t="str">
            <v>Secondary Service Greater than 5kW w/o ID</v>
          </cell>
          <cell r="C4740">
            <v>50</v>
          </cell>
          <cell r="D4740">
            <v>25</v>
          </cell>
          <cell r="E4740" t="str">
            <v>R=A1D</v>
          </cell>
          <cell r="F4740">
            <v>3</v>
          </cell>
          <cell r="G4740">
            <v>39947</v>
          </cell>
          <cell r="H4740">
            <v>999</v>
          </cell>
          <cell r="I4740">
            <v>4</v>
          </cell>
          <cell r="J4740">
            <v>7</v>
          </cell>
        </row>
        <row r="4741">
          <cell r="A4741" t="str">
            <v>SSGN</v>
          </cell>
          <cell r="B4741" t="str">
            <v>Secondary Service Greater than 5kW w/o ID</v>
          </cell>
          <cell r="C4741">
            <v>50</v>
          </cell>
          <cell r="D4741">
            <v>25</v>
          </cell>
          <cell r="E4741" t="str">
            <v>R=A1D</v>
          </cell>
          <cell r="F4741">
            <v>3</v>
          </cell>
          <cell r="G4741">
            <v>40018</v>
          </cell>
          <cell r="H4741">
            <v>999</v>
          </cell>
          <cell r="I4741">
            <v>4</v>
          </cell>
          <cell r="J4741">
            <v>1</v>
          </cell>
        </row>
        <row r="4742">
          <cell r="A4742" t="str">
            <v>SSGN</v>
          </cell>
          <cell r="B4742" t="str">
            <v>Secondary Service Greater than 5kW w/o ID</v>
          </cell>
          <cell r="C4742">
            <v>50</v>
          </cell>
          <cell r="D4742">
            <v>25</v>
          </cell>
          <cell r="E4742" t="str">
            <v>R=AXS4</v>
          </cell>
          <cell r="F4742">
            <v>3</v>
          </cell>
          <cell r="H4742">
            <v>240</v>
          </cell>
          <cell r="I4742">
            <v>4</v>
          </cell>
          <cell r="J4742">
            <v>5</v>
          </cell>
        </row>
        <row r="4743">
          <cell r="A4743" t="str">
            <v>SSGN</v>
          </cell>
          <cell r="B4743" t="str">
            <v>Secondary Service Greater than 5kW w/o ID</v>
          </cell>
          <cell r="C4743">
            <v>50</v>
          </cell>
          <cell r="D4743">
            <v>25</v>
          </cell>
          <cell r="E4743" t="str">
            <v>R=A1D</v>
          </cell>
          <cell r="F4743">
            <v>3</v>
          </cell>
          <cell r="G4743">
            <v>38489</v>
          </cell>
          <cell r="H4743">
            <v>999</v>
          </cell>
          <cell r="I4743">
            <v>4</v>
          </cell>
          <cell r="J4743">
            <v>1</v>
          </cell>
        </row>
        <row r="4744">
          <cell r="A4744" t="str">
            <v>SSGN</v>
          </cell>
          <cell r="B4744" t="str">
            <v>Secondary Service Greater than 5kW w/o ID</v>
          </cell>
          <cell r="C4744">
            <v>50</v>
          </cell>
          <cell r="D4744">
            <v>25</v>
          </cell>
          <cell r="E4744" t="str">
            <v>R=A1D</v>
          </cell>
          <cell r="F4744">
            <v>3</v>
          </cell>
          <cell r="G4744">
            <v>38568</v>
          </cell>
          <cell r="H4744">
            <v>999</v>
          </cell>
          <cell r="I4744">
            <v>4</v>
          </cell>
          <cell r="J4744">
            <v>8</v>
          </cell>
        </row>
        <row r="4745">
          <cell r="A4745" t="str">
            <v>SSNN</v>
          </cell>
          <cell r="B4745" t="str">
            <v>Secondary Service Greater than 5kW w/o ID</v>
          </cell>
          <cell r="C4745">
            <v>50</v>
          </cell>
          <cell r="D4745">
            <v>25</v>
          </cell>
          <cell r="E4745" t="str">
            <v>R=AXS4</v>
          </cell>
          <cell r="F4745">
            <v>3</v>
          </cell>
          <cell r="H4745">
            <v>999</v>
          </cell>
          <cell r="I4745">
            <v>4</v>
          </cell>
          <cell r="J4745">
            <v>1</v>
          </cell>
        </row>
        <row r="4746">
          <cell r="A4746" t="str">
            <v>SSGN</v>
          </cell>
          <cell r="B4746" t="str">
            <v>Secondary Service Greater than 5kW w/o ID</v>
          </cell>
          <cell r="C4746">
            <v>50</v>
          </cell>
          <cell r="D4746">
            <v>25</v>
          </cell>
          <cell r="E4746" t="str">
            <v>R=AXS4</v>
          </cell>
          <cell r="F4746">
            <v>3</v>
          </cell>
          <cell r="H4746">
            <v>480</v>
          </cell>
          <cell r="I4746">
            <v>4</v>
          </cell>
          <cell r="J4746">
            <v>1</v>
          </cell>
        </row>
        <row r="4747">
          <cell r="A4747" t="str">
            <v>SSNN</v>
          </cell>
          <cell r="B4747" t="str">
            <v>Secondary Service Greater than 5kW w/o ID</v>
          </cell>
          <cell r="C4747">
            <v>50</v>
          </cell>
          <cell r="D4747">
            <v>25</v>
          </cell>
          <cell r="E4747" t="str">
            <v>R=A1D</v>
          </cell>
          <cell r="F4747">
            <v>3</v>
          </cell>
          <cell r="G4747">
            <v>36776</v>
          </cell>
          <cell r="H4747">
            <v>999</v>
          </cell>
          <cell r="I4747">
            <v>4</v>
          </cell>
          <cell r="J4747">
            <v>1</v>
          </cell>
        </row>
        <row r="4748">
          <cell r="A4748" t="str">
            <v>SSGN</v>
          </cell>
          <cell r="B4748" t="str">
            <v>Secondary Service Greater than 5kW w/o ID</v>
          </cell>
          <cell r="C4748">
            <v>50</v>
          </cell>
          <cell r="D4748">
            <v>25</v>
          </cell>
          <cell r="E4748" t="str">
            <v>R=A1D</v>
          </cell>
          <cell r="F4748">
            <v>3</v>
          </cell>
          <cell r="G4748">
            <v>37321</v>
          </cell>
          <cell r="H4748">
            <v>999</v>
          </cell>
          <cell r="I4748">
            <v>4</v>
          </cell>
          <cell r="J4748">
            <v>2</v>
          </cell>
        </row>
        <row r="4749">
          <cell r="A4749" t="str">
            <v>SSGN</v>
          </cell>
          <cell r="B4749" t="str">
            <v>Secondary Service Greater than 5kW w/o ID</v>
          </cell>
          <cell r="C4749">
            <v>50</v>
          </cell>
          <cell r="D4749">
            <v>25</v>
          </cell>
          <cell r="E4749" t="str">
            <v>R=A1R</v>
          </cell>
          <cell r="F4749">
            <v>3</v>
          </cell>
          <cell r="G4749">
            <v>39141</v>
          </cell>
          <cell r="H4749">
            <v>999</v>
          </cell>
          <cell r="I4749">
            <v>4</v>
          </cell>
          <cell r="J4749">
            <v>9</v>
          </cell>
        </row>
        <row r="4750">
          <cell r="A4750" t="str">
            <v>SSGN</v>
          </cell>
          <cell r="B4750" t="str">
            <v>Secondary Service Greater than 5kW w/o ID</v>
          </cell>
          <cell r="C4750">
            <v>50</v>
          </cell>
          <cell r="D4750">
            <v>25</v>
          </cell>
          <cell r="E4750" t="str">
            <v>R=A1D</v>
          </cell>
          <cell r="F4750">
            <v>3</v>
          </cell>
          <cell r="G4750">
            <v>40057</v>
          </cell>
          <cell r="H4750">
            <v>999</v>
          </cell>
          <cell r="I4750">
            <v>4</v>
          </cell>
          <cell r="J4750">
            <v>10</v>
          </cell>
        </row>
        <row r="4751">
          <cell r="A4751" t="str">
            <v>SSPN</v>
          </cell>
          <cell r="B4751" t="str">
            <v>Secondary Service Greater than 5kW w/o ID</v>
          </cell>
          <cell r="C4751">
            <v>50</v>
          </cell>
          <cell r="D4751">
            <v>25</v>
          </cell>
          <cell r="E4751" t="str">
            <v>R=A1D</v>
          </cell>
          <cell r="F4751">
            <v>3</v>
          </cell>
          <cell r="G4751">
            <v>38419</v>
          </cell>
          <cell r="H4751">
            <v>999</v>
          </cell>
          <cell r="I4751">
            <v>4</v>
          </cell>
          <cell r="J4751">
            <v>1</v>
          </cell>
        </row>
        <row r="4752">
          <cell r="A4752" t="str">
            <v>SSGN</v>
          </cell>
          <cell r="B4752" t="str">
            <v>Secondary Service Greater than 5kW w/o ID</v>
          </cell>
          <cell r="C4752">
            <v>50</v>
          </cell>
          <cell r="D4752">
            <v>25</v>
          </cell>
          <cell r="E4752" t="str">
            <v>R=A1D</v>
          </cell>
          <cell r="F4752">
            <v>3</v>
          </cell>
          <cell r="G4752">
            <v>38450</v>
          </cell>
          <cell r="H4752">
            <v>999</v>
          </cell>
          <cell r="I4752">
            <v>4</v>
          </cell>
          <cell r="J4752">
            <v>7</v>
          </cell>
        </row>
        <row r="4753">
          <cell r="A4753" t="str">
            <v>SSGN</v>
          </cell>
          <cell r="B4753" t="str">
            <v>Secondary Service Greater than 5kW w/o ID</v>
          </cell>
          <cell r="C4753">
            <v>50</v>
          </cell>
          <cell r="D4753">
            <v>25</v>
          </cell>
          <cell r="E4753" t="str">
            <v>R=A1D</v>
          </cell>
          <cell r="F4753">
            <v>3</v>
          </cell>
          <cell r="G4753">
            <v>38167</v>
          </cell>
          <cell r="H4753">
            <v>999</v>
          </cell>
          <cell r="I4753">
            <v>4</v>
          </cell>
          <cell r="J4753">
            <v>7</v>
          </cell>
        </row>
        <row r="4754">
          <cell r="A4754" t="str">
            <v>SSGN</v>
          </cell>
          <cell r="B4754" t="str">
            <v>Secondary Service Greater than 5kW w/o ID</v>
          </cell>
          <cell r="C4754">
            <v>50</v>
          </cell>
          <cell r="D4754">
            <v>25</v>
          </cell>
          <cell r="E4754" t="str">
            <v>R=AXS4</v>
          </cell>
          <cell r="F4754">
            <v>3</v>
          </cell>
          <cell r="H4754">
            <v>999</v>
          </cell>
          <cell r="I4754">
            <v>4</v>
          </cell>
          <cell r="J4754">
            <v>3</v>
          </cell>
        </row>
        <row r="4755">
          <cell r="A4755" t="str">
            <v>SSNN</v>
          </cell>
          <cell r="B4755" t="str">
            <v>Secondary Service Greater than 5kW w/o ID</v>
          </cell>
          <cell r="C4755">
            <v>50</v>
          </cell>
          <cell r="D4755">
            <v>25</v>
          </cell>
          <cell r="E4755" t="str">
            <v>R=AXS4</v>
          </cell>
          <cell r="F4755">
            <v>3</v>
          </cell>
          <cell r="G4755">
            <v>36454</v>
          </cell>
          <cell r="H4755">
            <v>999</v>
          </cell>
          <cell r="I4755">
            <v>4</v>
          </cell>
          <cell r="J4755">
            <v>2</v>
          </cell>
        </row>
        <row r="4756">
          <cell r="A4756" t="str">
            <v>SSGN</v>
          </cell>
          <cell r="B4756" t="str">
            <v>Secondary Service Greater than 5kW w/o ID</v>
          </cell>
          <cell r="C4756">
            <v>50</v>
          </cell>
          <cell r="D4756">
            <v>25</v>
          </cell>
          <cell r="E4756" t="str">
            <v>R=AXS4</v>
          </cell>
          <cell r="F4756">
            <v>3</v>
          </cell>
          <cell r="G4756">
            <v>36455</v>
          </cell>
          <cell r="H4756">
            <v>999</v>
          </cell>
          <cell r="I4756">
            <v>4</v>
          </cell>
          <cell r="J4756">
            <v>1</v>
          </cell>
        </row>
        <row r="4757">
          <cell r="A4757" t="str">
            <v>SSGN</v>
          </cell>
          <cell r="B4757" t="str">
            <v>Secondary Service Greater than 5kW w/o ID</v>
          </cell>
          <cell r="C4757">
            <v>50</v>
          </cell>
          <cell r="D4757">
            <v>25</v>
          </cell>
          <cell r="E4757" t="str">
            <v>R=A1D</v>
          </cell>
          <cell r="F4757">
            <v>3</v>
          </cell>
          <cell r="G4757">
            <v>36816</v>
          </cell>
          <cell r="H4757">
            <v>999</v>
          </cell>
          <cell r="I4757">
            <v>4</v>
          </cell>
          <cell r="J4757">
            <v>1</v>
          </cell>
        </row>
        <row r="4758">
          <cell r="A4758" t="str">
            <v>SSNN</v>
          </cell>
          <cell r="B4758" t="str">
            <v>Secondary Service Greater than 5kW w/o ID</v>
          </cell>
          <cell r="C4758">
            <v>50</v>
          </cell>
          <cell r="D4758">
            <v>25</v>
          </cell>
          <cell r="E4758" t="str">
            <v>R=A1D</v>
          </cell>
          <cell r="F4758">
            <v>3</v>
          </cell>
          <cell r="G4758">
            <v>37014</v>
          </cell>
          <cell r="H4758">
            <v>999</v>
          </cell>
          <cell r="I4758">
            <v>4</v>
          </cell>
          <cell r="J4758">
            <v>1</v>
          </cell>
        </row>
        <row r="4759">
          <cell r="A4759" t="str">
            <v>SSGN</v>
          </cell>
          <cell r="B4759" t="str">
            <v>Secondary Service Greater than 5kW w/o ID</v>
          </cell>
          <cell r="C4759">
            <v>50</v>
          </cell>
          <cell r="D4759">
            <v>25</v>
          </cell>
          <cell r="E4759" t="str">
            <v>R=A1D</v>
          </cell>
          <cell r="F4759">
            <v>3</v>
          </cell>
          <cell r="G4759">
            <v>38979</v>
          </cell>
          <cell r="H4759">
            <v>999</v>
          </cell>
          <cell r="I4759">
            <v>4</v>
          </cell>
          <cell r="J4759">
            <v>12</v>
          </cell>
        </row>
        <row r="4760">
          <cell r="A4760" t="str">
            <v>SSNN</v>
          </cell>
          <cell r="B4760" t="str">
            <v>Secondary Service Greater than 5kW w/o ID</v>
          </cell>
          <cell r="C4760">
            <v>50</v>
          </cell>
          <cell r="D4760">
            <v>25</v>
          </cell>
          <cell r="E4760" t="str">
            <v>R=A1R</v>
          </cell>
          <cell r="F4760">
            <v>3</v>
          </cell>
          <cell r="G4760">
            <v>39118</v>
          </cell>
          <cell r="H4760">
            <v>999</v>
          </cell>
          <cell r="I4760">
            <v>4</v>
          </cell>
          <cell r="J4760">
            <v>1</v>
          </cell>
        </row>
        <row r="4761">
          <cell r="A4761" t="str">
            <v>SSNN</v>
          </cell>
          <cell r="B4761" t="str">
            <v>Secondary Service Greater than 5kW w/o ID</v>
          </cell>
          <cell r="C4761">
            <v>50</v>
          </cell>
          <cell r="D4761">
            <v>25</v>
          </cell>
          <cell r="E4761" t="str">
            <v>R=AXS4</v>
          </cell>
          <cell r="F4761">
            <v>3</v>
          </cell>
          <cell r="G4761">
            <v>36161</v>
          </cell>
          <cell r="H4761">
            <v>999</v>
          </cell>
          <cell r="I4761">
            <v>4</v>
          </cell>
          <cell r="J4761">
            <v>1</v>
          </cell>
        </row>
        <row r="4762">
          <cell r="A4762" t="str">
            <v>SSGN</v>
          </cell>
          <cell r="B4762" t="str">
            <v>Secondary Service Greater than 5kW w/o ID</v>
          </cell>
          <cell r="C4762">
            <v>50</v>
          </cell>
          <cell r="D4762">
            <v>25</v>
          </cell>
          <cell r="E4762" t="str">
            <v>R=A1D</v>
          </cell>
          <cell r="F4762">
            <v>3</v>
          </cell>
          <cell r="G4762">
            <v>36822</v>
          </cell>
          <cell r="H4762">
            <v>999</v>
          </cell>
          <cell r="I4762">
            <v>3</v>
          </cell>
          <cell r="J4762">
            <v>1</v>
          </cell>
        </row>
        <row r="4763">
          <cell r="A4763" t="str">
            <v>SSNN</v>
          </cell>
          <cell r="B4763" t="str">
            <v>Secondary Service Greater than 5kW w/o ID</v>
          </cell>
          <cell r="C4763">
            <v>50</v>
          </cell>
          <cell r="D4763">
            <v>25</v>
          </cell>
          <cell r="E4763" t="str">
            <v>R=A1D</v>
          </cell>
          <cell r="F4763">
            <v>3</v>
          </cell>
          <cell r="G4763">
            <v>36822</v>
          </cell>
          <cell r="H4763">
            <v>999</v>
          </cell>
          <cell r="I4763">
            <v>3</v>
          </cell>
          <cell r="J4763">
            <v>1</v>
          </cell>
        </row>
        <row r="4764">
          <cell r="A4764" t="str">
            <v>SSGN</v>
          </cell>
          <cell r="B4764" t="str">
            <v>Secondary Service Greater than 5kW w/o ID</v>
          </cell>
          <cell r="C4764">
            <v>50</v>
          </cell>
          <cell r="D4764">
            <v>25</v>
          </cell>
          <cell r="E4764" t="str">
            <v>R=A1D</v>
          </cell>
          <cell r="F4764">
            <v>3</v>
          </cell>
          <cell r="G4764">
            <v>37071</v>
          </cell>
          <cell r="H4764">
            <v>999</v>
          </cell>
          <cell r="I4764">
            <v>4</v>
          </cell>
          <cell r="J4764">
            <v>2</v>
          </cell>
        </row>
        <row r="4765">
          <cell r="A4765" t="str">
            <v>SSNN</v>
          </cell>
          <cell r="B4765" t="str">
            <v>Secondary Service Greater than 5kW w/o ID</v>
          </cell>
          <cell r="C4765">
            <v>50</v>
          </cell>
          <cell r="D4765">
            <v>25</v>
          </cell>
          <cell r="E4765" t="str">
            <v>R=A1D</v>
          </cell>
          <cell r="F4765">
            <v>3</v>
          </cell>
          <cell r="G4765">
            <v>36922</v>
          </cell>
          <cell r="H4765">
            <v>999</v>
          </cell>
          <cell r="I4765">
            <v>4</v>
          </cell>
          <cell r="J4765">
            <v>5</v>
          </cell>
        </row>
        <row r="4766">
          <cell r="A4766" t="str">
            <v>SSNN</v>
          </cell>
          <cell r="B4766" t="str">
            <v>Secondary Service Greater than 5kW w/o ID</v>
          </cell>
          <cell r="C4766">
            <v>50</v>
          </cell>
          <cell r="D4766">
            <v>25</v>
          </cell>
          <cell r="E4766" t="str">
            <v>R=A1D</v>
          </cell>
          <cell r="F4766">
            <v>3</v>
          </cell>
          <cell r="G4766">
            <v>38770</v>
          </cell>
          <cell r="H4766">
            <v>999</v>
          </cell>
          <cell r="I4766">
            <v>4</v>
          </cell>
          <cell r="J4766">
            <v>2</v>
          </cell>
        </row>
        <row r="4767">
          <cell r="A4767" t="str">
            <v>SSPN</v>
          </cell>
          <cell r="B4767" t="str">
            <v>Secondary Service Greater than 5kW w/o ID</v>
          </cell>
          <cell r="C4767">
            <v>50</v>
          </cell>
          <cell r="D4767">
            <v>25</v>
          </cell>
          <cell r="E4767" t="str">
            <v>R=A1R</v>
          </cell>
          <cell r="F4767">
            <v>3</v>
          </cell>
          <cell r="G4767">
            <v>39034</v>
          </cell>
          <cell r="H4767">
            <v>999</v>
          </cell>
          <cell r="I4767">
            <v>4</v>
          </cell>
          <cell r="J4767">
            <v>2</v>
          </cell>
        </row>
        <row r="4768">
          <cell r="A4768" t="str">
            <v>SSGN</v>
          </cell>
          <cell r="B4768" t="str">
            <v>Secondary Service Greater than 5kW w/o ID</v>
          </cell>
          <cell r="C4768">
            <v>50</v>
          </cell>
          <cell r="D4768">
            <v>25</v>
          </cell>
          <cell r="E4768" t="str">
            <v>R=A1R</v>
          </cell>
          <cell r="F4768">
            <v>3</v>
          </cell>
          <cell r="G4768">
            <v>39118</v>
          </cell>
          <cell r="H4768">
            <v>999</v>
          </cell>
          <cell r="I4768">
            <v>4</v>
          </cell>
          <cell r="J4768">
            <v>9</v>
          </cell>
        </row>
        <row r="4769">
          <cell r="A4769" t="str">
            <v>SSGN</v>
          </cell>
          <cell r="B4769" t="str">
            <v>Secondary Service Greater than 5kW w/o ID</v>
          </cell>
          <cell r="C4769">
            <v>50</v>
          </cell>
          <cell r="D4769">
            <v>25</v>
          </cell>
          <cell r="E4769" t="str">
            <v>R=A1R</v>
          </cell>
          <cell r="F4769">
            <v>3</v>
          </cell>
          <cell r="G4769">
            <v>39477</v>
          </cell>
          <cell r="H4769">
            <v>999</v>
          </cell>
          <cell r="I4769">
            <v>4</v>
          </cell>
          <cell r="J4769">
            <v>15</v>
          </cell>
        </row>
        <row r="4770">
          <cell r="A4770" t="str">
            <v>SSGN</v>
          </cell>
          <cell r="B4770" t="str">
            <v>Secondary Service Greater than 5kW w/o ID</v>
          </cell>
          <cell r="C4770">
            <v>50</v>
          </cell>
          <cell r="D4770">
            <v>25</v>
          </cell>
          <cell r="E4770" t="str">
            <v>R=A1D</v>
          </cell>
          <cell r="F4770">
            <v>3</v>
          </cell>
          <cell r="G4770">
            <v>39650</v>
          </cell>
          <cell r="H4770">
            <v>999</v>
          </cell>
          <cell r="I4770">
            <v>4</v>
          </cell>
          <cell r="J4770">
            <v>24</v>
          </cell>
        </row>
        <row r="4771">
          <cell r="A4771" t="str">
            <v>SSGN</v>
          </cell>
          <cell r="B4771" t="str">
            <v>Secondary Service Greater than 5kW w/o ID</v>
          </cell>
          <cell r="C4771">
            <v>50</v>
          </cell>
          <cell r="D4771">
            <v>25</v>
          </cell>
          <cell r="E4771" t="str">
            <v>R=A1D</v>
          </cell>
          <cell r="F4771">
            <v>3</v>
          </cell>
          <cell r="G4771">
            <v>39926</v>
          </cell>
          <cell r="H4771">
            <v>999</v>
          </cell>
          <cell r="I4771">
            <v>4</v>
          </cell>
          <cell r="J4771">
            <v>3</v>
          </cell>
        </row>
        <row r="4772">
          <cell r="A4772" t="str">
            <v>SSGN</v>
          </cell>
          <cell r="B4772" t="str">
            <v>Secondary Service Greater than 5kW w/o ID</v>
          </cell>
          <cell r="C4772">
            <v>50</v>
          </cell>
          <cell r="D4772">
            <v>25</v>
          </cell>
          <cell r="E4772" t="str">
            <v>R=A1D</v>
          </cell>
          <cell r="F4772">
            <v>3</v>
          </cell>
          <cell r="G4772">
            <v>39854</v>
          </cell>
          <cell r="H4772">
            <v>999</v>
          </cell>
          <cell r="I4772">
            <v>4</v>
          </cell>
          <cell r="J4772">
            <v>15</v>
          </cell>
        </row>
        <row r="4773">
          <cell r="A4773" t="str">
            <v>SSNN</v>
          </cell>
          <cell r="B4773" t="str">
            <v>Secondary Service Greater than 5kW w/o ID</v>
          </cell>
          <cell r="C4773">
            <v>50</v>
          </cell>
          <cell r="D4773">
            <v>25</v>
          </cell>
          <cell r="E4773" t="str">
            <v>R=A1D</v>
          </cell>
          <cell r="F4773">
            <v>3</v>
          </cell>
          <cell r="G4773">
            <v>38419</v>
          </cell>
          <cell r="H4773">
            <v>999</v>
          </cell>
          <cell r="I4773">
            <v>4</v>
          </cell>
          <cell r="J4773">
            <v>1</v>
          </cell>
        </row>
        <row r="4774">
          <cell r="A4774" t="str">
            <v>SSGN</v>
          </cell>
          <cell r="B4774" t="str">
            <v>Secondary Service Greater than 5kW w/o ID</v>
          </cell>
          <cell r="C4774">
            <v>50</v>
          </cell>
          <cell r="D4774">
            <v>25</v>
          </cell>
          <cell r="E4774" t="str">
            <v>R=AXS4</v>
          </cell>
          <cell r="F4774">
            <v>3</v>
          </cell>
          <cell r="G4774">
            <v>36161</v>
          </cell>
          <cell r="H4774">
            <v>999</v>
          </cell>
          <cell r="I4774">
            <v>4</v>
          </cell>
          <cell r="J4774">
            <v>2</v>
          </cell>
        </row>
        <row r="4775">
          <cell r="A4775" t="str">
            <v>SSGN</v>
          </cell>
          <cell r="B4775" t="str">
            <v>Secondary Service Greater than 5kW w/o ID</v>
          </cell>
          <cell r="C4775">
            <v>50</v>
          </cell>
          <cell r="D4775">
            <v>25</v>
          </cell>
          <cell r="E4775" t="str">
            <v>R=AXS4</v>
          </cell>
          <cell r="F4775">
            <v>3</v>
          </cell>
          <cell r="G4775">
            <v>36473</v>
          </cell>
          <cell r="H4775">
            <v>999</v>
          </cell>
          <cell r="I4775">
            <v>4</v>
          </cell>
          <cell r="J4775">
            <v>1</v>
          </cell>
        </row>
        <row r="4776">
          <cell r="A4776" t="str">
            <v>SSGN</v>
          </cell>
          <cell r="B4776" t="str">
            <v>Secondary Service Greater than 5kW w/o ID</v>
          </cell>
          <cell r="C4776">
            <v>50</v>
          </cell>
          <cell r="D4776">
            <v>25</v>
          </cell>
          <cell r="E4776" t="str">
            <v>R=A1D</v>
          </cell>
          <cell r="F4776">
            <v>3</v>
          </cell>
          <cell r="G4776">
            <v>37174</v>
          </cell>
          <cell r="H4776">
            <v>999</v>
          </cell>
          <cell r="I4776">
            <v>4</v>
          </cell>
          <cell r="J4776">
            <v>1</v>
          </cell>
        </row>
        <row r="4777">
          <cell r="A4777" t="str">
            <v>SSGN</v>
          </cell>
          <cell r="B4777" t="str">
            <v>Secondary Service Greater than 5kW w/o ID</v>
          </cell>
          <cell r="C4777">
            <v>50</v>
          </cell>
          <cell r="D4777">
            <v>25</v>
          </cell>
          <cell r="E4777" t="str">
            <v>R=A1D</v>
          </cell>
          <cell r="F4777">
            <v>3</v>
          </cell>
          <cell r="G4777">
            <v>38734</v>
          </cell>
          <cell r="H4777">
            <v>999</v>
          </cell>
          <cell r="I4777">
            <v>4</v>
          </cell>
          <cell r="J4777">
            <v>8</v>
          </cell>
        </row>
        <row r="4778">
          <cell r="A4778" t="str">
            <v>SSNN</v>
          </cell>
          <cell r="B4778" t="str">
            <v>Secondary Service Greater than 5kW w/o ID</v>
          </cell>
          <cell r="C4778">
            <v>50</v>
          </cell>
          <cell r="D4778">
            <v>25</v>
          </cell>
          <cell r="E4778" t="str">
            <v>R=A1R</v>
          </cell>
          <cell r="F4778">
            <v>3</v>
          </cell>
          <cell r="G4778">
            <v>39141</v>
          </cell>
          <cell r="H4778">
            <v>999</v>
          </cell>
          <cell r="I4778">
            <v>4</v>
          </cell>
          <cell r="J4778">
            <v>7</v>
          </cell>
        </row>
        <row r="4779">
          <cell r="A4779" t="str">
            <v>SSAN</v>
          </cell>
          <cell r="B4779" t="str">
            <v>Secondary Service Greater than 5kW w/o ID</v>
          </cell>
          <cell r="C4779">
            <v>50</v>
          </cell>
          <cell r="D4779">
            <v>25</v>
          </cell>
          <cell r="E4779" t="str">
            <v>R=A1R</v>
          </cell>
          <cell r="F4779">
            <v>3</v>
          </cell>
          <cell r="G4779">
            <v>39280</v>
          </cell>
          <cell r="H4779">
            <v>999</v>
          </cell>
          <cell r="I4779">
            <v>4</v>
          </cell>
          <cell r="J4779">
            <v>1</v>
          </cell>
        </row>
        <row r="4780">
          <cell r="A4780" t="str">
            <v>SSLN</v>
          </cell>
          <cell r="B4780" t="str">
            <v>Secondary Service Greater than 5kW w/o ID</v>
          </cell>
          <cell r="C4780">
            <v>50</v>
          </cell>
          <cell r="D4780">
            <v>25</v>
          </cell>
          <cell r="E4780" t="str">
            <v>R=A1R</v>
          </cell>
          <cell r="F4780">
            <v>3</v>
          </cell>
          <cell r="G4780">
            <v>39351</v>
          </cell>
          <cell r="H4780">
            <v>999</v>
          </cell>
          <cell r="I4780">
            <v>4</v>
          </cell>
          <cell r="J4780">
            <v>1</v>
          </cell>
        </row>
        <row r="4781">
          <cell r="A4781" t="str">
            <v>SSNN</v>
          </cell>
          <cell r="B4781" t="str">
            <v>Secondary Service Greater than 5kW w/o ID</v>
          </cell>
          <cell r="C4781">
            <v>50</v>
          </cell>
          <cell r="D4781">
            <v>25</v>
          </cell>
          <cell r="E4781" t="str">
            <v>R=A1D</v>
          </cell>
          <cell r="F4781">
            <v>3</v>
          </cell>
          <cell r="G4781">
            <v>40057</v>
          </cell>
          <cell r="H4781">
            <v>999</v>
          </cell>
          <cell r="I4781">
            <v>4</v>
          </cell>
          <cell r="J4781">
            <v>2</v>
          </cell>
        </row>
        <row r="4782">
          <cell r="A4782" t="str">
            <v>SSGN</v>
          </cell>
          <cell r="B4782" t="str">
            <v>Secondary Service Greater than 5kW w/o ID</v>
          </cell>
          <cell r="C4782">
            <v>50</v>
          </cell>
          <cell r="D4782">
            <v>25</v>
          </cell>
          <cell r="E4782" t="str">
            <v>R=A1D</v>
          </cell>
          <cell r="F4782">
            <v>3</v>
          </cell>
          <cell r="G4782">
            <v>38238</v>
          </cell>
          <cell r="H4782">
            <v>999</v>
          </cell>
          <cell r="I4782">
            <v>4</v>
          </cell>
          <cell r="J4782">
            <v>4</v>
          </cell>
        </row>
        <row r="4783">
          <cell r="A4783" t="str">
            <v>SSNN</v>
          </cell>
          <cell r="B4783" t="str">
            <v>Secondary Service Greater than 5kW w/o ID</v>
          </cell>
          <cell r="C4783">
            <v>50</v>
          </cell>
          <cell r="D4783">
            <v>25</v>
          </cell>
          <cell r="E4783" t="str">
            <v>R=A1D</v>
          </cell>
          <cell r="F4783">
            <v>3</v>
          </cell>
          <cell r="G4783">
            <v>37512</v>
          </cell>
          <cell r="H4783">
            <v>999</v>
          </cell>
          <cell r="I4783">
            <v>4</v>
          </cell>
          <cell r="J4783">
            <v>2</v>
          </cell>
        </row>
        <row r="4784">
          <cell r="A4784" t="str">
            <v>SSNN</v>
          </cell>
          <cell r="B4784" t="str">
            <v>Secondary Service Greater than 5kW w/o ID</v>
          </cell>
          <cell r="C4784">
            <v>50</v>
          </cell>
          <cell r="D4784">
            <v>25</v>
          </cell>
          <cell r="E4784" t="str">
            <v>R=A1D</v>
          </cell>
          <cell r="F4784">
            <v>3</v>
          </cell>
          <cell r="G4784">
            <v>38860</v>
          </cell>
          <cell r="H4784">
            <v>999</v>
          </cell>
          <cell r="I4784">
            <v>4</v>
          </cell>
          <cell r="J4784">
            <v>4</v>
          </cell>
        </row>
        <row r="4785">
          <cell r="A4785" t="str">
            <v>SSNN</v>
          </cell>
          <cell r="B4785" t="str">
            <v>Secondary Service Greater than 5kW w/o ID</v>
          </cell>
          <cell r="C4785">
            <v>50</v>
          </cell>
          <cell r="D4785">
            <v>25</v>
          </cell>
          <cell r="E4785" t="str">
            <v>R=A1D</v>
          </cell>
          <cell r="F4785">
            <v>3</v>
          </cell>
          <cell r="G4785">
            <v>38924</v>
          </cell>
          <cell r="H4785">
            <v>999</v>
          </cell>
          <cell r="I4785">
            <v>4</v>
          </cell>
          <cell r="J4785">
            <v>3</v>
          </cell>
        </row>
        <row r="4786">
          <cell r="A4786" t="str">
            <v>SSNN</v>
          </cell>
          <cell r="B4786" t="str">
            <v>Secondary Service Greater than 5kW w/o ID</v>
          </cell>
          <cell r="C4786">
            <v>50</v>
          </cell>
          <cell r="D4786">
            <v>25</v>
          </cell>
          <cell r="E4786" t="str">
            <v>R=A1D</v>
          </cell>
          <cell r="F4786">
            <v>3</v>
          </cell>
          <cell r="G4786">
            <v>39118</v>
          </cell>
          <cell r="H4786">
            <v>999</v>
          </cell>
          <cell r="I4786">
            <v>4</v>
          </cell>
          <cell r="J4786">
            <v>1</v>
          </cell>
        </row>
        <row r="4787">
          <cell r="A4787" t="str">
            <v>SSGN</v>
          </cell>
          <cell r="B4787" t="str">
            <v>Secondary Service Greater than 5kW w/o ID</v>
          </cell>
          <cell r="C4787">
            <v>50</v>
          </cell>
          <cell r="D4787">
            <v>25</v>
          </cell>
          <cell r="E4787" t="str">
            <v>R=A1D+</v>
          </cell>
          <cell r="F4787">
            <v>3</v>
          </cell>
          <cell r="G4787">
            <v>40164</v>
          </cell>
          <cell r="H4787">
            <v>999</v>
          </cell>
          <cell r="I4787">
            <v>4</v>
          </cell>
          <cell r="J4787">
            <v>4</v>
          </cell>
        </row>
        <row r="4788">
          <cell r="A4788" t="str">
            <v>SSNN</v>
          </cell>
          <cell r="B4788" t="str">
            <v>Secondary Service Greater than 5kW w/o ID</v>
          </cell>
          <cell r="C4788">
            <v>50</v>
          </cell>
          <cell r="D4788">
            <v>25</v>
          </cell>
          <cell r="E4788" t="str">
            <v>R=A1D</v>
          </cell>
          <cell r="F4788">
            <v>3</v>
          </cell>
          <cell r="G4788">
            <v>38489</v>
          </cell>
          <cell r="H4788">
            <v>999</v>
          </cell>
          <cell r="I4788">
            <v>4</v>
          </cell>
          <cell r="J4788">
            <v>2</v>
          </cell>
        </row>
        <row r="4789">
          <cell r="A4789" t="str">
            <v>SSGN</v>
          </cell>
          <cell r="B4789" t="str">
            <v>Secondary Service Greater than 5kW w/o ID</v>
          </cell>
          <cell r="C4789">
            <v>50</v>
          </cell>
          <cell r="D4789">
            <v>25</v>
          </cell>
          <cell r="E4789" t="str">
            <v>R=A1D</v>
          </cell>
          <cell r="F4789">
            <v>3</v>
          </cell>
          <cell r="G4789">
            <v>38450</v>
          </cell>
          <cell r="H4789">
            <v>480</v>
          </cell>
          <cell r="I4789">
            <v>4</v>
          </cell>
          <cell r="J4789">
            <v>1</v>
          </cell>
        </row>
        <row r="4790">
          <cell r="A4790" t="str">
            <v>SSGN</v>
          </cell>
          <cell r="B4790" t="str">
            <v>Secondary Service Greater than 5kW w/o ID</v>
          </cell>
          <cell r="C4790">
            <v>50</v>
          </cell>
          <cell r="D4790">
            <v>25</v>
          </cell>
          <cell r="E4790" t="str">
            <v>R=A1D</v>
          </cell>
          <cell r="F4790">
            <v>3</v>
          </cell>
          <cell r="G4790">
            <v>38167</v>
          </cell>
          <cell r="H4790">
            <v>999</v>
          </cell>
          <cell r="I4790">
            <v>4</v>
          </cell>
          <cell r="J4790">
            <v>1</v>
          </cell>
        </row>
        <row r="4791">
          <cell r="A4791" t="str">
            <v>SSPN</v>
          </cell>
          <cell r="B4791" t="str">
            <v>Secondary Service Greater than 5kW w/o ID</v>
          </cell>
          <cell r="C4791">
            <v>50</v>
          </cell>
          <cell r="D4791">
            <v>25</v>
          </cell>
          <cell r="E4791" t="str">
            <v>R=A1D</v>
          </cell>
          <cell r="F4791">
            <v>3</v>
          </cell>
          <cell r="G4791">
            <v>38533</v>
          </cell>
          <cell r="H4791">
            <v>999</v>
          </cell>
          <cell r="I4791">
            <v>4</v>
          </cell>
          <cell r="J4791">
            <v>1</v>
          </cell>
        </row>
        <row r="4792">
          <cell r="A4792" t="str">
            <v>SSNN</v>
          </cell>
          <cell r="B4792" t="str">
            <v>Secondary Service Greater than 5kW w/o ID</v>
          </cell>
          <cell r="C4792">
            <v>50</v>
          </cell>
          <cell r="D4792">
            <v>25</v>
          </cell>
          <cell r="E4792" t="str">
            <v>R=A1D</v>
          </cell>
          <cell r="F4792">
            <v>3</v>
          </cell>
          <cell r="G4792">
            <v>37841</v>
          </cell>
          <cell r="H4792">
            <v>999</v>
          </cell>
          <cell r="I4792">
            <v>4</v>
          </cell>
          <cell r="J4792">
            <v>1</v>
          </cell>
        </row>
        <row r="4793">
          <cell r="A4793" t="str">
            <v>SSGN</v>
          </cell>
          <cell r="B4793" t="str">
            <v>Secondary Service Greater than 5kW w/o ID</v>
          </cell>
          <cell r="C4793">
            <v>50</v>
          </cell>
          <cell r="D4793">
            <v>25</v>
          </cell>
          <cell r="E4793" t="str">
            <v>R=AXS4</v>
          </cell>
          <cell r="F4793">
            <v>3</v>
          </cell>
          <cell r="H4793">
            <v>999</v>
          </cell>
          <cell r="I4793">
            <v>4</v>
          </cell>
          <cell r="J4793">
            <v>1</v>
          </cell>
        </row>
        <row r="4794">
          <cell r="A4794" t="str">
            <v>SSNN</v>
          </cell>
          <cell r="B4794" t="str">
            <v>Secondary Service Greater than 5kW w/o ID</v>
          </cell>
          <cell r="C4794">
            <v>50</v>
          </cell>
          <cell r="D4794">
            <v>25</v>
          </cell>
          <cell r="E4794" t="str">
            <v>R=AXS4</v>
          </cell>
          <cell r="F4794">
            <v>3</v>
          </cell>
          <cell r="H4794">
            <v>480</v>
          </cell>
          <cell r="I4794">
            <v>4</v>
          </cell>
          <cell r="J4794">
            <v>1</v>
          </cell>
        </row>
        <row r="4795">
          <cell r="A4795" t="str">
            <v>SSGN</v>
          </cell>
          <cell r="B4795" t="str">
            <v>Secondary Service Greater than 5kW w/o ID</v>
          </cell>
          <cell r="C4795">
            <v>50</v>
          </cell>
          <cell r="D4795">
            <v>25</v>
          </cell>
          <cell r="E4795" t="str">
            <v>R=AXS4</v>
          </cell>
          <cell r="F4795">
            <v>3</v>
          </cell>
          <cell r="H4795">
            <v>120</v>
          </cell>
          <cell r="I4795">
            <v>4</v>
          </cell>
          <cell r="J4795">
            <v>2</v>
          </cell>
        </row>
        <row r="4796">
          <cell r="A4796" t="str">
            <v>SSGN</v>
          </cell>
          <cell r="B4796" t="str">
            <v>Secondary Service Greater than 5kW w/o ID</v>
          </cell>
          <cell r="C4796">
            <v>50</v>
          </cell>
          <cell r="D4796">
            <v>25</v>
          </cell>
          <cell r="E4796" t="str">
            <v>R=AXS4</v>
          </cell>
          <cell r="F4796">
            <v>3</v>
          </cell>
          <cell r="G4796">
            <v>36654</v>
          </cell>
          <cell r="H4796">
            <v>999</v>
          </cell>
          <cell r="I4796">
            <v>4</v>
          </cell>
          <cell r="J4796">
            <v>1</v>
          </cell>
        </row>
        <row r="4797">
          <cell r="A4797" t="str">
            <v>SSGN</v>
          </cell>
          <cell r="B4797" t="str">
            <v>Secondary Service Greater than 5kW w/o ID</v>
          </cell>
          <cell r="C4797">
            <v>50</v>
          </cell>
          <cell r="D4797">
            <v>25</v>
          </cell>
          <cell r="E4797" t="str">
            <v>R=A1D</v>
          </cell>
          <cell r="F4797">
            <v>3</v>
          </cell>
          <cell r="G4797">
            <v>37676</v>
          </cell>
          <cell r="H4797">
            <v>999</v>
          </cell>
          <cell r="I4797">
            <v>4</v>
          </cell>
          <cell r="J4797">
            <v>2</v>
          </cell>
        </row>
        <row r="4798">
          <cell r="A4798" t="str">
            <v>SSGN</v>
          </cell>
          <cell r="B4798" t="str">
            <v>Secondary Service Greater than 5kW w/o ID</v>
          </cell>
          <cell r="C4798">
            <v>50</v>
          </cell>
          <cell r="D4798">
            <v>25</v>
          </cell>
          <cell r="E4798" t="str">
            <v>R=A1D</v>
          </cell>
          <cell r="F4798">
            <v>3</v>
          </cell>
          <cell r="G4798">
            <v>36816</v>
          </cell>
          <cell r="H4798">
            <v>999</v>
          </cell>
          <cell r="I4798">
            <v>4</v>
          </cell>
          <cell r="J4798">
            <v>9</v>
          </cell>
        </row>
        <row r="4799">
          <cell r="A4799" t="str">
            <v>SSGN</v>
          </cell>
          <cell r="B4799" t="str">
            <v>Secondary Service Greater than 5kW w/o ID</v>
          </cell>
          <cell r="C4799">
            <v>50</v>
          </cell>
          <cell r="D4799">
            <v>25</v>
          </cell>
          <cell r="E4799" t="str">
            <v>R=A1D</v>
          </cell>
          <cell r="F4799">
            <v>3</v>
          </cell>
          <cell r="G4799">
            <v>37097</v>
          </cell>
          <cell r="H4799">
            <v>999</v>
          </cell>
          <cell r="I4799">
            <v>4</v>
          </cell>
          <cell r="J4799">
            <v>3</v>
          </cell>
        </row>
        <row r="4800">
          <cell r="A4800" t="str">
            <v>SSGN</v>
          </cell>
          <cell r="B4800" t="str">
            <v>Secondary Service Greater than 5kW w/o ID</v>
          </cell>
          <cell r="C4800">
            <v>50</v>
          </cell>
          <cell r="D4800">
            <v>25</v>
          </cell>
          <cell r="E4800" t="str">
            <v>R=A1D</v>
          </cell>
          <cell r="F4800">
            <v>3</v>
          </cell>
          <cell r="G4800">
            <v>37321</v>
          </cell>
          <cell r="H4800">
            <v>999</v>
          </cell>
          <cell r="I4800">
            <v>4</v>
          </cell>
          <cell r="J4800">
            <v>1</v>
          </cell>
        </row>
        <row r="4801">
          <cell r="A4801" t="str">
            <v>SSGN</v>
          </cell>
          <cell r="B4801" t="str">
            <v>Secondary Service Greater than 5kW w/o ID</v>
          </cell>
          <cell r="C4801">
            <v>50</v>
          </cell>
          <cell r="D4801">
            <v>25</v>
          </cell>
          <cell r="E4801" t="str">
            <v>R=A1D</v>
          </cell>
          <cell r="F4801">
            <v>3</v>
          </cell>
          <cell r="G4801">
            <v>39118</v>
          </cell>
          <cell r="H4801">
            <v>999</v>
          </cell>
          <cell r="I4801">
            <v>4</v>
          </cell>
          <cell r="J4801">
            <v>1</v>
          </cell>
        </row>
        <row r="4802">
          <cell r="A4802" t="str">
            <v>SSGN</v>
          </cell>
          <cell r="B4802" t="str">
            <v>Secondary Service Greater than 5kW w/o ID</v>
          </cell>
          <cell r="C4802">
            <v>50</v>
          </cell>
          <cell r="D4802">
            <v>25</v>
          </cell>
          <cell r="E4802" t="str">
            <v>R=A1D</v>
          </cell>
          <cell r="F4802">
            <v>3</v>
          </cell>
          <cell r="G4802">
            <v>37841</v>
          </cell>
          <cell r="H4802">
            <v>999</v>
          </cell>
          <cell r="I4802">
            <v>4</v>
          </cell>
          <cell r="J4802">
            <v>4</v>
          </cell>
        </row>
        <row r="4803">
          <cell r="A4803" t="str">
            <v>SSNN</v>
          </cell>
          <cell r="B4803" t="str">
            <v>Secondary Service Greater than 5kW w/o ID</v>
          </cell>
          <cell r="C4803">
            <v>50</v>
          </cell>
          <cell r="D4803">
            <v>25</v>
          </cell>
          <cell r="E4803" t="str">
            <v>R=A1D</v>
          </cell>
          <cell r="F4803">
            <v>3</v>
          </cell>
          <cell r="G4803">
            <v>36822</v>
          </cell>
          <cell r="H4803">
            <v>999</v>
          </cell>
          <cell r="I4803">
            <v>3</v>
          </cell>
          <cell r="J4803">
            <v>2</v>
          </cell>
        </row>
        <row r="4804">
          <cell r="A4804" t="str">
            <v>SSNN</v>
          </cell>
          <cell r="B4804" t="str">
            <v>Secondary Service Greater than 5kW w/o ID</v>
          </cell>
          <cell r="C4804">
            <v>50</v>
          </cell>
          <cell r="D4804">
            <v>25</v>
          </cell>
          <cell r="E4804" t="str">
            <v>R=A1D</v>
          </cell>
          <cell r="F4804">
            <v>3</v>
          </cell>
          <cell r="G4804">
            <v>37097</v>
          </cell>
          <cell r="H4804">
            <v>999</v>
          </cell>
          <cell r="I4804">
            <v>4</v>
          </cell>
          <cell r="J4804">
            <v>3</v>
          </cell>
        </row>
        <row r="4805">
          <cell r="A4805" t="str">
            <v>SSNN</v>
          </cell>
          <cell r="B4805" t="str">
            <v>Secondary Service Greater than 5kW w/o ID</v>
          </cell>
          <cell r="C4805">
            <v>50</v>
          </cell>
          <cell r="D4805">
            <v>25</v>
          </cell>
          <cell r="E4805" t="str">
            <v>R=A1D</v>
          </cell>
          <cell r="F4805">
            <v>3</v>
          </cell>
          <cell r="G4805">
            <v>37321</v>
          </cell>
          <cell r="H4805">
            <v>999</v>
          </cell>
          <cell r="I4805">
            <v>4</v>
          </cell>
          <cell r="J4805">
            <v>3</v>
          </cell>
        </row>
        <row r="4806">
          <cell r="A4806" t="str">
            <v>SSGN</v>
          </cell>
          <cell r="B4806" t="str">
            <v>Secondary Service Greater than 5kW w/o ID</v>
          </cell>
          <cell r="C4806">
            <v>50</v>
          </cell>
          <cell r="D4806">
            <v>25</v>
          </cell>
          <cell r="E4806" t="str">
            <v>R=A1D</v>
          </cell>
          <cell r="F4806">
            <v>3</v>
          </cell>
          <cell r="G4806">
            <v>37439</v>
          </cell>
          <cell r="H4806">
            <v>999</v>
          </cell>
          <cell r="I4806">
            <v>4</v>
          </cell>
          <cell r="J4806">
            <v>27</v>
          </cell>
        </row>
        <row r="4807">
          <cell r="A4807" t="str">
            <v>SSGN</v>
          </cell>
          <cell r="B4807" t="str">
            <v>Secondary Service Greater than 5kW w/o ID</v>
          </cell>
          <cell r="C4807">
            <v>50</v>
          </cell>
          <cell r="D4807">
            <v>25</v>
          </cell>
          <cell r="E4807" t="str">
            <v>R=A1D</v>
          </cell>
          <cell r="F4807">
            <v>3</v>
          </cell>
          <cell r="G4807">
            <v>37512</v>
          </cell>
          <cell r="H4807">
            <v>999</v>
          </cell>
          <cell r="I4807">
            <v>4</v>
          </cell>
          <cell r="J4807">
            <v>4</v>
          </cell>
        </row>
        <row r="4808">
          <cell r="A4808" t="str">
            <v>SSGN</v>
          </cell>
          <cell r="B4808" t="str">
            <v>Secondary Service Greater than 5kW w/o ID</v>
          </cell>
          <cell r="C4808">
            <v>50</v>
          </cell>
          <cell r="D4808">
            <v>25</v>
          </cell>
          <cell r="E4808" t="str">
            <v>R=A1R</v>
          </cell>
          <cell r="F4808">
            <v>3</v>
          </cell>
          <cell r="G4808">
            <v>38734</v>
          </cell>
          <cell r="H4808">
            <v>999</v>
          </cell>
          <cell r="I4808">
            <v>4</v>
          </cell>
          <cell r="J4808">
            <v>1</v>
          </cell>
        </row>
        <row r="4809">
          <cell r="A4809" t="str">
            <v>SSNN</v>
          </cell>
          <cell r="B4809" t="str">
            <v>Secondary Service Greater than 5kW w/o ID</v>
          </cell>
          <cell r="C4809">
            <v>50</v>
          </cell>
          <cell r="D4809">
            <v>25</v>
          </cell>
          <cell r="E4809" t="str">
            <v>R=A1R</v>
          </cell>
          <cell r="F4809">
            <v>3</v>
          </cell>
          <cell r="G4809">
            <v>39477</v>
          </cell>
          <cell r="H4809">
            <v>999</v>
          </cell>
          <cell r="I4809">
            <v>4</v>
          </cell>
          <cell r="J4809">
            <v>3</v>
          </cell>
        </row>
        <row r="4810">
          <cell r="A4810" t="str">
            <v>SSNN</v>
          </cell>
          <cell r="B4810" t="str">
            <v>Secondary Service Greater than 5kW w/o ID</v>
          </cell>
          <cell r="C4810">
            <v>50</v>
          </cell>
          <cell r="D4810">
            <v>25</v>
          </cell>
          <cell r="E4810" t="str">
            <v>R=A1D</v>
          </cell>
          <cell r="F4810">
            <v>3</v>
          </cell>
          <cell r="G4810">
            <v>39638</v>
          </cell>
          <cell r="H4810">
            <v>999</v>
          </cell>
          <cell r="I4810">
            <v>4</v>
          </cell>
          <cell r="J4810">
            <v>5</v>
          </cell>
        </row>
        <row r="4811">
          <cell r="A4811" t="str">
            <v>SSNN</v>
          </cell>
          <cell r="B4811" t="str">
            <v>Secondary Service Greater than 5kW w/o ID</v>
          </cell>
          <cell r="C4811">
            <v>50</v>
          </cell>
          <cell r="D4811">
            <v>25</v>
          </cell>
          <cell r="E4811" t="str">
            <v>R=A1D</v>
          </cell>
          <cell r="F4811">
            <v>3</v>
          </cell>
          <cell r="G4811">
            <v>39650</v>
          </cell>
          <cell r="H4811">
            <v>999</v>
          </cell>
          <cell r="I4811">
            <v>4</v>
          </cell>
          <cell r="J4811">
            <v>2</v>
          </cell>
        </row>
        <row r="4812">
          <cell r="A4812" t="str">
            <v>SSGN</v>
          </cell>
          <cell r="B4812" t="str">
            <v>Secondary Service Greater than 5kW w/o ID</v>
          </cell>
          <cell r="C4812">
            <v>50</v>
          </cell>
          <cell r="D4812">
            <v>25</v>
          </cell>
          <cell r="E4812" t="str">
            <v>R=A1D</v>
          </cell>
          <cell r="F4812">
            <v>3</v>
          </cell>
          <cell r="G4812">
            <v>38419</v>
          </cell>
          <cell r="H4812">
            <v>999</v>
          </cell>
          <cell r="I4812">
            <v>4</v>
          </cell>
          <cell r="J4812">
            <v>8</v>
          </cell>
        </row>
        <row r="4813">
          <cell r="A4813" t="str">
            <v>SSNN</v>
          </cell>
          <cell r="B4813" t="str">
            <v>Secondary Service Greater than 5kW w/o ID</v>
          </cell>
          <cell r="C4813">
            <v>50</v>
          </cell>
          <cell r="D4813">
            <v>25</v>
          </cell>
          <cell r="E4813" t="str">
            <v>R=A1D</v>
          </cell>
          <cell r="F4813">
            <v>3</v>
          </cell>
          <cell r="G4813">
            <v>38568</v>
          </cell>
          <cell r="H4813">
            <v>999</v>
          </cell>
          <cell r="I4813">
            <v>4</v>
          </cell>
          <cell r="J4813">
            <v>4</v>
          </cell>
        </row>
        <row r="4814">
          <cell r="A4814" t="str">
            <v>SSNN</v>
          </cell>
          <cell r="B4814" t="str">
            <v>Secondary Service Greater than 5kW w/o ID</v>
          </cell>
          <cell r="C4814">
            <v>50</v>
          </cell>
          <cell r="D4814">
            <v>25</v>
          </cell>
          <cell r="E4814" t="str">
            <v>R=A1D</v>
          </cell>
          <cell r="F4814">
            <v>3</v>
          </cell>
          <cell r="G4814">
            <v>38202</v>
          </cell>
          <cell r="H4814">
            <v>999</v>
          </cell>
          <cell r="I4814">
            <v>3</v>
          </cell>
          <cell r="J4814">
            <v>1</v>
          </cell>
        </row>
        <row r="4815">
          <cell r="A4815" t="str">
            <v>SSGN</v>
          </cell>
          <cell r="B4815" t="str">
            <v>Secondary Service Greater than 5kW w/o ID</v>
          </cell>
          <cell r="C4815">
            <v>50</v>
          </cell>
          <cell r="D4815">
            <v>25</v>
          </cell>
          <cell r="E4815" t="str">
            <v>R=A1D</v>
          </cell>
          <cell r="F4815">
            <v>3</v>
          </cell>
          <cell r="G4815">
            <v>38202</v>
          </cell>
          <cell r="H4815">
            <v>999</v>
          </cell>
          <cell r="I4815">
            <v>3</v>
          </cell>
          <cell r="J4815">
            <v>1</v>
          </cell>
        </row>
        <row r="4816">
          <cell r="A4816" t="str">
            <v>SSGN</v>
          </cell>
          <cell r="B4816" t="str">
            <v>Secondary Service Greater than 5kW w/o ID</v>
          </cell>
          <cell r="C4816">
            <v>50</v>
          </cell>
          <cell r="D4816">
            <v>25</v>
          </cell>
          <cell r="E4816" t="str">
            <v>R=A1D</v>
          </cell>
          <cell r="F4816">
            <v>3</v>
          </cell>
          <cell r="G4816">
            <v>38183</v>
          </cell>
          <cell r="H4816">
            <v>999</v>
          </cell>
          <cell r="I4816">
            <v>4</v>
          </cell>
          <cell r="J4816">
            <v>6</v>
          </cell>
        </row>
        <row r="4817">
          <cell r="A4817" t="str">
            <v>SSGN</v>
          </cell>
          <cell r="B4817" t="str">
            <v>Secondary Service Greater than 5kW w/o ID</v>
          </cell>
          <cell r="C4817">
            <v>50</v>
          </cell>
          <cell r="D4817">
            <v>25</v>
          </cell>
          <cell r="E4817" t="str">
            <v>R=A1D</v>
          </cell>
          <cell r="F4817">
            <v>3</v>
          </cell>
          <cell r="G4817">
            <v>38533</v>
          </cell>
          <cell r="H4817">
            <v>999</v>
          </cell>
          <cell r="I4817">
            <v>4</v>
          </cell>
          <cell r="J4817">
            <v>9</v>
          </cell>
        </row>
        <row r="4818">
          <cell r="A4818" t="str">
            <v>SSGN</v>
          </cell>
          <cell r="B4818" t="str">
            <v>Secondary Service Greater than 5kW w/o ID</v>
          </cell>
          <cell r="C4818">
            <v>50</v>
          </cell>
          <cell r="D4818">
            <v>25</v>
          </cell>
          <cell r="E4818" t="str">
            <v>R=A1D</v>
          </cell>
          <cell r="F4818">
            <v>3</v>
          </cell>
          <cell r="G4818">
            <v>37811</v>
          </cell>
          <cell r="H4818">
            <v>999</v>
          </cell>
          <cell r="I4818">
            <v>4</v>
          </cell>
          <cell r="J4818">
            <v>1</v>
          </cell>
        </row>
        <row r="4819">
          <cell r="A4819" t="str">
            <v>SSGN</v>
          </cell>
          <cell r="B4819" t="str">
            <v>Secondary Service Greater than 5kW w/o ID</v>
          </cell>
          <cell r="C4819">
            <v>50</v>
          </cell>
          <cell r="D4819">
            <v>25</v>
          </cell>
          <cell r="E4819" t="str">
            <v>R=AXS4</v>
          </cell>
          <cell r="F4819">
            <v>3</v>
          </cell>
          <cell r="G4819">
            <v>36454</v>
          </cell>
          <cell r="H4819">
            <v>999</v>
          </cell>
          <cell r="I4819">
            <v>4</v>
          </cell>
          <cell r="J4819">
            <v>4</v>
          </cell>
        </row>
        <row r="4820">
          <cell r="A4820" t="str">
            <v>SSGN</v>
          </cell>
          <cell r="B4820" t="str">
            <v>Secondary Service Greater than 5kW w/o ID</v>
          </cell>
          <cell r="C4820">
            <v>50</v>
          </cell>
          <cell r="D4820">
            <v>25</v>
          </cell>
          <cell r="E4820" t="str">
            <v>R=AXS4</v>
          </cell>
          <cell r="F4820">
            <v>3</v>
          </cell>
          <cell r="G4820">
            <v>36524</v>
          </cell>
          <cell r="H4820">
            <v>999</v>
          </cell>
          <cell r="I4820">
            <v>4</v>
          </cell>
          <cell r="J4820">
            <v>15</v>
          </cell>
        </row>
        <row r="4821">
          <cell r="A4821" t="str">
            <v>SSPN</v>
          </cell>
          <cell r="B4821" t="str">
            <v>Secondary Service Greater than 5kW w/o ID</v>
          </cell>
          <cell r="C4821">
            <v>50</v>
          </cell>
          <cell r="D4821">
            <v>25</v>
          </cell>
          <cell r="E4821" t="str">
            <v>R=A1D</v>
          </cell>
          <cell r="F4821">
            <v>3</v>
          </cell>
          <cell r="G4821">
            <v>37676</v>
          </cell>
          <cell r="H4821">
            <v>999</v>
          </cell>
          <cell r="I4821">
            <v>3</v>
          </cell>
          <cell r="J4821">
            <v>1</v>
          </cell>
        </row>
        <row r="4822">
          <cell r="A4822" t="str">
            <v>SSNN</v>
          </cell>
          <cell r="B4822" t="str">
            <v>Secondary Service Greater than 5kW w/o ID</v>
          </cell>
          <cell r="C4822">
            <v>50</v>
          </cell>
          <cell r="D4822">
            <v>25</v>
          </cell>
          <cell r="E4822" t="str">
            <v>R=A1D</v>
          </cell>
          <cell r="F4822">
            <v>3</v>
          </cell>
          <cell r="G4822">
            <v>37071</v>
          </cell>
          <cell r="H4822">
            <v>999</v>
          </cell>
          <cell r="I4822">
            <v>4</v>
          </cell>
          <cell r="J4822">
            <v>2</v>
          </cell>
        </row>
        <row r="4823">
          <cell r="A4823" t="str">
            <v>SSGN</v>
          </cell>
          <cell r="B4823" t="str">
            <v>Secondary Service Greater than 5kW w/o ID</v>
          </cell>
          <cell r="C4823">
            <v>50</v>
          </cell>
          <cell r="D4823">
            <v>25</v>
          </cell>
          <cell r="E4823" t="str">
            <v>R=A1D</v>
          </cell>
          <cell r="F4823">
            <v>3</v>
          </cell>
          <cell r="G4823">
            <v>38730</v>
          </cell>
          <cell r="H4823">
            <v>999</v>
          </cell>
          <cell r="I4823">
            <v>4</v>
          </cell>
          <cell r="J4823">
            <v>5</v>
          </cell>
        </row>
        <row r="4824">
          <cell r="A4824" t="str">
            <v>SSNN</v>
          </cell>
          <cell r="B4824" t="str">
            <v>Secondary Service Greater than 5kW w/o ID</v>
          </cell>
          <cell r="C4824">
            <v>50</v>
          </cell>
          <cell r="D4824">
            <v>25</v>
          </cell>
          <cell r="E4824" t="str">
            <v>R=A1R</v>
          </cell>
          <cell r="F4824">
            <v>3</v>
          </cell>
          <cell r="G4824">
            <v>39280</v>
          </cell>
          <cell r="H4824">
            <v>999</v>
          </cell>
          <cell r="I4824">
            <v>4</v>
          </cell>
          <cell r="J4824">
            <v>9</v>
          </cell>
        </row>
        <row r="4825">
          <cell r="A4825" t="str">
            <v>SSNN</v>
          </cell>
          <cell r="B4825" t="str">
            <v>Secondary Service Greater than 5kW w/o ID</v>
          </cell>
          <cell r="C4825">
            <v>50</v>
          </cell>
          <cell r="D4825">
            <v>25</v>
          </cell>
          <cell r="E4825" t="str">
            <v>R=A1R</v>
          </cell>
          <cell r="F4825">
            <v>3</v>
          </cell>
          <cell r="G4825">
            <v>39364</v>
          </cell>
          <cell r="H4825">
            <v>999</v>
          </cell>
          <cell r="I4825">
            <v>4</v>
          </cell>
          <cell r="J4825">
            <v>3</v>
          </cell>
        </row>
        <row r="4826">
          <cell r="A4826" t="str">
            <v>SSGN</v>
          </cell>
          <cell r="B4826" t="str">
            <v>Secondary Service Greater than 5kW w/o ID</v>
          </cell>
          <cell r="C4826">
            <v>50</v>
          </cell>
          <cell r="D4826">
            <v>25</v>
          </cell>
          <cell r="E4826" t="str">
            <v>R=AXS4</v>
          </cell>
          <cell r="F4826">
            <v>3</v>
          </cell>
          <cell r="H4826">
            <v>480</v>
          </cell>
          <cell r="I4826">
            <v>3</v>
          </cell>
          <cell r="J4826">
            <v>2</v>
          </cell>
        </row>
        <row r="4827">
          <cell r="A4827" t="str">
            <v>SSAN</v>
          </cell>
          <cell r="B4827" t="str">
            <v>Secondary Service Greater than 5kW w/o ID</v>
          </cell>
          <cell r="C4827">
            <v>50</v>
          </cell>
          <cell r="D4827">
            <v>25</v>
          </cell>
          <cell r="E4827" t="str">
            <v>R=A1D</v>
          </cell>
          <cell r="F4827">
            <v>3</v>
          </cell>
          <cell r="G4827">
            <v>38238</v>
          </cell>
          <cell r="H4827">
            <v>999</v>
          </cell>
          <cell r="I4827">
            <v>4</v>
          </cell>
          <cell r="J4827">
            <v>1</v>
          </cell>
        </row>
        <row r="4828">
          <cell r="A4828" t="str">
            <v>SSGN</v>
          </cell>
          <cell r="B4828" t="str">
            <v>Secondary Service Greater than 5kW w/o ID</v>
          </cell>
          <cell r="C4828">
            <v>50</v>
          </cell>
          <cell r="D4828">
            <v>25</v>
          </cell>
          <cell r="E4828" t="str">
            <v>R=A1D</v>
          </cell>
          <cell r="F4828">
            <v>3</v>
          </cell>
          <cell r="G4828">
            <v>38202</v>
          </cell>
          <cell r="H4828">
            <v>999</v>
          </cell>
          <cell r="I4828">
            <v>4</v>
          </cell>
          <cell r="J4828">
            <v>1</v>
          </cell>
        </row>
        <row r="4829">
          <cell r="A4829" t="str">
            <v>SSGN</v>
          </cell>
          <cell r="B4829" t="str">
            <v>Secondary Service Greater than 5kW w/o ID</v>
          </cell>
          <cell r="C4829">
            <v>50</v>
          </cell>
          <cell r="D4829">
            <v>25</v>
          </cell>
          <cell r="E4829" t="str">
            <v>R=A1D</v>
          </cell>
          <cell r="F4829">
            <v>3</v>
          </cell>
          <cell r="G4829">
            <v>37811</v>
          </cell>
          <cell r="H4829">
            <v>999</v>
          </cell>
          <cell r="I4829">
            <v>4</v>
          </cell>
          <cell r="J4829">
            <v>13</v>
          </cell>
        </row>
        <row r="4830">
          <cell r="A4830" t="str">
            <v>SSGN</v>
          </cell>
          <cell r="B4830" t="str">
            <v>Secondary Service Greater than 5kW w/o ID</v>
          </cell>
          <cell r="C4830">
            <v>50</v>
          </cell>
          <cell r="D4830">
            <v>25</v>
          </cell>
          <cell r="E4830" t="str">
            <v>R=A1D</v>
          </cell>
          <cell r="F4830">
            <v>3</v>
          </cell>
          <cell r="G4830">
            <v>36822</v>
          </cell>
          <cell r="H4830">
            <v>999</v>
          </cell>
          <cell r="I4830">
            <v>3</v>
          </cell>
          <cell r="J4830">
            <v>3</v>
          </cell>
        </row>
        <row r="4831">
          <cell r="A4831" t="str">
            <v>SSGN</v>
          </cell>
          <cell r="B4831" t="str">
            <v>Secondary Service Greater than 5kW w/o ID</v>
          </cell>
          <cell r="C4831">
            <v>50</v>
          </cell>
          <cell r="D4831">
            <v>25</v>
          </cell>
          <cell r="E4831" t="str">
            <v>R=A1D</v>
          </cell>
          <cell r="F4831">
            <v>3</v>
          </cell>
          <cell r="G4831">
            <v>37238</v>
          </cell>
          <cell r="H4831">
            <v>999</v>
          </cell>
          <cell r="I4831">
            <v>4</v>
          </cell>
          <cell r="J4831">
            <v>3</v>
          </cell>
        </row>
        <row r="4832">
          <cell r="A4832" t="str">
            <v>SSNN</v>
          </cell>
          <cell r="B4832" t="str">
            <v>Secondary Service Greater than 5kW w/o ID</v>
          </cell>
          <cell r="C4832">
            <v>50</v>
          </cell>
          <cell r="D4832">
            <v>25</v>
          </cell>
          <cell r="E4832" t="str">
            <v>R=A1D</v>
          </cell>
          <cell r="F4832">
            <v>3</v>
          </cell>
          <cell r="G4832">
            <v>38734</v>
          </cell>
          <cell r="H4832">
            <v>999</v>
          </cell>
          <cell r="I4832">
            <v>4</v>
          </cell>
          <cell r="J4832">
            <v>3</v>
          </cell>
        </row>
        <row r="4833">
          <cell r="A4833" t="str">
            <v>SSGN</v>
          </cell>
          <cell r="B4833" t="str">
            <v>Secondary Service Greater than 5kW w/o ID</v>
          </cell>
          <cell r="C4833">
            <v>50</v>
          </cell>
          <cell r="D4833">
            <v>25</v>
          </cell>
          <cell r="E4833" t="str">
            <v>R=A1D</v>
          </cell>
          <cell r="F4833">
            <v>3</v>
          </cell>
          <cell r="G4833">
            <v>38860</v>
          </cell>
          <cell r="H4833">
            <v>999</v>
          </cell>
          <cell r="I4833">
            <v>4</v>
          </cell>
          <cell r="J4833">
            <v>13</v>
          </cell>
        </row>
        <row r="4834">
          <cell r="A4834" t="str">
            <v>SSNN</v>
          </cell>
          <cell r="B4834" t="str">
            <v>Secondary Service Greater than 5kW w/o ID</v>
          </cell>
          <cell r="C4834">
            <v>50</v>
          </cell>
          <cell r="D4834">
            <v>25</v>
          </cell>
          <cell r="E4834" t="str">
            <v>R=A1R</v>
          </cell>
          <cell r="F4834">
            <v>3</v>
          </cell>
          <cell r="G4834">
            <v>39342</v>
          </cell>
          <cell r="H4834">
            <v>999</v>
          </cell>
          <cell r="I4834">
            <v>4</v>
          </cell>
          <cell r="J4834">
            <v>1</v>
          </cell>
        </row>
        <row r="4835">
          <cell r="A4835" t="str">
            <v>SSPN</v>
          </cell>
          <cell r="B4835" t="str">
            <v>Secondary Service Greater than 5kW w/o ID</v>
          </cell>
          <cell r="C4835">
            <v>50</v>
          </cell>
          <cell r="D4835">
            <v>25</v>
          </cell>
          <cell r="E4835" t="str">
            <v>R=A1D</v>
          </cell>
          <cell r="F4835">
            <v>3</v>
          </cell>
          <cell r="G4835">
            <v>39854</v>
          </cell>
          <cell r="H4835">
            <v>999</v>
          </cell>
          <cell r="I4835">
            <v>4</v>
          </cell>
          <cell r="J4835">
            <v>1</v>
          </cell>
        </row>
        <row r="4836">
          <cell r="A4836" t="str">
            <v>SSGN</v>
          </cell>
          <cell r="B4836" t="str">
            <v>Secondary Service Greater than 5kW w/o ID</v>
          </cell>
          <cell r="C4836">
            <v>50</v>
          </cell>
          <cell r="D4836">
            <v>25</v>
          </cell>
          <cell r="E4836" t="str">
            <v>R=AXS4</v>
          </cell>
          <cell r="F4836">
            <v>3</v>
          </cell>
          <cell r="H4836">
            <v>208</v>
          </cell>
          <cell r="I4836">
            <v>4</v>
          </cell>
          <cell r="J4836">
            <v>7</v>
          </cell>
        </row>
        <row r="4837">
          <cell r="A4837" t="str">
            <v>SSNN</v>
          </cell>
          <cell r="B4837" t="str">
            <v>Secondary Service Greater than 5kW w/o ID</v>
          </cell>
          <cell r="C4837">
            <v>50</v>
          </cell>
          <cell r="D4837">
            <v>25</v>
          </cell>
          <cell r="E4837" t="str">
            <v>R=A1D</v>
          </cell>
          <cell r="F4837">
            <v>3</v>
          </cell>
          <cell r="G4837">
            <v>38335</v>
          </cell>
          <cell r="H4837">
            <v>999</v>
          </cell>
          <cell r="I4837">
            <v>4</v>
          </cell>
          <cell r="J4837">
            <v>1</v>
          </cell>
        </row>
        <row r="4838">
          <cell r="A4838" t="str">
            <v>SSPN</v>
          </cell>
          <cell r="B4838" t="str">
            <v>Secondary Service Greater than 5kW w/o ID</v>
          </cell>
          <cell r="C4838">
            <v>50</v>
          </cell>
          <cell r="D4838">
            <v>25</v>
          </cell>
          <cell r="E4838" t="str">
            <v>R=A1D</v>
          </cell>
          <cell r="F4838">
            <v>3</v>
          </cell>
          <cell r="G4838">
            <v>38533</v>
          </cell>
          <cell r="H4838">
            <v>999</v>
          </cell>
          <cell r="I4838">
            <v>3</v>
          </cell>
          <cell r="J4838">
            <v>2</v>
          </cell>
        </row>
        <row r="4839">
          <cell r="A4839" t="str">
            <v>SSGN</v>
          </cell>
          <cell r="B4839" t="str">
            <v>Secondary Service Greater than 5kW w/o ID</v>
          </cell>
          <cell r="C4839">
            <v>50</v>
          </cell>
          <cell r="D4839">
            <v>25</v>
          </cell>
          <cell r="E4839" t="str">
            <v>R=AXS4</v>
          </cell>
          <cell r="F4839">
            <v>3</v>
          </cell>
          <cell r="H4839">
            <v>208</v>
          </cell>
          <cell r="I4839">
            <v>4</v>
          </cell>
          <cell r="J4839">
            <v>1</v>
          </cell>
        </row>
        <row r="4840">
          <cell r="A4840" t="str">
            <v>SSNN</v>
          </cell>
          <cell r="B4840" t="str">
            <v>Secondary Service Greater than 5kW w/o ID</v>
          </cell>
          <cell r="C4840">
            <v>50</v>
          </cell>
          <cell r="D4840">
            <v>25</v>
          </cell>
          <cell r="E4840" t="str">
            <v>R=AXS4</v>
          </cell>
          <cell r="F4840">
            <v>3</v>
          </cell>
          <cell r="G4840">
            <v>35065</v>
          </cell>
          <cell r="H4840">
            <v>999</v>
          </cell>
          <cell r="I4840">
            <v>4</v>
          </cell>
          <cell r="J4840">
            <v>1</v>
          </cell>
        </row>
        <row r="4841">
          <cell r="A4841" t="str">
            <v>SSGN</v>
          </cell>
          <cell r="B4841" t="str">
            <v>Secondary Service Greater than 5kW w/o ID</v>
          </cell>
          <cell r="C4841">
            <v>50</v>
          </cell>
          <cell r="D4841">
            <v>25</v>
          </cell>
          <cell r="E4841" t="str">
            <v>R=AXS4</v>
          </cell>
          <cell r="F4841">
            <v>3</v>
          </cell>
          <cell r="G4841">
            <v>36454</v>
          </cell>
          <cell r="H4841">
            <v>999</v>
          </cell>
          <cell r="I4841">
            <v>4</v>
          </cell>
          <cell r="J4841">
            <v>3</v>
          </cell>
        </row>
        <row r="4842">
          <cell r="A4842" t="str">
            <v>SSNN</v>
          </cell>
          <cell r="B4842" t="str">
            <v>Secondary Service Greater than 5kW w/o ID</v>
          </cell>
          <cell r="C4842">
            <v>50</v>
          </cell>
          <cell r="D4842">
            <v>25</v>
          </cell>
          <cell r="E4842" t="str">
            <v>R=A1D</v>
          </cell>
          <cell r="F4842">
            <v>3</v>
          </cell>
          <cell r="G4842">
            <v>38730</v>
          </cell>
          <cell r="H4842">
            <v>999</v>
          </cell>
          <cell r="I4842">
            <v>4</v>
          </cell>
          <cell r="J4842">
            <v>3</v>
          </cell>
        </row>
        <row r="4843">
          <cell r="A4843" t="str">
            <v>SSNN</v>
          </cell>
          <cell r="B4843" t="str">
            <v>Secondary Service Greater than 5kW w/o ID</v>
          </cell>
          <cell r="C4843">
            <v>50</v>
          </cell>
          <cell r="D4843">
            <v>25</v>
          </cell>
          <cell r="E4843" t="str">
            <v>R=A1D</v>
          </cell>
          <cell r="F4843">
            <v>3</v>
          </cell>
          <cell r="G4843">
            <v>36816</v>
          </cell>
          <cell r="H4843">
            <v>999</v>
          </cell>
          <cell r="I4843">
            <v>4</v>
          </cell>
          <cell r="J4843">
            <v>1</v>
          </cell>
        </row>
        <row r="4844">
          <cell r="A4844" t="str">
            <v>SSNN</v>
          </cell>
          <cell r="B4844" t="str">
            <v>Secondary Service Greater than 5kW w/o ID</v>
          </cell>
          <cell r="C4844">
            <v>50</v>
          </cell>
          <cell r="D4844">
            <v>25</v>
          </cell>
          <cell r="E4844" t="str">
            <v>R=A1R</v>
          </cell>
          <cell r="F4844">
            <v>3</v>
          </cell>
          <cell r="G4844">
            <v>38238</v>
          </cell>
          <cell r="H4844">
            <v>999</v>
          </cell>
          <cell r="I4844">
            <v>4</v>
          </cell>
          <cell r="J4844">
            <v>1</v>
          </cell>
        </row>
        <row r="4845">
          <cell r="A4845" t="str">
            <v>SSGN</v>
          </cell>
          <cell r="B4845" t="str">
            <v>Secondary Service Greater than 5kW w/o ID</v>
          </cell>
          <cell r="C4845">
            <v>50</v>
          </cell>
          <cell r="D4845">
            <v>25</v>
          </cell>
          <cell r="E4845" t="str">
            <v>R=AXS4</v>
          </cell>
          <cell r="F4845">
            <v>3</v>
          </cell>
          <cell r="G4845">
            <v>36405</v>
          </cell>
          <cell r="H4845">
            <v>999</v>
          </cell>
          <cell r="I4845">
            <v>4</v>
          </cell>
          <cell r="J4845">
            <v>2</v>
          </cell>
        </row>
        <row r="4846">
          <cell r="A4846" t="str">
            <v>SSNN</v>
          </cell>
          <cell r="B4846" t="str">
            <v>Secondary Service Greater than 5kW w/o ID</v>
          </cell>
          <cell r="C4846">
            <v>50</v>
          </cell>
          <cell r="D4846">
            <v>25</v>
          </cell>
          <cell r="E4846" t="str">
            <v>R=A1D</v>
          </cell>
          <cell r="F4846">
            <v>3</v>
          </cell>
          <cell r="G4846">
            <v>37238</v>
          </cell>
          <cell r="H4846">
            <v>999</v>
          </cell>
          <cell r="I4846">
            <v>4</v>
          </cell>
          <cell r="J4846">
            <v>1</v>
          </cell>
        </row>
        <row r="4847">
          <cell r="A4847" t="str">
            <v>SSNN</v>
          </cell>
          <cell r="B4847" t="str">
            <v>Secondary Service Greater than 5kW w/o ID</v>
          </cell>
          <cell r="C4847">
            <v>50</v>
          </cell>
          <cell r="D4847">
            <v>25</v>
          </cell>
          <cell r="E4847" t="str">
            <v>R=A1D</v>
          </cell>
          <cell r="F4847">
            <v>3</v>
          </cell>
          <cell r="G4847">
            <v>37439</v>
          </cell>
          <cell r="H4847">
            <v>999</v>
          </cell>
          <cell r="I4847">
            <v>4</v>
          </cell>
          <cell r="J4847">
            <v>7</v>
          </cell>
        </row>
        <row r="4848">
          <cell r="A4848" t="str">
            <v>SSGN</v>
          </cell>
          <cell r="B4848" t="str">
            <v>Secondary Service Greater than 5kW w/o ID</v>
          </cell>
          <cell r="C4848">
            <v>50</v>
          </cell>
          <cell r="D4848">
            <v>25</v>
          </cell>
          <cell r="E4848" t="str">
            <v>R=A1R</v>
          </cell>
          <cell r="F4848">
            <v>3</v>
          </cell>
          <cell r="G4848">
            <v>39034</v>
          </cell>
          <cell r="H4848">
            <v>999</v>
          </cell>
          <cell r="I4848">
            <v>4</v>
          </cell>
          <cell r="J4848">
            <v>3</v>
          </cell>
        </row>
        <row r="4849">
          <cell r="A4849" t="str">
            <v>SSGN</v>
          </cell>
          <cell r="B4849" t="str">
            <v>Secondary Service Greater than 5kW w/o ID</v>
          </cell>
          <cell r="C4849">
            <v>50</v>
          </cell>
          <cell r="D4849">
            <v>25</v>
          </cell>
          <cell r="E4849" t="str">
            <v>R=A1D</v>
          </cell>
          <cell r="F4849">
            <v>3</v>
          </cell>
          <cell r="G4849">
            <v>38924</v>
          </cell>
          <cell r="H4849">
            <v>999</v>
          </cell>
          <cell r="I4849">
            <v>4</v>
          </cell>
          <cell r="J4849">
            <v>4</v>
          </cell>
        </row>
        <row r="4850">
          <cell r="A4850" t="str">
            <v>SSNN</v>
          </cell>
          <cell r="B4850" t="str">
            <v>Secondary Service Greater than 5kW w/o ID</v>
          </cell>
          <cell r="C4850">
            <v>50</v>
          </cell>
          <cell r="D4850">
            <v>25</v>
          </cell>
          <cell r="E4850" t="str">
            <v>R=A1D</v>
          </cell>
          <cell r="F4850">
            <v>3</v>
          </cell>
          <cell r="G4850">
            <v>39947</v>
          </cell>
          <cell r="H4850">
            <v>999</v>
          </cell>
          <cell r="I4850">
            <v>4</v>
          </cell>
          <cell r="J4850">
            <v>1</v>
          </cell>
        </row>
        <row r="4851">
          <cell r="A4851" t="str">
            <v>SSPN</v>
          </cell>
          <cell r="B4851" t="str">
            <v>Secondary Service Greater than 5kW w/o ID</v>
          </cell>
          <cell r="C4851">
            <v>50</v>
          </cell>
          <cell r="D4851">
            <v>25</v>
          </cell>
          <cell r="E4851" t="str">
            <v>R=AXS4</v>
          </cell>
          <cell r="F4851">
            <v>3</v>
          </cell>
          <cell r="G4851">
            <v>36524</v>
          </cell>
          <cell r="H4851">
            <v>999</v>
          </cell>
          <cell r="I4851">
            <v>4</v>
          </cell>
          <cell r="J4851">
            <v>1</v>
          </cell>
        </row>
        <row r="4852">
          <cell r="A4852" t="str">
            <v>SSGN</v>
          </cell>
          <cell r="B4852" t="str">
            <v>Secondary Service Greater than 5kW w/o ID</v>
          </cell>
          <cell r="C4852">
            <v>50</v>
          </cell>
          <cell r="D4852">
            <v>25</v>
          </cell>
          <cell r="E4852" t="str">
            <v>R=A1D</v>
          </cell>
          <cell r="F4852">
            <v>3</v>
          </cell>
          <cell r="G4852">
            <v>38335</v>
          </cell>
          <cell r="H4852">
            <v>999</v>
          </cell>
          <cell r="I4852">
            <v>4</v>
          </cell>
          <cell r="J4852">
            <v>6</v>
          </cell>
        </row>
        <row r="4853">
          <cell r="A4853" t="str">
            <v>SSGN</v>
          </cell>
          <cell r="B4853" t="str">
            <v>Secondary Service Greater than 5kW w/o ID</v>
          </cell>
          <cell r="C4853">
            <v>50</v>
          </cell>
          <cell r="D4853">
            <v>25</v>
          </cell>
          <cell r="E4853" t="str">
            <v>R=A1D</v>
          </cell>
          <cell r="F4853">
            <v>3</v>
          </cell>
          <cell r="G4853">
            <v>38533</v>
          </cell>
          <cell r="H4853">
            <v>999</v>
          </cell>
          <cell r="I4853">
            <v>4</v>
          </cell>
          <cell r="J4853">
            <v>2</v>
          </cell>
        </row>
        <row r="4854">
          <cell r="A4854" t="str">
            <v>SSNN</v>
          </cell>
          <cell r="B4854" t="str">
            <v>Secondary Service Greater than 5kW w/o ID</v>
          </cell>
          <cell r="C4854">
            <v>50</v>
          </cell>
          <cell r="D4854">
            <v>25</v>
          </cell>
          <cell r="E4854" t="str">
            <v>R=A1D</v>
          </cell>
          <cell r="F4854">
            <v>3</v>
          </cell>
          <cell r="G4854">
            <v>38533</v>
          </cell>
          <cell r="H4854">
            <v>999</v>
          </cell>
          <cell r="I4854">
            <v>4</v>
          </cell>
          <cell r="J4854">
            <v>3</v>
          </cell>
        </row>
        <row r="4855">
          <cell r="A4855" t="str">
            <v>SSGN</v>
          </cell>
          <cell r="B4855" t="str">
            <v>Secondary Service Greater than 5kW w/o ID</v>
          </cell>
          <cell r="C4855">
            <v>50</v>
          </cell>
          <cell r="D4855">
            <v>25</v>
          </cell>
          <cell r="E4855" t="str">
            <v>R=AXS4</v>
          </cell>
          <cell r="F4855">
            <v>3</v>
          </cell>
          <cell r="G4855">
            <v>35796</v>
          </cell>
          <cell r="H4855">
            <v>999</v>
          </cell>
          <cell r="I4855">
            <v>4</v>
          </cell>
          <cell r="J4855">
            <v>2</v>
          </cell>
        </row>
        <row r="4856">
          <cell r="A4856" t="str">
            <v>SSGN</v>
          </cell>
          <cell r="B4856" t="str">
            <v>Secondary Service Greater than 5kW w/o ID</v>
          </cell>
          <cell r="C4856">
            <v>50</v>
          </cell>
          <cell r="D4856">
            <v>25</v>
          </cell>
          <cell r="E4856" t="str">
            <v>R=A1D</v>
          </cell>
          <cell r="F4856">
            <v>3</v>
          </cell>
          <cell r="G4856">
            <v>37014</v>
          </cell>
          <cell r="H4856">
            <v>999</v>
          </cell>
          <cell r="I4856">
            <v>4</v>
          </cell>
          <cell r="J4856">
            <v>1</v>
          </cell>
        </row>
        <row r="4857">
          <cell r="A4857" t="str">
            <v>SSAN</v>
          </cell>
          <cell r="B4857" t="str">
            <v>Secondary Service Greater than 5kW w/o ID</v>
          </cell>
          <cell r="C4857">
            <v>50</v>
          </cell>
          <cell r="D4857">
            <v>25</v>
          </cell>
          <cell r="E4857" t="str">
            <v>R=A1D</v>
          </cell>
          <cell r="F4857">
            <v>3</v>
          </cell>
          <cell r="G4857">
            <v>38770</v>
          </cell>
          <cell r="H4857">
            <v>999</v>
          </cell>
          <cell r="I4857">
            <v>4</v>
          </cell>
          <cell r="J4857">
            <v>1</v>
          </cell>
        </row>
        <row r="4858">
          <cell r="A4858" t="str">
            <v>SSGN</v>
          </cell>
          <cell r="B4858" t="str">
            <v>Secondary Service Greater than 5kW w/o ID</v>
          </cell>
          <cell r="C4858">
            <v>50</v>
          </cell>
          <cell r="D4858">
            <v>25</v>
          </cell>
          <cell r="E4858" t="str">
            <v>R=AXS4</v>
          </cell>
          <cell r="F4858">
            <v>3</v>
          </cell>
          <cell r="H4858">
            <v>240</v>
          </cell>
          <cell r="I4858">
            <v>3</v>
          </cell>
          <cell r="J4858">
            <v>2</v>
          </cell>
        </row>
        <row r="4859">
          <cell r="A4859" t="str">
            <v>SSGN</v>
          </cell>
          <cell r="B4859" t="str">
            <v>Secondary Service Greater than 5kW w/o ID</v>
          </cell>
          <cell r="C4859">
            <v>50</v>
          </cell>
          <cell r="D4859">
            <v>25</v>
          </cell>
          <cell r="E4859" t="str">
            <v>R=A1D</v>
          </cell>
          <cell r="F4859">
            <v>3</v>
          </cell>
          <cell r="G4859">
            <v>36922</v>
          </cell>
          <cell r="H4859">
            <v>999</v>
          </cell>
          <cell r="I4859">
            <v>4</v>
          </cell>
          <cell r="J4859">
            <v>7</v>
          </cell>
        </row>
        <row r="4860">
          <cell r="A4860" t="str">
            <v>SSGN</v>
          </cell>
          <cell r="B4860" t="str">
            <v>Secondary Service Greater than 5kW w/o ID</v>
          </cell>
          <cell r="C4860">
            <v>50</v>
          </cell>
          <cell r="D4860">
            <v>25</v>
          </cell>
          <cell r="E4860" t="str">
            <v>R=A1D</v>
          </cell>
          <cell r="F4860">
            <v>3</v>
          </cell>
          <cell r="G4860">
            <v>37174</v>
          </cell>
          <cell r="H4860">
            <v>999</v>
          </cell>
          <cell r="I4860">
            <v>4</v>
          </cell>
          <cell r="J4860">
            <v>6</v>
          </cell>
        </row>
        <row r="4861">
          <cell r="A4861" t="str">
            <v>SSGN</v>
          </cell>
          <cell r="B4861" t="str">
            <v>Secondary Service Greater than 5kW w/o ID</v>
          </cell>
          <cell r="C4861">
            <v>50</v>
          </cell>
          <cell r="D4861">
            <v>25</v>
          </cell>
          <cell r="E4861" t="str">
            <v>R=A1R</v>
          </cell>
          <cell r="F4861">
            <v>3</v>
          </cell>
          <cell r="G4861">
            <v>39280</v>
          </cell>
          <cell r="H4861">
            <v>999</v>
          </cell>
          <cell r="I4861">
            <v>4</v>
          </cell>
          <cell r="J4861">
            <v>8</v>
          </cell>
        </row>
        <row r="4862">
          <cell r="A4862" t="str">
            <v>SSNN</v>
          </cell>
          <cell r="B4862" t="str">
            <v>Secondary Service Greater than 5kW w/o ID</v>
          </cell>
          <cell r="C4862">
            <v>50</v>
          </cell>
          <cell r="D4862">
            <v>25</v>
          </cell>
          <cell r="E4862" t="str">
            <v>R=A1D+</v>
          </cell>
          <cell r="F4862">
            <v>3</v>
          </cell>
          <cell r="G4862">
            <v>40164</v>
          </cell>
          <cell r="H4862">
            <v>999</v>
          </cell>
          <cell r="I4862">
            <v>4</v>
          </cell>
          <cell r="J4862">
            <v>2</v>
          </cell>
        </row>
        <row r="4863">
          <cell r="A4863" t="str">
            <v>SSNN</v>
          </cell>
          <cell r="B4863" t="str">
            <v>Secondary Service Greater than 5kW w/o ID</v>
          </cell>
          <cell r="D4863">
            <v>25</v>
          </cell>
          <cell r="E4863" t="str">
            <v>R=A1D</v>
          </cell>
          <cell r="J4863">
            <v>2</v>
          </cell>
        </row>
        <row r="4864">
          <cell r="J4864">
            <v>583</v>
          </cell>
        </row>
        <row r="4866">
          <cell r="A4866" t="str">
            <v>SLT5</v>
          </cell>
          <cell r="B4866" t="str">
            <v>Secondary Service Less than 5 kW</v>
          </cell>
          <cell r="C4866">
            <v>0</v>
          </cell>
          <cell r="D4866">
            <v>20</v>
          </cell>
          <cell r="E4866" t="str">
            <v>R=AB1</v>
          </cell>
          <cell r="F4866">
            <v>1</v>
          </cell>
          <cell r="H4866">
            <v>240</v>
          </cell>
          <cell r="I4866">
            <v>3</v>
          </cell>
          <cell r="J4866">
            <v>1</v>
          </cell>
        </row>
        <row r="4867">
          <cell r="A4867" t="str">
            <v>SLT5</v>
          </cell>
          <cell r="B4867" t="str">
            <v>Secondary Service Less than 5 kW</v>
          </cell>
          <cell r="C4867">
            <v>1</v>
          </cell>
          <cell r="D4867">
            <v>20</v>
          </cell>
          <cell r="E4867" t="str">
            <v>R=MS</v>
          </cell>
          <cell r="F4867">
            <v>1</v>
          </cell>
          <cell r="H4867">
            <v>240</v>
          </cell>
          <cell r="I4867">
            <v>3</v>
          </cell>
          <cell r="J4867">
            <v>1</v>
          </cell>
        </row>
        <row r="4868">
          <cell r="A4868" t="str">
            <v>SLT5</v>
          </cell>
          <cell r="B4868" t="str">
            <v>Secondary Service Less than 5 kW</v>
          </cell>
          <cell r="C4868">
            <v>1</v>
          </cell>
          <cell r="D4868">
            <v>20</v>
          </cell>
          <cell r="E4868" t="str">
            <v>R=J5S</v>
          </cell>
          <cell r="F4868">
            <v>1</v>
          </cell>
          <cell r="H4868">
            <v>240</v>
          </cell>
          <cell r="I4868">
            <v>3</v>
          </cell>
          <cell r="J4868">
            <v>1</v>
          </cell>
        </row>
        <row r="4869">
          <cell r="A4869" t="str">
            <v>SLT5</v>
          </cell>
          <cell r="B4869" t="str">
            <v>Secondary Service Less than 5 kW</v>
          </cell>
          <cell r="C4869">
            <v>2.5</v>
          </cell>
          <cell r="D4869">
            <v>25</v>
          </cell>
          <cell r="E4869" t="str">
            <v>R=A1D1</v>
          </cell>
          <cell r="F4869">
            <v>1</v>
          </cell>
          <cell r="G4869">
            <v>37333</v>
          </cell>
          <cell r="H4869">
            <v>240</v>
          </cell>
          <cell r="I4869">
            <v>3</v>
          </cell>
          <cell r="J4869">
            <v>1</v>
          </cell>
        </row>
        <row r="4870">
          <cell r="A4870" t="str">
            <v>SLT5</v>
          </cell>
          <cell r="B4870" t="str">
            <v>Secondary Service Less than 5 kW</v>
          </cell>
          <cell r="C4870">
            <v>2.5</v>
          </cell>
          <cell r="D4870">
            <v>20</v>
          </cell>
          <cell r="E4870" t="str">
            <v>R=A1D1</v>
          </cell>
          <cell r="F4870">
            <v>1</v>
          </cell>
          <cell r="G4870">
            <v>38874</v>
          </cell>
          <cell r="H4870">
            <v>999</v>
          </cell>
          <cell r="I4870">
            <v>3</v>
          </cell>
          <cell r="J4870">
            <v>2</v>
          </cell>
        </row>
        <row r="4871">
          <cell r="A4871" t="str">
            <v>SLT5</v>
          </cell>
          <cell r="B4871" t="str">
            <v>Secondary Service Less than 5 kW</v>
          </cell>
          <cell r="C4871">
            <v>2.5</v>
          </cell>
          <cell r="D4871">
            <v>20</v>
          </cell>
          <cell r="E4871" t="str">
            <v>R=J3A</v>
          </cell>
          <cell r="F4871">
            <v>1</v>
          </cell>
          <cell r="H4871">
            <v>240</v>
          </cell>
          <cell r="I4871">
            <v>3</v>
          </cell>
          <cell r="J4871">
            <v>2</v>
          </cell>
        </row>
        <row r="4872">
          <cell r="A4872" t="str">
            <v>SLT5</v>
          </cell>
          <cell r="B4872" t="str">
            <v>Secondary Service Less than 5 kW</v>
          </cell>
          <cell r="C4872">
            <v>2.5</v>
          </cell>
          <cell r="D4872">
            <v>25</v>
          </cell>
          <cell r="E4872" t="str">
            <v>R=A1D1</v>
          </cell>
          <cell r="F4872">
            <v>1</v>
          </cell>
          <cell r="G4872">
            <v>39254</v>
          </cell>
          <cell r="H4872">
            <v>999</v>
          </cell>
          <cell r="I4872">
            <v>3</v>
          </cell>
          <cell r="J4872">
            <v>2</v>
          </cell>
        </row>
        <row r="4873">
          <cell r="A4873" t="str">
            <v>SLT5</v>
          </cell>
          <cell r="B4873" t="str">
            <v>Secondary Service Less than 5 kW</v>
          </cell>
          <cell r="C4873">
            <v>2.5</v>
          </cell>
          <cell r="D4873">
            <v>25</v>
          </cell>
          <cell r="E4873" t="str">
            <v>R=A1D1</v>
          </cell>
          <cell r="F4873">
            <v>1</v>
          </cell>
          <cell r="G4873">
            <v>39282</v>
          </cell>
          <cell r="H4873">
            <v>999</v>
          </cell>
          <cell r="I4873">
            <v>3</v>
          </cell>
          <cell r="J4873">
            <v>1</v>
          </cell>
        </row>
        <row r="4874">
          <cell r="A4874" t="str">
            <v>SLT5</v>
          </cell>
          <cell r="B4874" t="str">
            <v>Secondary Service Less than 5 kW</v>
          </cell>
          <cell r="C4874">
            <v>2.5</v>
          </cell>
          <cell r="D4874">
            <v>25</v>
          </cell>
          <cell r="E4874" t="str">
            <v>R=J3TA</v>
          </cell>
          <cell r="F4874">
            <v>1</v>
          </cell>
          <cell r="H4874">
            <v>120</v>
          </cell>
          <cell r="I4874">
            <v>3</v>
          </cell>
          <cell r="J4874">
            <v>1</v>
          </cell>
        </row>
        <row r="4875">
          <cell r="A4875" t="str">
            <v>SLT5</v>
          </cell>
          <cell r="B4875" t="str">
            <v>Secondary Service Less than 5 kW</v>
          </cell>
          <cell r="C4875">
            <v>2.5</v>
          </cell>
          <cell r="D4875">
            <v>25</v>
          </cell>
          <cell r="E4875" t="str">
            <v>R=A1D1</v>
          </cell>
          <cell r="F4875">
            <v>1</v>
          </cell>
          <cell r="G4875">
            <v>39646</v>
          </cell>
          <cell r="H4875">
            <v>999</v>
          </cell>
          <cell r="I4875">
            <v>3</v>
          </cell>
          <cell r="J4875">
            <v>1</v>
          </cell>
        </row>
        <row r="4876">
          <cell r="A4876" t="str">
            <v>SLT5</v>
          </cell>
          <cell r="B4876" t="str">
            <v>Secondary Service Less than 5 kW</v>
          </cell>
          <cell r="C4876">
            <v>2.5</v>
          </cell>
          <cell r="D4876">
            <v>25</v>
          </cell>
          <cell r="E4876" t="str">
            <v>R=J5SD</v>
          </cell>
          <cell r="F4876">
            <v>1</v>
          </cell>
          <cell r="H4876">
            <v>240</v>
          </cell>
          <cell r="I4876">
            <v>3</v>
          </cell>
          <cell r="J4876">
            <v>2</v>
          </cell>
        </row>
        <row r="4877">
          <cell r="A4877" t="str">
            <v>SLT5</v>
          </cell>
          <cell r="B4877" t="str">
            <v>Secondary Service Less than 5 kW</v>
          </cell>
          <cell r="C4877">
            <v>2.5</v>
          </cell>
          <cell r="D4877">
            <v>25</v>
          </cell>
          <cell r="E4877" t="str">
            <v>R=A1D1</v>
          </cell>
          <cell r="F4877">
            <v>1</v>
          </cell>
          <cell r="G4877">
            <v>37333</v>
          </cell>
          <cell r="H4877">
            <v>999</v>
          </cell>
          <cell r="I4877">
            <v>3</v>
          </cell>
          <cell r="J4877">
            <v>1</v>
          </cell>
        </row>
        <row r="4878">
          <cell r="A4878" t="str">
            <v>SLT5</v>
          </cell>
          <cell r="B4878" t="str">
            <v>Secondary Service Less than 5 kW</v>
          </cell>
          <cell r="C4878">
            <v>2.5</v>
          </cell>
          <cell r="D4878">
            <v>20</v>
          </cell>
          <cell r="E4878" t="str">
            <v>R=A1D1</v>
          </cell>
          <cell r="F4878">
            <v>1</v>
          </cell>
          <cell r="G4878">
            <v>39254</v>
          </cell>
          <cell r="H4878">
            <v>999</v>
          </cell>
          <cell r="I4878">
            <v>3</v>
          </cell>
          <cell r="J4878">
            <v>2</v>
          </cell>
        </row>
        <row r="4879">
          <cell r="A4879" t="str">
            <v>SLT5</v>
          </cell>
          <cell r="B4879" t="str">
            <v>Secondary Service Less than 5 kW</v>
          </cell>
          <cell r="C4879">
            <v>2.5</v>
          </cell>
          <cell r="D4879">
            <v>25</v>
          </cell>
          <cell r="E4879" t="str">
            <v>R=A1D</v>
          </cell>
          <cell r="F4879">
            <v>1</v>
          </cell>
          <cell r="G4879">
            <v>39597</v>
          </cell>
          <cell r="H4879">
            <v>999</v>
          </cell>
          <cell r="I4879">
            <v>3</v>
          </cell>
          <cell r="J4879">
            <v>1</v>
          </cell>
        </row>
        <row r="4880">
          <cell r="A4880" t="str">
            <v>SLT5</v>
          </cell>
          <cell r="B4880" t="str">
            <v>Secondary Service Less than 5 kW</v>
          </cell>
          <cell r="C4880">
            <v>2.5</v>
          </cell>
          <cell r="D4880">
            <v>25</v>
          </cell>
          <cell r="E4880" t="str">
            <v>R=A1D1</v>
          </cell>
          <cell r="F4880">
            <v>1</v>
          </cell>
          <cell r="G4880">
            <v>39240</v>
          </cell>
          <cell r="H4880">
            <v>999</v>
          </cell>
          <cell r="I4880">
            <v>3</v>
          </cell>
          <cell r="J4880">
            <v>2</v>
          </cell>
        </row>
        <row r="4881">
          <cell r="A4881" t="str">
            <v>SLT5</v>
          </cell>
          <cell r="B4881" t="str">
            <v>Secondary Service Less than 5 kW</v>
          </cell>
          <cell r="C4881">
            <v>2.5</v>
          </cell>
          <cell r="D4881">
            <v>25</v>
          </cell>
          <cell r="E4881" t="str">
            <v>R=A1R</v>
          </cell>
          <cell r="F4881">
            <v>1</v>
          </cell>
          <cell r="G4881">
            <v>39737</v>
          </cell>
          <cell r="H4881">
            <v>999</v>
          </cell>
          <cell r="I4881">
            <v>3</v>
          </cell>
          <cell r="J4881">
            <v>1</v>
          </cell>
        </row>
        <row r="4882">
          <cell r="A4882" t="str">
            <v>SLT5</v>
          </cell>
          <cell r="B4882" t="str">
            <v>Secondary Service Less than 5 kW</v>
          </cell>
          <cell r="C4882">
            <v>2.5</v>
          </cell>
          <cell r="D4882">
            <v>25</v>
          </cell>
          <cell r="E4882" t="str">
            <v>R=A1D1</v>
          </cell>
          <cell r="F4882">
            <v>1</v>
          </cell>
          <cell r="G4882">
            <v>39734</v>
          </cell>
          <cell r="H4882">
            <v>999</v>
          </cell>
          <cell r="I4882">
            <v>3</v>
          </cell>
          <cell r="J4882">
            <v>2</v>
          </cell>
        </row>
        <row r="4883">
          <cell r="A4883" t="str">
            <v>SLT5</v>
          </cell>
          <cell r="B4883" t="str">
            <v>Secondary Service Less than 5 kW</v>
          </cell>
          <cell r="C4883">
            <v>2.5</v>
          </cell>
          <cell r="D4883">
            <v>20</v>
          </cell>
          <cell r="E4883" t="str">
            <v>R=J5SD</v>
          </cell>
          <cell r="F4883">
            <v>1</v>
          </cell>
          <cell r="H4883">
            <v>240</v>
          </cell>
          <cell r="I4883">
            <v>3</v>
          </cell>
          <cell r="J4883">
            <v>2</v>
          </cell>
        </row>
        <row r="4884">
          <cell r="A4884" t="str">
            <v>SLT5</v>
          </cell>
          <cell r="B4884" t="str">
            <v>Secondary Service Less than 5 kW</v>
          </cell>
          <cell r="C4884">
            <v>2.5</v>
          </cell>
          <cell r="D4884">
            <v>25</v>
          </cell>
          <cell r="E4884" t="str">
            <v>R=A1D1</v>
          </cell>
          <cell r="F4884">
            <v>1</v>
          </cell>
          <cell r="G4884">
            <v>39707</v>
          </cell>
          <cell r="H4884">
            <v>999</v>
          </cell>
          <cell r="I4884">
            <v>3</v>
          </cell>
          <cell r="J4884">
            <v>1</v>
          </cell>
        </row>
        <row r="4885">
          <cell r="A4885" t="str">
            <v>SLT5</v>
          </cell>
          <cell r="B4885" t="str">
            <v>Secondary Service Less than 5 kW</v>
          </cell>
          <cell r="C4885">
            <v>2.5</v>
          </cell>
          <cell r="D4885">
            <v>25</v>
          </cell>
          <cell r="E4885" t="str">
            <v>R=A1D1</v>
          </cell>
          <cell r="F4885">
            <v>1</v>
          </cell>
          <cell r="G4885">
            <v>36719</v>
          </cell>
          <cell r="H4885">
            <v>999</v>
          </cell>
          <cell r="I4885">
            <v>3</v>
          </cell>
          <cell r="J4885">
            <v>1</v>
          </cell>
        </row>
        <row r="4886">
          <cell r="A4886" t="str">
            <v>SLT5</v>
          </cell>
          <cell r="B4886" t="str">
            <v>Secondary Service Less than 5 kW</v>
          </cell>
          <cell r="C4886">
            <v>2.5</v>
          </cell>
          <cell r="D4886">
            <v>20</v>
          </cell>
          <cell r="E4886" t="str">
            <v>R=A1R</v>
          </cell>
          <cell r="F4886">
            <v>1</v>
          </cell>
          <cell r="G4886">
            <v>38785</v>
          </cell>
          <cell r="H4886">
            <v>999</v>
          </cell>
          <cell r="I4886">
            <v>3</v>
          </cell>
          <cell r="J4886">
            <v>1</v>
          </cell>
        </row>
        <row r="4887">
          <cell r="A4887" t="str">
            <v>SLT5</v>
          </cell>
          <cell r="B4887" t="str">
            <v>Secondary Service Less than 5 kW</v>
          </cell>
          <cell r="C4887">
            <v>2.5</v>
          </cell>
          <cell r="D4887">
            <v>25</v>
          </cell>
          <cell r="E4887" t="str">
            <v>R=A1R</v>
          </cell>
          <cell r="F4887">
            <v>1</v>
          </cell>
          <cell r="G4887">
            <v>39350</v>
          </cell>
          <cell r="H4887">
            <v>999</v>
          </cell>
          <cell r="I4887">
            <v>3</v>
          </cell>
          <cell r="J4887">
            <v>3</v>
          </cell>
        </row>
        <row r="4888">
          <cell r="A4888" t="str">
            <v>SLT5</v>
          </cell>
          <cell r="B4888" t="str">
            <v>Secondary Service Less than 5 kW</v>
          </cell>
          <cell r="C4888">
            <v>2.5</v>
          </cell>
          <cell r="D4888">
            <v>25</v>
          </cell>
          <cell r="E4888" t="str">
            <v>R=A1D1</v>
          </cell>
          <cell r="F4888">
            <v>1</v>
          </cell>
          <cell r="G4888">
            <v>37014</v>
          </cell>
          <cell r="H4888">
            <v>999</v>
          </cell>
          <cell r="I4888">
            <v>3</v>
          </cell>
          <cell r="J4888">
            <v>1</v>
          </cell>
        </row>
        <row r="4889">
          <cell r="A4889" t="str">
            <v>SLT5</v>
          </cell>
          <cell r="B4889" t="str">
            <v>Secondary Service Less than 5 kW</v>
          </cell>
          <cell r="C4889">
            <v>15</v>
          </cell>
          <cell r="D4889">
            <v>20</v>
          </cell>
          <cell r="E4889" t="str">
            <v>R=J3S</v>
          </cell>
          <cell r="F4889">
            <v>1</v>
          </cell>
          <cell r="H4889">
            <v>240</v>
          </cell>
          <cell r="I4889">
            <v>3</v>
          </cell>
          <cell r="J4889">
            <v>109</v>
          </cell>
        </row>
        <row r="4890">
          <cell r="A4890" t="str">
            <v>SLT5</v>
          </cell>
          <cell r="B4890" t="str">
            <v>Secondary Service Less than 5 kW</v>
          </cell>
          <cell r="C4890">
            <v>15</v>
          </cell>
          <cell r="D4890">
            <v>20</v>
          </cell>
          <cell r="E4890" t="str">
            <v>R=AB1</v>
          </cell>
          <cell r="F4890">
            <v>1</v>
          </cell>
          <cell r="H4890">
            <v>120</v>
          </cell>
          <cell r="I4890">
            <v>2</v>
          </cell>
          <cell r="J4890">
            <v>1</v>
          </cell>
        </row>
        <row r="4891">
          <cell r="A4891" t="str">
            <v>SLT5</v>
          </cell>
          <cell r="B4891" t="str">
            <v>Secondary Service Less than 5 kW</v>
          </cell>
          <cell r="C4891">
            <v>15</v>
          </cell>
          <cell r="D4891">
            <v>20</v>
          </cell>
          <cell r="E4891" t="str">
            <v>R=AB1</v>
          </cell>
          <cell r="F4891">
            <v>1</v>
          </cell>
          <cell r="H4891">
            <v>120</v>
          </cell>
          <cell r="I4891">
            <v>2</v>
          </cell>
          <cell r="J4891">
            <v>2</v>
          </cell>
        </row>
        <row r="4892">
          <cell r="A4892" t="str">
            <v>SLT5</v>
          </cell>
          <cell r="B4892" t="str">
            <v>Secondary Service Less than 5 kW</v>
          </cell>
          <cell r="C4892">
            <v>15</v>
          </cell>
          <cell r="D4892">
            <v>20</v>
          </cell>
          <cell r="E4892" t="str">
            <v>R=I70S</v>
          </cell>
          <cell r="F4892">
            <v>1</v>
          </cell>
          <cell r="H4892">
            <v>480</v>
          </cell>
          <cell r="I4892">
            <v>2</v>
          </cell>
          <cell r="J4892">
            <v>3</v>
          </cell>
        </row>
        <row r="4893">
          <cell r="A4893" t="str">
            <v>SLT5</v>
          </cell>
          <cell r="B4893" t="str">
            <v>Secondary Service Less than 5 kW</v>
          </cell>
          <cell r="C4893">
            <v>15</v>
          </cell>
          <cell r="D4893">
            <v>20</v>
          </cell>
          <cell r="E4893" t="str">
            <v>R=AB1</v>
          </cell>
          <cell r="F4893">
            <v>1</v>
          </cell>
          <cell r="G4893">
            <v>36059</v>
          </cell>
          <cell r="H4893">
            <v>120</v>
          </cell>
          <cell r="I4893">
            <v>2</v>
          </cell>
          <cell r="J4893">
            <v>2</v>
          </cell>
        </row>
        <row r="4894">
          <cell r="A4894" t="str">
            <v>SLT5</v>
          </cell>
          <cell r="B4894" t="str">
            <v>Secondary Service Less than 5 kW</v>
          </cell>
          <cell r="C4894">
            <v>15</v>
          </cell>
          <cell r="D4894">
            <v>20</v>
          </cell>
          <cell r="E4894" t="str">
            <v>R=D5S</v>
          </cell>
          <cell r="F4894">
            <v>1</v>
          </cell>
          <cell r="G4894">
            <v>36558</v>
          </cell>
          <cell r="H4894">
            <v>120</v>
          </cell>
          <cell r="I4894">
            <v>2</v>
          </cell>
          <cell r="J4894">
            <v>1</v>
          </cell>
        </row>
        <row r="4895">
          <cell r="A4895" t="str">
            <v>SLT5</v>
          </cell>
          <cell r="B4895" t="str">
            <v>Secondary Service Less than 5 kW</v>
          </cell>
          <cell r="C4895">
            <v>15</v>
          </cell>
          <cell r="D4895">
            <v>20</v>
          </cell>
          <cell r="E4895" t="str">
            <v>R=I70S</v>
          </cell>
          <cell r="F4895">
            <v>1</v>
          </cell>
          <cell r="G4895">
            <v>36586</v>
          </cell>
          <cell r="H4895">
            <v>120</v>
          </cell>
          <cell r="I4895">
            <v>2</v>
          </cell>
          <cell r="J4895">
            <v>1</v>
          </cell>
        </row>
        <row r="4896">
          <cell r="A4896" t="str">
            <v>SLT5</v>
          </cell>
          <cell r="B4896" t="str">
            <v>Secondary Service Less than 5 kW</v>
          </cell>
          <cell r="C4896">
            <v>15</v>
          </cell>
          <cell r="D4896">
            <v>20</v>
          </cell>
          <cell r="E4896" t="str">
            <v>R=J5S</v>
          </cell>
          <cell r="F4896">
            <v>1</v>
          </cell>
          <cell r="H4896">
            <v>120</v>
          </cell>
          <cell r="I4896">
            <v>2</v>
          </cell>
          <cell r="J4896">
            <v>1</v>
          </cell>
        </row>
        <row r="4897">
          <cell r="A4897" t="str">
            <v>SLT5</v>
          </cell>
          <cell r="B4897" t="str">
            <v>Secondary Service Less than 5 kW</v>
          </cell>
          <cell r="C4897">
            <v>15</v>
          </cell>
          <cell r="D4897">
            <v>20</v>
          </cell>
          <cell r="E4897" t="str">
            <v>R=J4S</v>
          </cell>
          <cell r="F4897">
            <v>1</v>
          </cell>
          <cell r="H4897">
            <v>120</v>
          </cell>
          <cell r="I4897">
            <v>2</v>
          </cell>
          <cell r="J4897">
            <v>6</v>
          </cell>
        </row>
        <row r="4898">
          <cell r="A4898" t="str">
            <v>SLT5</v>
          </cell>
          <cell r="B4898" t="str">
            <v>Secondary Service Less than 5 kW</v>
          </cell>
          <cell r="C4898">
            <v>15</v>
          </cell>
          <cell r="D4898">
            <v>20</v>
          </cell>
          <cell r="E4898" t="str">
            <v>R=D5S</v>
          </cell>
          <cell r="F4898">
            <v>1</v>
          </cell>
          <cell r="H4898">
            <v>120</v>
          </cell>
          <cell r="I4898">
            <v>2</v>
          </cell>
          <cell r="J4898">
            <v>5</v>
          </cell>
        </row>
        <row r="4899">
          <cell r="A4899" t="str">
            <v>SLT5</v>
          </cell>
          <cell r="B4899" t="str">
            <v>Secondary Service Less than 5 kW</v>
          </cell>
          <cell r="C4899">
            <v>15</v>
          </cell>
          <cell r="D4899">
            <v>20</v>
          </cell>
          <cell r="E4899" t="str">
            <v>R=I70S</v>
          </cell>
          <cell r="F4899">
            <v>1</v>
          </cell>
          <cell r="H4899">
            <v>120</v>
          </cell>
          <cell r="I4899">
            <v>2</v>
          </cell>
          <cell r="J4899">
            <v>3</v>
          </cell>
        </row>
        <row r="4900">
          <cell r="A4900" t="str">
            <v>SLT5</v>
          </cell>
          <cell r="B4900" t="str">
            <v>Secondary Service Less than 5 kW</v>
          </cell>
          <cell r="C4900">
            <v>15</v>
          </cell>
          <cell r="D4900">
            <v>20</v>
          </cell>
          <cell r="E4900" t="str">
            <v>R=AB1</v>
          </cell>
          <cell r="F4900">
            <v>1</v>
          </cell>
          <cell r="G4900">
            <v>36425</v>
          </cell>
          <cell r="H4900">
            <v>120</v>
          </cell>
          <cell r="I4900">
            <v>2</v>
          </cell>
          <cell r="J4900">
            <v>1</v>
          </cell>
        </row>
        <row r="4901">
          <cell r="A4901" t="str">
            <v>SLT5</v>
          </cell>
          <cell r="B4901" t="str">
            <v>Secondary Service Less than 5 kW</v>
          </cell>
          <cell r="C4901">
            <v>15</v>
          </cell>
          <cell r="D4901">
            <v>20</v>
          </cell>
          <cell r="E4901" t="str">
            <v>R=D5S</v>
          </cell>
          <cell r="F4901">
            <v>1</v>
          </cell>
          <cell r="H4901">
            <v>120</v>
          </cell>
          <cell r="I4901">
            <v>3</v>
          </cell>
          <cell r="J4901">
            <v>1</v>
          </cell>
        </row>
        <row r="4902">
          <cell r="A4902" t="str">
            <v>SLT5</v>
          </cell>
          <cell r="B4902" t="str">
            <v>Secondary Service Less than 5 kW</v>
          </cell>
          <cell r="C4902">
            <v>15</v>
          </cell>
          <cell r="D4902">
            <v>25</v>
          </cell>
          <cell r="E4902" t="str">
            <v>R=IM70S</v>
          </cell>
          <cell r="F4902">
            <v>1</v>
          </cell>
          <cell r="H4902">
            <v>480</v>
          </cell>
          <cell r="I4902">
            <v>2</v>
          </cell>
          <cell r="J4902">
            <v>7</v>
          </cell>
        </row>
        <row r="4903">
          <cell r="A4903" t="str">
            <v>SLT5</v>
          </cell>
          <cell r="B4903" t="str">
            <v>Secondary Service Less than 5 kW</v>
          </cell>
          <cell r="C4903">
            <v>15</v>
          </cell>
          <cell r="D4903">
            <v>20</v>
          </cell>
          <cell r="E4903" t="str">
            <v>R=AB1</v>
          </cell>
          <cell r="F4903">
            <v>1</v>
          </cell>
          <cell r="G4903">
            <v>36404</v>
          </cell>
          <cell r="H4903">
            <v>120</v>
          </cell>
          <cell r="I4903">
            <v>2</v>
          </cell>
          <cell r="J4903">
            <v>7</v>
          </cell>
        </row>
        <row r="4904">
          <cell r="A4904" t="str">
            <v>SLT5</v>
          </cell>
          <cell r="B4904" t="str">
            <v>Secondary Service Less than 5 kW</v>
          </cell>
          <cell r="C4904">
            <v>15</v>
          </cell>
          <cell r="D4904">
            <v>20</v>
          </cell>
          <cell r="E4904" t="str">
            <v>R=AB1</v>
          </cell>
          <cell r="F4904">
            <v>1</v>
          </cell>
          <cell r="G4904">
            <v>36404</v>
          </cell>
          <cell r="H4904">
            <v>120</v>
          </cell>
          <cell r="I4904">
            <v>2</v>
          </cell>
          <cell r="J4904">
            <v>1</v>
          </cell>
        </row>
        <row r="4905">
          <cell r="A4905" t="str">
            <v>SLT5</v>
          </cell>
          <cell r="B4905" t="str">
            <v>Secondary Service Less than 5 kW</v>
          </cell>
          <cell r="C4905">
            <v>15</v>
          </cell>
          <cell r="D4905">
            <v>20</v>
          </cell>
          <cell r="E4905" t="str">
            <v>R=AB1</v>
          </cell>
          <cell r="F4905">
            <v>1</v>
          </cell>
          <cell r="G4905">
            <v>36161</v>
          </cell>
          <cell r="H4905">
            <v>120</v>
          </cell>
          <cell r="I4905">
            <v>2</v>
          </cell>
          <cell r="J4905">
            <v>1</v>
          </cell>
        </row>
        <row r="4906">
          <cell r="A4906" t="str">
            <v>SLT5</v>
          </cell>
          <cell r="B4906" t="str">
            <v>Secondary Service Less than 5 kW</v>
          </cell>
          <cell r="C4906">
            <v>15</v>
          </cell>
          <cell r="D4906">
            <v>20</v>
          </cell>
          <cell r="E4906" t="str">
            <v>R=MQS</v>
          </cell>
          <cell r="F4906">
            <v>1</v>
          </cell>
          <cell r="H4906">
            <v>240</v>
          </cell>
          <cell r="I4906">
            <v>3</v>
          </cell>
          <cell r="J4906">
            <v>33</v>
          </cell>
        </row>
        <row r="4907">
          <cell r="A4907" t="str">
            <v>SLT5</v>
          </cell>
          <cell r="B4907" t="str">
            <v>Secondary Service Less than 5 kW</v>
          </cell>
          <cell r="C4907">
            <v>15</v>
          </cell>
          <cell r="D4907">
            <v>20</v>
          </cell>
          <cell r="E4907" t="str">
            <v>R=I70S</v>
          </cell>
          <cell r="F4907">
            <v>1</v>
          </cell>
          <cell r="H4907">
            <v>120</v>
          </cell>
          <cell r="I4907">
            <v>2</v>
          </cell>
          <cell r="J4907">
            <v>10</v>
          </cell>
        </row>
        <row r="4908">
          <cell r="A4908" t="str">
            <v>SLT5</v>
          </cell>
          <cell r="B4908" t="str">
            <v>Secondary Service Less than 5 kW</v>
          </cell>
          <cell r="C4908">
            <v>15</v>
          </cell>
          <cell r="D4908">
            <v>20</v>
          </cell>
          <cell r="E4908" t="str">
            <v>R=J5S</v>
          </cell>
          <cell r="F4908">
            <v>1</v>
          </cell>
          <cell r="G4908">
            <v>36425</v>
          </cell>
          <cell r="H4908">
            <v>120</v>
          </cell>
          <cell r="I4908">
            <v>2</v>
          </cell>
          <cell r="J4908">
            <v>1</v>
          </cell>
        </row>
        <row r="4909">
          <cell r="A4909" t="str">
            <v>SLT5</v>
          </cell>
          <cell r="B4909" t="str">
            <v>Secondary Service Less than 5 kW</v>
          </cell>
          <cell r="C4909">
            <v>15</v>
          </cell>
          <cell r="D4909">
            <v>20</v>
          </cell>
          <cell r="E4909" t="str">
            <v>R=J3S</v>
          </cell>
          <cell r="F4909">
            <v>1</v>
          </cell>
          <cell r="G4909">
            <v>35735</v>
          </cell>
          <cell r="H4909">
            <v>240</v>
          </cell>
          <cell r="I4909">
            <v>3</v>
          </cell>
          <cell r="J4909">
            <v>1</v>
          </cell>
        </row>
        <row r="4910">
          <cell r="A4910" t="str">
            <v>SLT5</v>
          </cell>
          <cell r="B4910" t="str">
            <v>Secondary Service Less than 5 kW</v>
          </cell>
          <cell r="C4910">
            <v>15</v>
          </cell>
          <cell r="D4910">
            <v>20</v>
          </cell>
          <cell r="E4910" t="str">
            <v>R=AB1</v>
          </cell>
          <cell r="F4910">
            <v>1</v>
          </cell>
          <cell r="G4910">
            <v>36424</v>
          </cell>
          <cell r="H4910">
            <v>120</v>
          </cell>
          <cell r="I4910">
            <v>2</v>
          </cell>
          <cell r="J4910">
            <v>1</v>
          </cell>
        </row>
        <row r="4911">
          <cell r="A4911" t="str">
            <v>SLT5</v>
          </cell>
          <cell r="B4911" t="str">
            <v>Secondary Service Less than 5 kW</v>
          </cell>
          <cell r="C4911">
            <v>15</v>
          </cell>
          <cell r="D4911">
            <v>20</v>
          </cell>
          <cell r="E4911" t="str">
            <v>R=AB1</v>
          </cell>
          <cell r="F4911">
            <v>1</v>
          </cell>
          <cell r="G4911">
            <v>36587</v>
          </cell>
          <cell r="H4911">
            <v>120</v>
          </cell>
          <cell r="I4911">
            <v>2</v>
          </cell>
          <cell r="J4911">
            <v>4</v>
          </cell>
        </row>
        <row r="4912">
          <cell r="A4912" t="str">
            <v>SLT5</v>
          </cell>
          <cell r="B4912" t="str">
            <v>Secondary Service Less than 5 kW</v>
          </cell>
          <cell r="C4912">
            <v>15</v>
          </cell>
          <cell r="D4912">
            <v>20</v>
          </cell>
          <cell r="E4912" t="str">
            <v>R=AB1</v>
          </cell>
          <cell r="F4912">
            <v>1</v>
          </cell>
          <cell r="G4912">
            <v>36161</v>
          </cell>
          <cell r="H4912">
            <v>120</v>
          </cell>
          <cell r="I4912">
            <v>2</v>
          </cell>
          <cell r="J4912">
            <v>2</v>
          </cell>
        </row>
        <row r="4913">
          <cell r="A4913" t="str">
            <v>SLT5</v>
          </cell>
          <cell r="B4913" t="str">
            <v>Secondary Service Less than 5 kW</v>
          </cell>
          <cell r="C4913">
            <v>15</v>
          </cell>
          <cell r="D4913">
            <v>20</v>
          </cell>
          <cell r="E4913" t="str">
            <v>R=AB1</v>
          </cell>
          <cell r="F4913">
            <v>1</v>
          </cell>
          <cell r="H4913">
            <v>120</v>
          </cell>
          <cell r="I4913">
            <v>2</v>
          </cell>
          <cell r="J4913">
            <v>33</v>
          </cell>
        </row>
        <row r="4914">
          <cell r="A4914" t="str">
            <v>SLT5</v>
          </cell>
          <cell r="B4914" t="str">
            <v>Secondary Service Less than 5 kW</v>
          </cell>
          <cell r="C4914">
            <v>15</v>
          </cell>
          <cell r="D4914">
            <v>20</v>
          </cell>
          <cell r="E4914" t="str">
            <v>R=I70S</v>
          </cell>
          <cell r="F4914">
            <v>1</v>
          </cell>
          <cell r="G4914">
            <v>36161</v>
          </cell>
          <cell r="H4914">
            <v>120</v>
          </cell>
          <cell r="I4914">
            <v>2</v>
          </cell>
          <cell r="J4914">
            <v>1</v>
          </cell>
        </row>
        <row r="4915">
          <cell r="A4915" t="str">
            <v>SLT5</v>
          </cell>
          <cell r="B4915" t="str">
            <v>Secondary Service Less than 5 kW</v>
          </cell>
          <cell r="C4915">
            <v>15</v>
          </cell>
          <cell r="D4915">
            <v>20</v>
          </cell>
          <cell r="E4915" t="str">
            <v>R=AB1</v>
          </cell>
          <cell r="F4915">
            <v>1</v>
          </cell>
          <cell r="G4915">
            <v>36525</v>
          </cell>
          <cell r="H4915">
            <v>120</v>
          </cell>
          <cell r="I4915">
            <v>2</v>
          </cell>
          <cell r="J4915">
            <v>1</v>
          </cell>
        </row>
        <row r="4916">
          <cell r="A4916" t="str">
            <v>SLT5</v>
          </cell>
          <cell r="B4916" t="str">
            <v>Secondary Service Less than 5 kW</v>
          </cell>
          <cell r="C4916">
            <v>15</v>
          </cell>
          <cell r="D4916">
            <v>20</v>
          </cell>
          <cell r="E4916" t="str">
            <v>R=AB1</v>
          </cell>
          <cell r="F4916">
            <v>1</v>
          </cell>
          <cell r="G4916">
            <v>36887</v>
          </cell>
          <cell r="H4916">
            <v>480</v>
          </cell>
          <cell r="I4916">
            <v>2</v>
          </cell>
          <cell r="J4916">
            <v>2</v>
          </cell>
        </row>
        <row r="4917">
          <cell r="A4917" t="str">
            <v>SLT5</v>
          </cell>
          <cell r="B4917" t="str">
            <v>Secondary Service Less than 5 kW</v>
          </cell>
          <cell r="C4917">
            <v>15</v>
          </cell>
          <cell r="D4917">
            <v>20</v>
          </cell>
          <cell r="E4917" t="str">
            <v>R=AB1</v>
          </cell>
          <cell r="F4917">
            <v>1</v>
          </cell>
          <cell r="H4917">
            <v>120</v>
          </cell>
          <cell r="I4917">
            <v>2</v>
          </cell>
          <cell r="J4917">
            <v>115</v>
          </cell>
        </row>
        <row r="4918">
          <cell r="A4918" t="str">
            <v>SLT5</v>
          </cell>
          <cell r="B4918" t="str">
            <v>Secondary Service Less than 5 kW</v>
          </cell>
          <cell r="C4918">
            <v>15</v>
          </cell>
          <cell r="D4918">
            <v>20</v>
          </cell>
          <cell r="E4918" t="str">
            <v>R=MS</v>
          </cell>
          <cell r="F4918">
            <v>1</v>
          </cell>
          <cell r="H4918">
            <v>240</v>
          </cell>
          <cell r="I4918">
            <v>3</v>
          </cell>
          <cell r="J4918">
            <v>38</v>
          </cell>
        </row>
        <row r="4919">
          <cell r="A4919" t="str">
            <v>SLT5</v>
          </cell>
          <cell r="B4919" t="str">
            <v>Secondary Service Less than 5 kW</v>
          </cell>
          <cell r="C4919">
            <v>15</v>
          </cell>
          <cell r="D4919">
            <v>20</v>
          </cell>
          <cell r="E4919" t="str">
            <v>R=J5S</v>
          </cell>
          <cell r="F4919">
            <v>1</v>
          </cell>
          <cell r="H4919">
            <v>240</v>
          </cell>
          <cell r="I4919">
            <v>2</v>
          </cell>
          <cell r="J4919">
            <v>1</v>
          </cell>
        </row>
        <row r="4920">
          <cell r="A4920" t="str">
            <v>SLT5</v>
          </cell>
          <cell r="B4920" t="str">
            <v>Secondary Service Less than 5 kW</v>
          </cell>
          <cell r="C4920">
            <v>15</v>
          </cell>
          <cell r="D4920">
            <v>20</v>
          </cell>
          <cell r="E4920" t="str">
            <v>R=J5SR</v>
          </cell>
          <cell r="F4920">
            <v>1</v>
          </cell>
          <cell r="H4920">
            <v>240</v>
          </cell>
          <cell r="I4920">
            <v>3</v>
          </cell>
          <cell r="J4920">
            <v>1</v>
          </cell>
        </row>
        <row r="4921">
          <cell r="A4921" t="str">
            <v>SLT5</v>
          </cell>
          <cell r="B4921" t="str">
            <v>Secondary Service Less than 5 kW</v>
          </cell>
          <cell r="C4921">
            <v>15</v>
          </cell>
          <cell r="D4921">
            <v>20</v>
          </cell>
          <cell r="E4921" t="str">
            <v>R=AB1</v>
          </cell>
          <cell r="F4921">
            <v>1</v>
          </cell>
          <cell r="G4921">
            <v>36586</v>
          </cell>
          <cell r="H4921">
            <v>120</v>
          </cell>
          <cell r="I4921">
            <v>2</v>
          </cell>
          <cell r="J4921">
            <v>1</v>
          </cell>
        </row>
        <row r="4922">
          <cell r="A4922" t="str">
            <v>SLT5</v>
          </cell>
          <cell r="B4922" t="str">
            <v>Secondary Service Less than 5 kW</v>
          </cell>
          <cell r="C4922">
            <v>15</v>
          </cell>
          <cell r="D4922">
            <v>20</v>
          </cell>
          <cell r="E4922" t="str">
            <v>R=J5S</v>
          </cell>
          <cell r="F4922">
            <v>1</v>
          </cell>
          <cell r="H4922">
            <v>120</v>
          </cell>
          <cell r="I4922">
            <v>2</v>
          </cell>
          <cell r="J4922">
            <v>5</v>
          </cell>
        </row>
        <row r="4923">
          <cell r="A4923" t="str">
            <v>SLT5</v>
          </cell>
          <cell r="B4923" t="str">
            <v>Secondary Service Less than 5 kW</v>
          </cell>
          <cell r="C4923">
            <v>15</v>
          </cell>
          <cell r="D4923">
            <v>20</v>
          </cell>
          <cell r="E4923" t="str">
            <v>R=I50A</v>
          </cell>
          <cell r="F4923">
            <v>1</v>
          </cell>
          <cell r="H4923">
            <v>240</v>
          </cell>
          <cell r="I4923">
            <v>3</v>
          </cell>
          <cell r="J4923">
            <v>1</v>
          </cell>
        </row>
        <row r="4924">
          <cell r="A4924" t="str">
            <v>SLT5</v>
          </cell>
          <cell r="B4924" t="str">
            <v>Secondary Service Less than 5 kW</v>
          </cell>
          <cell r="C4924">
            <v>15</v>
          </cell>
          <cell r="D4924">
            <v>20</v>
          </cell>
          <cell r="E4924" t="str">
            <v>R=J5S</v>
          </cell>
          <cell r="F4924">
            <v>1</v>
          </cell>
          <cell r="H4924">
            <v>120</v>
          </cell>
          <cell r="I4924">
            <v>3</v>
          </cell>
          <cell r="J4924">
            <v>5</v>
          </cell>
        </row>
        <row r="4925">
          <cell r="A4925" t="str">
            <v>SLT5</v>
          </cell>
          <cell r="B4925" t="str">
            <v>Secondary Service Less than 5 kW</v>
          </cell>
          <cell r="C4925">
            <v>15</v>
          </cell>
          <cell r="D4925">
            <v>20</v>
          </cell>
          <cell r="E4925" t="str">
            <v>R=J3A</v>
          </cell>
          <cell r="F4925">
            <v>1</v>
          </cell>
          <cell r="H4925">
            <v>480</v>
          </cell>
          <cell r="I4925">
            <v>2</v>
          </cell>
          <cell r="J4925">
            <v>1</v>
          </cell>
        </row>
        <row r="4926">
          <cell r="A4926" t="str">
            <v>SLT5</v>
          </cell>
          <cell r="B4926" t="str">
            <v>Secondary Service Less than 5 kW</v>
          </cell>
          <cell r="C4926">
            <v>15</v>
          </cell>
          <cell r="D4926">
            <v>20</v>
          </cell>
          <cell r="E4926" t="str">
            <v>R=I70S</v>
          </cell>
          <cell r="F4926">
            <v>1</v>
          </cell>
          <cell r="G4926">
            <v>31413</v>
          </cell>
          <cell r="H4926">
            <v>120</v>
          </cell>
          <cell r="I4926">
            <v>2</v>
          </cell>
          <cell r="J4926">
            <v>1</v>
          </cell>
        </row>
        <row r="4927">
          <cell r="A4927" t="str">
            <v>SLT5</v>
          </cell>
          <cell r="B4927" t="str">
            <v>Secondary Service Less than 5 kW</v>
          </cell>
          <cell r="C4927">
            <v>15</v>
          </cell>
          <cell r="D4927">
            <v>20</v>
          </cell>
          <cell r="E4927" t="str">
            <v>R=AB1</v>
          </cell>
          <cell r="F4927">
            <v>1</v>
          </cell>
          <cell r="G4927">
            <v>36059</v>
          </cell>
          <cell r="H4927">
            <v>120</v>
          </cell>
          <cell r="I4927">
            <v>2</v>
          </cell>
          <cell r="J4927">
            <v>3</v>
          </cell>
        </row>
        <row r="4928">
          <cell r="A4928" t="str">
            <v>SLT5</v>
          </cell>
          <cell r="B4928" t="str">
            <v>Secondary Service Less than 5 kW</v>
          </cell>
          <cell r="C4928">
            <v>15</v>
          </cell>
          <cell r="D4928">
            <v>20</v>
          </cell>
          <cell r="E4928" t="str">
            <v>R=AB1</v>
          </cell>
          <cell r="F4928">
            <v>1</v>
          </cell>
          <cell r="G4928">
            <v>35796</v>
          </cell>
          <cell r="H4928">
            <v>120</v>
          </cell>
          <cell r="I4928">
            <v>2</v>
          </cell>
          <cell r="J4928">
            <v>3</v>
          </cell>
        </row>
        <row r="4929">
          <cell r="A4929" t="str">
            <v>SLT5</v>
          </cell>
          <cell r="B4929" t="str">
            <v>Secondary Service Less than 5 kW</v>
          </cell>
          <cell r="C4929">
            <v>15</v>
          </cell>
          <cell r="D4929">
            <v>20</v>
          </cell>
          <cell r="E4929" t="str">
            <v>R=AB1</v>
          </cell>
          <cell r="F4929">
            <v>1</v>
          </cell>
          <cell r="G4929">
            <v>37558</v>
          </cell>
          <cell r="H4929">
            <v>480</v>
          </cell>
          <cell r="I4929">
            <v>2</v>
          </cell>
          <cell r="J4929">
            <v>1</v>
          </cell>
        </row>
        <row r="4930">
          <cell r="A4930" t="str">
            <v>SLT5</v>
          </cell>
          <cell r="B4930" t="str">
            <v>Secondary Service Less than 5 kW</v>
          </cell>
          <cell r="C4930">
            <v>15</v>
          </cell>
          <cell r="D4930">
            <v>20</v>
          </cell>
          <cell r="E4930" t="str">
            <v>R=MS</v>
          </cell>
          <cell r="F4930">
            <v>1</v>
          </cell>
          <cell r="H4930">
            <v>240</v>
          </cell>
          <cell r="I4930">
            <v>3</v>
          </cell>
          <cell r="J4930">
            <v>2</v>
          </cell>
        </row>
        <row r="4931">
          <cell r="A4931" t="str">
            <v>SLT5</v>
          </cell>
          <cell r="B4931" t="str">
            <v>Secondary Service Less than 5 kW</v>
          </cell>
          <cell r="C4931">
            <v>15</v>
          </cell>
          <cell r="D4931">
            <v>20</v>
          </cell>
          <cell r="E4931" t="str">
            <v>R=D5S</v>
          </cell>
          <cell r="F4931">
            <v>1</v>
          </cell>
          <cell r="H4931">
            <v>120</v>
          </cell>
          <cell r="I4931">
            <v>2</v>
          </cell>
          <cell r="J4931">
            <v>17</v>
          </cell>
        </row>
        <row r="4932">
          <cell r="A4932" t="str">
            <v>SLT5</v>
          </cell>
          <cell r="B4932" t="str">
            <v>Secondary Service Less than 5 kW</v>
          </cell>
          <cell r="C4932">
            <v>15</v>
          </cell>
          <cell r="D4932">
            <v>20</v>
          </cell>
          <cell r="E4932" t="str">
            <v>R=J4S</v>
          </cell>
          <cell r="F4932">
            <v>1</v>
          </cell>
          <cell r="H4932">
            <v>120</v>
          </cell>
          <cell r="I4932">
            <v>2</v>
          </cell>
          <cell r="J4932">
            <v>17</v>
          </cell>
        </row>
        <row r="4933">
          <cell r="A4933" t="str">
            <v>SLT5</v>
          </cell>
          <cell r="B4933" t="str">
            <v>Secondary Service Less than 5 kW</v>
          </cell>
          <cell r="C4933">
            <v>15</v>
          </cell>
          <cell r="D4933">
            <v>20</v>
          </cell>
          <cell r="E4933" t="str">
            <v>R=AB1</v>
          </cell>
          <cell r="F4933">
            <v>1</v>
          </cell>
          <cell r="G4933">
            <v>36682</v>
          </cell>
          <cell r="H4933">
            <v>480</v>
          </cell>
          <cell r="I4933">
            <v>2</v>
          </cell>
          <cell r="J4933">
            <v>1</v>
          </cell>
        </row>
        <row r="4934">
          <cell r="A4934" t="str">
            <v>SLT5</v>
          </cell>
          <cell r="B4934" t="str">
            <v>Secondary Service Less than 5 kW</v>
          </cell>
          <cell r="C4934">
            <v>15</v>
          </cell>
          <cell r="D4934">
            <v>20</v>
          </cell>
          <cell r="E4934" t="str">
            <v>R=J5S</v>
          </cell>
          <cell r="F4934">
            <v>1</v>
          </cell>
          <cell r="H4934">
            <v>120</v>
          </cell>
          <cell r="I4934">
            <v>2</v>
          </cell>
          <cell r="J4934">
            <v>27</v>
          </cell>
        </row>
        <row r="4935">
          <cell r="A4935" t="str">
            <v>SLT5</v>
          </cell>
          <cell r="B4935" t="str">
            <v>Secondary Service Less than 5 kW</v>
          </cell>
          <cell r="C4935">
            <v>15</v>
          </cell>
          <cell r="D4935">
            <v>20</v>
          </cell>
          <cell r="E4935" t="str">
            <v>R=I70S</v>
          </cell>
          <cell r="F4935">
            <v>1</v>
          </cell>
          <cell r="G4935">
            <v>36008</v>
          </cell>
          <cell r="H4935">
            <v>120</v>
          </cell>
          <cell r="I4935">
            <v>2</v>
          </cell>
          <cell r="J4935">
            <v>1</v>
          </cell>
        </row>
        <row r="4936">
          <cell r="A4936" t="str">
            <v>SLT5</v>
          </cell>
          <cell r="B4936" t="str">
            <v>Secondary Service Less than 5 kW</v>
          </cell>
          <cell r="C4936">
            <v>15</v>
          </cell>
          <cell r="D4936">
            <v>20</v>
          </cell>
          <cell r="E4936" t="str">
            <v>R=D5S</v>
          </cell>
          <cell r="F4936">
            <v>1</v>
          </cell>
          <cell r="G4936">
            <v>36425</v>
          </cell>
          <cell r="H4936">
            <v>120</v>
          </cell>
          <cell r="I4936">
            <v>2</v>
          </cell>
          <cell r="J4936">
            <v>1</v>
          </cell>
        </row>
        <row r="4937">
          <cell r="A4937" t="str">
            <v>SLT5</v>
          </cell>
          <cell r="B4937" t="str">
            <v>Secondary Service Less than 5 kW</v>
          </cell>
          <cell r="C4937">
            <v>15</v>
          </cell>
          <cell r="D4937">
            <v>20</v>
          </cell>
          <cell r="E4937" t="str">
            <v>R=J4S</v>
          </cell>
          <cell r="F4937">
            <v>1</v>
          </cell>
          <cell r="G4937">
            <v>36746</v>
          </cell>
          <cell r="H4937">
            <v>120</v>
          </cell>
          <cell r="I4937">
            <v>2</v>
          </cell>
          <cell r="J4937">
            <v>1</v>
          </cell>
        </row>
        <row r="4938">
          <cell r="A4938" t="str">
            <v>SLT5</v>
          </cell>
          <cell r="B4938" t="str">
            <v>Secondary Service Less than 5 kW</v>
          </cell>
          <cell r="C4938">
            <v>15</v>
          </cell>
          <cell r="D4938">
            <v>20</v>
          </cell>
          <cell r="E4938" t="str">
            <v>R=J5S</v>
          </cell>
          <cell r="F4938">
            <v>1</v>
          </cell>
          <cell r="H4938">
            <v>240</v>
          </cell>
          <cell r="I4938">
            <v>3</v>
          </cell>
          <cell r="J4938">
            <v>26</v>
          </cell>
        </row>
        <row r="4939">
          <cell r="A4939" t="str">
            <v>SLT5</v>
          </cell>
          <cell r="B4939" t="str">
            <v>Secondary Service Less than 5 kW</v>
          </cell>
          <cell r="C4939">
            <v>15</v>
          </cell>
          <cell r="D4939">
            <v>20</v>
          </cell>
          <cell r="E4939" t="str">
            <v>R=AB1</v>
          </cell>
          <cell r="F4939">
            <v>1</v>
          </cell>
          <cell r="H4939">
            <v>240</v>
          </cell>
          <cell r="I4939">
            <v>2</v>
          </cell>
          <cell r="J4939">
            <v>2</v>
          </cell>
        </row>
        <row r="4940">
          <cell r="A4940" t="str">
            <v>SLT5</v>
          </cell>
          <cell r="B4940" t="str">
            <v>Secondary Service Less than 5 kW</v>
          </cell>
          <cell r="C4940">
            <v>15</v>
          </cell>
          <cell r="D4940">
            <v>20</v>
          </cell>
          <cell r="E4940" t="str">
            <v>R=MQS</v>
          </cell>
          <cell r="F4940">
            <v>1</v>
          </cell>
          <cell r="H4940">
            <v>240</v>
          </cell>
          <cell r="I4940">
            <v>3</v>
          </cell>
          <cell r="J4940">
            <v>1</v>
          </cell>
        </row>
        <row r="4941">
          <cell r="A4941" t="str">
            <v>SLT5</v>
          </cell>
          <cell r="B4941" t="str">
            <v>Secondary Service Less than 5 kW</v>
          </cell>
          <cell r="C4941">
            <v>15</v>
          </cell>
          <cell r="D4941">
            <v>20</v>
          </cell>
          <cell r="E4941" t="str">
            <v>R=D2S</v>
          </cell>
          <cell r="F4941">
            <v>1</v>
          </cell>
          <cell r="H4941">
            <v>240</v>
          </cell>
          <cell r="I4941">
            <v>3</v>
          </cell>
          <cell r="J4941">
            <v>3</v>
          </cell>
        </row>
        <row r="4942">
          <cell r="A4942" t="str">
            <v>SLT5</v>
          </cell>
          <cell r="B4942" t="str">
            <v>Secondary Service Less than 5 kW</v>
          </cell>
          <cell r="C4942">
            <v>15</v>
          </cell>
          <cell r="D4942">
            <v>20</v>
          </cell>
          <cell r="E4942" t="str">
            <v>R=AB1</v>
          </cell>
          <cell r="F4942">
            <v>1</v>
          </cell>
          <cell r="H4942">
            <v>240</v>
          </cell>
          <cell r="I4942">
            <v>3</v>
          </cell>
          <cell r="J4942">
            <v>1</v>
          </cell>
        </row>
        <row r="4943">
          <cell r="A4943" t="str">
            <v>SLT5</v>
          </cell>
          <cell r="B4943" t="str">
            <v>Secondary Service Less than 5 kW</v>
          </cell>
          <cell r="C4943">
            <v>15</v>
          </cell>
          <cell r="D4943">
            <v>20</v>
          </cell>
          <cell r="E4943" t="str">
            <v>R=J5S</v>
          </cell>
          <cell r="F4943">
            <v>1</v>
          </cell>
          <cell r="H4943">
            <v>120</v>
          </cell>
          <cell r="I4943">
            <v>2</v>
          </cell>
          <cell r="J4943">
            <v>1</v>
          </cell>
        </row>
        <row r="4944">
          <cell r="A4944" t="str">
            <v>SLT5</v>
          </cell>
          <cell r="B4944" t="str">
            <v>Secondary Service Less than 5 kW</v>
          </cell>
          <cell r="C4944">
            <v>15</v>
          </cell>
          <cell r="D4944">
            <v>20</v>
          </cell>
          <cell r="E4944" t="str">
            <v>R=J4S</v>
          </cell>
          <cell r="F4944">
            <v>1</v>
          </cell>
          <cell r="H4944">
            <v>240</v>
          </cell>
          <cell r="I4944">
            <v>3</v>
          </cell>
          <cell r="J4944">
            <v>40</v>
          </cell>
        </row>
        <row r="4945">
          <cell r="A4945" t="str">
            <v>SLT5</v>
          </cell>
          <cell r="B4945" t="str">
            <v>Secondary Service Less than 5 kW</v>
          </cell>
          <cell r="C4945">
            <v>15</v>
          </cell>
          <cell r="D4945">
            <v>20</v>
          </cell>
          <cell r="E4945" t="str">
            <v>R=J5S</v>
          </cell>
          <cell r="F4945">
            <v>1</v>
          </cell>
          <cell r="H4945">
            <v>120</v>
          </cell>
          <cell r="I4945">
            <v>2</v>
          </cell>
          <cell r="J4945">
            <v>4</v>
          </cell>
        </row>
        <row r="4946">
          <cell r="A4946" t="str">
            <v>SLT5</v>
          </cell>
          <cell r="B4946" t="str">
            <v>Secondary Service Less than 5 kW</v>
          </cell>
          <cell r="C4946">
            <v>15</v>
          </cell>
          <cell r="D4946">
            <v>25</v>
          </cell>
          <cell r="E4946" t="str">
            <v>R=J2TS</v>
          </cell>
          <cell r="F4946">
            <v>1</v>
          </cell>
          <cell r="H4946">
            <v>240</v>
          </cell>
          <cell r="I4946">
            <v>3</v>
          </cell>
          <cell r="J4946">
            <v>1</v>
          </cell>
        </row>
        <row r="4947">
          <cell r="A4947" t="str">
            <v>SLT5</v>
          </cell>
          <cell r="B4947" t="str">
            <v>Secondary Service Less than 5 kW</v>
          </cell>
          <cell r="C4947">
            <v>15</v>
          </cell>
          <cell r="D4947">
            <v>20</v>
          </cell>
          <cell r="E4947" t="str">
            <v>R=AB1</v>
          </cell>
          <cell r="F4947">
            <v>1</v>
          </cell>
          <cell r="H4947">
            <v>120</v>
          </cell>
          <cell r="I4947">
            <v>3</v>
          </cell>
          <cell r="J4947">
            <v>1</v>
          </cell>
        </row>
        <row r="4948">
          <cell r="A4948" t="str">
            <v>SLT5</v>
          </cell>
          <cell r="B4948" t="str">
            <v>Secondary Service Less than 5 kW</v>
          </cell>
          <cell r="C4948">
            <v>15</v>
          </cell>
          <cell r="D4948">
            <v>20</v>
          </cell>
          <cell r="E4948" t="str">
            <v>R=D5S</v>
          </cell>
          <cell r="F4948">
            <v>1</v>
          </cell>
          <cell r="H4948">
            <v>240</v>
          </cell>
          <cell r="I4948">
            <v>3</v>
          </cell>
          <cell r="J4948">
            <v>15</v>
          </cell>
        </row>
        <row r="4949">
          <cell r="A4949" t="str">
            <v>SLT5</v>
          </cell>
          <cell r="B4949" t="str">
            <v>Secondary Service Less than 5 kW</v>
          </cell>
          <cell r="C4949">
            <v>15</v>
          </cell>
          <cell r="D4949">
            <v>20</v>
          </cell>
          <cell r="E4949" t="str">
            <v>R=AB1</v>
          </cell>
          <cell r="F4949">
            <v>1</v>
          </cell>
          <cell r="G4949">
            <v>35065</v>
          </cell>
          <cell r="H4949">
            <v>120</v>
          </cell>
          <cell r="I4949">
            <v>2</v>
          </cell>
          <cell r="J4949">
            <v>1</v>
          </cell>
        </row>
        <row r="4950">
          <cell r="A4950" t="str">
            <v>SLT5</v>
          </cell>
          <cell r="B4950" t="str">
            <v>Secondary Service Less than 5 kW</v>
          </cell>
          <cell r="C4950">
            <v>15</v>
          </cell>
          <cell r="D4950">
            <v>20</v>
          </cell>
          <cell r="E4950" t="str">
            <v>R=AB1</v>
          </cell>
          <cell r="F4950">
            <v>1</v>
          </cell>
          <cell r="G4950">
            <v>35431</v>
          </cell>
          <cell r="H4950">
            <v>120</v>
          </cell>
          <cell r="I4950">
            <v>2</v>
          </cell>
          <cell r="J4950">
            <v>3</v>
          </cell>
        </row>
        <row r="4951">
          <cell r="A4951" t="str">
            <v>SLT5</v>
          </cell>
          <cell r="B4951" t="str">
            <v>Secondary Service Less than 5 kW</v>
          </cell>
          <cell r="C4951">
            <v>15</v>
          </cell>
          <cell r="D4951">
            <v>20</v>
          </cell>
          <cell r="E4951" t="str">
            <v>R=AB1</v>
          </cell>
          <cell r="F4951">
            <v>1</v>
          </cell>
          <cell r="G4951">
            <v>36130</v>
          </cell>
          <cell r="H4951">
            <v>120</v>
          </cell>
          <cell r="I4951">
            <v>2</v>
          </cell>
          <cell r="J4951">
            <v>1</v>
          </cell>
        </row>
        <row r="4952">
          <cell r="A4952" t="str">
            <v>SLT5</v>
          </cell>
          <cell r="B4952" t="str">
            <v>Secondary Service Less than 5 kW</v>
          </cell>
          <cell r="C4952">
            <v>15</v>
          </cell>
          <cell r="D4952">
            <v>20</v>
          </cell>
          <cell r="E4952" t="str">
            <v>R=J4S</v>
          </cell>
          <cell r="F4952">
            <v>1</v>
          </cell>
          <cell r="G4952">
            <v>36425</v>
          </cell>
          <cell r="H4952">
            <v>120</v>
          </cell>
          <cell r="I4952">
            <v>2</v>
          </cell>
          <cell r="J4952">
            <v>5</v>
          </cell>
        </row>
        <row r="4953">
          <cell r="A4953" t="str">
            <v>SLT5</v>
          </cell>
          <cell r="B4953" t="str">
            <v>Secondary Service Less than 5 kW</v>
          </cell>
          <cell r="C4953">
            <v>15</v>
          </cell>
          <cell r="D4953">
            <v>20</v>
          </cell>
          <cell r="E4953" t="str">
            <v>R=AB1</v>
          </cell>
          <cell r="F4953">
            <v>1</v>
          </cell>
          <cell r="G4953">
            <v>36526</v>
          </cell>
          <cell r="H4953">
            <v>120</v>
          </cell>
          <cell r="I4953">
            <v>2</v>
          </cell>
          <cell r="J4953">
            <v>3</v>
          </cell>
        </row>
        <row r="4954">
          <cell r="A4954" t="str">
            <v>SLT5</v>
          </cell>
          <cell r="B4954" t="str">
            <v>Secondary Service Less than 5 kW</v>
          </cell>
          <cell r="C4954">
            <v>15</v>
          </cell>
          <cell r="D4954">
            <v>20</v>
          </cell>
          <cell r="E4954" t="str">
            <v>R=D5S</v>
          </cell>
          <cell r="F4954">
            <v>1</v>
          </cell>
          <cell r="H4954">
            <v>240</v>
          </cell>
          <cell r="I4954">
            <v>3</v>
          </cell>
          <cell r="J4954">
            <v>3</v>
          </cell>
        </row>
        <row r="4955">
          <cell r="A4955" t="str">
            <v>SLT5</v>
          </cell>
          <cell r="B4955" t="str">
            <v>Secondary Service Less than 5 kW</v>
          </cell>
          <cell r="C4955">
            <v>15</v>
          </cell>
          <cell r="D4955">
            <v>20</v>
          </cell>
          <cell r="E4955" t="str">
            <v>R=D4S</v>
          </cell>
          <cell r="F4955">
            <v>1</v>
          </cell>
          <cell r="H4955">
            <v>240</v>
          </cell>
          <cell r="I4955">
            <v>3</v>
          </cell>
          <cell r="J4955">
            <v>7</v>
          </cell>
        </row>
        <row r="4956">
          <cell r="A4956" t="str">
            <v>SLT5</v>
          </cell>
          <cell r="B4956" t="str">
            <v>Secondary Service Less than 5 kW</v>
          </cell>
          <cell r="C4956">
            <v>15</v>
          </cell>
          <cell r="D4956">
            <v>20</v>
          </cell>
          <cell r="E4956" t="str">
            <v>R=D4S</v>
          </cell>
          <cell r="F4956">
            <v>1</v>
          </cell>
          <cell r="H4956">
            <v>120</v>
          </cell>
          <cell r="I4956">
            <v>2</v>
          </cell>
          <cell r="J4956">
            <v>1</v>
          </cell>
        </row>
        <row r="4957">
          <cell r="A4957" t="str">
            <v>SLT5</v>
          </cell>
          <cell r="B4957" t="str">
            <v>Secondary Service Less than 5 kW</v>
          </cell>
          <cell r="C4957">
            <v>15</v>
          </cell>
          <cell r="D4957">
            <v>20</v>
          </cell>
          <cell r="E4957" t="str">
            <v>R=AB1</v>
          </cell>
          <cell r="F4957">
            <v>1</v>
          </cell>
          <cell r="G4957">
            <v>34700</v>
          </cell>
          <cell r="H4957">
            <v>120</v>
          </cell>
          <cell r="I4957">
            <v>2</v>
          </cell>
          <cell r="J4957">
            <v>2</v>
          </cell>
        </row>
        <row r="4958">
          <cell r="A4958" t="str">
            <v>SLT5</v>
          </cell>
          <cell r="B4958" t="str">
            <v>Secondary Service Less than 5 kW</v>
          </cell>
          <cell r="C4958">
            <v>15</v>
          </cell>
          <cell r="D4958">
            <v>20</v>
          </cell>
          <cell r="E4958" t="str">
            <v>R=AB1</v>
          </cell>
          <cell r="F4958">
            <v>1</v>
          </cell>
          <cell r="G4958">
            <v>35797</v>
          </cell>
          <cell r="H4958">
            <v>120</v>
          </cell>
          <cell r="I4958">
            <v>2</v>
          </cell>
          <cell r="J4958">
            <v>2</v>
          </cell>
        </row>
        <row r="4959">
          <cell r="A4959" t="str">
            <v>SLT5</v>
          </cell>
          <cell r="B4959" t="str">
            <v>Secondary Service Less than 5 kW</v>
          </cell>
          <cell r="C4959">
            <v>30</v>
          </cell>
          <cell r="D4959">
            <v>20</v>
          </cell>
          <cell r="E4959" t="str">
            <v>R=MS</v>
          </cell>
          <cell r="F4959">
            <v>1</v>
          </cell>
          <cell r="H4959">
            <v>240</v>
          </cell>
          <cell r="I4959">
            <v>3</v>
          </cell>
          <cell r="J4959">
            <v>267</v>
          </cell>
        </row>
        <row r="4960">
          <cell r="A4960" t="str">
            <v>SLT5</v>
          </cell>
          <cell r="B4960" t="str">
            <v>Secondary Service Less than 5 kW</v>
          </cell>
          <cell r="C4960">
            <v>30</v>
          </cell>
          <cell r="D4960">
            <v>25</v>
          </cell>
          <cell r="E4960" t="str">
            <v>R=D2SH</v>
          </cell>
          <cell r="F4960">
            <v>1</v>
          </cell>
          <cell r="H4960">
            <v>240</v>
          </cell>
          <cell r="I4960">
            <v>3</v>
          </cell>
          <cell r="J4960">
            <v>28</v>
          </cell>
        </row>
        <row r="4961">
          <cell r="A4961" t="str">
            <v>SLT5</v>
          </cell>
          <cell r="B4961" t="str">
            <v>Secondary Service Less than 5 kW</v>
          </cell>
          <cell r="C4961">
            <v>30</v>
          </cell>
          <cell r="D4961">
            <v>25</v>
          </cell>
          <cell r="E4961" t="str">
            <v>R=J3TS</v>
          </cell>
          <cell r="F4961">
            <v>1</v>
          </cell>
          <cell r="H4961">
            <v>240</v>
          </cell>
          <cell r="I4961">
            <v>3</v>
          </cell>
          <cell r="J4961">
            <v>10</v>
          </cell>
        </row>
        <row r="4962">
          <cell r="A4962" t="str">
            <v>SLT5</v>
          </cell>
          <cell r="B4962" t="str">
            <v>Secondary Service Less than 5 kW</v>
          </cell>
          <cell r="C4962">
            <v>30</v>
          </cell>
          <cell r="D4962">
            <v>20</v>
          </cell>
          <cell r="E4962" t="str">
            <v>R=AB1</v>
          </cell>
          <cell r="F4962">
            <v>1</v>
          </cell>
          <cell r="G4962">
            <v>38082</v>
          </cell>
          <cell r="H4962">
            <v>240</v>
          </cell>
          <cell r="I4962">
            <v>3</v>
          </cell>
          <cell r="J4962">
            <v>2</v>
          </cell>
        </row>
        <row r="4963">
          <cell r="A4963" t="str">
            <v>SLT5</v>
          </cell>
          <cell r="B4963" t="str">
            <v>Secondary Service Less than 5 kW</v>
          </cell>
          <cell r="C4963">
            <v>30</v>
          </cell>
          <cell r="D4963">
            <v>20</v>
          </cell>
          <cell r="E4963" t="str">
            <v>R=AB1</v>
          </cell>
          <cell r="F4963">
            <v>1</v>
          </cell>
          <cell r="G4963">
            <v>38159</v>
          </cell>
          <cell r="H4963">
            <v>240</v>
          </cell>
          <cell r="I4963">
            <v>3</v>
          </cell>
          <cell r="J4963">
            <v>14</v>
          </cell>
        </row>
        <row r="4964">
          <cell r="A4964" t="str">
            <v>SLT5</v>
          </cell>
          <cell r="B4964" t="str">
            <v>Secondary Service Less than 5 kW</v>
          </cell>
          <cell r="C4964">
            <v>30</v>
          </cell>
          <cell r="D4964">
            <v>25</v>
          </cell>
          <cell r="E4964" t="str">
            <v>R=A1D1</v>
          </cell>
          <cell r="F4964">
            <v>1</v>
          </cell>
          <cell r="G4964">
            <v>38364</v>
          </cell>
          <cell r="H4964">
            <v>240</v>
          </cell>
          <cell r="I4964">
            <v>3</v>
          </cell>
          <cell r="J4964">
            <v>1</v>
          </cell>
        </row>
        <row r="4965">
          <cell r="A4965" t="str">
            <v>SLT5</v>
          </cell>
          <cell r="B4965" t="str">
            <v>Secondary Service Less than 5 kW</v>
          </cell>
          <cell r="C4965">
            <v>30</v>
          </cell>
          <cell r="D4965">
            <v>20</v>
          </cell>
          <cell r="E4965" t="str">
            <v>R=J5SD</v>
          </cell>
          <cell r="F4965">
            <v>1</v>
          </cell>
          <cell r="H4965">
            <v>240</v>
          </cell>
          <cell r="I4965">
            <v>3</v>
          </cell>
          <cell r="J4965">
            <v>1</v>
          </cell>
        </row>
        <row r="4966">
          <cell r="A4966" t="str">
            <v>SLT5</v>
          </cell>
          <cell r="B4966" t="str">
            <v>Secondary Service Less than 5 kW</v>
          </cell>
          <cell r="C4966">
            <v>30</v>
          </cell>
          <cell r="D4966">
            <v>20</v>
          </cell>
          <cell r="E4966" t="str">
            <v>R=AB1</v>
          </cell>
          <cell r="F4966">
            <v>1</v>
          </cell>
          <cell r="G4966">
            <v>36161</v>
          </cell>
          <cell r="H4966">
            <v>240</v>
          </cell>
          <cell r="I4966">
            <v>3</v>
          </cell>
          <cell r="J4966">
            <v>21</v>
          </cell>
        </row>
        <row r="4967">
          <cell r="A4967" t="str">
            <v>SLT5</v>
          </cell>
          <cell r="B4967" t="str">
            <v>Secondary Service Less than 5 kW</v>
          </cell>
          <cell r="C4967">
            <v>30</v>
          </cell>
          <cell r="D4967">
            <v>25</v>
          </cell>
          <cell r="E4967" t="str">
            <v>R=A1D1</v>
          </cell>
          <cell r="F4967">
            <v>1</v>
          </cell>
          <cell r="G4967">
            <v>36405</v>
          </cell>
          <cell r="H4967">
            <v>240</v>
          </cell>
          <cell r="I4967">
            <v>3</v>
          </cell>
          <cell r="J4967">
            <v>2</v>
          </cell>
        </row>
        <row r="4968">
          <cell r="A4968" t="str">
            <v>SLT5</v>
          </cell>
          <cell r="B4968" t="str">
            <v>Secondary Service Less than 5 kW</v>
          </cell>
          <cell r="C4968">
            <v>30</v>
          </cell>
          <cell r="D4968">
            <v>20</v>
          </cell>
          <cell r="E4968" t="str">
            <v>R=J4S</v>
          </cell>
          <cell r="F4968">
            <v>1</v>
          </cell>
          <cell r="G4968">
            <v>36445</v>
          </cell>
          <cell r="H4968">
            <v>240</v>
          </cell>
          <cell r="I4968">
            <v>3</v>
          </cell>
          <cell r="J4968">
            <v>1</v>
          </cell>
        </row>
        <row r="4969">
          <cell r="A4969" t="str">
            <v>SLT5</v>
          </cell>
          <cell r="B4969" t="str">
            <v>Secondary Service Less than 5 kW</v>
          </cell>
          <cell r="C4969">
            <v>30</v>
          </cell>
          <cell r="D4969">
            <v>20</v>
          </cell>
          <cell r="E4969" t="str">
            <v>R=I70S</v>
          </cell>
          <cell r="F4969">
            <v>1</v>
          </cell>
          <cell r="G4969">
            <v>36524</v>
          </cell>
          <cell r="H4969">
            <v>240</v>
          </cell>
          <cell r="I4969">
            <v>3</v>
          </cell>
          <cell r="J4969">
            <v>1</v>
          </cell>
        </row>
        <row r="4970">
          <cell r="A4970" t="str">
            <v>SLT5</v>
          </cell>
          <cell r="B4970" t="str">
            <v>Secondary Service Less than 5 kW</v>
          </cell>
          <cell r="C4970">
            <v>30</v>
          </cell>
          <cell r="D4970">
            <v>20</v>
          </cell>
          <cell r="E4970" t="str">
            <v>R=AB1</v>
          </cell>
          <cell r="F4970">
            <v>1</v>
          </cell>
          <cell r="G4970">
            <v>36434</v>
          </cell>
          <cell r="H4970">
            <v>240</v>
          </cell>
          <cell r="I4970">
            <v>3</v>
          </cell>
          <cell r="J4970">
            <v>2</v>
          </cell>
        </row>
        <row r="4971">
          <cell r="A4971" t="str">
            <v>SLT5</v>
          </cell>
          <cell r="B4971" t="str">
            <v>Secondary Service Less than 5 kW</v>
          </cell>
          <cell r="C4971">
            <v>30</v>
          </cell>
          <cell r="D4971">
            <v>20</v>
          </cell>
          <cell r="E4971" t="str">
            <v>R=AB1</v>
          </cell>
          <cell r="F4971">
            <v>1</v>
          </cell>
          <cell r="G4971">
            <v>37659</v>
          </cell>
          <cell r="H4971">
            <v>240</v>
          </cell>
          <cell r="I4971">
            <v>3</v>
          </cell>
          <cell r="J4971">
            <v>12</v>
          </cell>
        </row>
        <row r="4972">
          <cell r="A4972" t="str">
            <v>SLT5</v>
          </cell>
          <cell r="B4972" t="str">
            <v>Secondary Service Less than 5 kW</v>
          </cell>
          <cell r="C4972">
            <v>30</v>
          </cell>
          <cell r="D4972">
            <v>25</v>
          </cell>
          <cell r="E4972" t="str">
            <v>R=A1D1</v>
          </cell>
          <cell r="F4972">
            <v>1</v>
          </cell>
          <cell r="G4972">
            <v>36595</v>
          </cell>
          <cell r="H4972">
            <v>240</v>
          </cell>
          <cell r="I4972">
            <v>3</v>
          </cell>
          <cell r="J4972">
            <v>2</v>
          </cell>
        </row>
        <row r="4973">
          <cell r="A4973" t="str">
            <v>SLT5</v>
          </cell>
          <cell r="B4973" t="str">
            <v>Secondary Service Less than 5 kW</v>
          </cell>
          <cell r="C4973">
            <v>30</v>
          </cell>
          <cell r="D4973">
            <v>25</v>
          </cell>
          <cell r="E4973" t="str">
            <v>R=A1D1</v>
          </cell>
          <cell r="F4973">
            <v>1</v>
          </cell>
          <cell r="G4973">
            <v>36161</v>
          </cell>
          <cell r="H4973">
            <v>240</v>
          </cell>
          <cell r="I4973">
            <v>3</v>
          </cell>
          <cell r="J4973">
            <v>2</v>
          </cell>
        </row>
        <row r="4974">
          <cell r="A4974" t="str">
            <v>SLT5</v>
          </cell>
          <cell r="B4974" t="str">
            <v>Secondary Service Less than 5 kW</v>
          </cell>
          <cell r="C4974">
            <v>30</v>
          </cell>
          <cell r="D4974">
            <v>25</v>
          </cell>
          <cell r="E4974" t="str">
            <v>R=A1D1</v>
          </cell>
          <cell r="F4974">
            <v>1</v>
          </cell>
          <cell r="G4974">
            <v>36788</v>
          </cell>
          <cell r="H4974">
            <v>240</v>
          </cell>
          <cell r="I4974">
            <v>3</v>
          </cell>
          <cell r="J4974">
            <v>14</v>
          </cell>
        </row>
        <row r="4975">
          <cell r="A4975" t="str">
            <v>SLT5</v>
          </cell>
          <cell r="B4975" t="str">
            <v>Secondary Service Less than 5 kW</v>
          </cell>
          <cell r="C4975">
            <v>30</v>
          </cell>
          <cell r="D4975">
            <v>20</v>
          </cell>
          <cell r="E4975" t="str">
            <v>R=AB1</v>
          </cell>
          <cell r="F4975">
            <v>1</v>
          </cell>
          <cell r="G4975">
            <v>37097</v>
          </cell>
          <cell r="H4975">
            <v>240</v>
          </cell>
          <cell r="I4975">
            <v>3</v>
          </cell>
          <cell r="J4975">
            <v>8</v>
          </cell>
        </row>
        <row r="4976">
          <cell r="A4976" t="str">
            <v>SLT5</v>
          </cell>
          <cell r="B4976" t="str">
            <v>Secondary Service Less than 5 kW</v>
          </cell>
          <cell r="C4976">
            <v>30</v>
          </cell>
          <cell r="D4976">
            <v>20</v>
          </cell>
          <cell r="E4976" t="str">
            <v>R=AB1</v>
          </cell>
          <cell r="F4976">
            <v>1</v>
          </cell>
          <cell r="G4976">
            <v>37110</v>
          </cell>
          <cell r="H4976">
            <v>240</v>
          </cell>
          <cell r="I4976">
            <v>3</v>
          </cell>
          <cell r="J4976">
            <v>24</v>
          </cell>
        </row>
        <row r="4977">
          <cell r="A4977" t="str">
            <v>SLT5</v>
          </cell>
          <cell r="B4977" t="str">
            <v>Secondary Service Less than 5 kW</v>
          </cell>
          <cell r="C4977">
            <v>30</v>
          </cell>
          <cell r="D4977">
            <v>20</v>
          </cell>
          <cell r="E4977" t="str">
            <v>R=AB1</v>
          </cell>
          <cell r="F4977">
            <v>1</v>
          </cell>
          <cell r="G4977">
            <v>37189</v>
          </cell>
          <cell r="H4977">
            <v>240</v>
          </cell>
          <cell r="I4977">
            <v>3</v>
          </cell>
          <cell r="J4977">
            <v>11</v>
          </cell>
        </row>
        <row r="4978">
          <cell r="A4978" t="str">
            <v>SLT5</v>
          </cell>
          <cell r="B4978" t="str">
            <v>Secondary Service Less than 5 kW</v>
          </cell>
          <cell r="C4978">
            <v>30</v>
          </cell>
          <cell r="D4978">
            <v>25</v>
          </cell>
          <cell r="E4978" t="str">
            <v>R=A1D1</v>
          </cell>
          <cell r="F4978">
            <v>1</v>
          </cell>
          <cell r="G4978">
            <v>37658</v>
          </cell>
          <cell r="H4978">
            <v>240</v>
          </cell>
          <cell r="I4978">
            <v>3</v>
          </cell>
          <cell r="J4978">
            <v>1</v>
          </cell>
        </row>
        <row r="4979">
          <cell r="A4979" t="str">
            <v>SLT5</v>
          </cell>
          <cell r="B4979" t="str">
            <v>Secondary Service Less than 5 kW</v>
          </cell>
          <cell r="C4979">
            <v>30</v>
          </cell>
          <cell r="D4979">
            <v>20</v>
          </cell>
          <cell r="E4979" t="str">
            <v>R=AB1</v>
          </cell>
          <cell r="F4979">
            <v>1</v>
          </cell>
          <cell r="G4979">
            <v>38621</v>
          </cell>
          <cell r="H4979">
            <v>240</v>
          </cell>
          <cell r="I4979">
            <v>3</v>
          </cell>
          <cell r="J4979">
            <v>9</v>
          </cell>
        </row>
        <row r="4980">
          <cell r="A4980" t="str">
            <v>SLT5</v>
          </cell>
          <cell r="B4980" t="str">
            <v>Secondary Service Less than 5 kW</v>
          </cell>
          <cell r="C4980">
            <v>30</v>
          </cell>
          <cell r="D4980">
            <v>25</v>
          </cell>
          <cell r="E4980" t="str">
            <v>R=A1D1</v>
          </cell>
          <cell r="F4980">
            <v>1</v>
          </cell>
          <cell r="G4980">
            <v>38833</v>
          </cell>
          <cell r="H4980">
            <v>999</v>
          </cell>
          <cell r="I4980">
            <v>3</v>
          </cell>
          <cell r="J4980">
            <v>3</v>
          </cell>
        </row>
        <row r="4981">
          <cell r="A4981" t="str">
            <v>SLT5</v>
          </cell>
          <cell r="B4981" t="str">
            <v>Secondary Service Less than 5 kW</v>
          </cell>
          <cell r="C4981">
            <v>30</v>
          </cell>
          <cell r="D4981">
            <v>20</v>
          </cell>
          <cell r="E4981" t="str">
            <v>R=AB1</v>
          </cell>
          <cell r="F4981">
            <v>1</v>
          </cell>
          <cell r="G4981">
            <v>38908</v>
          </cell>
          <cell r="H4981">
            <v>240</v>
          </cell>
          <cell r="I4981">
            <v>3</v>
          </cell>
          <cell r="J4981">
            <v>4</v>
          </cell>
        </row>
        <row r="4982">
          <cell r="A4982" t="str">
            <v>SLT5</v>
          </cell>
          <cell r="B4982" t="str">
            <v>Secondary Service Less than 5 kW</v>
          </cell>
          <cell r="C4982">
            <v>30</v>
          </cell>
          <cell r="D4982">
            <v>20</v>
          </cell>
          <cell r="E4982" t="str">
            <v>R=AB1</v>
          </cell>
          <cell r="F4982">
            <v>1</v>
          </cell>
          <cell r="G4982">
            <v>38911</v>
          </cell>
          <cell r="H4982">
            <v>240</v>
          </cell>
          <cell r="I4982">
            <v>3</v>
          </cell>
          <cell r="J4982">
            <v>42</v>
          </cell>
        </row>
        <row r="4983">
          <cell r="A4983" t="str">
            <v>SLT5</v>
          </cell>
          <cell r="B4983" t="str">
            <v>Secondary Service Less than 5 kW</v>
          </cell>
          <cell r="C4983">
            <v>30</v>
          </cell>
          <cell r="D4983">
            <v>20</v>
          </cell>
          <cell r="E4983" t="str">
            <v>R=AB1</v>
          </cell>
          <cell r="F4983">
            <v>1</v>
          </cell>
          <cell r="G4983">
            <v>38924</v>
          </cell>
          <cell r="H4983">
            <v>240</v>
          </cell>
          <cell r="I4983">
            <v>3</v>
          </cell>
          <cell r="J4983">
            <v>8</v>
          </cell>
        </row>
        <row r="4984">
          <cell r="A4984" t="str">
            <v>SLT5</v>
          </cell>
          <cell r="B4984" t="str">
            <v>Secondary Service Less than 5 kW</v>
          </cell>
          <cell r="C4984">
            <v>30</v>
          </cell>
          <cell r="D4984">
            <v>25</v>
          </cell>
          <cell r="E4984" t="str">
            <v>R=A1D1</v>
          </cell>
          <cell r="F4984">
            <v>1</v>
          </cell>
          <cell r="G4984">
            <v>39431</v>
          </cell>
          <cell r="H4984">
            <v>240</v>
          </cell>
          <cell r="I4984">
            <v>3</v>
          </cell>
          <cell r="J4984">
            <v>3</v>
          </cell>
        </row>
        <row r="4985">
          <cell r="A4985" t="str">
            <v>SLT5</v>
          </cell>
          <cell r="B4985" t="str">
            <v>Secondary Service Less than 5 kW</v>
          </cell>
          <cell r="C4985">
            <v>30</v>
          </cell>
          <cell r="D4985">
            <v>20</v>
          </cell>
          <cell r="E4985" t="str">
            <v>R=MX</v>
          </cell>
          <cell r="F4985">
            <v>1</v>
          </cell>
          <cell r="G4985">
            <v>39661</v>
          </cell>
          <cell r="H4985">
            <v>240</v>
          </cell>
          <cell r="I4985">
            <v>3</v>
          </cell>
          <cell r="J4985">
            <v>13</v>
          </cell>
        </row>
        <row r="4986">
          <cell r="A4986" t="str">
            <v>SLT5</v>
          </cell>
          <cell r="B4986" t="str">
            <v>Secondary Service Less than 5 kW</v>
          </cell>
          <cell r="C4986">
            <v>30</v>
          </cell>
          <cell r="D4986">
            <v>25</v>
          </cell>
          <cell r="E4986" t="str">
            <v>R=A1D1</v>
          </cell>
          <cell r="F4986">
            <v>1</v>
          </cell>
          <cell r="G4986">
            <v>39911</v>
          </cell>
          <cell r="H4986">
            <v>240</v>
          </cell>
          <cell r="I4986">
            <v>3</v>
          </cell>
          <cell r="J4986">
            <v>1</v>
          </cell>
        </row>
        <row r="4987">
          <cell r="A4987" t="str">
            <v>SLT5</v>
          </cell>
          <cell r="B4987" t="str">
            <v>Secondary Service Less than 5 kW</v>
          </cell>
          <cell r="C4987">
            <v>30</v>
          </cell>
          <cell r="D4987">
            <v>20</v>
          </cell>
          <cell r="E4987" t="str">
            <v>S=I210+CE</v>
          </cell>
          <cell r="F4987">
            <v>1</v>
          </cell>
          <cell r="G4987">
            <v>40018</v>
          </cell>
          <cell r="H4987">
            <v>240</v>
          </cell>
          <cell r="I4987">
            <v>3</v>
          </cell>
          <cell r="J4987">
            <v>1</v>
          </cell>
        </row>
        <row r="4988">
          <cell r="A4988" t="str">
            <v>SLT5</v>
          </cell>
          <cell r="B4988" t="str">
            <v>Secondary Service Less than 5 kW</v>
          </cell>
          <cell r="C4988">
            <v>30</v>
          </cell>
          <cell r="D4988">
            <v>20</v>
          </cell>
          <cell r="E4988" t="str">
            <v>S=I210+CE</v>
          </cell>
          <cell r="F4988">
            <v>1</v>
          </cell>
          <cell r="G4988">
            <v>40119</v>
          </cell>
          <cell r="H4988">
            <v>240</v>
          </cell>
          <cell r="I4988">
            <v>3</v>
          </cell>
          <cell r="J4988">
            <v>2</v>
          </cell>
        </row>
        <row r="4989">
          <cell r="A4989" t="str">
            <v>SLT5</v>
          </cell>
          <cell r="B4989" t="str">
            <v>Secondary Service Less than 5 kW</v>
          </cell>
          <cell r="C4989">
            <v>30</v>
          </cell>
          <cell r="D4989">
            <v>20</v>
          </cell>
          <cell r="E4989" t="str">
            <v>R=MX</v>
          </cell>
          <cell r="F4989">
            <v>1</v>
          </cell>
          <cell r="G4989">
            <v>40296</v>
          </cell>
          <cell r="H4989">
            <v>240</v>
          </cell>
          <cell r="I4989">
            <v>3</v>
          </cell>
          <cell r="J4989">
            <v>7</v>
          </cell>
        </row>
        <row r="4990">
          <cell r="A4990" t="str">
            <v>SLT5</v>
          </cell>
          <cell r="B4990" t="str">
            <v>Secondary Service Less than 5 kW</v>
          </cell>
          <cell r="C4990">
            <v>30</v>
          </cell>
          <cell r="D4990">
            <v>20</v>
          </cell>
          <cell r="E4990" t="str">
            <v>R=J3S</v>
          </cell>
          <cell r="F4990">
            <v>1</v>
          </cell>
          <cell r="H4990">
            <v>240</v>
          </cell>
          <cell r="I4990">
            <v>3</v>
          </cell>
          <cell r="J4990">
            <v>14</v>
          </cell>
        </row>
        <row r="4991">
          <cell r="A4991" t="str">
            <v>SLT5</v>
          </cell>
          <cell r="B4991" t="str">
            <v>Secondary Service Less than 5 kW</v>
          </cell>
          <cell r="C4991">
            <v>30</v>
          </cell>
          <cell r="D4991">
            <v>25</v>
          </cell>
          <cell r="E4991" t="str">
            <v>R=A1D1</v>
          </cell>
          <cell r="F4991">
            <v>1</v>
          </cell>
          <cell r="H4991">
            <v>240</v>
          </cell>
          <cell r="I4991">
            <v>3</v>
          </cell>
          <cell r="J4991">
            <v>1</v>
          </cell>
        </row>
        <row r="4992">
          <cell r="A4992" t="str">
            <v>SLT5</v>
          </cell>
          <cell r="B4992" t="str">
            <v>Secondary Service Less than 5 kW</v>
          </cell>
          <cell r="C4992">
            <v>30</v>
          </cell>
          <cell r="D4992">
            <v>25</v>
          </cell>
          <cell r="E4992" t="str">
            <v>R=A1D1</v>
          </cell>
          <cell r="F4992">
            <v>1</v>
          </cell>
          <cell r="G4992">
            <v>38603</v>
          </cell>
          <cell r="H4992">
            <v>999</v>
          </cell>
          <cell r="I4992">
            <v>3</v>
          </cell>
          <cell r="J4992">
            <v>1</v>
          </cell>
        </row>
        <row r="4993">
          <cell r="A4993" t="str">
            <v>SLT5</v>
          </cell>
          <cell r="B4993" t="str">
            <v>Secondary Service Less than 5 kW</v>
          </cell>
          <cell r="C4993">
            <v>30</v>
          </cell>
          <cell r="D4993">
            <v>20</v>
          </cell>
          <cell r="E4993" t="str">
            <v>R=AB1</v>
          </cell>
          <cell r="F4993">
            <v>1</v>
          </cell>
          <cell r="G4993">
            <v>38014</v>
          </cell>
          <cell r="H4993">
            <v>240</v>
          </cell>
          <cell r="I4993">
            <v>3</v>
          </cell>
          <cell r="J4993">
            <v>4</v>
          </cell>
        </row>
        <row r="4994">
          <cell r="A4994" t="str">
            <v>SLT5</v>
          </cell>
          <cell r="B4994" t="str">
            <v>Secondary Service Less than 5 kW</v>
          </cell>
          <cell r="C4994">
            <v>30</v>
          </cell>
          <cell r="D4994">
            <v>25</v>
          </cell>
          <cell r="E4994" t="str">
            <v>R=A1TL1</v>
          </cell>
          <cell r="F4994">
            <v>1</v>
          </cell>
          <cell r="G4994">
            <v>38113</v>
          </cell>
          <cell r="H4994">
            <v>999</v>
          </cell>
          <cell r="I4994">
            <v>3</v>
          </cell>
          <cell r="J4994">
            <v>1</v>
          </cell>
        </row>
        <row r="4995">
          <cell r="A4995" t="str">
            <v>SLT5</v>
          </cell>
          <cell r="B4995" t="str">
            <v>Secondary Service Less than 5 kW</v>
          </cell>
          <cell r="C4995">
            <v>30</v>
          </cell>
          <cell r="D4995">
            <v>20</v>
          </cell>
          <cell r="E4995" t="str">
            <v>R=A1TL1</v>
          </cell>
          <cell r="F4995">
            <v>1</v>
          </cell>
          <cell r="G4995">
            <v>38113</v>
          </cell>
          <cell r="H4995">
            <v>999</v>
          </cell>
          <cell r="I4995">
            <v>3</v>
          </cell>
          <cell r="J4995">
            <v>1</v>
          </cell>
        </row>
        <row r="4996">
          <cell r="A4996" t="str">
            <v>SLT5</v>
          </cell>
          <cell r="B4996" t="str">
            <v>Secondary Service Less than 5 kW</v>
          </cell>
          <cell r="C4996">
            <v>30</v>
          </cell>
          <cell r="D4996">
            <v>25</v>
          </cell>
          <cell r="E4996" t="str">
            <v>R=A1D1</v>
          </cell>
          <cell r="F4996">
            <v>1</v>
          </cell>
          <cell r="G4996">
            <v>38084</v>
          </cell>
          <cell r="H4996">
            <v>999</v>
          </cell>
          <cell r="I4996">
            <v>3</v>
          </cell>
          <cell r="J4996">
            <v>2</v>
          </cell>
        </row>
        <row r="4997">
          <cell r="A4997" t="str">
            <v>SLT5</v>
          </cell>
          <cell r="B4997" t="str">
            <v>Secondary Service Less than 5 kW</v>
          </cell>
          <cell r="C4997">
            <v>30</v>
          </cell>
          <cell r="D4997">
            <v>20</v>
          </cell>
          <cell r="E4997" t="str">
            <v>R=AB1</v>
          </cell>
          <cell r="F4997">
            <v>1</v>
          </cell>
          <cell r="G4997">
            <v>37923</v>
          </cell>
          <cell r="H4997">
            <v>240</v>
          </cell>
          <cell r="I4997">
            <v>3</v>
          </cell>
          <cell r="J4997">
            <v>1</v>
          </cell>
        </row>
        <row r="4998">
          <cell r="A4998" t="str">
            <v>SLT5</v>
          </cell>
          <cell r="B4998" t="str">
            <v>Secondary Service Less than 5 kW</v>
          </cell>
          <cell r="C4998">
            <v>30</v>
          </cell>
          <cell r="D4998">
            <v>25</v>
          </cell>
          <cell r="E4998" t="str">
            <v>R=A1D1</v>
          </cell>
          <cell r="F4998">
            <v>1</v>
          </cell>
          <cell r="G4998">
            <v>37802</v>
          </cell>
          <cell r="H4998">
            <v>240</v>
          </cell>
          <cell r="I4998">
            <v>3</v>
          </cell>
          <cell r="J4998">
            <v>1</v>
          </cell>
        </row>
        <row r="4999">
          <cell r="A4999" t="str">
            <v>SLT5</v>
          </cell>
          <cell r="B4999" t="str">
            <v>Secondary Service Less than 5 kW</v>
          </cell>
          <cell r="C4999">
            <v>30</v>
          </cell>
          <cell r="D4999">
            <v>20</v>
          </cell>
          <cell r="E4999" t="str">
            <v>R=D4S</v>
          </cell>
          <cell r="F4999">
            <v>1</v>
          </cell>
          <cell r="H4999">
            <v>120</v>
          </cell>
          <cell r="I4999">
            <v>2</v>
          </cell>
          <cell r="J4999">
            <v>1</v>
          </cell>
        </row>
        <row r="5000">
          <cell r="A5000" t="str">
            <v>SLT5</v>
          </cell>
          <cell r="B5000" t="str">
            <v>Secondary Service Less than 5 kW</v>
          </cell>
          <cell r="C5000">
            <v>30</v>
          </cell>
          <cell r="D5000">
            <v>20</v>
          </cell>
          <cell r="E5000" t="str">
            <v>R=J4SG</v>
          </cell>
          <cell r="F5000">
            <v>1</v>
          </cell>
          <cell r="H5000">
            <v>240</v>
          </cell>
          <cell r="I5000">
            <v>3</v>
          </cell>
          <cell r="J5000">
            <v>1</v>
          </cell>
        </row>
        <row r="5001">
          <cell r="A5001" t="str">
            <v>SLT5</v>
          </cell>
          <cell r="B5001" t="str">
            <v>Secondary Service Less than 5 kW</v>
          </cell>
          <cell r="C5001">
            <v>30</v>
          </cell>
          <cell r="D5001">
            <v>25</v>
          </cell>
          <cell r="E5001" t="str">
            <v>R=A1D1</v>
          </cell>
          <cell r="F5001">
            <v>1</v>
          </cell>
          <cell r="G5001">
            <v>36404</v>
          </cell>
          <cell r="H5001">
            <v>240</v>
          </cell>
          <cell r="I5001">
            <v>3</v>
          </cell>
          <cell r="J5001">
            <v>5</v>
          </cell>
        </row>
        <row r="5002">
          <cell r="A5002" t="str">
            <v>SLT5</v>
          </cell>
          <cell r="B5002" t="str">
            <v>Secondary Service Less than 5 kW</v>
          </cell>
          <cell r="C5002">
            <v>30</v>
          </cell>
          <cell r="D5002">
            <v>25</v>
          </cell>
          <cell r="E5002" t="str">
            <v>R=A1D1</v>
          </cell>
          <cell r="F5002">
            <v>1</v>
          </cell>
          <cell r="G5002">
            <v>36404</v>
          </cell>
          <cell r="H5002">
            <v>240</v>
          </cell>
          <cell r="I5002">
            <v>3</v>
          </cell>
          <cell r="J5002">
            <v>1</v>
          </cell>
        </row>
        <row r="5003">
          <cell r="A5003" t="str">
            <v>SLT5</v>
          </cell>
          <cell r="B5003" t="str">
            <v>Secondary Service Less than 5 kW</v>
          </cell>
          <cell r="C5003">
            <v>30</v>
          </cell>
          <cell r="D5003">
            <v>25</v>
          </cell>
          <cell r="E5003" t="str">
            <v>R=DXMS</v>
          </cell>
          <cell r="F5003">
            <v>1</v>
          </cell>
          <cell r="G5003">
            <v>36404</v>
          </cell>
          <cell r="H5003">
            <v>240</v>
          </cell>
          <cell r="I5003">
            <v>3</v>
          </cell>
          <cell r="J5003">
            <v>1</v>
          </cell>
        </row>
        <row r="5004">
          <cell r="A5004" t="str">
            <v>SLT5</v>
          </cell>
          <cell r="B5004" t="str">
            <v>Secondary Service Less than 5 kW</v>
          </cell>
          <cell r="C5004">
            <v>30</v>
          </cell>
          <cell r="D5004">
            <v>20</v>
          </cell>
          <cell r="E5004" t="str">
            <v>R=AB1</v>
          </cell>
          <cell r="F5004">
            <v>1</v>
          </cell>
          <cell r="G5004">
            <v>36161</v>
          </cell>
          <cell r="H5004">
            <v>240</v>
          </cell>
          <cell r="I5004">
            <v>3</v>
          </cell>
          <cell r="J5004">
            <v>4</v>
          </cell>
        </row>
        <row r="5005">
          <cell r="A5005" t="str">
            <v>SLT5</v>
          </cell>
          <cell r="B5005" t="str">
            <v>Secondary Service Less than 5 kW</v>
          </cell>
          <cell r="C5005">
            <v>30</v>
          </cell>
          <cell r="D5005">
            <v>20</v>
          </cell>
          <cell r="E5005" t="str">
            <v>R=MS</v>
          </cell>
          <cell r="F5005">
            <v>1</v>
          </cell>
          <cell r="G5005">
            <v>35494</v>
          </cell>
          <cell r="H5005">
            <v>240</v>
          </cell>
          <cell r="I5005">
            <v>3</v>
          </cell>
          <cell r="J5005">
            <v>1</v>
          </cell>
        </row>
        <row r="5006">
          <cell r="A5006" t="str">
            <v>SLT5</v>
          </cell>
          <cell r="B5006" t="str">
            <v>Secondary Service Less than 5 kW</v>
          </cell>
          <cell r="C5006">
            <v>30</v>
          </cell>
          <cell r="D5006">
            <v>20</v>
          </cell>
          <cell r="E5006" t="str">
            <v>R=D5S</v>
          </cell>
          <cell r="F5006">
            <v>1</v>
          </cell>
          <cell r="G5006">
            <v>36419</v>
          </cell>
          <cell r="H5006">
            <v>240</v>
          </cell>
          <cell r="I5006">
            <v>3</v>
          </cell>
          <cell r="J5006">
            <v>1</v>
          </cell>
        </row>
        <row r="5007">
          <cell r="A5007" t="str">
            <v>SLT5</v>
          </cell>
          <cell r="B5007" t="str">
            <v>Secondary Service Less than 5 kW</v>
          </cell>
          <cell r="C5007">
            <v>30</v>
          </cell>
          <cell r="D5007">
            <v>25</v>
          </cell>
          <cell r="E5007" t="str">
            <v>R=A1D1</v>
          </cell>
          <cell r="F5007">
            <v>1</v>
          </cell>
          <cell r="G5007">
            <v>36510</v>
          </cell>
          <cell r="H5007">
            <v>240</v>
          </cell>
          <cell r="I5007">
            <v>3</v>
          </cell>
          <cell r="J5007">
            <v>1</v>
          </cell>
        </row>
        <row r="5008">
          <cell r="A5008" t="str">
            <v>SLT5</v>
          </cell>
          <cell r="B5008" t="str">
            <v>Secondary Service Less than 5 kW</v>
          </cell>
          <cell r="C5008">
            <v>30</v>
          </cell>
          <cell r="D5008">
            <v>25</v>
          </cell>
          <cell r="E5008" t="str">
            <v>R=A1D1</v>
          </cell>
          <cell r="F5008">
            <v>1</v>
          </cell>
          <cell r="G5008">
            <v>36822</v>
          </cell>
          <cell r="H5008">
            <v>240</v>
          </cell>
          <cell r="I5008">
            <v>3</v>
          </cell>
          <cell r="J5008">
            <v>2</v>
          </cell>
        </row>
        <row r="5009">
          <cell r="A5009" t="str">
            <v>SLT5</v>
          </cell>
          <cell r="B5009" t="str">
            <v>Secondary Service Less than 5 kW</v>
          </cell>
          <cell r="C5009">
            <v>30</v>
          </cell>
          <cell r="D5009">
            <v>20</v>
          </cell>
          <cell r="E5009" t="str">
            <v>R=D4S</v>
          </cell>
          <cell r="F5009">
            <v>1</v>
          </cell>
          <cell r="G5009">
            <v>36832</v>
          </cell>
          <cell r="H5009">
            <v>240</v>
          </cell>
          <cell r="I5009">
            <v>3</v>
          </cell>
          <cell r="J5009">
            <v>1</v>
          </cell>
        </row>
        <row r="5010">
          <cell r="A5010" t="str">
            <v>SLT5</v>
          </cell>
          <cell r="B5010" t="str">
            <v>Secondary Service Less than 5 kW</v>
          </cell>
          <cell r="C5010">
            <v>30</v>
          </cell>
          <cell r="D5010">
            <v>20</v>
          </cell>
          <cell r="E5010" t="str">
            <v>R=AB1</v>
          </cell>
          <cell r="F5010">
            <v>1</v>
          </cell>
          <cell r="G5010">
            <v>36896</v>
          </cell>
          <cell r="H5010">
            <v>240</v>
          </cell>
          <cell r="I5010">
            <v>3</v>
          </cell>
          <cell r="J5010">
            <v>1</v>
          </cell>
        </row>
        <row r="5011">
          <cell r="A5011" t="str">
            <v>SLT5</v>
          </cell>
          <cell r="B5011" t="str">
            <v>Secondary Service Less than 5 kW</v>
          </cell>
          <cell r="C5011">
            <v>30</v>
          </cell>
          <cell r="D5011">
            <v>25</v>
          </cell>
          <cell r="E5011" t="str">
            <v>R=A1D</v>
          </cell>
          <cell r="F5011">
            <v>1</v>
          </cell>
          <cell r="G5011">
            <v>36161</v>
          </cell>
          <cell r="H5011">
            <v>240</v>
          </cell>
          <cell r="I5011">
            <v>3</v>
          </cell>
          <cell r="J5011">
            <v>9</v>
          </cell>
        </row>
        <row r="5012">
          <cell r="A5012" t="str">
            <v>SLT5</v>
          </cell>
          <cell r="B5012" t="str">
            <v>Secondary Service Less than 5 kW</v>
          </cell>
          <cell r="C5012">
            <v>30</v>
          </cell>
          <cell r="D5012">
            <v>20</v>
          </cell>
          <cell r="E5012" t="str">
            <v>R=AB1</v>
          </cell>
          <cell r="F5012">
            <v>1</v>
          </cell>
          <cell r="G5012">
            <v>37054</v>
          </cell>
          <cell r="H5012">
            <v>240</v>
          </cell>
          <cell r="I5012">
            <v>3</v>
          </cell>
          <cell r="J5012">
            <v>26</v>
          </cell>
        </row>
        <row r="5013">
          <cell r="A5013" t="str">
            <v>SLT5</v>
          </cell>
          <cell r="B5013" t="str">
            <v>Secondary Service Less than 5 kW</v>
          </cell>
          <cell r="C5013">
            <v>30</v>
          </cell>
          <cell r="D5013">
            <v>20</v>
          </cell>
          <cell r="E5013" t="str">
            <v>R=D5S</v>
          </cell>
          <cell r="F5013">
            <v>1</v>
          </cell>
          <cell r="G5013">
            <v>36978</v>
          </cell>
          <cell r="H5013">
            <v>240</v>
          </cell>
          <cell r="I5013">
            <v>3</v>
          </cell>
          <cell r="J5013">
            <v>1</v>
          </cell>
        </row>
        <row r="5014">
          <cell r="A5014" t="str">
            <v>SLT5</v>
          </cell>
          <cell r="B5014" t="str">
            <v>Secondary Service Less than 5 kW</v>
          </cell>
          <cell r="C5014">
            <v>30</v>
          </cell>
          <cell r="D5014">
            <v>20</v>
          </cell>
          <cell r="E5014" t="str">
            <v>R=AB1</v>
          </cell>
          <cell r="F5014">
            <v>1</v>
          </cell>
          <cell r="G5014">
            <v>36984</v>
          </cell>
          <cell r="H5014">
            <v>240</v>
          </cell>
          <cell r="I5014">
            <v>3</v>
          </cell>
          <cell r="J5014">
            <v>15</v>
          </cell>
        </row>
        <row r="5015">
          <cell r="A5015" t="str">
            <v>SLT5</v>
          </cell>
          <cell r="B5015" t="str">
            <v>Secondary Service Less than 5 kW</v>
          </cell>
          <cell r="C5015">
            <v>30</v>
          </cell>
          <cell r="D5015">
            <v>25</v>
          </cell>
          <cell r="E5015" t="str">
            <v>R=A1D1</v>
          </cell>
          <cell r="F5015">
            <v>1</v>
          </cell>
          <cell r="G5015">
            <v>37117</v>
          </cell>
          <cell r="H5015">
            <v>240</v>
          </cell>
          <cell r="I5015">
            <v>3</v>
          </cell>
          <cell r="J5015">
            <v>1</v>
          </cell>
        </row>
        <row r="5016">
          <cell r="A5016" t="str">
            <v>SLT5</v>
          </cell>
          <cell r="B5016" t="str">
            <v>Secondary Service Less than 5 kW</v>
          </cell>
          <cell r="C5016">
            <v>30</v>
          </cell>
          <cell r="D5016">
            <v>25</v>
          </cell>
          <cell r="E5016" t="str">
            <v>R=A1D1</v>
          </cell>
          <cell r="F5016">
            <v>1</v>
          </cell>
          <cell r="G5016">
            <v>37173</v>
          </cell>
          <cell r="H5016">
            <v>999</v>
          </cell>
          <cell r="I5016">
            <v>3</v>
          </cell>
          <cell r="J5016">
            <v>1</v>
          </cell>
        </row>
        <row r="5017">
          <cell r="A5017" t="str">
            <v>SLT5</v>
          </cell>
          <cell r="B5017" t="str">
            <v>Secondary Service Less than 5 kW</v>
          </cell>
          <cell r="C5017">
            <v>30</v>
          </cell>
          <cell r="D5017">
            <v>20</v>
          </cell>
          <cell r="E5017" t="str">
            <v>R=AB1</v>
          </cell>
          <cell r="F5017">
            <v>1</v>
          </cell>
          <cell r="G5017">
            <v>37494</v>
          </cell>
          <cell r="H5017">
            <v>240</v>
          </cell>
          <cell r="I5017">
            <v>3</v>
          </cell>
          <cell r="J5017">
            <v>38</v>
          </cell>
        </row>
        <row r="5018">
          <cell r="A5018" t="str">
            <v>SLT5</v>
          </cell>
          <cell r="B5018" t="str">
            <v>Secondary Service Less than 5 kW</v>
          </cell>
          <cell r="C5018">
            <v>30</v>
          </cell>
          <cell r="D5018">
            <v>25</v>
          </cell>
          <cell r="E5018" t="str">
            <v>R=A1D1</v>
          </cell>
          <cell r="F5018">
            <v>1</v>
          </cell>
          <cell r="G5018">
            <v>37475</v>
          </cell>
          <cell r="H5018">
            <v>240</v>
          </cell>
          <cell r="I5018">
            <v>3</v>
          </cell>
          <cell r="J5018">
            <v>23</v>
          </cell>
        </row>
        <row r="5019">
          <cell r="A5019" t="str">
            <v>SLT5</v>
          </cell>
          <cell r="B5019" t="str">
            <v>Secondary Service Less than 5 kW</v>
          </cell>
          <cell r="C5019">
            <v>30</v>
          </cell>
          <cell r="D5019">
            <v>20</v>
          </cell>
          <cell r="E5019" t="str">
            <v>R=AB1</v>
          </cell>
          <cell r="F5019">
            <v>1</v>
          </cell>
          <cell r="G5019">
            <v>38715</v>
          </cell>
          <cell r="H5019">
            <v>240</v>
          </cell>
          <cell r="I5019">
            <v>3</v>
          </cell>
          <cell r="J5019">
            <v>41</v>
          </cell>
        </row>
        <row r="5020">
          <cell r="A5020" t="str">
            <v>SLT5</v>
          </cell>
          <cell r="B5020" t="str">
            <v>Secondary Service Less than 5 kW</v>
          </cell>
          <cell r="C5020">
            <v>30</v>
          </cell>
          <cell r="D5020">
            <v>25</v>
          </cell>
          <cell r="E5020" t="str">
            <v>R=A1D1</v>
          </cell>
          <cell r="F5020">
            <v>1</v>
          </cell>
          <cell r="G5020">
            <v>38666</v>
          </cell>
          <cell r="H5020">
            <v>240</v>
          </cell>
          <cell r="I5020">
            <v>3</v>
          </cell>
          <cell r="J5020">
            <v>2</v>
          </cell>
        </row>
        <row r="5021">
          <cell r="A5021" t="str">
            <v>SLT5</v>
          </cell>
          <cell r="B5021" t="str">
            <v>Secondary Service Less than 5 kW</v>
          </cell>
          <cell r="C5021">
            <v>30</v>
          </cell>
          <cell r="D5021">
            <v>20</v>
          </cell>
          <cell r="E5021" t="str">
            <v>R=AB1</v>
          </cell>
          <cell r="F5021">
            <v>1</v>
          </cell>
          <cell r="G5021">
            <v>38811</v>
          </cell>
          <cell r="H5021">
            <v>240</v>
          </cell>
          <cell r="I5021">
            <v>3</v>
          </cell>
          <cell r="J5021">
            <v>49</v>
          </cell>
        </row>
        <row r="5022">
          <cell r="A5022" t="str">
            <v>SLT5</v>
          </cell>
          <cell r="B5022" t="str">
            <v>Secondary Service Less than 5 kW</v>
          </cell>
          <cell r="C5022">
            <v>30</v>
          </cell>
          <cell r="D5022">
            <v>20</v>
          </cell>
          <cell r="E5022" t="str">
            <v>R=AB1</v>
          </cell>
          <cell r="F5022">
            <v>1</v>
          </cell>
          <cell r="G5022">
            <v>38992</v>
          </cell>
          <cell r="H5022">
            <v>240</v>
          </cell>
          <cell r="I5022">
            <v>3</v>
          </cell>
          <cell r="J5022">
            <v>7</v>
          </cell>
        </row>
        <row r="5023">
          <cell r="A5023" t="str">
            <v>SLT5</v>
          </cell>
          <cell r="B5023" t="str">
            <v>Secondary Service Less than 5 kW</v>
          </cell>
          <cell r="C5023">
            <v>30</v>
          </cell>
          <cell r="D5023">
            <v>20</v>
          </cell>
          <cell r="E5023" t="str">
            <v>R=AB1</v>
          </cell>
          <cell r="F5023">
            <v>1</v>
          </cell>
          <cell r="G5023">
            <v>39174</v>
          </cell>
          <cell r="H5023">
            <v>240</v>
          </cell>
          <cell r="I5023">
            <v>3</v>
          </cell>
          <cell r="J5023">
            <v>8</v>
          </cell>
        </row>
        <row r="5024">
          <cell r="A5024" t="str">
            <v>SLT5</v>
          </cell>
          <cell r="B5024" t="str">
            <v>Secondary Service Less than 5 kW</v>
          </cell>
          <cell r="C5024">
            <v>30</v>
          </cell>
          <cell r="D5024">
            <v>25</v>
          </cell>
          <cell r="E5024" t="str">
            <v>R=A1D1</v>
          </cell>
          <cell r="F5024">
            <v>1</v>
          </cell>
          <cell r="G5024">
            <v>39060</v>
          </cell>
          <cell r="H5024">
            <v>240</v>
          </cell>
          <cell r="I5024">
            <v>3</v>
          </cell>
          <cell r="J5024">
            <v>6</v>
          </cell>
        </row>
        <row r="5025">
          <cell r="A5025" t="str">
            <v>SLT5</v>
          </cell>
          <cell r="B5025" t="str">
            <v>Secondary Service Less than 5 kW</v>
          </cell>
          <cell r="C5025">
            <v>30</v>
          </cell>
          <cell r="D5025">
            <v>20</v>
          </cell>
          <cell r="E5025" t="str">
            <v>R=MX</v>
          </cell>
          <cell r="F5025">
            <v>1</v>
          </cell>
          <cell r="G5025">
            <v>39669</v>
          </cell>
          <cell r="H5025">
            <v>240</v>
          </cell>
          <cell r="I5025">
            <v>3</v>
          </cell>
          <cell r="J5025">
            <v>8</v>
          </cell>
        </row>
        <row r="5026">
          <cell r="A5026" t="str">
            <v>SLT5</v>
          </cell>
          <cell r="B5026" t="str">
            <v>Secondary Service Less than 5 kW</v>
          </cell>
          <cell r="C5026">
            <v>30</v>
          </cell>
          <cell r="D5026">
            <v>25</v>
          </cell>
          <cell r="E5026" t="str">
            <v>R=A1D1</v>
          </cell>
          <cell r="F5026">
            <v>1</v>
          </cell>
          <cell r="G5026">
            <v>39765</v>
          </cell>
          <cell r="H5026">
            <v>999</v>
          </cell>
          <cell r="I5026">
            <v>3</v>
          </cell>
          <cell r="J5026">
            <v>4</v>
          </cell>
        </row>
        <row r="5027">
          <cell r="A5027" t="str">
            <v>SLT5</v>
          </cell>
          <cell r="B5027" t="str">
            <v>Secondary Service Less than 5 kW</v>
          </cell>
          <cell r="C5027">
            <v>30</v>
          </cell>
          <cell r="D5027">
            <v>20</v>
          </cell>
          <cell r="E5027" t="str">
            <v>R=MX</v>
          </cell>
          <cell r="F5027">
            <v>1</v>
          </cell>
          <cell r="G5027">
            <v>39878</v>
          </cell>
          <cell r="H5027">
            <v>240</v>
          </cell>
          <cell r="I5027">
            <v>3</v>
          </cell>
          <cell r="J5027">
            <v>31</v>
          </cell>
        </row>
        <row r="5028">
          <cell r="A5028" t="str">
            <v>SLT5</v>
          </cell>
          <cell r="B5028" t="str">
            <v>Secondary Service Less than 5 kW</v>
          </cell>
          <cell r="C5028">
            <v>30</v>
          </cell>
          <cell r="D5028">
            <v>20</v>
          </cell>
          <cell r="E5028" t="str">
            <v>R=AB1</v>
          </cell>
          <cell r="F5028">
            <v>1</v>
          </cell>
          <cell r="H5028">
            <v>120</v>
          </cell>
          <cell r="I5028">
            <v>2</v>
          </cell>
          <cell r="J5028">
            <v>11</v>
          </cell>
        </row>
        <row r="5029">
          <cell r="A5029" t="str">
            <v>SLT5</v>
          </cell>
          <cell r="B5029" t="str">
            <v>Secondary Service Less than 5 kW</v>
          </cell>
          <cell r="C5029">
            <v>30</v>
          </cell>
          <cell r="D5029">
            <v>25</v>
          </cell>
          <cell r="E5029" t="str">
            <v>R=TMS2S</v>
          </cell>
          <cell r="F5029">
            <v>1</v>
          </cell>
          <cell r="H5029">
            <v>240</v>
          </cell>
          <cell r="I5029">
            <v>3</v>
          </cell>
          <cell r="J5029">
            <v>55</v>
          </cell>
        </row>
        <row r="5030">
          <cell r="A5030" t="str">
            <v>SLT5</v>
          </cell>
          <cell r="B5030" t="str">
            <v>Secondary Service Less than 5 kW</v>
          </cell>
          <cell r="C5030">
            <v>30</v>
          </cell>
          <cell r="D5030">
            <v>20</v>
          </cell>
          <cell r="E5030" t="str">
            <v>R=J4S</v>
          </cell>
          <cell r="F5030">
            <v>1</v>
          </cell>
          <cell r="H5030">
            <v>240</v>
          </cell>
          <cell r="I5030">
            <v>3</v>
          </cell>
          <cell r="J5030">
            <v>2</v>
          </cell>
        </row>
        <row r="5031">
          <cell r="A5031" t="str">
            <v>SLT5</v>
          </cell>
          <cell r="B5031" t="str">
            <v>Secondary Service Less than 5 kW</v>
          </cell>
          <cell r="C5031">
            <v>30</v>
          </cell>
          <cell r="D5031">
            <v>20</v>
          </cell>
          <cell r="E5031" t="str">
            <v>R=A1D1</v>
          </cell>
          <cell r="F5031">
            <v>1</v>
          </cell>
          <cell r="H5031">
            <v>240</v>
          </cell>
          <cell r="I5031">
            <v>3</v>
          </cell>
          <cell r="J5031">
            <v>3</v>
          </cell>
        </row>
        <row r="5032">
          <cell r="A5032" t="str">
            <v>SLT5</v>
          </cell>
          <cell r="B5032" t="str">
            <v>Secondary Service Less than 5 kW</v>
          </cell>
          <cell r="C5032">
            <v>30</v>
          </cell>
          <cell r="D5032">
            <v>20</v>
          </cell>
          <cell r="E5032" t="str">
            <v>R=J5S</v>
          </cell>
          <cell r="F5032">
            <v>1</v>
          </cell>
          <cell r="H5032">
            <v>240</v>
          </cell>
          <cell r="I5032">
            <v>3</v>
          </cell>
          <cell r="J5032">
            <v>1</v>
          </cell>
        </row>
        <row r="5033">
          <cell r="A5033" t="str">
            <v>SLT5</v>
          </cell>
          <cell r="B5033" t="str">
            <v>Secondary Service Less than 5 kW</v>
          </cell>
          <cell r="C5033">
            <v>30</v>
          </cell>
          <cell r="D5033">
            <v>20</v>
          </cell>
          <cell r="E5033" t="str">
            <v>R=D5SH</v>
          </cell>
          <cell r="F5033">
            <v>1</v>
          </cell>
          <cell r="H5033">
            <v>240</v>
          </cell>
          <cell r="I5033">
            <v>3</v>
          </cell>
          <cell r="J5033">
            <v>2</v>
          </cell>
        </row>
        <row r="5034">
          <cell r="A5034" t="str">
            <v>SLT5</v>
          </cell>
          <cell r="B5034" t="str">
            <v>Secondary Service Less than 5 kW</v>
          </cell>
          <cell r="C5034">
            <v>30</v>
          </cell>
          <cell r="D5034">
            <v>25</v>
          </cell>
          <cell r="E5034" t="str">
            <v>R=DXMS</v>
          </cell>
          <cell r="F5034">
            <v>1</v>
          </cell>
          <cell r="H5034">
            <v>240</v>
          </cell>
          <cell r="I5034">
            <v>3</v>
          </cell>
          <cell r="J5034">
            <v>1</v>
          </cell>
        </row>
        <row r="5035">
          <cell r="A5035" t="str">
            <v>SLT5</v>
          </cell>
          <cell r="B5035" t="str">
            <v>Secondary Service Less than 5 kW</v>
          </cell>
          <cell r="C5035">
            <v>30</v>
          </cell>
          <cell r="D5035">
            <v>20</v>
          </cell>
          <cell r="E5035" t="str">
            <v>R=D4S</v>
          </cell>
          <cell r="F5035">
            <v>1</v>
          </cell>
          <cell r="H5035">
            <v>240</v>
          </cell>
          <cell r="I5035">
            <v>3</v>
          </cell>
          <cell r="J5035">
            <v>2</v>
          </cell>
        </row>
        <row r="5036">
          <cell r="A5036" t="str">
            <v>SLT5</v>
          </cell>
          <cell r="B5036" t="str">
            <v>Secondary Service Less than 5 kW</v>
          </cell>
          <cell r="C5036">
            <v>30</v>
          </cell>
          <cell r="D5036">
            <v>25</v>
          </cell>
          <cell r="E5036" t="str">
            <v>R=TQS</v>
          </cell>
          <cell r="F5036">
            <v>1</v>
          </cell>
          <cell r="H5036">
            <v>240</v>
          </cell>
          <cell r="I5036">
            <v>3</v>
          </cell>
          <cell r="J5036">
            <v>11</v>
          </cell>
        </row>
        <row r="5037">
          <cell r="A5037" t="str">
            <v>SLT5</v>
          </cell>
          <cell r="B5037" t="str">
            <v>Secondary Service Less than 5 kW</v>
          </cell>
          <cell r="C5037">
            <v>30</v>
          </cell>
          <cell r="D5037">
            <v>20</v>
          </cell>
          <cell r="E5037" t="str">
            <v>R=MX</v>
          </cell>
          <cell r="F5037">
            <v>1</v>
          </cell>
          <cell r="H5037">
            <v>240</v>
          </cell>
          <cell r="I5037">
            <v>3</v>
          </cell>
          <cell r="J5037">
            <v>8</v>
          </cell>
        </row>
        <row r="5038">
          <cell r="A5038" t="str">
            <v>SLT5</v>
          </cell>
          <cell r="B5038" t="str">
            <v>Secondary Service Less than 5 kW</v>
          </cell>
          <cell r="C5038">
            <v>30</v>
          </cell>
          <cell r="D5038">
            <v>20</v>
          </cell>
          <cell r="E5038" t="str">
            <v>R=AB1</v>
          </cell>
          <cell r="F5038">
            <v>1</v>
          </cell>
          <cell r="G5038">
            <v>37896</v>
          </cell>
          <cell r="H5038">
            <v>240</v>
          </cell>
          <cell r="I5038">
            <v>3</v>
          </cell>
          <cell r="J5038">
            <v>21</v>
          </cell>
        </row>
        <row r="5039">
          <cell r="A5039" t="str">
            <v>SLT5</v>
          </cell>
          <cell r="B5039" t="str">
            <v>Secondary Service Less than 5 kW</v>
          </cell>
          <cell r="C5039">
            <v>30</v>
          </cell>
          <cell r="D5039">
            <v>20</v>
          </cell>
          <cell r="E5039" t="str">
            <v>R=AB1</v>
          </cell>
          <cell r="F5039">
            <v>1</v>
          </cell>
          <cell r="G5039">
            <v>38383</v>
          </cell>
          <cell r="H5039">
            <v>240</v>
          </cell>
          <cell r="I5039">
            <v>3</v>
          </cell>
          <cell r="J5039">
            <v>4</v>
          </cell>
        </row>
        <row r="5040">
          <cell r="A5040" t="str">
            <v>SLT5</v>
          </cell>
          <cell r="B5040" t="str">
            <v>Secondary Service Less than 5 kW</v>
          </cell>
          <cell r="C5040">
            <v>30</v>
          </cell>
          <cell r="D5040">
            <v>20</v>
          </cell>
          <cell r="E5040" t="str">
            <v>R=AB1</v>
          </cell>
          <cell r="F5040">
            <v>1</v>
          </cell>
          <cell r="G5040">
            <v>37923</v>
          </cell>
          <cell r="H5040">
            <v>240</v>
          </cell>
          <cell r="I5040">
            <v>3</v>
          </cell>
          <cell r="J5040">
            <v>25</v>
          </cell>
        </row>
        <row r="5041">
          <cell r="A5041" t="str">
            <v>SLT5</v>
          </cell>
          <cell r="B5041" t="str">
            <v>Secondary Service Less than 5 kW</v>
          </cell>
          <cell r="C5041">
            <v>30</v>
          </cell>
          <cell r="D5041">
            <v>20</v>
          </cell>
          <cell r="E5041" t="str">
            <v>R=AB1</v>
          </cell>
          <cell r="F5041">
            <v>1</v>
          </cell>
          <cell r="G5041">
            <v>38503</v>
          </cell>
          <cell r="H5041">
            <v>240</v>
          </cell>
          <cell r="I5041">
            <v>3</v>
          </cell>
          <cell r="J5041">
            <v>27</v>
          </cell>
        </row>
        <row r="5042">
          <cell r="A5042" t="str">
            <v>SLT5</v>
          </cell>
          <cell r="B5042" t="str">
            <v>Secondary Service Less than 5 kW</v>
          </cell>
          <cell r="C5042">
            <v>30</v>
          </cell>
          <cell r="D5042">
            <v>20</v>
          </cell>
          <cell r="E5042" t="str">
            <v>R=AB1</v>
          </cell>
          <cell r="F5042">
            <v>1</v>
          </cell>
          <cell r="G5042">
            <v>38264</v>
          </cell>
          <cell r="H5042">
            <v>240</v>
          </cell>
          <cell r="I5042">
            <v>3</v>
          </cell>
          <cell r="J5042">
            <v>6</v>
          </cell>
        </row>
        <row r="5043">
          <cell r="A5043" t="str">
            <v>SLT5</v>
          </cell>
          <cell r="B5043" t="str">
            <v>Secondary Service Less than 5 kW</v>
          </cell>
          <cell r="C5043">
            <v>30</v>
          </cell>
          <cell r="D5043">
            <v>25</v>
          </cell>
          <cell r="E5043" t="str">
            <v>R=A1D1</v>
          </cell>
          <cell r="F5043">
            <v>1</v>
          </cell>
          <cell r="G5043">
            <v>38442</v>
          </cell>
          <cell r="H5043">
            <v>999</v>
          </cell>
          <cell r="I5043">
            <v>3</v>
          </cell>
          <cell r="J5043">
            <v>1</v>
          </cell>
        </row>
        <row r="5044">
          <cell r="A5044" t="str">
            <v>SLT5</v>
          </cell>
          <cell r="B5044" t="str">
            <v>Secondary Service Less than 5 kW</v>
          </cell>
          <cell r="C5044">
            <v>30</v>
          </cell>
          <cell r="D5044">
            <v>25</v>
          </cell>
          <cell r="E5044" t="str">
            <v>R=A1D1</v>
          </cell>
          <cell r="F5044">
            <v>1</v>
          </cell>
          <cell r="G5044">
            <v>38104</v>
          </cell>
          <cell r="H5044">
            <v>999</v>
          </cell>
          <cell r="I5044">
            <v>3</v>
          </cell>
          <cell r="J5044">
            <v>8</v>
          </cell>
        </row>
        <row r="5045">
          <cell r="A5045" t="str">
            <v>SLT5</v>
          </cell>
          <cell r="B5045" t="str">
            <v>Secondary Service Less than 5 kW</v>
          </cell>
          <cell r="C5045">
            <v>30</v>
          </cell>
          <cell r="D5045">
            <v>25</v>
          </cell>
          <cell r="E5045" t="str">
            <v>R=A1D1</v>
          </cell>
          <cell r="F5045">
            <v>1</v>
          </cell>
          <cell r="G5045">
            <v>38413</v>
          </cell>
          <cell r="H5045">
            <v>240</v>
          </cell>
          <cell r="I5045">
            <v>3</v>
          </cell>
          <cell r="J5045">
            <v>1</v>
          </cell>
        </row>
        <row r="5046">
          <cell r="A5046" t="str">
            <v>SLT5</v>
          </cell>
          <cell r="B5046" t="str">
            <v>Secondary Service Less than 5 kW</v>
          </cell>
          <cell r="C5046">
            <v>30</v>
          </cell>
          <cell r="D5046">
            <v>25</v>
          </cell>
          <cell r="E5046" t="str">
            <v>R=A1D1</v>
          </cell>
          <cell r="F5046">
            <v>1</v>
          </cell>
          <cell r="G5046">
            <v>37907</v>
          </cell>
          <cell r="H5046">
            <v>240</v>
          </cell>
          <cell r="I5046">
            <v>3</v>
          </cell>
          <cell r="J5046">
            <v>4</v>
          </cell>
        </row>
        <row r="5047">
          <cell r="A5047" t="str">
            <v>SLT5</v>
          </cell>
          <cell r="B5047" t="str">
            <v>Secondary Service Less than 5 kW</v>
          </cell>
          <cell r="C5047">
            <v>30</v>
          </cell>
          <cell r="D5047">
            <v>25</v>
          </cell>
          <cell r="E5047" t="str">
            <v>R=A1D1</v>
          </cell>
          <cell r="F5047">
            <v>1</v>
          </cell>
          <cell r="G5047">
            <v>37802</v>
          </cell>
          <cell r="H5047">
            <v>999</v>
          </cell>
          <cell r="I5047">
            <v>3</v>
          </cell>
          <cell r="J5047">
            <v>1</v>
          </cell>
        </row>
        <row r="5048">
          <cell r="A5048" t="str">
            <v>SLT5</v>
          </cell>
          <cell r="B5048" t="str">
            <v>Secondary Service Less than 5 kW</v>
          </cell>
          <cell r="C5048">
            <v>30</v>
          </cell>
          <cell r="D5048">
            <v>20</v>
          </cell>
          <cell r="E5048" t="str">
            <v>R=J5S</v>
          </cell>
          <cell r="F5048">
            <v>1</v>
          </cell>
          <cell r="H5048">
            <v>240</v>
          </cell>
          <cell r="I5048">
            <v>3</v>
          </cell>
          <cell r="J5048">
            <v>1</v>
          </cell>
        </row>
        <row r="5049">
          <cell r="A5049" t="str">
            <v>SLT5</v>
          </cell>
          <cell r="B5049" t="str">
            <v>Secondary Service Less than 5 kW</v>
          </cell>
          <cell r="C5049">
            <v>30</v>
          </cell>
          <cell r="D5049">
            <v>20</v>
          </cell>
          <cell r="E5049" t="str">
            <v>R=MX</v>
          </cell>
          <cell r="F5049">
            <v>1</v>
          </cell>
          <cell r="H5049">
            <v>240</v>
          </cell>
          <cell r="I5049">
            <v>3</v>
          </cell>
          <cell r="J5049">
            <v>1</v>
          </cell>
        </row>
        <row r="5050">
          <cell r="A5050" t="str">
            <v>SLT5</v>
          </cell>
          <cell r="B5050" t="str">
            <v>Secondary Service Less than 5 kW</v>
          </cell>
          <cell r="C5050">
            <v>30</v>
          </cell>
          <cell r="D5050">
            <v>20</v>
          </cell>
          <cell r="E5050" t="str">
            <v>R=AB1</v>
          </cell>
          <cell r="F5050">
            <v>1</v>
          </cell>
          <cell r="G5050">
            <v>35924</v>
          </cell>
          <cell r="H5050">
            <v>240</v>
          </cell>
          <cell r="I5050">
            <v>3</v>
          </cell>
          <cell r="J5050">
            <v>1</v>
          </cell>
        </row>
        <row r="5051">
          <cell r="A5051" t="str">
            <v>SLT5</v>
          </cell>
          <cell r="B5051" t="str">
            <v>Secondary Service Less than 5 kW</v>
          </cell>
          <cell r="C5051">
            <v>30</v>
          </cell>
          <cell r="D5051">
            <v>20</v>
          </cell>
          <cell r="E5051" t="str">
            <v>R=AB1</v>
          </cell>
          <cell r="F5051">
            <v>1</v>
          </cell>
          <cell r="G5051">
            <v>34700</v>
          </cell>
          <cell r="H5051">
            <v>240</v>
          </cell>
          <cell r="I5051">
            <v>3</v>
          </cell>
          <cell r="J5051">
            <v>1</v>
          </cell>
        </row>
        <row r="5052">
          <cell r="A5052" t="str">
            <v>SLT5</v>
          </cell>
          <cell r="B5052" t="str">
            <v>Secondary Service Less than 5 kW</v>
          </cell>
          <cell r="C5052">
            <v>30</v>
          </cell>
          <cell r="D5052">
            <v>20</v>
          </cell>
          <cell r="E5052" t="str">
            <v>R=AB1</v>
          </cell>
          <cell r="F5052">
            <v>1</v>
          </cell>
          <cell r="G5052">
            <v>35431</v>
          </cell>
          <cell r="H5052">
            <v>240</v>
          </cell>
          <cell r="I5052">
            <v>3</v>
          </cell>
          <cell r="J5052">
            <v>1</v>
          </cell>
        </row>
        <row r="5053">
          <cell r="A5053" t="str">
            <v>SLT5</v>
          </cell>
          <cell r="B5053" t="str">
            <v>Secondary Service Less than 5 kW</v>
          </cell>
          <cell r="C5053">
            <v>30</v>
          </cell>
          <cell r="D5053">
            <v>20</v>
          </cell>
          <cell r="E5053" t="str">
            <v>R=A1D</v>
          </cell>
          <cell r="F5053">
            <v>1</v>
          </cell>
          <cell r="G5053">
            <v>36161</v>
          </cell>
          <cell r="H5053">
            <v>240</v>
          </cell>
          <cell r="I5053">
            <v>3</v>
          </cell>
          <cell r="J5053">
            <v>1</v>
          </cell>
        </row>
        <row r="5054">
          <cell r="A5054" t="str">
            <v>SLT5</v>
          </cell>
          <cell r="B5054" t="str">
            <v>Secondary Service Less than 5 kW</v>
          </cell>
          <cell r="C5054">
            <v>30</v>
          </cell>
          <cell r="D5054">
            <v>20</v>
          </cell>
          <cell r="E5054" t="str">
            <v>R=D5S</v>
          </cell>
          <cell r="F5054">
            <v>1</v>
          </cell>
          <cell r="G5054">
            <v>36404</v>
          </cell>
          <cell r="H5054">
            <v>240</v>
          </cell>
          <cell r="I5054">
            <v>3</v>
          </cell>
          <cell r="J5054">
            <v>1</v>
          </cell>
        </row>
        <row r="5055">
          <cell r="A5055" t="str">
            <v>SLT5</v>
          </cell>
          <cell r="B5055" t="str">
            <v>Secondary Service Less than 5 kW</v>
          </cell>
          <cell r="C5055">
            <v>30</v>
          </cell>
          <cell r="D5055">
            <v>25</v>
          </cell>
          <cell r="E5055" t="str">
            <v>R=A1D1</v>
          </cell>
          <cell r="F5055">
            <v>1</v>
          </cell>
          <cell r="G5055">
            <v>36405</v>
          </cell>
          <cell r="H5055">
            <v>999</v>
          </cell>
          <cell r="I5055">
            <v>3</v>
          </cell>
          <cell r="J5055">
            <v>2</v>
          </cell>
        </row>
        <row r="5056">
          <cell r="A5056" t="str">
            <v>SLT5</v>
          </cell>
          <cell r="B5056" t="str">
            <v>Secondary Service Less than 5 kW</v>
          </cell>
          <cell r="C5056">
            <v>30</v>
          </cell>
          <cell r="D5056">
            <v>20</v>
          </cell>
          <cell r="E5056" t="str">
            <v>R=AB1</v>
          </cell>
          <cell r="F5056">
            <v>1</v>
          </cell>
          <cell r="G5056">
            <v>36532</v>
          </cell>
          <cell r="H5056">
            <v>240</v>
          </cell>
          <cell r="I5056">
            <v>3</v>
          </cell>
          <cell r="J5056">
            <v>16</v>
          </cell>
        </row>
        <row r="5057">
          <cell r="A5057" t="str">
            <v>SLT5</v>
          </cell>
          <cell r="B5057" t="str">
            <v>Secondary Service Less than 5 kW</v>
          </cell>
          <cell r="C5057">
            <v>30</v>
          </cell>
          <cell r="D5057">
            <v>20</v>
          </cell>
          <cell r="E5057" t="str">
            <v>R=AB1</v>
          </cell>
          <cell r="F5057">
            <v>1</v>
          </cell>
          <cell r="G5057">
            <v>36525</v>
          </cell>
          <cell r="H5057">
            <v>240</v>
          </cell>
          <cell r="I5057">
            <v>3</v>
          </cell>
          <cell r="J5057">
            <v>17</v>
          </cell>
        </row>
        <row r="5058">
          <cell r="A5058" t="str">
            <v>SLT5</v>
          </cell>
          <cell r="B5058" t="str">
            <v>Secondary Service Less than 5 kW</v>
          </cell>
          <cell r="C5058">
            <v>30</v>
          </cell>
          <cell r="D5058">
            <v>20</v>
          </cell>
          <cell r="E5058" t="str">
            <v>R=D4S</v>
          </cell>
          <cell r="F5058">
            <v>1</v>
          </cell>
          <cell r="G5058">
            <v>36525</v>
          </cell>
          <cell r="H5058">
            <v>240</v>
          </cell>
          <cell r="I5058">
            <v>3</v>
          </cell>
          <cell r="J5058">
            <v>2</v>
          </cell>
        </row>
        <row r="5059">
          <cell r="A5059" t="str">
            <v>SLT5</v>
          </cell>
          <cell r="B5059" t="str">
            <v>Secondary Service Less than 5 kW</v>
          </cell>
          <cell r="C5059">
            <v>30</v>
          </cell>
          <cell r="D5059">
            <v>25</v>
          </cell>
          <cell r="E5059" t="str">
            <v>R=A1D1</v>
          </cell>
          <cell r="F5059">
            <v>1</v>
          </cell>
          <cell r="G5059">
            <v>37678</v>
          </cell>
          <cell r="H5059">
            <v>999</v>
          </cell>
          <cell r="I5059">
            <v>3</v>
          </cell>
          <cell r="J5059">
            <v>5</v>
          </cell>
        </row>
        <row r="5060">
          <cell r="A5060" t="str">
            <v>SLT5</v>
          </cell>
          <cell r="B5060" t="str">
            <v>Secondary Service Less than 5 kW</v>
          </cell>
          <cell r="C5060">
            <v>30</v>
          </cell>
          <cell r="D5060">
            <v>25</v>
          </cell>
          <cell r="E5060" t="str">
            <v>R=A1D1</v>
          </cell>
          <cell r="F5060">
            <v>1</v>
          </cell>
          <cell r="G5060">
            <v>36594</v>
          </cell>
          <cell r="H5060">
            <v>240</v>
          </cell>
          <cell r="I5060">
            <v>3</v>
          </cell>
          <cell r="J5060">
            <v>5</v>
          </cell>
        </row>
        <row r="5061">
          <cell r="A5061" t="str">
            <v>SLT5</v>
          </cell>
          <cell r="B5061" t="str">
            <v>Secondary Service Less than 5 kW</v>
          </cell>
          <cell r="C5061">
            <v>30</v>
          </cell>
          <cell r="D5061">
            <v>25</v>
          </cell>
          <cell r="E5061" t="str">
            <v>R=A1D1</v>
          </cell>
          <cell r="F5061">
            <v>1</v>
          </cell>
          <cell r="G5061">
            <v>36177</v>
          </cell>
          <cell r="H5061">
            <v>240</v>
          </cell>
          <cell r="I5061">
            <v>3</v>
          </cell>
          <cell r="J5061">
            <v>1</v>
          </cell>
        </row>
        <row r="5062">
          <cell r="A5062" t="str">
            <v>SLT5</v>
          </cell>
          <cell r="B5062" t="str">
            <v>Secondary Service Less than 5 kW</v>
          </cell>
          <cell r="C5062">
            <v>30</v>
          </cell>
          <cell r="D5062">
            <v>20</v>
          </cell>
          <cell r="E5062" t="str">
            <v>R=AB1</v>
          </cell>
          <cell r="F5062">
            <v>1</v>
          </cell>
          <cell r="G5062">
            <v>36621</v>
          </cell>
          <cell r="H5062">
            <v>240</v>
          </cell>
          <cell r="I5062">
            <v>3</v>
          </cell>
          <cell r="J5062">
            <v>29</v>
          </cell>
        </row>
        <row r="5063">
          <cell r="A5063" t="str">
            <v>SLT5</v>
          </cell>
          <cell r="B5063" t="str">
            <v>Secondary Service Less than 5 kW</v>
          </cell>
          <cell r="C5063">
            <v>30</v>
          </cell>
          <cell r="D5063">
            <v>20</v>
          </cell>
          <cell r="E5063" t="str">
            <v>R=AB1</v>
          </cell>
          <cell r="F5063">
            <v>1</v>
          </cell>
          <cell r="G5063">
            <v>36746</v>
          </cell>
          <cell r="H5063">
            <v>240</v>
          </cell>
          <cell r="I5063">
            <v>3</v>
          </cell>
          <cell r="J5063">
            <v>20</v>
          </cell>
        </row>
        <row r="5064">
          <cell r="A5064" t="str">
            <v>SLT5</v>
          </cell>
          <cell r="B5064" t="str">
            <v>Secondary Service Less than 5 kW</v>
          </cell>
          <cell r="C5064">
            <v>30</v>
          </cell>
          <cell r="D5064">
            <v>20</v>
          </cell>
          <cell r="E5064" t="str">
            <v>R=A1D1</v>
          </cell>
          <cell r="F5064">
            <v>1</v>
          </cell>
          <cell r="G5064">
            <v>36718</v>
          </cell>
          <cell r="H5064">
            <v>999</v>
          </cell>
          <cell r="I5064">
            <v>3</v>
          </cell>
          <cell r="J5064">
            <v>1</v>
          </cell>
        </row>
        <row r="5065">
          <cell r="A5065" t="str">
            <v>SLT5</v>
          </cell>
          <cell r="B5065" t="str">
            <v>Secondary Service Less than 5 kW</v>
          </cell>
          <cell r="C5065">
            <v>30</v>
          </cell>
          <cell r="D5065">
            <v>20</v>
          </cell>
          <cell r="E5065" t="str">
            <v>R=AB1</v>
          </cell>
          <cell r="F5065">
            <v>1</v>
          </cell>
          <cell r="G5065">
            <v>37270</v>
          </cell>
          <cell r="H5065">
            <v>240</v>
          </cell>
          <cell r="I5065">
            <v>3</v>
          </cell>
          <cell r="J5065">
            <v>20</v>
          </cell>
        </row>
        <row r="5066">
          <cell r="A5066" t="str">
            <v>SLT5</v>
          </cell>
          <cell r="B5066" t="str">
            <v>Secondary Service Less than 5 kW</v>
          </cell>
          <cell r="C5066">
            <v>30</v>
          </cell>
          <cell r="D5066">
            <v>25</v>
          </cell>
          <cell r="E5066" t="str">
            <v>R=A1D1</v>
          </cell>
          <cell r="F5066">
            <v>1</v>
          </cell>
          <cell r="G5066">
            <v>37306</v>
          </cell>
          <cell r="H5066">
            <v>240</v>
          </cell>
          <cell r="I5066">
            <v>3</v>
          </cell>
          <cell r="J5066">
            <v>3</v>
          </cell>
        </row>
        <row r="5067">
          <cell r="A5067" t="str">
            <v>SLT5</v>
          </cell>
          <cell r="B5067" t="str">
            <v>Secondary Service Less than 5 kW</v>
          </cell>
          <cell r="C5067">
            <v>30</v>
          </cell>
          <cell r="D5067">
            <v>20</v>
          </cell>
          <cell r="E5067" t="str">
            <v>R=AB1</v>
          </cell>
          <cell r="F5067">
            <v>1</v>
          </cell>
          <cell r="G5067">
            <v>37320</v>
          </cell>
          <cell r="H5067">
            <v>240</v>
          </cell>
          <cell r="I5067">
            <v>3</v>
          </cell>
          <cell r="J5067">
            <v>36</v>
          </cell>
        </row>
        <row r="5068">
          <cell r="A5068" t="str">
            <v>SLT5</v>
          </cell>
          <cell r="B5068" t="str">
            <v>Secondary Service Less than 5 kW</v>
          </cell>
          <cell r="C5068">
            <v>30</v>
          </cell>
          <cell r="D5068">
            <v>20</v>
          </cell>
          <cell r="E5068" t="str">
            <v>R=AB1</v>
          </cell>
          <cell r="F5068">
            <v>1</v>
          </cell>
          <cell r="G5068">
            <v>37349</v>
          </cell>
          <cell r="H5068">
            <v>240</v>
          </cell>
          <cell r="I5068">
            <v>3</v>
          </cell>
          <cell r="J5068">
            <v>63</v>
          </cell>
        </row>
        <row r="5069">
          <cell r="A5069" t="str">
            <v>SLT5</v>
          </cell>
          <cell r="B5069" t="str">
            <v>Secondary Service Less than 5 kW</v>
          </cell>
          <cell r="C5069">
            <v>30</v>
          </cell>
          <cell r="D5069">
            <v>20</v>
          </cell>
          <cell r="E5069" t="str">
            <v>R=A1D1</v>
          </cell>
          <cell r="F5069">
            <v>1</v>
          </cell>
          <cell r="G5069">
            <v>37581</v>
          </cell>
          <cell r="H5069">
            <v>999</v>
          </cell>
          <cell r="I5069">
            <v>2</v>
          </cell>
          <cell r="J5069">
            <v>4</v>
          </cell>
        </row>
        <row r="5070">
          <cell r="A5070" t="str">
            <v>SLT5</v>
          </cell>
          <cell r="B5070" t="str">
            <v>Secondary Service Less than 5 kW</v>
          </cell>
          <cell r="C5070">
            <v>30</v>
          </cell>
          <cell r="D5070">
            <v>20</v>
          </cell>
          <cell r="E5070" t="str">
            <v>R=AB1</v>
          </cell>
          <cell r="F5070">
            <v>1</v>
          </cell>
          <cell r="G5070">
            <v>37593</v>
          </cell>
          <cell r="H5070">
            <v>240</v>
          </cell>
          <cell r="I5070">
            <v>3</v>
          </cell>
          <cell r="J5070">
            <v>12</v>
          </cell>
        </row>
        <row r="5071">
          <cell r="A5071" t="str">
            <v>SLT5</v>
          </cell>
          <cell r="B5071" t="str">
            <v>Secondary Service Less than 5 kW</v>
          </cell>
          <cell r="C5071">
            <v>30</v>
          </cell>
          <cell r="D5071">
            <v>20</v>
          </cell>
          <cell r="E5071" t="str">
            <v>R=AB1</v>
          </cell>
          <cell r="F5071">
            <v>1</v>
          </cell>
          <cell r="G5071">
            <v>39017</v>
          </cell>
          <cell r="H5071">
            <v>240</v>
          </cell>
          <cell r="I5071">
            <v>3</v>
          </cell>
          <cell r="J5071">
            <v>39</v>
          </cell>
        </row>
        <row r="5072">
          <cell r="A5072" t="str">
            <v>SLT5</v>
          </cell>
          <cell r="B5072" t="str">
            <v>Secondary Service Less than 5 kW</v>
          </cell>
          <cell r="C5072">
            <v>30</v>
          </cell>
          <cell r="D5072">
            <v>20</v>
          </cell>
          <cell r="E5072" t="str">
            <v>R=AB1</v>
          </cell>
          <cell r="F5072">
            <v>1</v>
          </cell>
          <cell r="G5072">
            <v>39055</v>
          </cell>
          <cell r="H5072">
            <v>240</v>
          </cell>
          <cell r="I5072">
            <v>3</v>
          </cell>
          <cell r="J5072">
            <v>28</v>
          </cell>
        </row>
        <row r="5073">
          <cell r="A5073" t="str">
            <v>SLT5</v>
          </cell>
          <cell r="B5073" t="str">
            <v>Secondary Service Less than 5 kW</v>
          </cell>
          <cell r="C5073">
            <v>30</v>
          </cell>
          <cell r="D5073">
            <v>20</v>
          </cell>
          <cell r="E5073" t="str">
            <v>R=AB1</v>
          </cell>
          <cell r="F5073">
            <v>1</v>
          </cell>
          <cell r="G5073">
            <v>39041</v>
          </cell>
          <cell r="H5073">
            <v>240</v>
          </cell>
          <cell r="I5073">
            <v>3</v>
          </cell>
          <cell r="J5073">
            <v>7</v>
          </cell>
        </row>
        <row r="5074">
          <cell r="A5074" t="str">
            <v>SLT5</v>
          </cell>
          <cell r="B5074" t="str">
            <v>Secondary Service Less than 5 kW</v>
          </cell>
          <cell r="C5074">
            <v>30</v>
          </cell>
          <cell r="D5074">
            <v>20</v>
          </cell>
          <cell r="E5074" t="str">
            <v>R=AB1</v>
          </cell>
          <cell r="F5074">
            <v>1</v>
          </cell>
          <cell r="G5074">
            <v>39232</v>
          </cell>
          <cell r="H5074">
            <v>240</v>
          </cell>
          <cell r="I5074">
            <v>3</v>
          </cell>
          <cell r="J5074">
            <v>28</v>
          </cell>
        </row>
        <row r="5075">
          <cell r="A5075" t="str">
            <v>SLT5</v>
          </cell>
          <cell r="B5075" t="str">
            <v>Secondary Service Less than 5 kW</v>
          </cell>
          <cell r="C5075">
            <v>30</v>
          </cell>
          <cell r="D5075">
            <v>20</v>
          </cell>
          <cell r="E5075" t="str">
            <v>R=MX</v>
          </cell>
          <cell r="F5075">
            <v>1</v>
          </cell>
          <cell r="G5075">
            <v>39606</v>
          </cell>
          <cell r="H5075">
            <v>240</v>
          </cell>
          <cell r="I5075">
            <v>3</v>
          </cell>
          <cell r="J5075">
            <v>15</v>
          </cell>
        </row>
        <row r="5076">
          <cell r="A5076" t="str">
            <v>SLT5</v>
          </cell>
          <cell r="B5076" t="str">
            <v>Secondary Service Less than 5 kW</v>
          </cell>
          <cell r="C5076">
            <v>30</v>
          </cell>
          <cell r="D5076">
            <v>25</v>
          </cell>
          <cell r="E5076" t="str">
            <v>R=A1D1</v>
          </cell>
          <cell r="F5076">
            <v>1</v>
          </cell>
          <cell r="G5076">
            <v>39637</v>
          </cell>
          <cell r="H5076">
            <v>240</v>
          </cell>
          <cell r="I5076">
            <v>3</v>
          </cell>
          <cell r="J5076">
            <v>18</v>
          </cell>
        </row>
        <row r="5077">
          <cell r="A5077" t="str">
            <v>SLT5</v>
          </cell>
          <cell r="B5077" t="str">
            <v>Secondary Service Less than 5 kW</v>
          </cell>
          <cell r="C5077">
            <v>30</v>
          </cell>
          <cell r="D5077">
            <v>20</v>
          </cell>
          <cell r="E5077" t="str">
            <v>R=MX</v>
          </cell>
          <cell r="F5077">
            <v>1</v>
          </cell>
          <cell r="G5077">
            <v>39643</v>
          </cell>
          <cell r="H5077">
            <v>240</v>
          </cell>
          <cell r="I5077">
            <v>3</v>
          </cell>
          <cell r="J5077">
            <v>11</v>
          </cell>
        </row>
        <row r="5078">
          <cell r="A5078" t="str">
            <v>SLT5</v>
          </cell>
          <cell r="B5078" t="str">
            <v>Secondary Service Less than 5 kW</v>
          </cell>
          <cell r="C5078">
            <v>30</v>
          </cell>
          <cell r="D5078">
            <v>20</v>
          </cell>
          <cell r="E5078" t="str">
            <v>R=MX</v>
          </cell>
          <cell r="F5078">
            <v>1</v>
          </cell>
          <cell r="G5078">
            <v>39605</v>
          </cell>
          <cell r="H5078">
            <v>240</v>
          </cell>
          <cell r="I5078">
            <v>3</v>
          </cell>
          <cell r="J5078">
            <v>19</v>
          </cell>
        </row>
        <row r="5079">
          <cell r="A5079" t="str">
            <v>SLT5</v>
          </cell>
          <cell r="B5079" t="str">
            <v>Secondary Service Less than 5 kW</v>
          </cell>
          <cell r="C5079">
            <v>30</v>
          </cell>
          <cell r="D5079">
            <v>20</v>
          </cell>
          <cell r="E5079" t="str">
            <v>R=D5S</v>
          </cell>
          <cell r="F5079">
            <v>1</v>
          </cell>
          <cell r="H5079">
            <v>240</v>
          </cell>
          <cell r="I5079">
            <v>3</v>
          </cell>
          <cell r="J5079">
            <v>29</v>
          </cell>
        </row>
        <row r="5080">
          <cell r="A5080" t="str">
            <v>SLT5</v>
          </cell>
          <cell r="B5080" t="str">
            <v>Secondary Service Less than 5 kW</v>
          </cell>
          <cell r="C5080">
            <v>30</v>
          </cell>
          <cell r="D5080">
            <v>25</v>
          </cell>
          <cell r="E5080" t="str">
            <v>R=KWS</v>
          </cell>
          <cell r="F5080">
            <v>1</v>
          </cell>
          <cell r="H5080">
            <v>0</v>
          </cell>
          <cell r="I5080">
            <v>0</v>
          </cell>
          <cell r="J5080">
            <v>13</v>
          </cell>
        </row>
        <row r="5081">
          <cell r="A5081" t="str">
            <v>SLT5</v>
          </cell>
          <cell r="B5081" t="str">
            <v>Secondary Service Less than 5 kW</v>
          </cell>
          <cell r="C5081">
            <v>30</v>
          </cell>
          <cell r="D5081">
            <v>25</v>
          </cell>
          <cell r="E5081" t="str">
            <v>R=A1D1</v>
          </cell>
          <cell r="F5081">
            <v>1</v>
          </cell>
          <cell r="H5081">
            <v>240</v>
          </cell>
          <cell r="I5081">
            <v>3</v>
          </cell>
          <cell r="J5081">
            <v>5</v>
          </cell>
        </row>
        <row r="5082">
          <cell r="A5082" t="str">
            <v>SLT5</v>
          </cell>
          <cell r="B5082" t="str">
            <v>Secondary Service Less than 5 kW</v>
          </cell>
          <cell r="C5082">
            <v>30</v>
          </cell>
          <cell r="D5082">
            <v>25</v>
          </cell>
          <cell r="E5082" t="str">
            <v>R=TMS2S</v>
          </cell>
          <cell r="F5082">
            <v>1</v>
          </cell>
          <cell r="H5082">
            <v>240</v>
          </cell>
          <cell r="I5082">
            <v>3</v>
          </cell>
          <cell r="J5082">
            <v>3</v>
          </cell>
        </row>
        <row r="5083">
          <cell r="A5083" t="str">
            <v>SLT5</v>
          </cell>
          <cell r="B5083" t="str">
            <v>Secondary Service Less than 5 kW</v>
          </cell>
          <cell r="C5083">
            <v>30</v>
          </cell>
          <cell r="D5083">
            <v>25</v>
          </cell>
          <cell r="E5083" t="str">
            <v>R=D5SH</v>
          </cell>
          <cell r="F5083">
            <v>1</v>
          </cell>
          <cell r="H5083">
            <v>0</v>
          </cell>
          <cell r="I5083">
            <v>0</v>
          </cell>
          <cell r="J5083">
            <v>5</v>
          </cell>
        </row>
        <row r="5084">
          <cell r="A5084" t="str">
            <v>SLT5</v>
          </cell>
          <cell r="B5084" t="str">
            <v>Secondary Service Less than 5 kW</v>
          </cell>
          <cell r="C5084">
            <v>30</v>
          </cell>
          <cell r="D5084">
            <v>20</v>
          </cell>
          <cell r="E5084" t="str">
            <v>R=J5SD</v>
          </cell>
          <cell r="F5084">
            <v>1</v>
          </cell>
          <cell r="H5084">
            <v>240</v>
          </cell>
          <cell r="I5084">
            <v>3</v>
          </cell>
          <cell r="J5084">
            <v>2</v>
          </cell>
        </row>
        <row r="5085">
          <cell r="A5085" t="str">
            <v>SLT5</v>
          </cell>
          <cell r="B5085" t="str">
            <v>Secondary Service Less than 5 kW</v>
          </cell>
          <cell r="C5085">
            <v>30</v>
          </cell>
          <cell r="D5085">
            <v>25</v>
          </cell>
          <cell r="E5085" t="str">
            <v>R=A1D1</v>
          </cell>
          <cell r="F5085">
            <v>1</v>
          </cell>
          <cell r="G5085">
            <v>38272</v>
          </cell>
          <cell r="H5085">
            <v>999</v>
          </cell>
          <cell r="I5085">
            <v>3</v>
          </cell>
          <cell r="J5085">
            <v>1</v>
          </cell>
        </row>
        <row r="5086">
          <cell r="A5086" t="str">
            <v>SLT5</v>
          </cell>
          <cell r="B5086" t="str">
            <v>Secondary Service Less than 5 kW</v>
          </cell>
          <cell r="C5086">
            <v>30</v>
          </cell>
          <cell r="D5086">
            <v>20</v>
          </cell>
          <cell r="E5086" t="str">
            <v>R=AB1</v>
          </cell>
          <cell r="F5086">
            <v>1</v>
          </cell>
          <cell r="G5086">
            <v>38051</v>
          </cell>
          <cell r="H5086">
            <v>240</v>
          </cell>
          <cell r="I5086">
            <v>3</v>
          </cell>
          <cell r="J5086">
            <v>19</v>
          </cell>
        </row>
        <row r="5087">
          <cell r="A5087" t="str">
            <v>SLT5</v>
          </cell>
          <cell r="B5087" t="str">
            <v>Secondary Service Less than 5 kW</v>
          </cell>
          <cell r="C5087">
            <v>30</v>
          </cell>
          <cell r="D5087">
            <v>25</v>
          </cell>
          <cell r="E5087" t="str">
            <v>R=A1TL1</v>
          </cell>
          <cell r="F5087">
            <v>1</v>
          </cell>
          <cell r="G5087">
            <v>38140</v>
          </cell>
          <cell r="H5087">
            <v>999</v>
          </cell>
          <cell r="I5087">
            <v>2</v>
          </cell>
          <cell r="J5087">
            <v>1</v>
          </cell>
        </row>
        <row r="5088">
          <cell r="A5088" t="str">
            <v>SLT5</v>
          </cell>
          <cell r="B5088" t="str">
            <v>Secondary Service Less than 5 kW</v>
          </cell>
          <cell r="C5088">
            <v>30</v>
          </cell>
          <cell r="D5088">
            <v>20</v>
          </cell>
          <cell r="E5088" t="str">
            <v>R=AB1</v>
          </cell>
          <cell r="F5088">
            <v>1</v>
          </cell>
          <cell r="G5088">
            <v>38051</v>
          </cell>
          <cell r="H5088">
            <v>240</v>
          </cell>
          <cell r="I5088">
            <v>3</v>
          </cell>
          <cell r="J5088">
            <v>5</v>
          </cell>
        </row>
        <row r="5089">
          <cell r="A5089" t="str">
            <v>SLT5</v>
          </cell>
          <cell r="B5089" t="str">
            <v>Secondary Service Less than 5 kW</v>
          </cell>
          <cell r="C5089">
            <v>30</v>
          </cell>
          <cell r="D5089">
            <v>20</v>
          </cell>
          <cell r="E5089" t="str">
            <v>R=AB1</v>
          </cell>
          <cell r="F5089">
            <v>1</v>
          </cell>
          <cell r="G5089">
            <v>38068</v>
          </cell>
          <cell r="H5089">
            <v>240</v>
          </cell>
          <cell r="I5089">
            <v>3</v>
          </cell>
          <cell r="J5089">
            <v>9</v>
          </cell>
        </row>
        <row r="5090">
          <cell r="A5090" t="str">
            <v>SLT5</v>
          </cell>
          <cell r="B5090" t="str">
            <v>Secondary Service Less than 5 kW</v>
          </cell>
          <cell r="C5090">
            <v>30</v>
          </cell>
          <cell r="D5090">
            <v>20</v>
          </cell>
          <cell r="E5090" t="str">
            <v>R=D5S</v>
          </cell>
          <cell r="F5090">
            <v>1</v>
          </cell>
          <cell r="H5090">
            <v>240</v>
          </cell>
          <cell r="I5090">
            <v>3</v>
          </cell>
          <cell r="J5090">
            <v>1</v>
          </cell>
        </row>
        <row r="5091">
          <cell r="A5091" t="str">
            <v>SLT5</v>
          </cell>
          <cell r="B5091" t="str">
            <v>Secondary Service Less than 5 kW</v>
          </cell>
          <cell r="C5091">
            <v>30</v>
          </cell>
          <cell r="D5091">
            <v>20</v>
          </cell>
          <cell r="E5091" t="str">
            <v>R=I70S</v>
          </cell>
          <cell r="F5091">
            <v>1</v>
          </cell>
          <cell r="H5091">
            <v>240</v>
          </cell>
          <cell r="I5091">
            <v>3</v>
          </cell>
          <cell r="J5091">
            <v>40</v>
          </cell>
        </row>
        <row r="5092">
          <cell r="A5092" t="str">
            <v>SLT5</v>
          </cell>
          <cell r="B5092" t="str">
            <v>Secondary Service Less than 5 kW</v>
          </cell>
          <cell r="C5092">
            <v>30</v>
          </cell>
          <cell r="D5092">
            <v>20</v>
          </cell>
          <cell r="E5092" t="str">
            <v>R=D4S</v>
          </cell>
          <cell r="F5092">
            <v>1</v>
          </cell>
          <cell r="H5092">
            <v>240</v>
          </cell>
          <cell r="I5092">
            <v>3</v>
          </cell>
          <cell r="J5092">
            <v>1</v>
          </cell>
        </row>
        <row r="5093">
          <cell r="A5093" t="str">
            <v>SLT5</v>
          </cell>
          <cell r="B5093" t="str">
            <v>Secondary Service Less than 5 kW</v>
          </cell>
          <cell r="C5093">
            <v>30</v>
          </cell>
          <cell r="D5093">
            <v>20</v>
          </cell>
          <cell r="E5093" t="str">
            <v>R=AB1</v>
          </cell>
          <cell r="F5093">
            <v>1</v>
          </cell>
          <cell r="G5093">
            <v>36404</v>
          </cell>
          <cell r="H5093">
            <v>240</v>
          </cell>
          <cell r="I5093">
            <v>3</v>
          </cell>
          <cell r="J5093">
            <v>6</v>
          </cell>
        </row>
        <row r="5094">
          <cell r="A5094" t="str">
            <v>SLT5</v>
          </cell>
          <cell r="B5094" t="str">
            <v>Secondary Service Less than 5 kW</v>
          </cell>
          <cell r="C5094">
            <v>30</v>
          </cell>
          <cell r="D5094">
            <v>20</v>
          </cell>
          <cell r="E5094" t="str">
            <v>R=AB1</v>
          </cell>
          <cell r="F5094">
            <v>1</v>
          </cell>
          <cell r="G5094">
            <v>35796</v>
          </cell>
          <cell r="H5094">
            <v>240</v>
          </cell>
          <cell r="I5094">
            <v>3</v>
          </cell>
          <cell r="J5094">
            <v>10</v>
          </cell>
        </row>
        <row r="5095">
          <cell r="A5095" t="str">
            <v>SLT5</v>
          </cell>
          <cell r="B5095" t="str">
            <v>Secondary Service Less than 5 kW</v>
          </cell>
          <cell r="C5095">
            <v>30</v>
          </cell>
          <cell r="D5095">
            <v>25</v>
          </cell>
          <cell r="E5095" t="str">
            <v>R=A1D1</v>
          </cell>
          <cell r="F5095">
            <v>1</v>
          </cell>
          <cell r="G5095">
            <v>35796</v>
          </cell>
          <cell r="H5095">
            <v>240</v>
          </cell>
          <cell r="I5095">
            <v>3</v>
          </cell>
          <cell r="J5095">
            <v>1</v>
          </cell>
        </row>
        <row r="5096">
          <cell r="A5096" t="str">
            <v>SLT5</v>
          </cell>
          <cell r="B5096" t="str">
            <v>Secondary Service Less than 5 kW</v>
          </cell>
          <cell r="C5096">
            <v>30</v>
          </cell>
          <cell r="D5096">
            <v>20</v>
          </cell>
          <cell r="E5096" t="str">
            <v>R=J5S</v>
          </cell>
          <cell r="F5096">
            <v>1</v>
          </cell>
          <cell r="G5096">
            <v>33970</v>
          </cell>
          <cell r="H5096">
            <v>240</v>
          </cell>
          <cell r="I5096">
            <v>3</v>
          </cell>
          <cell r="J5096">
            <v>1</v>
          </cell>
        </row>
        <row r="5097">
          <cell r="A5097" t="str">
            <v>SLT5</v>
          </cell>
          <cell r="B5097" t="str">
            <v>Secondary Service Less than 5 kW</v>
          </cell>
          <cell r="C5097">
            <v>30</v>
          </cell>
          <cell r="D5097">
            <v>20</v>
          </cell>
          <cell r="E5097" t="str">
            <v>R=MS</v>
          </cell>
          <cell r="F5097">
            <v>1</v>
          </cell>
          <cell r="G5097">
            <v>35948</v>
          </cell>
          <cell r="H5097">
            <v>240</v>
          </cell>
          <cell r="I5097">
            <v>3</v>
          </cell>
          <cell r="J5097">
            <v>1</v>
          </cell>
        </row>
        <row r="5098">
          <cell r="A5098" t="str">
            <v>SLT5</v>
          </cell>
          <cell r="B5098" t="str">
            <v>Secondary Service Less than 5 kW</v>
          </cell>
          <cell r="C5098">
            <v>30</v>
          </cell>
          <cell r="D5098">
            <v>20</v>
          </cell>
          <cell r="E5098" t="str">
            <v>R=AB1</v>
          </cell>
          <cell r="F5098">
            <v>1</v>
          </cell>
          <cell r="G5098">
            <v>36166</v>
          </cell>
          <cell r="H5098">
            <v>240</v>
          </cell>
          <cell r="I5098">
            <v>3</v>
          </cell>
          <cell r="J5098">
            <v>1</v>
          </cell>
        </row>
        <row r="5099">
          <cell r="A5099" t="str">
            <v>SLT5</v>
          </cell>
          <cell r="B5099" t="str">
            <v>Secondary Service Less than 5 kW</v>
          </cell>
          <cell r="C5099">
            <v>30</v>
          </cell>
          <cell r="D5099">
            <v>20</v>
          </cell>
          <cell r="E5099" t="str">
            <v>R=D5S</v>
          </cell>
          <cell r="F5099">
            <v>1</v>
          </cell>
          <cell r="G5099">
            <v>33420</v>
          </cell>
          <cell r="H5099">
            <v>240</v>
          </cell>
          <cell r="I5099">
            <v>3</v>
          </cell>
          <cell r="J5099">
            <v>1</v>
          </cell>
        </row>
        <row r="5100">
          <cell r="A5100" t="str">
            <v>SLT5</v>
          </cell>
          <cell r="B5100" t="str">
            <v>Secondary Service Less than 5 kW</v>
          </cell>
          <cell r="C5100">
            <v>30</v>
          </cell>
          <cell r="D5100">
            <v>20</v>
          </cell>
          <cell r="E5100" t="str">
            <v>R=MX</v>
          </cell>
          <cell r="F5100">
            <v>1</v>
          </cell>
          <cell r="G5100">
            <v>36444</v>
          </cell>
          <cell r="H5100">
            <v>240</v>
          </cell>
          <cell r="I5100">
            <v>3</v>
          </cell>
          <cell r="J5100">
            <v>1</v>
          </cell>
        </row>
        <row r="5101">
          <cell r="A5101" t="str">
            <v>SLT5</v>
          </cell>
          <cell r="B5101" t="str">
            <v>Secondary Service Less than 5 kW</v>
          </cell>
          <cell r="C5101">
            <v>30</v>
          </cell>
          <cell r="D5101">
            <v>20</v>
          </cell>
          <cell r="E5101" t="str">
            <v>R=J5S</v>
          </cell>
          <cell r="F5101">
            <v>1</v>
          </cell>
          <cell r="G5101">
            <v>36525</v>
          </cell>
          <cell r="H5101">
            <v>240</v>
          </cell>
          <cell r="I5101">
            <v>3</v>
          </cell>
          <cell r="J5101">
            <v>1</v>
          </cell>
        </row>
        <row r="5102">
          <cell r="A5102" t="str">
            <v>SLT5</v>
          </cell>
          <cell r="B5102" t="str">
            <v>Secondary Service Less than 5 kW</v>
          </cell>
          <cell r="C5102">
            <v>30</v>
          </cell>
          <cell r="D5102">
            <v>20</v>
          </cell>
          <cell r="E5102" t="str">
            <v>R=AB1</v>
          </cell>
          <cell r="F5102">
            <v>1</v>
          </cell>
          <cell r="G5102">
            <v>36507</v>
          </cell>
          <cell r="H5102">
            <v>240</v>
          </cell>
          <cell r="I5102">
            <v>3</v>
          </cell>
          <cell r="J5102">
            <v>1</v>
          </cell>
        </row>
        <row r="5103">
          <cell r="A5103" t="str">
            <v>SLT5</v>
          </cell>
          <cell r="B5103" t="str">
            <v>Secondary Service Less than 5 kW</v>
          </cell>
          <cell r="C5103">
            <v>30</v>
          </cell>
          <cell r="D5103">
            <v>20</v>
          </cell>
          <cell r="E5103" t="str">
            <v>R=AB1</v>
          </cell>
          <cell r="F5103">
            <v>1</v>
          </cell>
          <cell r="G5103">
            <v>36495</v>
          </cell>
          <cell r="H5103">
            <v>240</v>
          </cell>
          <cell r="I5103">
            <v>3</v>
          </cell>
          <cell r="J5103">
            <v>7</v>
          </cell>
        </row>
        <row r="5104">
          <cell r="A5104" t="str">
            <v>SLT5</v>
          </cell>
          <cell r="B5104" t="str">
            <v>Secondary Service Less than 5 kW</v>
          </cell>
          <cell r="C5104">
            <v>30</v>
          </cell>
          <cell r="D5104">
            <v>20</v>
          </cell>
          <cell r="E5104" t="str">
            <v>R=AB1</v>
          </cell>
          <cell r="F5104">
            <v>1</v>
          </cell>
          <cell r="G5104">
            <v>36689</v>
          </cell>
          <cell r="H5104">
            <v>240</v>
          </cell>
          <cell r="I5104">
            <v>3</v>
          </cell>
          <cell r="J5104">
            <v>19</v>
          </cell>
        </row>
        <row r="5105">
          <cell r="A5105" t="str">
            <v>SLT5</v>
          </cell>
          <cell r="B5105" t="str">
            <v>Secondary Service Less than 5 kW</v>
          </cell>
          <cell r="C5105">
            <v>30</v>
          </cell>
          <cell r="D5105">
            <v>20</v>
          </cell>
          <cell r="E5105" t="str">
            <v>R=AB1</v>
          </cell>
          <cell r="F5105">
            <v>1</v>
          </cell>
          <cell r="G5105">
            <v>35926</v>
          </cell>
          <cell r="H5105">
            <v>240</v>
          </cell>
          <cell r="I5105">
            <v>3</v>
          </cell>
          <cell r="J5105">
            <v>7</v>
          </cell>
        </row>
        <row r="5106">
          <cell r="A5106" t="str">
            <v>SLT5</v>
          </cell>
          <cell r="B5106" t="str">
            <v>Secondary Service Less than 5 kW</v>
          </cell>
          <cell r="C5106">
            <v>30</v>
          </cell>
          <cell r="D5106">
            <v>25</v>
          </cell>
          <cell r="E5106" t="str">
            <v>R=A1D1</v>
          </cell>
          <cell r="F5106">
            <v>1</v>
          </cell>
          <cell r="G5106">
            <v>36788</v>
          </cell>
          <cell r="H5106">
            <v>240</v>
          </cell>
          <cell r="I5106">
            <v>3</v>
          </cell>
          <cell r="J5106">
            <v>1</v>
          </cell>
        </row>
        <row r="5107">
          <cell r="A5107" t="str">
            <v>SLT5</v>
          </cell>
          <cell r="B5107" t="str">
            <v>Secondary Service Less than 5 kW</v>
          </cell>
          <cell r="C5107">
            <v>30</v>
          </cell>
          <cell r="D5107">
            <v>20</v>
          </cell>
          <cell r="E5107" t="str">
            <v>R=AB1</v>
          </cell>
          <cell r="F5107">
            <v>1</v>
          </cell>
          <cell r="G5107">
            <v>36955</v>
          </cell>
          <cell r="H5107">
            <v>240</v>
          </cell>
          <cell r="I5107">
            <v>3</v>
          </cell>
          <cell r="J5107">
            <v>2</v>
          </cell>
        </row>
        <row r="5108">
          <cell r="A5108" t="str">
            <v>SLT5</v>
          </cell>
          <cell r="B5108" t="str">
            <v>Secondary Service Less than 5 kW</v>
          </cell>
          <cell r="C5108">
            <v>30</v>
          </cell>
          <cell r="D5108">
            <v>20</v>
          </cell>
          <cell r="E5108" t="str">
            <v>R=AB1</v>
          </cell>
          <cell r="F5108">
            <v>1</v>
          </cell>
          <cell r="G5108">
            <v>37201</v>
          </cell>
          <cell r="H5108">
            <v>240</v>
          </cell>
          <cell r="I5108">
            <v>3</v>
          </cell>
          <cell r="J5108">
            <v>10</v>
          </cell>
        </row>
        <row r="5109">
          <cell r="A5109" t="str">
            <v>SLT5</v>
          </cell>
          <cell r="B5109" t="str">
            <v>Secondary Service Less than 5 kW</v>
          </cell>
          <cell r="C5109">
            <v>30</v>
          </cell>
          <cell r="D5109">
            <v>20</v>
          </cell>
          <cell r="E5109" t="str">
            <v>R=AB1</v>
          </cell>
          <cell r="F5109">
            <v>1</v>
          </cell>
          <cell r="G5109">
            <v>37270</v>
          </cell>
          <cell r="H5109">
            <v>240</v>
          </cell>
          <cell r="I5109">
            <v>3</v>
          </cell>
          <cell r="J5109">
            <v>4</v>
          </cell>
        </row>
        <row r="5110">
          <cell r="A5110" t="str">
            <v>SLT5</v>
          </cell>
          <cell r="B5110" t="str">
            <v>Secondary Service Less than 5 kW</v>
          </cell>
          <cell r="C5110">
            <v>30</v>
          </cell>
          <cell r="D5110">
            <v>20</v>
          </cell>
          <cell r="E5110" t="str">
            <v>R=J5S</v>
          </cell>
          <cell r="F5110">
            <v>1</v>
          </cell>
          <cell r="H5110">
            <v>240</v>
          </cell>
          <cell r="I5110">
            <v>3</v>
          </cell>
          <cell r="J5110">
            <v>1</v>
          </cell>
        </row>
        <row r="5111">
          <cell r="A5111" t="str">
            <v>SLT5</v>
          </cell>
          <cell r="B5111" t="str">
            <v>Secondary Service Less than 5 kW</v>
          </cell>
          <cell r="C5111">
            <v>30</v>
          </cell>
          <cell r="D5111">
            <v>25</v>
          </cell>
          <cell r="E5111" t="str">
            <v>R=A1D1</v>
          </cell>
          <cell r="F5111">
            <v>1</v>
          </cell>
          <cell r="G5111">
            <v>37431</v>
          </cell>
          <cell r="H5111">
            <v>999</v>
          </cell>
          <cell r="I5111">
            <v>3</v>
          </cell>
          <cell r="J5111">
            <v>17</v>
          </cell>
        </row>
        <row r="5112">
          <cell r="A5112" t="str">
            <v>SLT5</v>
          </cell>
          <cell r="B5112" t="str">
            <v>Secondary Service Less than 5 kW</v>
          </cell>
          <cell r="C5112">
            <v>30</v>
          </cell>
          <cell r="D5112">
            <v>20</v>
          </cell>
          <cell r="E5112" t="str">
            <v>R=AB1</v>
          </cell>
          <cell r="F5112">
            <v>1</v>
          </cell>
          <cell r="G5112">
            <v>37335</v>
          </cell>
          <cell r="H5112">
            <v>240</v>
          </cell>
          <cell r="I5112">
            <v>3</v>
          </cell>
          <cell r="J5112">
            <v>7</v>
          </cell>
        </row>
        <row r="5113">
          <cell r="A5113" t="str">
            <v>SLT5</v>
          </cell>
          <cell r="B5113" t="str">
            <v>Secondary Service Less than 5 kW</v>
          </cell>
          <cell r="C5113">
            <v>30</v>
          </cell>
          <cell r="D5113">
            <v>20</v>
          </cell>
          <cell r="E5113" t="str">
            <v>R=AB1</v>
          </cell>
          <cell r="F5113">
            <v>1</v>
          </cell>
          <cell r="G5113">
            <v>37624</v>
          </cell>
          <cell r="H5113">
            <v>240</v>
          </cell>
          <cell r="I5113">
            <v>3</v>
          </cell>
          <cell r="J5113">
            <v>23</v>
          </cell>
        </row>
        <row r="5114">
          <cell r="A5114" t="str">
            <v>SLT5</v>
          </cell>
          <cell r="B5114" t="str">
            <v>Secondary Service Less than 5 kW</v>
          </cell>
          <cell r="C5114">
            <v>30</v>
          </cell>
          <cell r="D5114">
            <v>20</v>
          </cell>
          <cell r="E5114" t="str">
            <v>R=AB1</v>
          </cell>
          <cell r="F5114">
            <v>1</v>
          </cell>
          <cell r="G5114">
            <v>38730</v>
          </cell>
          <cell r="H5114">
            <v>240</v>
          </cell>
          <cell r="I5114">
            <v>3</v>
          </cell>
          <cell r="J5114">
            <v>10</v>
          </cell>
        </row>
        <row r="5115">
          <cell r="A5115" t="str">
            <v>SLT5</v>
          </cell>
          <cell r="B5115" t="str">
            <v>Secondary Service Less than 5 kW</v>
          </cell>
          <cell r="C5115">
            <v>30</v>
          </cell>
          <cell r="D5115">
            <v>20</v>
          </cell>
          <cell r="E5115" t="str">
            <v>R=AB1</v>
          </cell>
          <cell r="F5115">
            <v>1</v>
          </cell>
          <cell r="G5115">
            <v>38651</v>
          </cell>
          <cell r="H5115">
            <v>240</v>
          </cell>
          <cell r="I5115">
            <v>3</v>
          </cell>
          <cell r="J5115">
            <v>5</v>
          </cell>
        </row>
        <row r="5116">
          <cell r="A5116" t="str">
            <v>SLT5</v>
          </cell>
          <cell r="B5116" t="str">
            <v>Secondary Service Less than 5 kW</v>
          </cell>
          <cell r="C5116">
            <v>30</v>
          </cell>
          <cell r="D5116">
            <v>25</v>
          </cell>
          <cell r="E5116" t="str">
            <v>R=A1D1</v>
          </cell>
          <cell r="F5116">
            <v>1</v>
          </cell>
          <cell r="G5116">
            <v>39048</v>
          </cell>
          <cell r="H5116">
            <v>240</v>
          </cell>
          <cell r="I5116">
            <v>3</v>
          </cell>
          <cell r="J5116">
            <v>7</v>
          </cell>
        </row>
        <row r="5117">
          <cell r="A5117" t="str">
            <v>SLT5</v>
          </cell>
          <cell r="B5117" t="str">
            <v>Secondary Service Less than 5 kW</v>
          </cell>
          <cell r="C5117">
            <v>30</v>
          </cell>
          <cell r="D5117">
            <v>25</v>
          </cell>
          <cell r="E5117" t="str">
            <v>R=A1D1</v>
          </cell>
          <cell r="F5117">
            <v>1</v>
          </cell>
          <cell r="G5117">
            <v>39342</v>
          </cell>
          <cell r="H5117">
            <v>240</v>
          </cell>
          <cell r="I5117">
            <v>3</v>
          </cell>
          <cell r="J5117">
            <v>12</v>
          </cell>
        </row>
        <row r="5118">
          <cell r="A5118" t="str">
            <v>SLT5</v>
          </cell>
          <cell r="B5118" t="str">
            <v>Secondary Service Less than 5 kW</v>
          </cell>
          <cell r="C5118">
            <v>30</v>
          </cell>
          <cell r="D5118">
            <v>25</v>
          </cell>
          <cell r="E5118" t="str">
            <v>R=A1D1</v>
          </cell>
          <cell r="F5118">
            <v>1</v>
          </cell>
          <cell r="G5118">
            <v>39385</v>
          </cell>
          <cell r="H5118">
            <v>240</v>
          </cell>
          <cell r="I5118">
            <v>3</v>
          </cell>
          <cell r="J5118">
            <v>7</v>
          </cell>
        </row>
        <row r="5119">
          <cell r="A5119" t="str">
            <v>SLT5</v>
          </cell>
          <cell r="B5119" t="str">
            <v>Secondary Service Less than 5 kW</v>
          </cell>
          <cell r="C5119">
            <v>30</v>
          </cell>
          <cell r="D5119">
            <v>20</v>
          </cell>
          <cell r="E5119" t="str">
            <v>A=ALF</v>
          </cell>
          <cell r="F5119">
            <v>1</v>
          </cell>
          <cell r="G5119">
            <v>39575</v>
          </cell>
          <cell r="H5119">
            <v>240</v>
          </cell>
          <cell r="I5119">
            <v>3</v>
          </cell>
          <cell r="J5119">
            <v>71</v>
          </cell>
        </row>
        <row r="5120">
          <cell r="A5120" t="str">
            <v>SLT5</v>
          </cell>
          <cell r="B5120" t="str">
            <v>Secondary Service Less than 5 kW</v>
          </cell>
          <cell r="C5120">
            <v>30</v>
          </cell>
          <cell r="D5120">
            <v>20</v>
          </cell>
          <cell r="E5120" t="str">
            <v>R=MX</v>
          </cell>
          <cell r="F5120">
            <v>1</v>
          </cell>
          <cell r="G5120">
            <v>39819</v>
          </cell>
          <cell r="H5120">
            <v>240</v>
          </cell>
          <cell r="I5120">
            <v>3</v>
          </cell>
          <cell r="J5120">
            <v>19</v>
          </cell>
        </row>
        <row r="5121">
          <cell r="A5121" t="str">
            <v>SLT5</v>
          </cell>
          <cell r="B5121" t="str">
            <v>Secondary Service Less than 5 kW</v>
          </cell>
          <cell r="C5121">
            <v>30</v>
          </cell>
          <cell r="D5121">
            <v>20</v>
          </cell>
          <cell r="E5121" t="str">
            <v>R=MX</v>
          </cell>
          <cell r="F5121">
            <v>1</v>
          </cell>
          <cell r="G5121">
            <v>39867</v>
          </cell>
          <cell r="H5121">
            <v>240</v>
          </cell>
          <cell r="I5121">
            <v>3</v>
          </cell>
          <cell r="J5121">
            <v>29</v>
          </cell>
        </row>
        <row r="5122">
          <cell r="A5122" t="str">
            <v>SLT5</v>
          </cell>
          <cell r="B5122" t="str">
            <v>Secondary Service Less than 5 kW</v>
          </cell>
          <cell r="C5122">
            <v>30</v>
          </cell>
          <cell r="D5122">
            <v>20</v>
          </cell>
          <cell r="E5122" t="str">
            <v>R=MX</v>
          </cell>
          <cell r="F5122">
            <v>1</v>
          </cell>
          <cell r="G5122">
            <v>39917</v>
          </cell>
          <cell r="H5122">
            <v>240</v>
          </cell>
          <cell r="I5122">
            <v>3</v>
          </cell>
          <cell r="J5122">
            <v>11</v>
          </cell>
        </row>
        <row r="5123">
          <cell r="A5123" t="str">
            <v>SLT5</v>
          </cell>
          <cell r="B5123" t="str">
            <v>Secondary Service Less than 5 kW</v>
          </cell>
          <cell r="C5123">
            <v>30</v>
          </cell>
          <cell r="D5123">
            <v>25</v>
          </cell>
          <cell r="E5123" t="str">
            <v>R=A1D1</v>
          </cell>
          <cell r="F5123">
            <v>1</v>
          </cell>
          <cell r="G5123">
            <v>39863</v>
          </cell>
          <cell r="H5123">
            <v>240</v>
          </cell>
          <cell r="I5123">
            <v>3</v>
          </cell>
          <cell r="J5123">
            <v>8</v>
          </cell>
        </row>
        <row r="5124">
          <cell r="A5124" t="str">
            <v>SLT5</v>
          </cell>
          <cell r="B5124" t="str">
            <v>Secondary Service Less than 5 kW</v>
          </cell>
          <cell r="C5124">
            <v>30</v>
          </cell>
          <cell r="D5124">
            <v>25</v>
          </cell>
          <cell r="E5124" t="str">
            <v>R=A1D1</v>
          </cell>
          <cell r="F5124">
            <v>1</v>
          </cell>
          <cell r="G5124">
            <v>40052</v>
          </cell>
          <cell r="H5124">
            <v>999</v>
          </cell>
          <cell r="I5124">
            <v>3</v>
          </cell>
          <cell r="J5124">
            <v>5</v>
          </cell>
        </row>
        <row r="5125">
          <cell r="A5125" t="str">
            <v>SLT5</v>
          </cell>
          <cell r="B5125" t="str">
            <v>Secondary Service Less than 5 kW</v>
          </cell>
          <cell r="C5125">
            <v>30</v>
          </cell>
          <cell r="D5125">
            <v>20</v>
          </cell>
          <cell r="E5125" t="str">
            <v>R=MX</v>
          </cell>
          <cell r="F5125">
            <v>1</v>
          </cell>
          <cell r="H5125">
            <v>240</v>
          </cell>
          <cell r="I5125">
            <v>3</v>
          </cell>
          <cell r="J5125">
            <v>143</v>
          </cell>
        </row>
        <row r="5126">
          <cell r="A5126" t="str">
            <v>SLT5</v>
          </cell>
          <cell r="B5126" t="str">
            <v>Secondary Service Less than 5 kW</v>
          </cell>
          <cell r="C5126">
            <v>30</v>
          </cell>
          <cell r="D5126">
            <v>20</v>
          </cell>
          <cell r="E5126" t="str">
            <v>R=I70S</v>
          </cell>
          <cell r="F5126">
            <v>1</v>
          </cell>
          <cell r="H5126">
            <v>240</v>
          </cell>
          <cell r="I5126">
            <v>3</v>
          </cell>
          <cell r="J5126">
            <v>341</v>
          </cell>
        </row>
        <row r="5127">
          <cell r="A5127" t="str">
            <v>SLT5</v>
          </cell>
          <cell r="B5127" t="str">
            <v>Secondary Service Less than 5 kW</v>
          </cell>
          <cell r="C5127">
            <v>30</v>
          </cell>
          <cell r="D5127">
            <v>20</v>
          </cell>
          <cell r="E5127" t="str">
            <v>R=MS</v>
          </cell>
          <cell r="F5127">
            <v>1</v>
          </cell>
          <cell r="H5127">
            <v>240</v>
          </cell>
          <cell r="I5127">
            <v>3</v>
          </cell>
          <cell r="J5127">
            <v>781</v>
          </cell>
        </row>
        <row r="5128">
          <cell r="A5128" t="str">
            <v>SLT5</v>
          </cell>
          <cell r="B5128" t="str">
            <v>Secondary Service Less than 5 kW</v>
          </cell>
          <cell r="C5128">
            <v>30</v>
          </cell>
          <cell r="D5128">
            <v>20</v>
          </cell>
          <cell r="E5128" t="str">
            <v>R=D5S</v>
          </cell>
          <cell r="F5128">
            <v>1</v>
          </cell>
          <cell r="H5128">
            <v>240</v>
          </cell>
          <cell r="I5128">
            <v>3</v>
          </cell>
          <cell r="J5128">
            <v>44</v>
          </cell>
        </row>
        <row r="5129">
          <cell r="A5129" t="str">
            <v>SLT5</v>
          </cell>
          <cell r="B5129" t="str">
            <v>Secondary Service Less than 5 kW</v>
          </cell>
          <cell r="C5129">
            <v>30</v>
          </cell>
          <cell r="D5129">
            <v>20</v>
          </cell>
          <cell r="E5129" t="str">
            <v>R=MQS</v>
          </cell>
          <cell r="F5129">
            <v>1</v>
          </cell>
          <cell r="H5129">
            <v>240</v>
          </cell>
          <cell r="I5129">
            <v>3</v>
          </cell>
          <cell r="J5129">
            <v>113</v>
          </cell>
        </row>
        <row r="5130">
          <cell r="A5130" t="str">
            <v>SLT5</v>
          </cell>
          <cell r="B5130" t="str">
            <v>Secondary Service Less than 5 kW</v>
          </cell>
          <cell r="C5130">
            <v>30</v>
          </cell>
          <cell r="D5130">
            <v>20</v>
          </cell>
          <cell r="E5130" t="str">
            <v>R=AB1</v>
          </cell>
          <cell r="F5130">
            <v>1</v>
          </cell>
          <cell r="G5130">
            <v>38082</v>
          </cell>
          <cell r="H5130">
            <v>240</v>
          </cell>
          <cell r="I5130">
            <v>3</v>
          </cell>
          <cell r="J5130">
            <v>24</v>
          </cell>
        </row>
        <row r="5131">
          <cell r="A5131" t="str">
            <v>SLT5</v>
          </cell>
          <cell r="B5131" t="str">
            <v>Secondary Service Less than 5 kW</v>
          </cell>
          <cell r="C5131">
            <v>30</v>
          </cell>
          <cell r="D5131">
            <v>20</v>
          </cell>
          <cell r="E5131" t="str">
            <v>R=AB1</v>
          </cell>
          <cell r="F5131">
            <v>1</v>
          </cell>
          <cell r="G5131">
            <v>37963</v>
          </cell>
          <cell r="H5131">
            <v>240</v>
          </cell>
          <cell r="I5131">
            <v>3</v>
          </cell>
          <cell r="J5131">
            <v>4</v>
          </cell>
        </row>
        <row r="5132">
          <cell r="A5132" t="str">
            <v>SLT5</v>
          </cell>
          <cell r="B5132" t="str">
            <v>Secondary Service Less than 5 kW</v>
          </cell>
          <cell r="C5132">
            <v>30</v>
          </cell>
          <cell r="D5132">
            <v>20</v>
          </cell>
          <cell r="E5132" t="str">
            <v>R=AB1</v>
          </cell>
          <cell r="F5132">
            <v>1</v>
          </cell>
          <cell r="G5132">
            <v>38230</v>
          </cell>
          <cell r="H5132">
            <v>240</v>
          </cell>
          <cell r="I5132">
            <v>3</v>
          </cell>
          <cell r="J5132">
            <v>3</v>
          </cell>
        </row>
        <row r="5133">
          <cell r="A5133" t="str">
            <v>SLT5</v>
          </cell>
          <cell r="B5133" t="str">
            <v>Secondary Service Less than 5 kW</v>
          </cell>
          <cell r="C5133">
            <v>30</v>
          </cell>
          <cell r="D5133">
            <v>25</v>
          </cell>
          <cell r="E5133" t="str">
            <v>R=A1D1</v>
          </cell>
          <cell r="F5133">
            <v>1</v>
          </cell>
          <cell r="G5133">
            <v>38161</v>
          </cell>
          <cell r="H5133">
            <v>240</v>
          </cell>
          <cell r="I5133">
            <v>3</v>
          </cell>
          <cell r="J5133">
            <v>1</v>
          </cell>
        </row>
        <row r="5134">
          <cell r="A5134" t="str">
            <v>SLT5</v>
          </cell>
          <cell r="B5134" t="str">
            <v>Secondary Service Less than 5 kW</v>
          </cell>
          <cell r="C5134">
            <v>30</v>
          </cell>
          <cell r="D5134">
            <v>25</v>
          </cell>
          <cell r="E5134" t="str">
            <v>R=A1D1</v>
          </cell>
          <cell r="F5134">
            <v>1</v>
          </cell>
          <cell r="G5134">
            <v>37811</v>
          </cell>
          <cell r="H5134">
            <v>240</v>
          </cell>
          <cell r="I5134">
            <v>3</v>
          </cell>
          <cell r="J5134">
            <v>3</v>
          </cell>
        </row>
        <row r="5135">
          <cell r="A5135" t="str">
            <v>SLT5</v>
          </cell>
          <cell r="B5135" t="str">
            <v>Secondary Service Less than 5 kW</v>
          </cell>
          <cell r="C5135">
            <v>30</v>
          </cell>
          <cell r="D5135">
            <v>20</v>
          </cell>
          <cell r="E5135" t="str">
            <v>R=J3TS</v>
          </cell>
          <cell r="F5135">
            <v>1</v>
          </cell>
          <cell r="H5135">
            <v>240</v>
          </cell>
          <cell r="I5135">
            <v>3</v>
          </cell>
          <cell r="J5135">
            <v>1</v>
          </cell>
        </row>
        <row r="5136">
          <cell r="A5136" t="str">
            <v>SLT5</v>
          </cell>
          <cell r="B5136" t="str">
            <v>Secondary Service Less than 5 kW</v>
          </cell>
          <cell r="C5136">
            <v>30</v>
          </cell>
          <cell r="D5136">
            <v>25</v>
          </cell>
          <cell r="E5136" t="str">
            <v>R=A1D1</v>
          </cell>
          <cell r="F5136">
            <v>1</v>
          </cell>
          <cell r="G5136">
            <v>35916</v>
          </cell>
          <cell r="H5136">
            <v>240</v>
          </cell>
          <cell r="I5136">
            <v>3</v>
          </cell>
          <cell r="J5136">
            <v>3</v>
          </cell>
        </row>
        <row r="5137">
          <cell r="A5137" t="str">
            <v>SLT5</v>
          </cell>
          <cell r="B5137" t="str">
            <v>Secondary Service Less than 5 kW</v>
          </cell>
          <cell r="C5137">
            <v>30</v>
          </cell>
          <cell r="D5137">
            <v>20</v>
          </cell>
          <cell r="E5137" t="str">
            <v>R=MS</v>
          </cell>
          <cell r="F5137">
            <v>1</v>
          </cell>
          <cell r="G5137">
            <v>36039</v>
          </cell>
          <cell r="H5137">
            <v>240</v>
          </cell>
          <cell r="I5137">
            <v>3</v>
          </cell>
          <cell r="J5137">
            <v>1</v>
          </cell>
        </row>
        <row r="5138">
          <cell r="A5138" t="str">
            <v>SLT5</v>
          </cell>
          <cell r="B5138" t="str">
            <v>Secondary Service Less than 5 kW</v>
          </cell>
          <cell r="C5138">
            <v>30</v>
          </cell>
          <cell r="D5138">
            <v>20</v>
          </cell>
          <cell r="E5138" t="str">
            <v>R=AB1</v>
          </cell>
          <cell r="F5138">
            <v>1</v>
          </cell>
          <cell r="G5138">
            <v>35797</v>
          </cell>
          <cell r="H5138">
            <v>240</v>
          </cell>
          <cell r="I5138">
            <v>3</v>
          </cell>
          <cell r="J5138">
            <v>5</v>
          </cell>
        </row>
        <row r="5139">
          <cell r="A5139" t="str">
            <v>SLT5</v>
          </cell>
          <cell r="B5139" t="str">
            <v>Secondary Service Less than 5 kW</v>
          </cell>
          <cell r="C5139">
            <v>30</v>
          </cell>
          <cell r="D5139">
            <v>20</v>
          </cell>
          <cell r="E5139" t="str">
            <v>R=AB1</v>
          </cell>
          <cell r="F5139">
            <v>1</v>
          </cell>
          <cell r="G5139">
            <v>36161</v>
          </cell>
          <cell r="H5139">
            <v>240</v>
          </cell>
          <cell r="I5139">
            <v>3</v>
          </cell>
          <cell r="J5139">
            <v>4</v>
          </cell>
        </row>
        <row r="5140">
          <cell r="A5140" t="str">
            <v>SLT5</v>
          </cell>
          <cell r="B5140" t="str">
            <v>Secondary Service Less than 5 kW</v>
          </cell>
          <cell r="C5140">
            <v>30</v>
          </cell>
          <cell r="D5140">
            <v>20</v>
          </cell>
          <cell r="E5140" t="str">
            <v>R=D5S</v>
          </cell>
          <cell r="F5140">
            <v>1</v>
          </cell>
          <cell r="G5140">
            <v>36426</v>
          </cell>
          <cell r="H5140">
            <v>240</v>
          </cell>
          <cell r="I5140">
            <v>3</v>
          </cell>
          <cell r="J5140">
            <v>2</v>
          </cell>
        </row>
        <row r="5141">
          <cell r="A5141" t="str">
            <v>SLT5</v>
          </cell>
          <cell r="B5141" t="str">
            <v>Secondary Service Less than 5 kW</v>
          </cell>
          <cell r="C5141">
            <v>30</v>
          </cell>
          <cell r="D5141">
            <v>25</v>
          </cell>
          <cell r="E5141" t="str">
            <v>R=A1D1</v>
          </cell>
          <cell r="F5141">
            <v>1</v>
          </cell>
          <cell r="G5141">
            <v>37678</v>
          </cell>
          <cell r="H5141">
            <v>240</v>
          </cell>
          <cell r="I5141">
            <v>3</v>
          </cell>
          <cell r="J5141">
            <v>2</v>
          </cell>
        </row>
        <row r="5142">
          <cell r="A5142" t="str">
            <v>SLT5</v>
          </cell>
          <cell r="B5142" t="str">
            <v>Secondary Service Less than 5 kW</v>
          </cell>
          <cell r="C5142">
            <v>30</v>
          </cell>
          <cell r="D5142">
            <v>25</v>
          </cell>
          <cell r="E5142" t="str">
            <v>R=J5SD</v>
          </cell>
          <cell r="F5142">
            <v>1</v>
          </cell>
          <cell r="G5142">
            <v>36649</v>
          </cell>
          <cell r="H5142">
            <v>240</v>
          </cell>
          <cell r="I5142">
            <v>3</v>
          </cell>
          <cell r="J5142">
            <v>1</v>
          </cell>
        </row>
        <row r="5143">
          <cell r="A5143" t="str">
            <v>SLT5</v>
          </cell>
          <cell r="B5143" t="str">
            <v>Secondary Service Less than 5 kW</v>
          </cell>
          <cell r="C5143">
            <v>30</v>
          </cell>
          <cell r="D5143">
            <v>20</v>
          </cell>
          <cell r="E5143" t="str">
            <v>R=AB1</v>
          </cell>
          <cell r="F5143">
            <v>1</v>
          </cell>
          <cell r="G5143">
            <v>36809</v>
          </cell>
          <cell r="H5143">
            <v>240</v>
          </cell>
          <cell r="I5143">
            <v>3</v>
          </cell>
          <cell r="J5143">
            <v>20</v>
          </cell>
        </row>
        <row r="5144">
          <cell r="A5144" t="str">
            <v>SLT5</v>
          </cell>
          <cell r="B5144" t="str">
            <v>Secondary Service Less than 5 kW</v>
          </cell>
          <cell r="C5144">
            <v>30</v>
          </cell>
          <cell r="D5144">
            <v>25</v>
          </cell>
          <cell r="E5144" t="str">
            <v>R=A1D1</v>
          </cell>
          <cell r="F5144">
            <v>1</v>
          </cell>
          <cell r="G5144">
            <v>36851</v>
          </cell>
          <cell r="H5144">
            <v>240</v>
          </cell>
          <cell r="I5144">
            <v>3</v>
          </cell>
          <cell r="J5144">
            <v>1</v>
          </cell>
        </row>
        <row r="5145">
          <cell r="A5145" t="str">
            <v>SLT5</v>
          </cell>
          <cell r="B5145" t="str">
            <v>Secondary Service Less than 5 kW</v>
          </cell>
          <cell r="C5145">
            <v>30</v>
          </cell>
          <cell r="D5145">
            <v>25</v>
          </cell>
          <cell r="E5145" t="str">
            <v>R=A1D1</v>
          </cell>
          <cell r="F5145">
            <v>1</v>
          </cell>
          <cell r="G5145">
            <v>36526</v>
          </cell>
          <cell r="H5145">
            <v>240</v>
          </cell>
          <cell r="I5145">
            <v>3</v>
          </cell>
          <cell r="J5145">
            <v>3</v>
          </cell>
        </row>
        <row r="5146">
          <cell r="A5146" t="str">
            <v>SLT5</v>
          </cell>
          <cell r="B5146" t="str">
            <v>Secondary Service Less than 5 kW</v>
          </cell>
          <cell r="C5146">
            <v>30</v>
          </cell>
          <cell r="D5146">
            <v>20</v>
          </cell>
          <cell r="E5146" t="str">
            <v>R=AB1</v>
          </cell>
          <cell r="F5146">
            <v>1</v>
          </cell>
          <cell r="G5146">
            <v>36878</v>
          </cell>
          <cell r="H5146">
            <v>120</v>
          </cell>
          <cell r="I5146">
            <v>2</v>
          </cell>
          <cell r="J5146">
            <v>1</v>
          </cell>
        </row>
        <row r="5147">
          <cell r="A5147" t="str">
            <v>SLT5</v>
          </cell>
          <cell r="B5147" t="str">
            <v>Secondary Service Less than 5 kW</v>
          </cell>
          <cell r="C5147">
            <v>30</v>
          </cell>
          <cell r="D5147">
            <v>20</v>
          </cell>
          <cell r="E5147" t="str">
            <v>R=AB1</v>
          </cell>
          <cell r="F5147">
            <v>1</v>
          </cell>
          <cell r="G5147">
            <v>37194</v>
          </cell>
          <cell r="H5147">
            <v>240</v>
          </cell>
          <cell r="I5147">
            <v>3</v>
          </cell>
          <cell r="J5147">
            <v>7</v>
          </cell>
        </row>
        <row r="5148">
          <cell r="A5148" t="str">
            <v>SLT5</v>
          </cell>
          <cell r="B5148" t="str">
            <v>Secondary Service Less than 5 kW</v>
          </cell>
          <cell r="C5148">
            <v>30</v>
          </cell>
          <cell r="D5148">
            <v>20</v>
          </cell>
          <cell r="E5148" t="str">
            <v>R=AB1</v>
          </cell>
          <cell r="F5148">
            <v>1</v>
          </cell>
          <cell r="G5148">
            <v>37475</v>
          </cell>
          <cell r="H5148">
            <v>240</v>
          </cell>
          <cell r="I5148">
            <v>3</v>
          </cell>
          <cell r="J5148">
            <v>10</v>
          </cell>
        </row>
        <row r="5149">
          <cell r="A5149" t="str">
            <v>SLT5</v>
          </cell>
          <cell r="B5149" t="str">
            <v>Secondary Service Less than 5 kW</v>
          </cell>
          <cell r="C5149">
            <v>30</v>
          </cell>
          <cell r="D5149">
            <v>20</v>
          </cell>
          <cell r="E5149" t="str">
            <v>A=AB1</v>
          </cell>
          <cell r="F5149">
            <v>1</v>
          </cell>
          <cell r="G5149">
            <v>37593</v>
          </cell>
          <cell r="H5149">
            <v>240</v>
          </cell>
          <cell r="I5149">
            <v>3</v>
          </cell>
          <cell r="J5149">
            <v>3</v>
          </cell>
        </row>
        <row r="5150">
          <cell r="A5150" t="str">
            <v>SLT5</v>
          </cell>
          <cell r="B5150" t="str">
            <v>Secondary Service Less than 5 kW</v>
          </cell>
          <cell r="C5150">
            <v>30</v>
          </cell>
          <cell r="D5150">
            <v>25</v>
          </cell>
          <cell r="E5150" t="str">
            <v>R=A1D1</v>
          </cell>
          <cell r="F5150">
            <v>1</v>
          </cell>
          <cell r="G5150">
            <v>38700</v>
          </cell>
          <cell r="H5150">
            <v>999</v>
          </cell>
          <cell r="I5150">
            <v>3</v>
          </cell>
          <cell r="J5150">
            <v>8</v>
          </cell>
        </row>
        <row r="5151">
          <cell r="A5151" t="str">
            <v>SLT5</v>
          </cell>
          <cell r="B5151" t="str">
            <v>Secondary Service Less than 5 kW</v>
          </cell>
          <cell r="C5151">
            <v>30</v>
          </cell>
          <cell r="D5151">
            <v>20</v>
          </cell>
          <cell r="E5151" t="str">
            <v>R=AB1</v>
          </cell>
          <cell r="F5151">
            <v>1</v>
          </cell>
          <cell r="G5151">
            <v>38834</v>
          </cell>
          <cell r="H5151">
            <v>240</v>
          </cell>
          <cell r="I5151">
            <v>3</v>
          </cell>
          <cell r="J5151">
            <v>15</v>
          </cell>
        </row>
        <row r="5152">
          <cell r="A5152" t="str">
            <v>SLT5</v>
          </cell>
          <cell r="B5152" t="str">
            <v>Secondary Service Less than 5 kW</v>
          </cell>
          <cell r="C5152">
            <v>30</v>
          </cell>
          <cell r="D5152">
            <v>20</v>
          </cell>
          <cell r="E5152" t="str">
            <v>R=AB1</v>
          </cell>
          <cell r="F5152">
            <v>1</v>
          </cell>
          <cell r="G5152">
            <v>38965</v>
          </cell>
          <cell r="H5152">
            <v>240</v>
          </cell>
          <cell r="I5152">
            <v>3</v>
          </cell>
          <cell r="J5152">
            <v>45</v>
          </cell>
        </row>
        <row r="5153">
          <cell r="A5153" t="str">
            <v>SLT5</v>
          </cell>
          <cell r="B5153" t="str">
            <v>Secondary Service Less than 5 kW</v>
          </cell>
          <cell r="C5153">
            <v>30</v>
          </cell>
          <cell r="D5153">
            <v>25</v>
          </cell>
          <cell r="E5153" t="str">
            <v>R=A1D1</v>
          </cell>
          <cell r="F5153">
            <v>1</v>
          </cell>
          <cell r="G5153">
            <v>38971</v>
          </cell>
          <cell r="H5153">
            <v>240</v>
          </cell>
          <cell r="I5153">
            <v>3</v>
          </cell>
          <cell r="J5153">
            <v>12</v>
          </cell>
        </row>
        <row r="5154">
          <cell r="A5154" t="str">
            <v>SLT5</v>
          </cell>
          <cell r="B5154" t="str">
            <v>Secondary Service Less than 5 kW</v>
          </cell>
          <cell r="C5154">
            <v>30</v>
          </cell>
          <cell r="D5154">
            <v>20</v>
          </cell>
          <cell r="E5154" t="str">
            <v>R=AB1</v>
          </cell>
          <cell r="F5154">
            <v>1</v>
          </cell>
          <cell r="G5154">
            <v>39202</v>
          </cell>
          <cell r="H5154">
            <v>240</v>
          </cell>
          <cell r="I5154">
            <v>3</v>
          </cell>
          <cell r="J5154">
            <v>16</v>
          </cell>
        </row>
        <row r="5155">
          <cell r="A5155" t="str">
            <v>SLT5</v>
          </cell>
          <cell r="B5155" t="str">
            <v>Secondary Service Less than 5 kW</v>
          </cell>
          <cell r="C5155">
            <v>30</v>
          </cell>
          <cell r="D5155">
            <v>20</v>
          </cell>
          <cell r="E5155" t="str">
            <v>A=ALF</v>
          </cell>
          <cell r="F5155">
            <v>1</v>
          </cell>
          <cell r="G5155">
            <v>39319</v>
          </cell>
          <cell r="H5155">
            <v>240</v>
          </cell>
          <cell r="I5155">
            <v>3</v>
          </cell>
          <cell r="J5155">
            <v>56</v>
          </cell>
        </row>
        <row r="5156">
          <cell r="A5156" t="str">
            <v>SLT5</v>
          </cell>
          <cell r="B5156" t="str">
            <v>Secondary Service Less than 5 kW</v>
          </cell>
          <cell r="C5156">
            <v>30</v>
          </cell>
          <cell r="D5156">
            <v>20</v>
          </cell>
          <cell r="E5156" t="str">
            <v>R=A1TL1</v>
          </cell>
          <cell r="F5156">
            <v>1</v>
          </cell>
          <cell r="G5156">
            <v>39343</v>
          </cell>
          <cell r="H5156">
            <v>999</v>
          </cell>
          <cell r="I5156">
            <v>3</v>
          </cell>
          <cell r="J5156">
            <v>4</v>
          </cell>
        </row>
        <row r="5157">
          <cell r="A5157" t="str">
            <v>SLT5</v>
          </cell>
          <cell r="B5157" t="str">
            <v>Secondary Service Less than 5 kW</v>
          </cell>
          <cell r="C5157">
            <v>30</v>
          </cell>
          <cell r="D5157">
            <v>20</v>
          </cell>
          <cell r="E5157" t="str">
            <v>A=ALF</v>
          </cell>
          <cell r="F5157">
            <v>1</v>
          </cell>
          <cell r="G5157">
            <v>39361</v>
          </cell>
          <cell r="H5157">
            <v>240</v>
          </cell>
          <cell r="I5157">
            <v>3</v>
          </cell>
          <cell r="J5157">
            <v>90</v>
          </cell>
        </row>
        <row r="5158">
          <cell r="A5158" t="str">
            <v>SLT5</v>
          </cell>
          <cell r="B5158" t="str">
            <v>Secondary Service Less than 5 kW</v>
          </cell>
          <cell r="C5158">
            <v>30</v>
          </cell>
          <cell r="D5158">
            <v>25</v>
          </cell>
          <cell r="E5158" t="str">
            <v>R=A1D1</v>
          </cell>
          <cell r="F5158">
            <v>1</v>
          </cell>
          <cell r="G5158">
            <v>39511</v>
          </cell>
          <cell r="H5158">
            <v>999</v>
          </cell>
          <cell r="I5158">
            <v>3</v>
          </cell>
          <cell r="J5158">
            <v>5</v>
          </cell>
        </row>
        <row r="5159">
          <cell r="A5159" t="str">
            <v>SLT5</v>
          </cell>
          <cell r="B5159" t="str">
            <v>Secondary Service Less than 5 kW</v>
          </cell>
          <cell r="C5159">
            <v>30</v>
          </cell>
          <cell r="D5159">
            <v>20</v>
          </cell>
          <cell r="E5159" t="str">
            <v>R=MX</v>
          </cell>
          <cell r="F5159">
            <v>1</v>
          </cell>
          <cell r="G5159">
            <v>39644</v>
          </cell>
          <cell r="H5159">
            <v>240</v>
          </cell>
          <cell r="I5159">
            <v>3</v>
          </cell>
          <cell r="J5159">
            <v>13</v>
          </cell>
        </row>
        <row r="5160">
          <cell r="A5160" t="str">
            <v>SLT5</v>
          </cell>
          <cell r="B5160" t="str">
            <v>Secondary Service Less than 5 kW</v>
          </cell>
          <cell r="C5160">
            <v>30</v>
          </cell>
          <cell r="D5160">
            <v>25</v>
          </cell>
          <cell r="E5160" t="str">
            <v>R=A1D1</v>
          </cell>
          <cell r="F5160">
            <v>1</v>
          </cell>
          <cell r="G5160">
            <v>39566</v>
          </cell>
          <cell r="H5160">
            <v>240</v>
          </cell>
          <cell r="I5160">
            <v>3</v>
          </cell>
          <cell r="J5160">
            <v>8</v>
          </cell>
        </row>
        <row r="5161">
          <cell r="A5161" t="str">
            <v>SLT5</v>
          </cell>
          <cell r="B5161" t="str">
            <v>Secondary Service Less than 5 kW</v>
          </cell>
          <cell r="C5161">
            <v>30</v>
          </cell>
          <cell r="D5161">
            <v>25</v>
          </cell>
          <cell r="E5161" t="str">
            <v>R=A1D1</v>
          </cell>
          <cell r="F5161">
            <v>1</v>
          </cell>
          <cell r="G5161">
            <v>39585</v>
          </cell>
          <cell r="H5161">
            <v>240</v>
          </cell>
          <cell r="I5161">
            <v>3</v>
          </cell>
          <cell r="J5161">
            <v>1</v>
          </cell>
        </row>
        <row r="5162">
          <cell r="A5162" t="str">
            <v>SLT5</v>
          </cell>
          <cell r="B5162" t="str">
            <v>Secondary Service Less than 5 kW</v>
          </cell>
          <cell r="C5162">
            <v>30</v>
          </cell>
          <cell r="D5162">
            <v>25</v>
          </cell>
          <cell r="E5162" t="str">
            <v>R=A1D1</v>
          </cell>
          <cell r="F5162">
            <v>1</v>
          </cell>
          <cell r="G5162">
            <v>39681</v>
          </cell>
          <cell r="H5162">
            <v>240</v>
          </cell>
          <cell r="I5162">
            <v>3</v>
          </cell>
          <cell r="J5162">
            <v>6</v>
          </cell>
        </row>
        <row r="5163">
          <cell r="A5163" t="str">
            <v>SLT5</v>
          </cell>
          <cell r="B5163" t="str">
            <v>Secondary Service Less than 5 kW</v>
          </cell>
          <cell r="C5163">
            <v>30</v>
          </cell>
          <cell r="D5163">
            <v>20</v>
          </cell>
          <cell r="E5163" t="str">
            <v>R=MX</v>
          </cell>
          <cell r="F5163">
            <v>1</v>
          </cell>
          <cell r="G5163">
            <v>39734</v>
          </cell>
          <cell r="H5163">
            <v>240</v>
          </cell>
          <cell r="I5163">
            <v>3</v>
          </cell>
          <cell r="J5163">
            <v>25</v>
          </cell>
        </row>
        <row r="5164">
          <cell r="A5164" t="str">
            <v>SLT5</v>
          </cell>
          <cell r="B5164" t="str">
            <v>Secondary Service Less than 5 kW</v>
          </cell>
          <cell r="C5164">
            <v>30</v>
          </cell>
          <cell r="D5164">
            <v>25</v>
          </cell>
          <cell r="E5164" t="str">
            <v>S=I210+CE</v>
          </cell>
          <cell r="F5164">
            <v>1</v>
          </cell>
          <cell r="G5164">
            <v>39983</v>
          </cell>
          <cell r="H5164">
            <v>240</v>
          </cell>
          <cell r="I5164">
            <v>3</v>
          </cell>
          <cell r="J5164">
            <v>42</v>
          </cell>
        </row>
        <row r="5165">
          <cell r="A5165" t="str">
            <v>SLT5</v>
          </cell>
          <cell r="B5165" t="str">
            <v>Secondary Service Less than 5 kW</v>
          </cell>
          <cell r="C5165">
            <v>30</v>
          </cell>
          <cell r="D5165">
            <v>25</v>
          </cell>
          <cell r="E5165" t="str">
            <v>S=I210+CE</v>
          </cell>
          <cell r="F5165">
            <v>1</v>
          </cell>
          <cell r="G5165">
            <v>40031</v>
          </cell>
          <cell r="H5165">
            <v>240</v>
          </cell>
          <cell r="I5165">
            <v>3</v>
          </cell>
          <cell r="J5165">
            <v>96</v>
          </cell>
        </row>
        <row r="5166">
          <cell r="A5166" t="str">
            <v>SLT5</v>
          </cell>
          <cell r="B5166" t="str">
            <v>Secondary Service Less than 5 kW</v>
          </cell>
          <cell r="C5166">
            <v>30</v>
          </cell>
          <cell r="D5166">
            <v>25</v>
          </cell>
          <cell r="E5166" t="str">
            <v>R=A1D1+</v>
          </cell>
          <cell r="F5166">
            <v>1</v>
          </cell>
          <cell r="G5166">
            <v>40073</v>
          </cell>
          <cell r="H5166">
            <v>999</v>
          </cell>
          <cell r="I5166">
            <v>3</v>
          </cell>
          <cell r="J5166">
            <v>6</v>
          </cell>
        </row>
        <row r="5167">
          <cell r="A5167" t="str">
            <v>SLT5</v>
          </cell>
          <cell r="B5167" t="str">
            <v>Secondary Service Less than 5 kW</v>
          </cell>
          <cell r="C5167">
            <v>30</v>
          </cell>
          <cell r="D5167">
            <v>25</v>
          </cell>
          <cell r="E5167" t="str">
            <v>S=I210+CE</v>
          </cell>
          <cell r="F5167">
            <v>1</v>
          </cell>
          <cell r="G5167">
            <v>40112</v>
          </cell>
          <cell r="H5167">
            <v>240</v>
          </cell>
          <cell r="I5167">
            <v>3</v>
          </cell>
          <cell r="J5167">
            <v>3</v>
          </cell>
        </row>
        <row r="5168">
          <cell r="A5168" t="str">
            <v>SLT5</v>
          </cell>
          <cell r="B5168" t="str">
            <v>Secondary Service Less than 5 kW</v>
          </cell>
          <cell r="C5168">
            <v>30</v>
          </cell>
          <cell r="D5168">
            <v>20</v>
          </cell>
          <cell r="E5168" t="str">
            <v>S=I210+CE</v>
          </cell>
          <cell r="F5168">
            <v>1</v>
          </cell>
          <cell r="G5168">
            <v>40113</v>
          </cell>
          <cell r="H5168">
            <v>240</v>
          </cell>
          <cell r="I5168">
            <v>3</v>
          </cell>
          <cell r="J5168">
            <v>7</v>
          </cell>
        </row>
        <row r="5169">
          <cell r="A5169" t="str">
            <v>SLT5</v>
          </cell>
          <cell r="B5169" t="str">
            <v>Secondary Service Less than 5 kW</v>
          </cell>
          <cell r="C5169">
            <v>30</v>
          </cell>
          <cell r="D5169">
            <v>25</v>
          </cell>
          <cell r="E5169" t="str">
            <v>S=I210+CE</v>
          </cell>
          <cell r="F5169">
            <v>1</v>
          </cell>
          <cell r="G5169">
            <v>40206</v>
          </cell>
          <cell r="H5169">
            <v>240</v>
          </cell>
          <cell r="I5169">
            <v>3</v>
          </cell>
          <cell r="J5169">
            <v>6</v>
          </cell>
        </row>
        <row r="5170">
          <cell r="A5170" t="str">
            <v>SLT5</v>
          </cell>
          <cell r="B5170" t="str">
            <v>Secondary Service Less than 5 kW</v>
          </cell>
          <cell r="C5170">
            <v>30</v>
          </cell>
          <cell r="D5170">
            <v>20</v>
          </cell>
          <cell r="E5170" t="str">
            <v>R=D4S</v>
          </cell>
          <cell r="F5170">
            <v>1</v>
          </cell>
          <cell r="H5170">
            <v>240</v>
          </cell>
          <cell r="I5170">
            <v>3</v>
          </cell>
          <cell r="J5170">
            <v>485</v>
          </cell>
        </row>
        <row r="5171">
          <cell r="A5171" t="str">
            <v>SLT5</v>
          </cell>
          <cell r="B5171" t="str">
            <v>Secondary Service Less than 5 kW</v>
          </cell>
          <cell r="C5171">
            <v>30</v>
          </cell>
          <cell r="D5171">
            <v>20</v>
          </cell>
          <cell r="E5171" t="str">
            <v>R=J4S</v>
          </cell>
          <cell r="F5171">
            <v>1</v>
          </cell>
          <cell r="H5171">
            <v>240</v>
          </cell>
          <cell r="I5171">
            <v>3</v>
          </cell>
          <cell r="J5171">
            <v>492</v>
          </cell>
        </row>
        <row r="5172">
          <cell r="A5172" t="str">
            <v>SLT5</v>
          </cell>
          <cell r="B5172" t="str">
            <v>Secondary Service Less than 5 kW</v>
          </cell>
          <cell r="C5172">
            <v>30</v>
          </cell>
          <cell r="D5172">
            <v>25</v>
          </cell>
          <cell r="E5172" t="str">
            <v>R=TMS2S</v>
          </cell>
          <cell r="F5172">
            <v>1</v>
          </cell>
          <cell r="H5172">
            <v>0</v>
          </cell>
          <cell r="I5172">
            <v>0</v>
          </cell>
          <cell r="J5172">
            <v>14</v>
          </cell>
        </row>
        <row r="5173">
          <cell r="A5173" t="str">
            <v>SLT5</v>
          </cell>
          <cell r="B5173" t="str">
            <v>Secondary Service Less than 5 kW</v>
          </cell>
          <cell r="C5173">
            <v>30</v>
          </cell>
          <cell r="D5173">
            <v>25</v>
          </cell>
          <cell r="E5173" t="str">
            <v>R=TMS</v>
          </cell>
          <cell r="F5173">
            <v>1</v>
          </cell>
          <cell r="H5173">
            <v>0</v>
          </cell>
          <cell r="I5173">
            <v>0</v>
          </cell>
          <cell r="J5173">
            <v>1</v>
          </cell>
        </row>
        <row r="5174">
          <cell r="A5174" t="str">
            <v>SLT5</v>
          </cell>
          <cell r="B5174" t="str">
            <v>Secondary Service Less than 5 kW</v>
          </cell>
          <cell r="C5174">
            <v>30</v>
          </cell>
          <cell r="D5174">
            <v>25</v>
          </cell>
          <cell r="E5174" t="str">
            <v>R=DDMS</v>
          </cell>
          <cell r="F5174">
            <v>1</v>
          </cell>
          <cell r="H5174">
            <v>240</v>
          </cell>
          <cell r="I5174">
            <v>3</v>
          </cell>
          <cell r="J5174">
            <v>4</v>
          </cell>
        </row>
        <row r="5175">
          <cell r="A5175" t="str">
            <v>SLT5</v>
          </cell>
          <cell r="B5175" t="str">
            <v>Secondary Service Less than 5 kW</v>
          </cell>
          <cell r="C5175">
            <v>30</v>
          </cell>
          <cell r="D5175">
            <v>25</v>
          </cell>
          <cell r="E5175" t="str">
            <v>R=TQS</v>
          </cell>
          <cell r="F5175">
            <v>1</v>
          </cell>
          <cell r="H5175">
            <v>0</v>
          </cell>
          <cell r="I5175">
            <v>0</v>
          </cell>
          <cell r="J5175">
            <v>1</v>
          </cell>
        </row>
        <row r="5176">
          <cell r="A5176" t="str">
            <v>SLT5</v>
          </cell>
          <cell r="B5176" t="str">
            <v>Secondary Service Less than 5 kW</v>
          </cell>
          <cell r="C5176">
            <v>30</v>
          </cell>
          <cell r="D5176">
            <v>20</v>
          </cell>
          <cell r="E5176" t="str">
            <v>R=TMS2S</v>
          </cell>
          <cell r="F5176">
            <v>1</v>
          </cell>
          <cell r="H5176">
            <v>480</v>
          </cell>
          <cell r="I5176">
            <v>4</v>
          </cell>
          <cell r="J5176">
            <v>1</v>
          </cell>
        </row>
        <row r="5177">
          <cell r="A5177" t="str">
            <v>SLT5</v>
          </cell>
          <cell r="B5177" t="str">
            <v>Secondary Service Less than 5 kW</v>
          </cell>
          <cell r="C5177">
            <v>30</v>
          </cell>
          <cell r="D5177">
            <v>20</v>
          </cell>
          <cell r="E5177" t="str">
            <v>R=AB1</v>
          </cell>
          <cell r="F5177">
            <v>1</v>
          </cell>
          <cell r="G5177">
            <v>38450</v>
          </cell>
          <cell r="H5177">
            <v>240</v>
          </cell>
          <cell r="I5177">
            <v>3</v>
          </cell>
          <cell r="J5177">
            <v>6</v>
          </cell>
        </row>
        <row r="5178">
          <cell r="A5178" t="str">
            <v>SLT5</v>
          </cell>
          <cell r="B5178" t="str">
            <v>Secondary Service Less than 5 kW</v>
          </cell>
          <cell r="C5178">
            <v>30</v>
          </cell>
          <cell r="D5178">
            <v>20</v>
          </cell>
          <cell r="E5178" t="str">
            <v>R=AB1</v>
          </cell>
          <cell r="F5178">
            <v>1</v>
          </cell>
          <cell r="G5178">
            <v>38569</v>
          </cell>
          <cell r="H5178">
            <v>240</v>
          </cell>
          <cell r="I5178">
            <v>3</v>
          </cell>
          <cell r="J5178">
            <v>32</v>
          </cell>
        </row>
        <row r="5179">
          <cell r="A5179" t="str">
            <v>SLT5</v>
          </cell>
          <cell r="B5179" t="str">
            <v>Secondary Service Less than 5 kW</v>
          </cell>
          <cell r="C5179">
            <v>30</v>
          </cell>
          <cell r="D5179">
            <v>20</v>
          </cell>
          <cell r="E5179" t="str">
            <v>R=AB1</v>
          </cell>
          <cell r="F5179">
            <v>1</v>
          </cell>
          <cell r="G5179">
            <v>38195</v>
          </cell>
          <cell r="H5179">
            <v>240</v>
          </cell>
          <cell r="I5179">
            <v>3</v>
          </cell>
          <cell r="J5179">
            <v>4</v>
          </cell>
        </row>
        <row r="5180">
          <cell r="A5180" t="str">
            <v>SLT5</v>
          </cell>
          <cell r="B5180" t="str">
            <v>Secondary Service Less than 5 kW</v>
          </cell>
          <cell r="C5180">
            <v>30</v>
          </cell>
          <cell r="D5180">
            <v>20</v>
          </cell>
          <cell r="E5180" t="str">
            <v>R=AB1</v>
          </cell>
          <cell r="F5180">
            <v>1</v>
          </cell>
          <cell r="G5180">
            <v>38475</v>
          </cell>
          <cell r="H5180">
            <v>240</v>
          </cell>
          <cell r="I5180">
            <v>3</v>
          </cell>
          <cell r="J5180">
            <v>5</v>
          </cell>
        </row>
        <row r="5181">
          <cell r="A5181" t="str">
            <v>SLT5</v>
          </cell>
          <cell r="B5181" t="str">
            <v>Secondary Service Less than 5 kW</v>
          </cell>
          <cell r="C5181">
            <v>30</v>
          </cell>
          <cell r="D5181">
            <v>20</v>
          </cell>
          <cell r="E5181" t="str">
            <v>R=AB1</v>
          </cell>
          <cell r="F5181">
            <v>1</v>
          </cell>
          <cell r="G5181">
            <v>38114</v>
          </cell>
          <cell r="H5181">
            <v>240</v>
          </cell>
          <cell r="I5181">
            <v>3</v>
          </cell>
          <cell r="J5181">
            <v>4</v>
          </cell>
        </row>
        <row r="5182">
          <cell r="A5182" t="str">
            <v>SLT5</v>
          </cell>
          <cell r="B5182" t="str">
            <v>Secondary Service Less than 5 kW</v>
          </cell>
          <cell r="C5182">
            <v>30</v>
          </cell>
          <cell r="D5182">
            <v>25</v>
          </cell>
          <cell r="E5182" t="str">
            <v>R=A1D1</v>
          </cell>
          <cell r="F5182">
            <v>1</v>
          </cell>
          <cell r="G5182">
            <v>37931</v>
          </cell>
          <cell r="H5182">
            <v>999</v>
          </cell>
          <cell r="I5182">
            <v>3</v>
          </cell>
          <cell r="J5182">
            <v>1</v>
          </cell>
        </row>
        <row r="5183">
          <cell r="A5183" t="str">
            <v>SLT5</v>
          </cell>
          <cell r="B5183" t="str">
            <v>Secondary Service Less than 5 kW</v>
          </cell>
          <cell r="C5183">
            <v>30</v>
          </cell>
          <cell r="D5183">
            <v>20</v>
          </cell>
          <cell r="E5183" t="str">
            <v>R=AB1</v>
          </cell>
          <cell r="F5183">
            <v>1</v>
          </cell>
          <cell r="G5183">
            <v>37810</v>
          </cell>
          <cell r="H5183">
            <v>240</v>
          </cell>
          <cell r="I5183">
            <v>3</v>
          </cell>
          <cell r="J5183">
            <v>18</v>
          </cell>
        </row>
        <row r="5184">
          <cell r="A5184" t="str">
            <v>SLT5</v>
          </cell>
          <cell r="B5184" t="str">
            <v>Secondary Service Less than 5 kW</v>
          </cell>
          <cell r="C5184">
            <v>30</v>
          </cell>
          <cell r="D5184">
            <v>20</v>
          </cell>
          <cell r="E5184" t="str">
            <v>R=AB1</v>
          </cell>
          <cell r="F5184">
            <v>1</v>
          </cell>
          <cell r="G5184">
            <v>37771</v>
          </cell>
          <cell r="H5184">
            <v>240</v>
          </cell>
          <cell r="I5184">
            <v>3</v>
          </cell>
          <cell r="J5184">
            <v>3</v>
          </cell>
        </row>
        <row r="5185">
          <cell r="A5185" t="str">
            <v>SLT5</v>
          </cell>
          <cell r="B5185" t="str">
            <v>Secondary Service Less than 5 kW</v>
          </cell>
          <cell r="C5185">
            <v>30</v>
          </cell>
          <cell r="D5185">
            <v>20</v>
          </cell>
          <cell r="E5185" t="str">
            <v>R=J4S</v>
          </cell>
          <cell r="F5185">
            <v>1</v>
          </cell>
          <cell r="H5185">
            <v>240</v>
          </cell>
          <cell r="I5185">
            <v>3</v>
          </cell>
          <cell r="J5185">
            <v>2</v>
          </cell>
        </row>
        <row r="5186">
          <cell r="A5186" t="str">
            <v>SLT5</v>
          </cell>
          <cell r="B5186" t="str">
            <v>Secondary Service Less than 5 kW</v>
          </cell>
          <cell r="C5186">
            <v>30</v>
          </cell>
          <cell r="D5186">
            <v>20</v>
          </cell>
          <cell r="E5186" t="str">
            <v>R=I70S</v>
          </cell>
          <cell r="F5186">
            <v>1</v>
          </cell>
          <cell r="G5186">
            <v>36374</v>
          </cell>
          <cell r="H5186">
            <v>240</v>
          </cell>
          <cell r="I5186">
            <v>3</v>
          </cell>
          <cell r="J5186">
            <v>1</v>
          </cell>
        </row>
        <row r="5187">
          <cell r="A5187" t="str">
            <v>SLT5</v>
          </cell>
          <cell r="B5187" t="str">
            <v>Secondary Service Less than 5 kW</v>
          </cell>
          <cell r="C5187">
            <v>30</v>
          </cell>
          <cell r="D5187">
            <v>20</v>
          </cell>
          <cell r="E5187" t="str">
            <v>R=MS</v>
          </cell>
          <cell r="F5187">
            <v>1</v>
          </cell>
          <cell r="G5187">
            <v>36374</v>
          </cell>
          <cell r="H5187">
            <v>240</v>
          </cell>
          <cell r="I5187">
            <v>3</v>
          </cell>
          <cell r="J5187">
            <v>1</v>
          </cell>
        </row>
        <row r="5188">
          <cell r="A5188" t="str">
            <v>SLT5</v>
          </cell>
          <cell r="B5188" t="str">
            <v>Secondary Service Less than 5 kW</v>
          </cell>
          <cell r="C5188">
            <v>30</v>
          </cell>
          <cell r="D5188">
            <v>20</v>
          </cell>
          <cell r="E5188" t="str">
            <v>R=AB1</v>
          </cell>
          <cell r="F5188">
            <v>1</v>
          </cell>
          <cell r="G5188">
            <v>36419</v>
          </cell>
          <cell r="H5188">
            <v>240</v>
          </cell>
          <cell r="I5188">
            <v>3</v>
          </cell>
          <cell r="J5188">
            <v>1</v>
          </cell>
        </row>
        <row r="5189">
          <cell r="A5189" t="str">
            <v>SLT5</v>
          </cell>
          <cell r="B5189" t="str">
            <v>Secondary Service Less than 5 kW</v>
          </cell>
          <cell r="C5189">
            <v>30</v>
          </cell>
          <cell r="D5189">
            <v>25</v>
          </cell>
          <cell r="E5189" t="str">
            <v>R=A1D1</v>
          </cell>
          <cell r="F5189">
            <v>1</v>
          </cell>
          <cell r="G5189">
            <v>36161</v>
          </cell>
          <cell r="H5189">
            <v>999</v>
          </cell>
          <cell r="I5189">
            <v>3</v>
          </cell>
          <cell r="J5189">
            <v>2</v>
          </cell>
        </row>
        <row r="5190">
          <cell r="A5190" t="str">
            <v>SLT5</v>
          </cell>
          <cell r="B5190" t="str">
            <v>Secondary Service Less than 5 kW</v>
          </cell>
          <cell r="C5190">
            <v>30</v>
          </cell>
          <cell r="D5190">
            <v>25</v>
          </cell>
          <cell r="E5190" t="str">
            <v>R=A1D1</v>
          </cell>
          <cell r="F5190">
            <v>1</v>
          </cell>
          <cell r="G5190">
            <v>36481</v>
          </cell>
          <cell r="H5190">
            <v>240</v>
          </cell>
          <cell r="I5190">
            <v>3</v>
          </cell>
          <cell r="J5190">
            <v>4</v>
          </cell>
        </row>
        <row r="5191">
          <cell r="A5191" t="str">
            <v>SLT5</v>
          </cell>
          <cell r="B5191" t="str">
            <v>Secondary Service Less than 5 kW</v>
          </cell>
          <cell r="C5191">
            <v>30</v>
          </cell>
          <cell r="D5191">
            <v>20</v>
          </cell>
          <cell r="E5191" t="str">
            <v>R=D4S</v>
          </cell>
          <cell r="F5191">
            <v>1</v>
          </cell>
          <cell r="G5191">
            <v>36443</v>
          </cell>
          <cell r="H5191">
            <v>240</v>
          </cell>
          <cell r="I5191">
            <v>3</v>
          </cell>
          <cell r="J5191">
            <v>1</v>
          </cell>
        </row>
        <row r="5192">
          <cell r="A5192" t="str">
            <v>SLT5</v>
          </cell>
          <cell r="B5192" t="str">
            <v>Secondary Service Less than 5 kW</v>
          </cell>
          <cell r="C5192">
            <v>30</v>
          </cell>
          <cell r="D5192">
            <v>20</v>
          </cell>
          <cell r="E5192" t="str">
            <v>R=AB1</v>
          </cell>
          <cell r="F5192">
            <v>1</v>
          </cell>
          <cell r="G5192">
            <v>36465</v>
          </cell>
          <cell r="H5192">
            <v>240</v>
          </cell>
          <cell r="I5192">
            <v>3</v>
          </cell>
          <cell r="J5192">
            <v>4</v>
          </cell>
        </row>
        <row r="5193">
          <cell r="A5193" t="str">
            <v>SLT5</v>
          </cell>
          <cell r="B5193" t="str">
            <v>Secondary Service Less than 5 kW</v>
          </cell>
          <cell r="C5193">
            <v>30</v>
          </cell>
          <cell r="D5193">
            <v>20</v>
          </cell>
          <cell r="E5193" t="str">
            <v>R=A1TL1</v>
          </cell>
          <cell r="F5193">
            <v>1</v>
          </cell>
          <cell r="G5193">
            <v>36558</v>
          </cell>
          <cell r="H5193">
            <v>999</v>
          </cell>
          <cell r="I5193">
            <v>3</v>
          </cell>
          <cell r="J5193">
            <v>3</v>
          </cell>
        </row>
        <row r="5194">
          <cell r="A5194" t="str">
            <v>SLT5</v>
          </cell>
          <cell r="B5194" t="str">
            <v>Secondary Service Less than 5 kW</v>
          </cell>
          <cell r="C5194">
            <v>30</v>
          </cell>
          <cell r="D5194">
            <v>25</v>
          </cell>
          <cell r="E5194" t="str">
            <v>R=A1TL1</v>
          </cell>
          <cell r="F5194">
            <v>1</v>
          </cell>
          <cell r="G5194">
            <v>36843</v>
          </cell>
          <cell r="H5194">
            <v>999</v>
          </cell>
          <cell r="I5194">
            <v>3</v>
          </cell>
          <cell r="J5194">
            <v>3</v>
          </cell>
        </row>
        <row r="5195">
          <cell r="A5195" t="str">
            <v>SLT5</v>
          </cell>
          <cell r="B5195" t="str">
            <v>Secondary Service Less than 5 kW</v>
          </cell>
          <cell r="C5195">
            <v>30</v>
          </cell>
          <cell r="D5195">
            <v>25</v>
          </cell>
          <cell r="E5195" t="str">
            <v>R=A1D1</v>
          </cell>
          <cell r="F5195">
            <v>1</v>
          </cell>
          <cell r="G5195">
            <v>36795</v>
          </cell>
          <cell r="H5195">
            <v>999</v>
          </cell>
          <cell r="I5195">
            <v>3</v>
          </cell>
          <cell r="J5195">
            <v>2</v>
          </cell>
        </row>
        <row r="5196">
          <cell r="A5196" t="str">
            <v>SLT5</v>
          </cell>
          <cell r="B5196" t="str">
            <v>Secondary Service Less than 5 kW</v>
          </cell>
          <cell r="C5196">
            <v>30</v>
          </cell>
          <cell r="D5196">
            <v>20</v>
          </cell>
          <cell r="E5196" t="str">
            <v>R=AB1</v>
          </cell>
          <cell r="F5196">
            <v>1</v>
          </cell>
          <cell r="G5196">
            <v>36956</v>
          </cell>
          <cell r="H5196">
            <v>240</v>
          </cell>
          <cell r="I5196">
            <v>3</v>
          </cell>
          <cell r="J5196">
            <v>16</v>
          </cell>
        </row>
        <row r="5197">
          <cell r="A5197" t="str">
            <v>SLT5</v>
          </cell>
          <cell r="B5197" t="str">
            <v>Secondary Service Less than 5 kW</v>
          </cell>
          <cell r="C5197">
            <v>30</v>
          </cell>
          <cell r="D5197">
            <v>25</v>
          </cell>
          <cell r="E5197" t="str">
            <v>R=TQ-S</v>
          </cell>
          <cell r="F5197">
            <v>1</v>
          </cell>
          <cell r="H5197">
            <v>240</v>
          </cell>
          <cell r="I5197">
            <v>3</v>
          </cell>
          <cell r="J5197">
            <v>1</v>
          </cell>
        </row>
        <row r="5198">
          <cell r="A5198" t="str">
            <v>SLT5</v>
          </cell>
          <cell r="B5198" t="str">
            <v>Secondary Service Less than 5 kW</v>
          </cell>
          <cell r="C5198">
            <v>30</v>
          </cell>
          <cell r="D5198">
            <v>20</v>
          </cell>
          <cell r="E5198" t="str">
            <v>R=AB1</v>
          </cell>
          <cell r="F5198">
            <v>1</v>
          </cell>
          <cell r="G5198">
            <v>37168</v>
          </cell>
          <cell r="H5198">
            <v>240</v>
          </cell>
          <cell r="I5198">
            <v>3</v>
          </cell>
          <cell r="J5198">
            <v>9</v>
          </cell>
        </row>
        <row r="5199">
          <cell r="A5199" t="str">
            <v>SLT5</v>
          </cell>
          <cell r="B5199" t="str">
            <v>Secondary Service Less than 5 kW</v>
          </cell>
          <cell r="C5199">
            <v>30</v>
          </cell>
          <cell r="D5199">
            <v>20</v>
          </cell>
          <cell r="E5199" t="str">
            <v>R=AB1</v>
          </cell>
          <cell r="F5199">
            <v>1</v>
          </cell>
          <cell r="G5199">
            <v>37314</v>
          </cell>
          <cell r="H5199">
            <v>240</v>
          </cell>
          <cell r="I5199">
            <v>3</v>
          </cell>
          <cell r="J5199">
            <v>19</v>
          </cell>
        </row>
        <row r="5200">
          <cell r="A5200" t="str">
            <v>SLT5</v>
          </cell>
          <cell r="B5200" t="str">
            <v>Secondary Service Less than 5 kW</v>
          </cell>
          <cell r="C5200">
            <v>30</v>
          </cell>
          <cell r="D5200">
            <v>25</v>
          </cell>
          <cell r="E5200" t="str">
            <v>R=A1D1</v>
          </cell>
          <cell r="F5200">
            <v>1</v>
          </cell>
          <cell r="G5200">
            <v>37641</v>
          </cell>
          <cell r="H5200">
            <v>999</v>
          </cell>
          <cell r="I5200">
            <v>3</v>
          </cell>
          <cell r="J5200">
            <v>2</v>
          </cell>
        </row>
        <row r="5201">
          <cell r="A5201" t="str">
            <v>SLT5</v>
          </cell>
          <cell r="B5201" t="str">
            <v>Secondary Service Less than 5 kW</v>
          </cell>
          <cell r="C5201">
            <v>30</v>
          </cell>
          <cell r="D5201">
            <v>20</v>
          </cell>
          <cell r="E5201" t="str">
            <v>R=AB1</v>
          </cell>
          <cell r="F5201">
            <v>1</v>
          </cell>
          <cell r="G5201">
            <v>38657</v>
          </cell>
          <cell r="H5201">
            <v>240</v>
          </cell>
          <cell r="I5201">
            <v>3</v>
          </cell>
          <cell r="J5201">
            <v>28</v>
          </cell>
        </row>
        <row r="5202">
          <cell r="A5202" t="str">
            <v>SLT5</v>
          </cell>
          <cell r="B5202" t="str">
            <v>Secondary Service Less than 5 kW</v>
          </cell>
          <cell r="C5202">
            <v>30</v>
          </cell>
          <cell r="D5202">
            <v>20</v>
          </cell>
          <cell r="E5202" t="str">
            <v>R=AB1</v>
          </cell>
          <cell r="F5202">
            <v>1</v>
          </cell>
          <cell r="G5202">
            <v>38888</v>
          </cell>
          <cell r="H5202">
            <v>240</v>
          </cell>
          <cell r="I5202">
            <v>3</v>
          </cell>
          <cell r="J5202">
            <v>9</v>
          </cell>
        </row>
        <row r="5203">
          <cell r="A5203" t="str">
            <v>SLT5</v>
          </cell>
          <cell r="B5203" t="str">
            <v>Secondary Service Less than 5 kW</v>
          </cell>
          <cell r="C5203">
            <v>30</v>
          </cell>
          <cell r="D5203">
            <v>20</v>
          </cell>
          <cell r="E5203" t="str">
            <v>R=AB1</v>
          </cell>
          <cell r="F5203">
            <v>1</v>
          </cell>
          <cell r="G5203">
            <v>38786</v>
          </cell>
          <cell r="H5203">
            <v>240</v>
          </cell>
          <cell r="I5203">
            <v>3</v>
          </cell>
          <cell r="J5203">
            <v>1</v>
          </cell>
        </row>
        <row r="5204">
          <cell r="A5204" t="str">
            <v>SLT5</v>
          </cell>
          <cell r="B5204" t="str">
            <v>Secondary Service Less than 5 kW</v>
          </cell>
          <cell r="C5204">
            <v>30</v>
          </cell>
          <cell r="D5204">
            <v>20</v>
          </cell>
          <cell r="E5204" t="str">
            <v>R=AB1</v>
          </cell>
          <cell r="F5204">
            <v>1</v>
          </cell>
          <cell r="G5204">
            <v>39167</v>
          </cell>
          <cell r="H5204">
            <v>240</v>
          </cell>
          <cell r="I5204">
            <v>3</v>
          </cell>
          <cell r="J5204">
            <v>6</v>
          </cell>
        </row>
        <row r="5205">
          <cell r="A5205" t="str">
            <v>SLT5</v>
          </cell>
          <cell r="B5205" t="str">
            <v>Secondary Service Less than 5 kW</v>
          </cell>
          <cell r="C5205">
            <v>30</v>
          </cell>
          <cell r="D5205">
            <v>20</v>
          </cell>
          <cell r="E5205" t="str">
            <v>R=AB1</v>
          </cell>
          <cell r="F5205">
            <v>1</v>
          </cell>
          <cell r="G5205">
            <v>39175</v>
          </cell>
          <cell r="H5205">
            <v>240</v>
          </cell>
          <cell r="I5205">
            <v>3</v>
          </cell>
          <cell r="J5205">
            <v>4</v>
          </cell>
        </row>
        <row r="5206">
          <cell r="A5206" t="str">
            <v>SLT5</v>
          </cell>
          <cell r="B5206" t="str">
            <v>Secondary Service Less than 5 kW</v>
          </cell>
          <cell r="C5206">
            <v>30</v>
          </cell>
          <cell r="D5206">
            <v>20</v>
          </cell>
          <cell r="E5206" t="str">
            <v>R=AB1</v>
          </cell>
          <cell r="F5206">
            <v>1</v>
          </cell>
          <cell r="G5206">
            <v>39238</v>
          </cell>
          <cell r="H5206">
            <v>240</v>
          </cell>
          <cell r="I5206">
            <v>3</v>
          </cell>
          <cell r="J5206">
            <v>13</v>
          </cell>
        </row>
        <row r="5207">
          <cell r="A5207" t="str">
            <v>SLT5</v>
          </cell>
          <cell r="B5207" t="str">
            <v>Secondary Service Less than 5 kW</v>
          </cell>
          <cell r="C5207">
            <v>30</v>
          </cell>
          <cell r="D5207">
            <v>25</v>
          </cell>
          <cell r="E5207" t="str">
            <v>R=A1D1</v>
          </cell>
          <cell r="F5207">
            <v>1</v>
          </cell>
          <cell r="G5207">
            <v>39259</v>
          </cell>
          <cell r="H5207">
            <v>240</v>
          </cell>
          <cell r="I5207">
            <v>3</v>
          </cell>
          <cell r="J5207">
            <v>34</v>
          </cell>
        </row>
        <row r="5208">
          <cell r="A5208" t="str">
            <v>SLT5</v>
          </cell>
          <cell r="B5208" t="str">
            <v>Secondary Service Less than 5 kW</v>
          </cell>
          <cell r="C5208">
            <v>30</v>
          </cell>
          <cell r="D5208">
            <v>25</v>
          </cell>
          <cell r="E5208" t="str">
            <v>R=A1D1</v>
          </cell>
          <cell r="F5208">
            <v>1</v>
          </cell>
          <cell r="G5208">
            <v>39224</v>
          </cell>
          <cell r="H5208">
            <v>240</v>
          </cell>
          <cell r="I5208">
            <v>3</v>
          </cell>
          <cell r="J5208">
            <v>3</v>
          </cell>
        </row>
        <row r="5209">
          <cell r="A5209" t="str">
            <v>SLT5</v>
          </cell>
          <cell r="B5209" t="str">
            <v>Secondary Service Less than 5 kW</v>
          </cell>
          <cell r="C5209">
            <v>30</v>
          </cell>
          <cell r="D5209">
            <v>20</v>
          </cell>
          <cell r="E5209" t="str">
            <v>A=ALF</v>
          </cell>
          <cell r="F5209">
            <v>1</v>
          </cell>
          <cell r="G5209">
            <v>39296</v>
          </cell>
          <cell r="H5209">
            <v>240</v>
          </cell>
          <cell r="I5209">
            <v>3</v>
          </cell>
          <cell r="J5209">
            <v>69</v>
          </cell>
        </row>
        <row r="5210">
          <cell r="A5210" t="str">
            <v>SLT5</v>
          </cell>
          <cell r="B5210" t="str">
            <v>Secondary Service Less than 5 kW</v>
          </cell>
          <cell r="C5210">
            <v>30</v>
          </cell>
          <cell r="D5210">
            <v>25</v>
          </cell>
          <cell r="E5210" t="str">
            <v>R=A1D1</v>
          </cell>
          <cell r="F5210">
            <v>1</v>
          </cell>
          <cell r="G5210">
            <v>39350</v>
          </cell>
          <cell r="H5210">
            <v>999</v>
          </cell>
          <cell r="I5210">
            <v>3</v>
          </cell>
          <cell r="J5210">
            <v>2</v>
          </cell>
        </row>
        <row r="5211">
          <cell r="A5211" t="str">
            <v>SLT5</v>
          </cell>
          <cell r="B5211" t="str">
            <v>Secondary Service Less than 5 kW</v>
          </cell>
          <cell r="C5211">
            <v>30</v>
          </cell>
          <cell r="D5211">
            <v>20</v>
          </cell>
          <cell r="E5211" t="str">
            <v>R=MX</v>
          </cell>
          <cell r="F5211">
            <v>1</v>
          </cell>
          <cell r="G5211">
            <v>39670</v>
          </cell>
          <cell r="H5211">
            <v>240</v>
          </cell>
          <cell r="I5211">
            <v>3</v>
          </cell>
          <cell r="J5211">
            <v>9</v>
          </cell>
        </row>
        <row r="5212">
          <cell r="A5212" t="str">
            <v>SLT5</v>
          </cell>
          <cell r="B5212" t="str">
            <v>Secondary Service Less than 5 kW</v>
          </cell>
          <cell r="C5212">
            <v>30</v>
          </cell>
          <cell r="D5212">
            <v>25</v>
          </cell>
          <cell r="E5212" t="str">
            <v>R=A1D1</v>
          </cell>
          <cell r="F5212">
            <v>1</v>
          </cell>
          <cell r="G5212">
            <v>39736</v>
          </cell>
          <cell r="H5212">
            <v>240</v>
          </cell>
          <cell r="I5212">
            <v>3</v>
          </cell>
          <cell r="J5212">
            <v>72</v>
          </cell>
        </row>
        <row r="5213">
          <cell r="A5213" t="str">
            <v>SLT5</v>
          </cell>
          <cell r="B5213" t="str">
            <v>Secondary Service Less than 5 kW</v>
          </cell>
          <cell r="C5213">
            <v>30</v>
          </cell>
          <cell r="D5213">
            <v>25</v>
          </cell>
          <cell r="E5213" t="str">
            <v>S=I210+CE</v>
          </cell>
          <cell r="F5213">
            <v>1</v>
          </cell>
          <cell r="G5213">
            <v>40073</v>
          </cell>
          <cell r="H5213">
            <v>240</v>
          </cell>
          <cell r="I5213">
            <v>3</v>
          </cell>
          <cell r="J5213">
            <v>42</v>
          </cell>
        </row>
        <row r="5214">
          <cell r="A5214" t="str">
            <v>SLT5</v>
          </cell>
          <cell r="B5214" t="str">
            <v>Secondary Service Less than 5 kW</v>
          </cell>
          <cell r="C5214">
            <v>30</v>
          </cell>
          <cell r="D5214">
            <v>25</v>
          </cell>
          <cell r="E5214" t="str">
            <v>S=I210+CE</v>
          </cell>
          <cell r="F5214">
            <v>1</v>
          </cell>
          <cell r="G5214">
            <v>40141</v>
          </cell>
          <cell r="H5214">
            <v>240</v>
          </cell>
          <cell r="I5214">
            <v>3</v>
          </cell>
          <cell r="J5214">
            <v>13</v>
          </cell>
        </row>
        <row r="5215">
          <cell r="A5215" t="str">
            <v>SLT5</v>
          </cell>
          <cell r="B5215" t="str">
            <v>Secondary Service Less than 5 kW</v>
          </cell>
          <cell r="C5215">
            <v>30</v>
          </cell>
          <cell r="D5215">
            <v>20</v>
          </cell>
          <cell r="E5215" t="str">
            <v>R=MS</v>
          </cell>
          <cell r="F5215">
            <v>1</v>
          </cell>
          <cell r="H5215">
            <v>240</v>
          </cell>
          <cell r="I5215">
            <v>3</v>
          </cell>
          <cell r="J5215">
            <v>89</v>
          </cell>
        </row>
        <row r="5216">
          <cell r="A5216" t="str">
            <v>SLT5</v>
          </cell>
          <cell r="B5216" t="str">
            <v>Secondary Service Less than 5 kW</v>
          </cell>
          <cell r="C5216">
            <v>30</v>
          </cell>
          <cell r="D5216">
            <v>20</v>
          </cell>
          <cell r="E5216" t="str">
            <v>R=PWAP</v>
          </cell>
          <cell r="F5216">
            <v>1</v>
          </cell>
          <cell r="H5216">
            <v>240</v>
          </cell>
          <cell r="I5216">
            <v>3</v>
          </cell>
          <cell r="J5216">
            <v>1</v>
          </cell>
        </row>
        <row r="5217">
          <cell r="A5217" t="str">
            <v>SLT5</v>
          </cell>
          <cell r="B5217" t="str">
            <v>Secondary Service Less than 5 kW</v>
          </cell>
          <cell r="C5217">
            <v>30</v>
          </cell>
          <cell r="D5217">
            <v>20</v>
          </cell>
          <cell r="E5217" t="str">
            <v>R=MS</v>
          </cell>
          <cell r="F5217">
            <v>1</v>
          </cell>
          <cell r="H5217">
            <v>240</v>
          </cell>
          <cell r="I5217">
            <v>3</v>
          </cell>
          <cell r="J5217">
            <v>3</v>
          </cell>
        </row>
        <row r="5218">
          <cell r="A5218" t="str">
            <v>SLT5</v>
          </cell>
          <cell r="B5218" t="str">
            <v>Secondary Service Less than 5 kW</v>
          </cell>
          <cell r="C5218">
            <v>30</v>
          </cell>
          <cell r="D5218">
            <v>25</v>
          </cell>
          <cell r="E5218" t="str">
            <v>R=J4TS</v>
          </cell>
          <cell r="F5218">
            <v>1</v>
          </cell>
          <cell r="H5218">
            <v>240</v>
          </cell>
          <cell r="I5218">
            <v>3</v>
          </cell>
          <cell r="J5218">
            <v>3</v>
          </cell>
        </row>
        <row r="5219">
          <cell r="A5219" t="str">
            <v>SLT5</v>
          </cell>
          <cell r="B5219" t="str">
            <v>Secondary Service Less than 5 kW</v>
          </cell>
          <cell r="C5219">
            <v>30</v>
          </cell>
          <cell r="D5219">
            <v>20</v>
          </cell>
          <cell r="E5219" t="str">
            <v>R=A1D1</v>
          </cell>
          <cell r="F5219">
            <v>1</v>
          </cell>
          <cell r="H5219">
            <v>240</v>
          </cell>
          <cell r="I5219">
            <v>3</v>
          </cell>
          <cell r="J5219">
            <v>4</v>
          </cell>
        </row>
        <row r="5220">
          <cell r="A5220" t="str">
            <v>SLT5</v>
          </cell>
          <cell r="B5220" t="str">
            <v>Secondary Service Less than 5 kW</v>
          </cell>
          <cell r="C5220">
            <v>30</v>
          </cell>
          <cell r="D5220">
            <v>20</v>
          </cell>
          <cell r="E5220" t="str">
            <v>R=AB1</v>
          </cell>
          <cell r="F5220">
            <v>1</v>
          </cell>
          <cell r="G5220">
            <v>38014</v>
          </cell>
          <cell r="H5220">
            <v>240</v>
          </cell>
          <cell r="I5220">
            <v>3</v>
          </cell>
          <cell r="J5220">
            <v>19</v>
          </cell>
        </row>
        <row r="5221">
          <cell r="A5221" t="str">
            <v>SLT5</v>
          </cell>
          <cell r="B5221" t="str">
            <v>Secondary Service Less than 5 kW</v>
          </cell>
          <cell r="C5221">
            <v>30</v>
          </cell>
          <cell r="D5221">
            <v>20</v>
          </cell>
          <cell r="E5221" t="str">
            <v>R=AB1</v>
          </cell>
          <cell r="F5221">
            <v>1</v>
          </cell>
          <cell r="G5221">
            <v>38139</v>
          </cell>
          <cell r="H5221">
            <v>240</v>
          </cell>
          <cell r="I5221">
            <v>3</v>
          </cell>
          <cell r="J5221">
            <v>25</v>
          </cell>
        </row>
        <row r="5222">
          <cell r="A5222" t="str">
            <v>SLT5</v>
          </cell>
          <cell r="B5222" t="str">
            <v>Secondary Service Less than 5 kW</v>
          </cell>
          <cell r="C5222">
            <v>30</v>
          </cell>
          <cell r="D5222">
            <v>25</v>
          </cell>
          <cell r="E5222" t="str">
            <v>R=A1D1</v>
          </cell>
          <cell r="F5222">
            <v>1</v>
          </cell>
          <cell r="G5222">
            <v>38257</v>
          </cell>
          <cell r="H5222">
            <v>999</v>
          </cell>
          <cell r="I5222">
            <v>3</v>
          </cell>
          <cell r="J5222">
            <v>5</v>
          </cell>
        </row>
        <row r="5223">
          <cell r="A5223" t="str">
            <v>SLT5</v>
          </cell>
          <cell r="B5223" t="str">
            <v>Secondary Service Less than 5 kW</v>
          </cell>
          <cell r="C5223">
            <v>30</v>
          </cell>
          <cell r="D5223">
            <v>20</v>
          </cell>
          <cell r="E5223" t="str">
            <v>R=AB1</v>
          </cell>
          <cell r="F5223">
            <v>1</v>
          </cell>
          <cell r="G5223">
            <v>38370</v>
          </cell>
          <cell r="H5223">
            <v>240</v>
          </cell>
          <cell r="I5223">
            <v>3</v>
          </cell>
          <cell r="J5223">
            <v>15</v>
          </cell>
        </row>
        <row r="5224">
          <cell r="A5224" t="str">
            <v>SLT5</v>
          </cell>
          <cell r="B5224" t="str">
            <v>Secondary Service Less than 5 kW</v>
          </cell>
          <cell r="C5224">
            <v>30</v>
          </cell>
          <cell r="D5224">
            <v>25</v>
          </cell>
          <cell r="E5224" t="str">
            <v>R=A1D1</v>
          </cell>
          <cell r="F5224">
            <v>1</v>
          </cell>
          <cell r="G5224">
            <v>38161</v>
          </cell>
          <cell r="H5224">
            <v>240</v>
          </cell>
          <cell r="I5224">
            <v>3</v>
          </cell>
          <cell r="J5224">
            <v>10</v>
          </cell>
        </row>
        <row r="5225">
          <cell r="A5225" t="str">
            <v>SLT5</v>
          </cell>
          <cell r="B5225" t="str">
            <v>Secondary Service Less than 5 kW</v>
          </cell>
          <cell r="C5225">
            <v>30</v>
          </cell>
          <cell r="D5225">
            <v>25</v>
          </cell>
          <cell r="E5225" t="str">
            <v>R=A1D1</v>
          </cell>
          <cell r="F5225">
            <v>1</v>
          </cell>
          <cell r="G5225">
            <v>38257</v>
          </cell>
          <cell r="H5225">
            <v>240</v>
          </cell>
          <cell r="I5225">
            <v>3</v>
          </cell>
          <cell r="J5225">
            <v>4</v>
          </cell>
        </row>
        <row r="5226">
          <cell r="A5226" t="str">
            <v>SLT5</v>
          </cell>
          <cell r="B5226" t="str">
            <v>Secondary Service Less than 5 kW</v>
          </cell>
          <cell r="C5226">
            <v>30</v>
          </cell>
          <cell r="D5226">
            <v>20</v>
          </cell>
          <cell r="E5226" t="str">
            <v>R=KWS</v>
          </cell>
          <cell r="F5226">
            <v>1</v>
          </cell>
          <cell r="H5226">
            <v>240</v>
          </cell>
          <cell r="I5226">
            <v>3</v>
          </cell>
          <cell r="J5226">
            <v>1</v>
          </cell>
        </row>
        <row r="5227">
          <cell r="A5227" t="str">
            <v>SLT5</v>
          </cell>
          <cell r="B5227" t="str">
            <v>Secondary Service Less than 5 kW</v>
          </cell>
          <cell r="C5227">
            <v>30</v>
          </cell>
          <cell r="D5227">
            <v>20</v>
          </cell>
          <cell r="E5227" t="str">
            <v>R=MS</v>
          </cell>
          <cell r="F5227">
            <v>1</v>
          </cell>
          <cell r="H5227">
            <v>240</v>
          </cell>
          <cell r="I5227">
            <v>3</v>
          </cell>
          <cell r="J5227">
            <v>1</v>
          </cell>
        </row>
        <row r="5228">
          <cell r="A5228" t="str">
            <v>SLT5</v>
          </cell>
          <cell r="B5228" t="str">
            <v>Secondary Service Less than 5 kW</v>
          </cell>
          <cell r="C5228">
            <v>30</v>
          </cell>
          <cell r="D5228">
            <v>20</v>
          </cell>
          <cell r="E5228" t="str">
            <v>R=MX</v>
          </cell>
          <cell r="F5228">
            <v>1</v>
          </cell>
          <cell r="G5228">
            <v>37725</v>
          </cell>
          <cell r="H5228">
            <v>240</v>
          </cell>
          <cell r="I5228">
            <v>3</v>
          </cell>
          <cell r="J5228">
            <v>28</v>
          </cell>
        </row>
        <row r="5229">
          <cell r="A5229" t="str">
            <v>SLT5</v>
          </cell>
          <cell r="B5229" t="str">
            <v>Secondary Service Less than 5 kW</v>
          </cell>
          <cell r="C5229">
            <v>30</v>
          </cell>
          <cell r="D5229">
            <v>20</v>
          </cell>
          <cell r="E5229" t="str">
            <v>R=D3S</v>
          </cell>
          <cell r="F5229">
            <v>1</v>
          </cell>
          <cell r="H5229">
            <v>240</v>
          </cell>
          <cell r="I5229">
            <v>3</v>
          </cell>
          <cell r="J5229">
            <v>15</v>
          </cell>
        </row>
        <row r="5230">
          <cell r="A5230" t="str">
            <v>SLT5</v>
          </cell>
          <cell r="B5230" t="str">
            <v>Secondary Service Less than 5 kW</v>
          </cell>
          <cell r="C5230">
            <v>30</v>
          </cell>
          <cell r="D5230">
            <v>25</v>
          </cell>
          <cell r="E5230" t="str">
            <v>R=J3TS</v>
          </cell>
          <cell r="F5230">
            <v>1</v>
          </cell>
          <cell r="H5230">
            <v>240</v>
          </cell>
          <cell r="I5230">
            <v>3</v>
          </cell>
          <cell r="J5230">
            <v>1</v>
          </cell>
        </row>
        <row r="5231">
          <cell r="A5231" t="str">
            <v>SLT5</v>
          </cell>
          <cell r="B5231" t="str">
            <v>Secondary Service Less than 5 kW</v>
          </cell>
          <cell r="C5231">
            <v>30</v>
          </cell>
          <cell r="D5231">
            <v>20</v>
          </cell>
          <cell r="E5231" t="str">
            <v>R=J4S</v>
          </cell>
          <cell r="F5231">
            <v>1</v>
          </cell>
          <cell r="G5231">
            <v>36404</v>
          </cell>
          <cell r="H5231">
            <v>240</v>
          </cell>
          <cell r="I5231">
            <v>3</v>
          </cell>
          <cell r="J5231">
            <v>1</v>
          </cell>
        </row>
        <row r="5232">
          <cell r="A5232" t="str">
            <v>SLT5</v>
          </cell>
          <cell r="B5232" t="str">
            <v>Secondary Service Less than 5 kW</v>
          </cell>
          <cell r="C5232">
            <v>30</v>
          </cell>
          <cell r="D5232">
            <v>20</v>
          </cell>
          <cell r="E5232" t="str">
            <v>R=J4S</v>
          </cell>
          <cell r="F5232">
            <v>1</v>
          </cell>
          <cell r="G5232">
            <v>35462</v>
          </cell>
          <cell r="H5232">
            <v>240</v>
          </cell>
          <cell r="I5232">
            <v>3</v>
          </cell>
          <cell r="J5232">
            <v>1</v>
          </cell>
        </row>
        <row r="5233">
          <cell r="A5233" t="str">
            <v>SLT5</v>
          </cell>
          <cell r="B5233" t="str">
            <v>Secondary Service Less than 5 kW</v>
          </cell>
          <cell r="C5233">
            <v>30</v>
          </cell>
          <cell r="D5233">
            <v>20</v>
          </cell>
          <cell r="E5233" t="str">
            <v>R=AB1</v>
          </cell>
          <cell r="F5233">
            <v>1</v>
          </cell>
          <cell r="G5233">
            <v>36440</v>
          </cell>
          <cell r="H5233">
            <v>240</v>
          </cell>
          <cell r="I5233">
            <v>3</v>
          </cell>
          <cell r="J5233">
            <v>14</v>
          </cell>
        </row>
        <row r="5234">
          <cell r="A5234" t="str">
            <v>SLT5</v>
          </cell>
          <cell r="B5234" t="str">
            <v>Secondary Service Less than 5 kW</v>
          </cell>
          <cell r="C5234">
            <v>30</v>
          </cell>
          <cell r="D5234">
            <v>20</v>
          </cell>
          <cell r="E5234" t="str">
            <v>R=I70S</v>
          </cell>
          <cell r="F5234">
            <v>1</v>
          </cell>
          <cell r="G5234">
            <v>36445</v>
          </cell>
          <cell r="H5234">
            <v>240</v>
          </cell>
          <cell r="I5234">
            <v>3</v>
          </cell>
          <cell r="J5234">
            <v>3</v>
          </cell>
        </row>
        <row r="5235">
          <cell r="A5235" t="str">
            <v>SLT5</v>
          </cell>
          <cell r="B5235" t="str">
            <v>Secondary Service Less than 5 kW</v>
          </cell>
          <cell r="C5235">
            <v>30</v>
          </cell>
          <cell r="D5235">
            <v>20</v>
          </cell>
          <cell r="E5235" t="str">
            <v>R=D4S</v>
          </cell>
          <cell r="F5235">
            <v>1</v>
          </cell>
          <cell r="G5235">
            <v>36434</v>
          </cell>
          <cell r="H5235">
            <v>240</v>
          </cell>
          <cell r="I5235">
            <v>3</v>
          </cell>
          <cell r="J5235">
            <v>1</v>
          </cell>
        </row>
        <row r="5236">
          <cell r="A5236" t="str">
            <v>SLT5</v>
          </cell>
          <cell r="B5236" t="str">
            <v>Secondary Service Less than 5 kW</v>
          </cell>
          <cell r="C5236">
            <v>30</v>
          </cell>
          <cell r="D5236">
            <v>20</v>
          </cell>
          <cell r="E5236" t="str">
            <v>R=AB1</v>
          </cell>
          <cell r="F5236">
            <v>1</v>
          </cell>
          <cell r="G5236">
            <v>36440</v>
          </cell>
          <cell r="H5236">
            <v>240</v>
          </cell>
          <cell r="I5236">
            <v>3</v>
          </cell>
          <cell r="J5236">
            <v>3</v>
          </cell>
        </row>
        <row r="5237">
          <cell r="A5237" t="str">
            <v>SLT5</v>
          </cell>
          <cell r="B5237" t="str">
            <v>Secondary Service Less than 5 kW</v>
          </cell>
          <cell r="C5237">
            <v>30</v>
          </cell>
          <cell r="D5237">
            <v>25</v>
          </cell>
          <cell r="E5237" t="str">
            <v>R=A1D</v>
          </cell>
          <cell r="F5237">
            <v>1</v>
          </cell>
          <cell r="G5237">
            <v>36161</v>
          </cell>
          <cell r="H5237">
            <v>240</v>
          </cell>
          <cell r="I5237">
            <v>3</v>
          </cell>
          <cell r="J5237">
            <v>1</v>
          </cell>
        </row>
        <row r="5238">
          <cell r="A5238" t="str">
            <v>SLT5</v>
          </cell>
          <cell r="B5238" t="str">
            <v>Secondary Service Less than 5 kW</v>
          </cell>
          <cell r="C5238">
            <v>30</v>
          </cell>
          <cell r="D5238">
            <v>20</v>
          </cell>
          <cell r="E5238" t="str">
            <v>R=AB1</v>
          </cell>
          <cell r="F5238">
            <v>1</v>
          </cell>
          <cell r="G5238">
            <v>36503</v>
          </cell>
          <cell r="H5238">
            <v>240</v>
          </cell>
          <cell r="I5238">
            <v>3</v>
          </cell>
          <cell r="J5238">
            <v>16</v>
          </cell>
        </row>
        <row r="5239">
          <cell r="A5239" t="str">
            <v>SLT5</v>
          </cell>
          <cell r="B5239" t="str">
            <v>Secondary Service Less than 5 kW</v>
          </cell>
          <cell r="C5239">
            <v>30</v>
          </cell>
          <cell r="D5239">
            <v>25</v>
          </cell>
          <cell r="E5239" t="str">
            <v>R=A1D1</v>
          </cell>
          <cell r="F5239">
            <v>1</v>
          </cell>
          <cell r="G5239">
            <v>36567</v>
          </cell>
          <cell r="H5239">
            <v>240</v>
          </cell>
          <cell r="I5239">
            <v>3</v>
          </cell>
          <cell r="J5239">
            <v>1</v>
          </cell>
        </row>
        <row r="5240">
          <cell r="A5240" t="str">
            <v>SLT5</v>
          </cell>
          <cell r="B5240" t="str">
            <v>Secondary Service Less than 5 kW</v>
          </cell>
          <cell r="C5240">
            <v>30</v>
          </cell>
          <cell r="D5240">
            <v>25</v>
          </cell>
          <cell r="E5240" t="str">
            <v>R=A1D1</v>
          </cell>
          <cell r="F5240">
            <v>1</v>
          </cell>
          <cell r="G5240">
            <v>36495</v>
          </cell>
          <cell r="H5240">
            <v>240</v>
          </cell>
          <cell r="I5240">
            <v>3</v>
          </cell>
          <cell r="J5240">
            <v>1</v>
          </cell>
        </row>
        <row r="5241">
          <cell r="A5241" t="str">
            <v>SLT5</v>
          </cell>
          <cell r="B5241" t="str">
            <v>Secondary Service Less than 5 kW</v>
          </cell>
          <cell r="C5241">
            <v>30</v>
          </cell>
          <cell r="D5241">
            <v>25</v>
          </cell>
          <cell r="E5241" t="str">
            <v>R=A1D1</v>
          </cell>
          <cell r="F5241">
            <v>1</v>
          </cell>
          <cell r="G5241">
            <v>36605</v>
          </cell>
          <cell r="H5241">
            <v>240</v>
          </cell>
          <cell r="I5241">
            <v>3</v>
          </cell>
          <cell r="J5241">
            <v>10</v>
          </cell>
        </row>
        <row r="5242">
          <cell r="A5242" t="str">
            <v>SLT5</v>
          </cell>
          <cell r="B5242" t="str">
            <v>Secondary Service Less than 5 kW</v>
          </cell>
          <cell r="C5242">
            <v>30</v>
          </cell>
          <cell r="D5242">
            <v>25</v>
          </cell>
          <cell r="E5242" t="str">
            <v>R=A1D1</v>
          </cell>
          <cell r="F5242">
            <v>1</v>
          </cell>
          <cell r="G5242">
            <v>36608</v>
          </cell>
          <cell r="H5242">
            <v>240</v>
          </cell>
          <cell r="I5242">
            <v>3</v>
          </cell>
          <cell r="J5242">
            <v>1</v>
          </cell>
        </row>
        <row r="5243">
          <cell r="A5243" t="str">
            <v>SLT5</v>
          </cell>
          <cell r="B5243" t="str">
            <v>Secondary Service Less than 5 kW</v>
          </cell>
          <cell r="C5243">
            <v>30</v>
          </cell>
          <cell r="D5243">
            <v>25</v>
          </cell>
          <cell r="E5243" t="str">
            <v>R=A1D1</v>
          </cell>
          <cell r="F5243">
            <v>1</v>
          </cell>
          <cell r="G5243">
            <v>36874</v>
          </cell>
          <cell r="H5243">
            <v>240</v>
          </cell>
          <cell r="I5243">
            <v>3</v>
          </cell>
          <cell r="J5243">
            <v>13</v>
          </cell>
        </row>
        <row r="5244">
          <cell r="A5244" t="str">
            <v>SLT5</v>
          </cell>
          <cell r="B5244" t="str">
            <v>Secondary Service Less than 5 kW</v>
          </cell>
          <cell r="C5244">
            <v>30</v>
          </cell>
          <cell r="D5244">
            <v>20</v>
          </cell>
          <cell r="E5244" t="str">
            <v>R=AB1</v>
          </cell>
          <cell r="F5244">
            <v>1</v>
          </cell>
          <cell r="G5244">
            <v>36753</v>
          </cell>
          <cell r="H5244">
            <v>240</v>
          </cell>
          <cell r="I5244">
            <v>3</v>
          </cell>
          <cell r="J5244">
            <v>11</v>
          </cell>
        </row>
        <row r="5245">
          <cell r="A5245" t="str">
            <v>SLT5</v>
          </cell>
          <cell r="B5245" t="str">
            <v>Secondary Service Less than 5 kW</v>
          </cell>
          <cell r="C5245">
            <v>30</v>
          </cell>
          <cell r="D5245">
            <v>25</v>
          </cell>
          <cell r="E5245" t="str">
            <v>R=A1D1</v>
          </cell>
          <cell r="F5245">
            <v>1</v>
          </cell>
          <cell r="G5245">
            <v>36917</v>
          </cell>
          <cell r="H5245">
            <v>240</v>
          </cell>
          <cell r="I5245">
            <v>3</v>
          </cell>
          <cell r="J5245">
            <v>11</v>
          </cell>
        </row>
        <row r="5246">
          <cell r="A5246" t="str">
            <v>SLT5</v>
          </cell>
          <cell r="B5246" t="str">
            <v>Secondary Service Less than 5 kW</v>
          </cell>
          <cell r="C5246">
            <v>30</v>
          </cell>
          <cell r="D5246">
            <v>25</v>
          </cell>
          <cell r="E5246" t="str">
            <v>R=A1D1</v>
          </cell>
          <cell r="F5246">
            <v>1</v>
          </cell>
          <cell r="G5246">
            <v>37203</v>
          </cell>
          <cell r="H5246">
            <v>240</v>
          </cell>
          <cell r="I5246">
            <v>3</v>
          </cell>
          <cell r="J5246">
            <v>3</v>
          </cell>
        </row>
        <row r="5247">
          <cell r="A5247" t="str">
            <v>SLT5</v>
          </cell>
          <cell r="B5247" t="str">
            <v>Secondary Service Less than 5 kW</v>
          </cell>
          <cell r="C5247">
            <v>30</v>
          </cell>
          <cell r="D5247">
            <v>20</v>
          </cell>
          <cell r="E5247" t="str">
            <v>R=A1D1ND</v>
          </cell>
          <cell r="F5247">
            <v>1</v>
          </cell>
          <cell r="G5247">
            <v>37431</v>
          </cell>
          <cell r="H5247">
            <v>999</v>
          </cell>
          <cell r="I5247">
            <v>3</v>
          </cell>
          <cell r="J5247">
            <v>1</v>
          </cell>
        </row>
        <row r="5248">
          <cell r="A5248" t="str">
            <v>SLT5</v>
          </cell>
          <cell r="B5248" t="str">
            <v>Secondary Service Less than 5 kW</v>
          </cell>
          <cell r="C5248">
            <v>30</v>
          </cell>
          <cell r="D5248">
            <v>25</v>
          </cell>
          <cell r="E5248" t="str">
            <v>R=A1D1</v>
          </cell>
          <cell r="F5248">
            <v>1</v>
          </cell>
          <cell r="G5248">
            <v>38616</v>
          </cell>
          <cell r="H5248">
            <v>240</v>
          </cell>
          <cell r="I5248">
            <v>3</v>
          </cell>
          <cell r="J5248">
            <v>1</v>
          </cell>
        </row>
        <row r="5249">
          <cell r="A5249" t="str">
            <v>SLT5</v>
          </cell>
          <cell r="B5249" t="str">
            <v>Secondary Service Less than 5 kW</v>
          </cell>
          <cell r="C5249">
            <v>30</v>
          </cell>
          <cell r="D5249">
            <v>25</v>
          </cell>
          <cell r="E5249" t="str">
            <v>R=A1D1</v>
          </cell>
          <cell r="F5249">
            <v>1</v>
          </cell>
          <cell r="G5249">
            <v>38874</v>
          </cell>
          <cell r="H5249">
            <v>999</v>
          </cell>
          <cell r="I5249">
            <v>3</v>
          </cell>
          <cell r="J5249">
            <v>2</v>
          </cell>
        </row>
        <row r="5250">
          <cell r="A5250" t="str">
            <v>SLT5</v>
          </cell>
          <cell r="B5250" t="str">
            <v>Secondary Service Less than 5 kW</v>
          </cell>
          <cell r="C5250">
            <v>30</v>
          </cell>
          <cell r="D5250">
            <v>20</v>
          </cell>
          <cell r="E5250" t="str">
            <v>R=AB1</v>
          </cell>
          <cell r="F5250">
            <v>1</v>
          </cell>
          <cell r="G5250">
            <v>39055</v>
          </cell>
          <cell r="H5250">
            <v>240</v>
          </cell>
          <cell r="I5250">
            <v>3</v>
          </cell>
          <cell r="J5250">
            <v>7</v>
          </cell>
        </row>
        <row r="5251">
          <cell r="A5251" t="str">
            <v>SLT5</v>
          </cell>
          <cell r="B5251" t="str">
            <v>Secondary Service Less than 5 kW</v>
          </cell>
          <cell r="C5251">
            <v>30</v>
          </cell>
          <cell r="D5251">
            <v>25</v>
          </cell>
          <cell r="E5251" t="str">
            <v>R=A1D1</v>
          </cell>
          <cell r="F5251">
            <v>1</v>
          </cell>
          <cell r="G5251">
            <v>39307</v>
          </cell>
          <cell r="H5251">
            <v>240</v>
          </cell>
          <cell r="I5251">
            <v>3</v>
          </cell>
          <cell r="J5251">
            <v>6</v>
          </cell>
        </row>
        <row r="5252">
          <cell r="A5252" t="str">
            <v>SLT5</v>
          </cell>
          <cell r="B5252" t="str">
            <v>Secondary Service Less than 5 kW</v>
          </cell>
          <cell r="C5252">
            <v>30</v>
          </cell>
          <cell r="D5252">
            <v>20</v>
          </cell>
          <cell r="E5252" t="str">
            <v>A=ALF</v>
          </cell>
          <cell r="F5252">
            <v>1</v>
          </cell>
          <cell r="G5252">
            <v>39422</v>
          </cell>
          <cell r="H5252">
            <v>240</v>
          </cell>
          <cell r="I5252">
            <v>3</v>
          </cell>
          <cell r="J5252">
            <v>77</v>
          </cell>
        </row>
        <row r="5253">
          <cell r="A5253" t="str">
            <v>SLT5</v>
          </cell>
          <cell r="B5253" t="str">
            <v>Secondary Service Less than 5 kW</v>
          </cell>
          <cell r="C5253">
            <v>30</v>
          </cell>
          <cell r="D5253">
            <v>20</v>
          </cell>
          <cell r="E5253" t="str">
            <v>A=ALF</v>
          </cell>
          <cell r="F5253">
            <v>1</v>
          </cell>
          <cell r="G5253">
            <v>39487</v>
          </cell>
          <cell r="H5253">
            <v>240</v>
          </cell>
          <cell r="I5253">
            <v>3</v>
          </cell>
          <cell r="J5253">
            <v>75</v>
          </cell>
        </row>
        <row r="5254">
          <cell r="A5254" t="str">
            <v>SLT5</v>
          </cell>
          <cell r="B5254" t="str">
            <v>Secondary Service Less than 5 kW</v>
          </cell>
          <cell r="C5254">
            <v>30</v>
          </cell>
          <cell r="D5254">
            <v>25</v>
          </cell>
          <cell r="E5254" t="str">
            <v>R=A1D1</v>
          </cell>
          <cell r="F5254">
            <v>1</v>
          </cell>
          <cell r="G5254">
            <v>39484</v>
          </cell>
          <cell r="H5254">
            <v>999</v>
          </cell>
          <cell r="I5254">
            <v>3</v>
          </cell>
          <cell r="J5254">
            <v>3</v>
          </cell>
        </row>
        <row r="5255">
          <cell r="A5255" t="str">
            <v>SLT5</v>
          </cell>
          <cell r="B5255" t="str">
            <v>Secondary Service Less than 5 kW</v>
          </cell>
          <cell r="C5255">
            <v>30</v>
          </cell>
          <cell r="D5255">
            <v>20</v>
          </cell>
          <cell r="E5255" t="str">
            <v>R=MX</v>
          </cell>
          <cell r="F5255">
            <v>1</v>
          </cell>
          <cell r="G5255">
            <v>39602</v>
          </cell>
          <cell r="H5255">
            <v>240</v>
          </cell>
          <cell r="I5255">
            <v>3</v>
          </cell>
          <cell r="J5255">
            <v>4</v>
          </cell>
        </row>
        <row r="5256">
          <cell r="A5256" t="str">
            <v>SLT5</v>
          </cell>
          <cell r="B5256" t="str">
            <v>Secondary Service Less than 5 kW</v>
          </cell>
          <cell r="C5256">
            <v>30</v>
          </cell>
          <cell r="D5256">
            <v>20</v>
          </cell>
          <cell r="E5256" t="str">
            <v>R=MX</v>
          </cell>
          <cell r="F5256">
            <v>1</v>
          </cell>
          <cell r="G5256">
            <v>39649</v>
          </cell>
          <cell r="H5256">
            <v>240</v>
          </cell>
          <cell r="I5256">
            <v>3</v>
          </cell>
          <cell r="J5256">
            <v>7</v>
          </cell>
        </row>
        <row r="5257">
          <cell r="A5257" t="str">
            <v>SLT5</v>
          </cell>
          <cell r="B5257" t="str">
            <v>Secondary Service Less than 5 kW</v>
          </cell>
          <cell r="C5257">
            <v>30</v>
          </cell>
          <cell r="D5257">
            <v>25</v>
          </cell>
          <cell r="E5257" t="str">
            <v>R=A1D1</v>
          </cell>
          <cell r="F5257">
            <v>1</v>
          </cell>
          <cell r="G5257">
            <v>39765</v>
          </cell>
          <cell r="H5257">
            <v>240</v>
          </cell>
          <cell r="I5257">
            <v>3</v>
          </cell>
          <cell r="J5257">
            <v>12</v>
          </cell>
        </row>
        <row r="5258">
          <cell r="A5258" t="str">
            <v>SLT5</v>
          </cell>
          <cell r="B5258" t="str">
            <v>Secondary Service Less than 5 kW</v>
          </cell>
          <cell r="C5258">
            <v>30</v>
          </cell>
          <cell r="D5258">
            <v>25</v>
          </cell>
          <cell r="E5258" t="str">
            <v>R=A1D1</v>
          </cell>
          <cell r="F5258">
            <v>1</v>
          </cell>
          <cell r="G5258">
            <v>39923</v>
          </cell>
          <cell r="H5258">
            <v>999</v>
          </cell>
          <cell r="I5258">
            <v>3</v>
          </cell>
          <cell r="J5258">
            <v>3</v>
          </cell>
        </row>
        <row r="5259">
          <cell r="A5259" t="str">
            <v>SLT5</v>
          </cell>
          <cell r="B5259" t="str">
            <v>Secondary Service Less than 5 kW</v>
          </cell>
          <cell r="C5259">
            <v>30</v>
          </cell>
          <cell r="D5259">
            <v>20</v>
          </cell>
          <cell r="E5259" t="str">
            <v>R=MX</v>
          </cell>
          <cell r="F5259">
            <v>1</v>
          </cell>
          <cell r="G5259">
            <v>39948</v>
          </cell>
          <cell r="H5259">
            <v>240</v>
          </cell>
          <cell r="I5259">
            <v>3</v>
          </cell>
          <cell r="J5259">
            <v>19</v>
          </cell>
        </row>
        <row r="5260">
          <cell r="A5260" t="str">
            <v>SLT5</v>
          </cell>
          <cell r="B5260" t="str">
            <v>Secondary Service Less than 5 kW</v>
          </cell>
          <cell r="C5260">
            <v>30</v>
          </cell>
          <cell r="D5260">
            <v>25</v>
          </cell>
          <cell r="E5260" t="str">
            <v>S=I210+CE</v>
          </cell>
          <cell r="F5260">
            <v>1</v>
          </cell>
          <cell r="G5260">
            <v>39976</v>
          </cell>
          <cell r="H5260">
            <v>240</v>
          </cell>
          <cell r="I5260">
            <v>3</v>
          </cell>
          <cell r="J5260">
            <v>61</v>
          </cell>
        </row>
        <row r="5261">
          <cell r="A5261" t="str">
            <v>SLT5</v>
          </cell>
          <cell r="B5261" t="str">
            <v>Secondary Service Less than 5 kW</v>
          </cell>
          <cell r="C5261">
            <v>30</v>
          </cell>
          <cell r="D5261">
            <v>25</v>
          </cell>
          <cell r="E5261" t="str">
            <v>S=I210+CE</v>
          </cell>
          <cell r="F5261">
            <v>1</v>
          </cell>
          <cell r="G5261">
            <v>40007</v>
          </cell>
          <cell r="H5261">
            <v>240</v>
          </cell>
          <cell r="I5261">
            <v>3</v>
          </cell>
          <cell r="J5261">
            <v>43</v>
          </cell>
        </row>
        <row r="5262">
          <cell r="A5262" t="str">
            <v>SLT5</v>
          </cell>
          <cell r="B5262" t="str">
            <v>Secondary Service Less than 5 kW</v>
          </cell>
          <cell r="C5262">
            <v>30</v>
          </cell>
          <cell r="D5262">
            <v>25</v>
          </cell>
          <cell r="E5262" t="str">
            <v>R=A1D1+</v>
          </cell>
          <cell r="F5262">
            <v>1</v>
          </cell>
          <cell r="G5262">
            <v>40162</v>
          </cell>
          <cell r="H5262">
            <v>999</v>
          </cell>
          <cell r="I5262">
            <v>3</v>
          </cell>
          <cell r="J5262">
            <v>2</v>
          </cell>
        </row>
        <row r="5263">
          <cell r="A5263" t="str">
            <v>SLT5</v>
          </cell>
          <cell r="B5263" t="str">
            <v>Secondary Service Less than 5 kW</v>
          </cell>
          <cell r="C5263">
            <v>30</v>
          </cell>
          <cell r="D5263">
            <v>20</v>
          </cell>
          <cell r="E5263" t="str">
            <v>R=J5SR</v>
          </cell>
          <cell r="F5263">
            <v>1</v>
          </cell>
          <cell r="H5263">
            <v>240</v>
          </cell>
          <cell r="I5263">
            <v>3</v>
          </cell>
          <cell r="J5263">
            <v>8</v>
          </cell>
        </row>
        <row r="5264">
          <cell r="A5264" t="str">
            <v>SLT5</v>
          </cell>
          <cell r="B5264" t="str">
            <v>Secondary Service Less than 5 kW</v>
          </cell>
          <cell r="C5264">
            <v>30</v>
          </cell>
          <cell r="D5264">
            <v>20</v>
          </cell>
          <cell r="E5264" t="str">
            <v>R=AB1</v>
          </cell>
          <cell r="F5264">
            <v>1</v>
          </cell>
          <cell r="H5264">
            <v>240</v>
          </cell>
          <cell r="I5264">
            <v>3</v>
          </cell>
          <cell r="J5264">
            <v>115</v>
          </cell>
        </row>
        <row r="5265">
          <cell r="A5265" t="str">
            <v>SLT5</v>
          </cell>
          <cell r="B5265" t="str">
            <v>Secondary Service Less than 5 kW</v>
          </cell>
          <cell r="C5265">
            <v>30</v>
          </cell>
          <cell r="D5265">
            <v>25</v>
          </cell>
          <cell r="E5265" t="str">
            <v>R=TMS2S</v>
          </cell>
          <cell r="F5265">
            <v>1</v>
          </cell>
          <cell r="H5265">
            <v>240</v>
          </cell>
          <cell r="I5265">
            <v>3</v>
          </cell>
          <cell r="J5265">
            <v>3</v>
          </cell>
        </row>
        <row r="5266">
          <cell r="A5266" t="str">
            <v>SLT5</v>
          </cell>
          <cell r="B5266" t="str">
            <v>Secondary Service Less than 5 kW</v>
          </cell>
          <cell r="C5266">
            <v>30</v>
          </cell>
          <cell r="D5266">
            <v>20</v>
          </cell>
          <cell r="E5266" t="str">
            <v>R=AB1</v>
          </cell>
          <cell r="F5266">
            <v>1</v>
          </cell>
          <cell r="G5266">
            <v>38181</v>
          </cell>
          <cell r="H5266">
            <v>240</v>
          </cell>
          <cell r="I5266">
            <v>3</v>
          </cell>
          <cell r="J5266">
            <v>35</v>
          </cell>
        </row>
        <row r="5267">
          <cell r="A5267" t="str">
            <v>SLT5</v>
          </cell>
          <cell r="B5267" t="str">
            <v>Secondary Service Less than 5 kW</v>
          </cell>
          <cell r="C5267">
            <v>30</v>
          </cell>
          <cell r="D5267">
            <v>20</v>
          </cell>
          <cell r="E5267" t="str">
            <v>R=AB1</v>
          </cell>
          <cell r="F5267">
            <v>1</v>
          </cell>
          <cell r="G5267">
            <v>38327</v>
          </cell>
          <cell r="H5267">
            <v>240</v>
          </cell>
          <cell r="I5267">
            <v>3</v>
          </cell>
          <cell r="J5267">
            <v>13</v>
          </cell>
        </row>
        <row r="5268">
          <cell r="A5268" t="str">
            <v>SLT5</v>
          </cell>
          <cell r="B5268" t="str">
            <v>Secondary Service Less than 5 kW</v>
          </cell>
          <cell r="C5268">
            <v>30</v>
          </cell>
          <cell r="D5268">
            <v>20</v>
          </cell>
          <cell r="E5268" t="str">
            <v>R=AB1</v>
          </cell>
          <cell r="F5268">
            <v>1</v>
          </cell>
          <cell r="G5268">
            <v>38195</v>
          </cell>
          <cell r="H5268">
            <v>240</v>
          </cell>
          <cell r="I5268">
            <v>3</v>
          </cell>
          <cell r="J5268">
            <v>10</v>
          </cell>
        </row>
        <row r="5269">
          <cell r="A5269" t="str">
            <v>SLT5</v>
          </cell>
          <cell r="B5269" t="str">
            <v>Secondary Service Less than 5 kW</v>
          </cell>
          <cell r="C5269">
            <v>30</v>
          </cell>
          <cell r="D5269">
            <v>20</v>
          </cell>
          <cell r="E5269" t="str">
            <v>R=AB1</v>
          </cell>
          <cell r="F5269">
            <v>1</v>
          </cell>
          <cell r="G5269">
            <v>38327</v>
          </cell>
          <cell r="H5269">
            <v>240</v>
          </cell>
          <cell r="I5269">
            <v>3</v>
          </cell>
          <cell r="J5269">
            <v>12</v>
          </cell>
        </row>
        <row r="5270">
          <cell r="A5270" t="str">
            <v>SLT5</v>
          </cell>
          <cell r="B5270" t="str">
            <v>Secondary Service Less than 5 kW</v>
          </cell>
          <cell r="C5270">
            <v>30</v>
          </cell>
          <cell r="D5270">
            <v>20</v>
          </cell>
          <cell r="E5270" t="str">
            <v>R=AB1</v>
          </cell>
          <cell r="F5270">
            <v>1</v>
          </cell>
          <cell r="G5270">
            <v>38181</v>
          </cell>
          <cell r="H5270">
            <v>240</v>
          </cell>
          <cell r="I5270">
            <v>3</v>
          </cell>
          <cell r="J5270">
            <v>1</v>
          </cell>
        </row>
        <row r="5271">
          <cell r="A5271" t="str">
            <v>SLT5</v>
          </cell>
          <cell r="B5271" t="str">
            <v>Secondary Service Less than 5 kW</v>
          </cell>
          <cell r="C5271">
            <v>30</v>
          </cell>
          <cell r="D5271">
            <v>25</v>
          </cell>
          <cell r="E5271" t="str">
            <v>R=A1D1</v>
          </cell>
          <cell r="F5271">
            <v>1</v>
          </cell>
          <cell r="G5271">
            <v>38419</v>
          </cell>
          <cell r="H5271">
            <v>240</v>
          </cell>
          <cell r="I5271">
            <v>3</v>
          </cell>
          <cell r="J5271">
            <v>3</v>
          </cell>
        </row>
        <row r="5272">
          <cell r="A5272" t="str">
            <v>SLT5</v>
          </cell>
          <cell r="B5272" t="str">
            <v>Secondary Service Less than 5 kW</v>
          </cell>
          <cell r="C5272">
            <v>30</v>
          </cell>
          <cell r="D5272">
            <v>20</v>
          </cell>
          <cell r="E5272" t="str">
            <v>A=C1SR</v>
          </cell>
          <cell r="F5272">
            <v>1</v>
          </cell>
          <cell r="G5272">
            <v>38566</v>
          </cell>
          <cell r="H5272">
            <v>240</v>
          </cell>
          <cell r="I5272">
            <v>3</v>
          </cell>
          <cell r="J5272">
            <v>3</v>
          </cell>
        </row>
        <row r="5273">
          <cell r="A5273" t="str">
            <v>SLT5</v>
          </cell>
          <cell r="B5273" t="str">
            <v>Secondary Service Less than 5 kW</v>
          </cell>
          <cell r="C5273">
            <v>30</v>
          </cell>
          <cell r="D5273">
            <v>20</v>
          </cell>
          <cell r="E5273" t="str">
            <v>R=J5S</v>
          </cell>
          <cell r="F5273">
            <v>1</v>
          </cell>
          <cell r="H5273">
            <v>240</v>
          </cell>
          <cell r="I5273">
            <v>3</v>
          </cell>
          <cell r="J5273">
            <v>2</v>
          </cell>
        </row>
        <row r="5274">
          <cell r="A5274" t="str">
            <v>SLT5</v>
          </cell>
          <cell r="B5274" t="str">
            <v>Secondary Service Less than 5 kW</v>
          </cell>
          <cell r="C5274">
            <v>30</v>
          </cell>
          <cell r="D5274">
            <v>25</v>
          </cell>
          <cell r="E5274" t="str">
            <v>R=A1D1</v>
          </cell>
          <cell r="F5274">
            <v>1</v>
          </cell>
          <cell r="G5274">
            <v>37845</v>
          </cell>
          <cell r="H5274">
            <v>240</v>
          </cell>
          <cell r="I5274">
            <v>3</v>
          </cell>
          <cell r="J5274">
            <v>3</v>
          </cell>
        </row>
        <row r="5275">
          <cell r="A5275" t="str">
            <v>SLT5</v>
          </cell>
          <cell r="B5275" t="str">
            <v>Secondary Service Less than 5 kW</v>
          </cell>
          <cell r="C5275">
            <v>30</v>
          </cell>
          <cell r="D5275">
            <v>20</v>
          </cell>
          <cell r="E5275" t="str">
            <v>R=D4S</v>
          </cell>
          <cell r="F5275">
            <v>1</v>
          </cell>
          <cell r="H5275">
            <v>240</v>
          </cell>
          <cell r="I5275">
            <v>3</v>
          </cell>
          <cell r="J5275">
            <v>2</v>
          </cell>
        </row>
        <row r="5276">
          <cell r="A5276" t="str">
            <v>SLT5</v>
          </cell>
          <cell r="B5276" t="str">
            <v>Secondary Service Less than 5 kW</v>
          </cell>
          <cell r="C5276">
            <v>30</v>
          </cell>
          <cell r="D5276">
            <v>20</v>
          </cell>
          <cell r="E5276" t="str">
            <v>R=AB1</v>
          </cell>
          <cell r="F5276">
            <v>1</v>
          </cell>
          <cell r="G5276">
            <v>37756</v>
          </cell>
          <cell r="H5276">
            <v>240</v>
          </cell>
          <cell r="I5276">
            <v>3</v>
          </cell>
          <cell r="J5276">
            <v>5</v>
          </cell>
        </row>
        <row r="5277">
          <cell r="A5277" t="str">
            <v>SLT5</v>
          </cell>
          <cell r="B5277" t="str">
            <v>Secondary Service Less than 5 kW</v>
          </cell>
          <cell r="C5277">
            <v>30</v>
          </cell>
          <cell r="D5277">
            <v>20</v>
          </cell>
          <cell r="E5277" t="str">
            <v>R=D5S</v>
          </cell>
          <cell r="F5277">
            <v>1</v>
          </cell>
          <cell r="H5277">
            <v>240</v>
          </cell>
          <cell r="I5277">
            <v>3</v>
          </cell>
          <cell r="J5277">
            <v>1</v>
          </cell>
        </row>
        <row r="5278">
          <cell r="A5278" t="str">
            <v>SLT5</v>
          </cell>
          <cell r="B5278" t="str">
            <v>Secondary Service Less than 5 kW</v>
          </cell>
          <cell r="C5278">
            <v>30</v>
          </cell>
          <cell r="D5278">
            <v>20</v>
          </cell>
          <cell r="E5278" t="str">
            <v>R=AB1</v>
          </cell>
          <cell r="F5278">
            <v>1</v>
          </cell>
          <cell r="G5278">
            <v>35796</v>
          </cell>
          <cell r="H5278">
            <v>240</v>
          </cell>
          <cell r="I5278">
            <v>3</v>
          </cell>
          <cell r="J5278">
            <v>3</v>
          </cell>
        </row>
        <row r="5279">
          <cell r="A5279" t="str">
            <v>SLT5</v>
          </cell>
          <cell r="B5279" t="str">
            <v>Secondary Service Less than 5 kW</v>
          </cell>
          <cell r="C5279">
            <v>30</v>
          </cell>
          <cell r="D5279">
            <v>25</v>
          </cell>
          <cell r="E5279" t="str">
            <v>R=A1D1</v>
          </cell>
          <cell r="F5279">
            <v>1</v>
          </cell>
          <cell r="G5279">
            <v>35797</v>
          </cell>
          <cell r="H5279">
            <v>240</v>
          </cell>
          <cell r="I5279">
            <v>3</v>
          </cell>
          <cell r="J5279">
            <v>1</v>
          </cell>
        </row>
        <row r="5280">
          <cell r="A5280" t="str">
            <v>SLT5</v>
          </cell>
          <cell r="B5280" t="str">
            <v>Secondary Service Less than 5 kW</v>
          </cell>
          <cell r="C5280">
            <v>30</v>
          </cell>
          <cell r="D5280">
            <v>25</v>
          </cell>
          <cell r="E5280" t="str">
            <v>R=A1D1</v>
          </cell>
          <cell r="F5280">
            <v>1</v>
          </cell>
          <cell r="G5280">
            <v>36404</v>
          </cell>
          <cell r="H5280">
            <v>240</v>
          </cell>
          <cell r="I5280">
            <v>3</v>
          </cell>
          <cell r="J5280">
            <v>2</v>
          </cell>
        </row>
        <row r="5281">
          <cell r="A5281" t="str">
            <v>SLT5</v>
          </cell>
          <cell r="B5281" t="str">
            <v>Secondary Service Less than 5 kW</v>
          </cell>
          <cell r="C5281">
            <v>30</v>
          </cell>
          <cell r="D5281">
            <v>25</v>
          </cell>
          <cell r="E5281" t="str">
            <v>R=A1D1</v>
          </cell>
          <cell r="F5281">
            <v>1</v>
          </cell>
          <cell r="G5281">
            <v>35797</v>
          </cell>
          <cell r="H5281">
            <v>240</v>
          </cell>
          <cell r="I5281">
            <v>3</v>
          </cell>
          <cell r="J5281">
            <v>2</v>
          </cell>
        </row>
        <row r="5282">
          <cell r="A5282" t="str">
            <v>SLT5</v>
          </cell>
          <cell r="B5282" t="str">
            <v>Secondary Service Less than 5 kW</v>
          </cell>
          <cell r="C5282">
            <v>30</v>
          </cell>
          <cell r="D5282">
            <v>20</v>
          </cell>
          <cell r="E5282" t="str">
            <v>R=AB1</v>
          </cell>
          <cell r="F5282">
            <v>1</v>
          </cell>
          <cell r="G5282">
            <v>36648</v>
          </cell>
          <cell r="H5282">
            <v>240</v>
          </cell>
          <cell r="I5282">
            <v>3</v>
          </cell>
          <cell r="J5282">
            <v>8</v>
          </cell>
        </row>
        <row r="5283">
          <cell r="A5283" t="str">
            <v>SLT5</v>
          </cell>
          <cell r="B5283" t="str">
            <v>Secondary Service Less than 5 kW</v>
          </cell>
          <cell r="C5283">
            <v>30</v>
          </cell>
          <cell r="D5283">
            <v>20</v>
          </cell>
          <cell r="E5283" t="str">
            <v>R=D5S</v>
          </cell>
          <cell r="F5283">
            <v>1</v>
          </cell>
          <cell r="G5283">
            <v>36670</v>
          </cell>
          <cell r="H5283">
            <v>240</v>
          </cell>
          <cell r="I5283">
            <v>3</v>
          </cell>
          <cell r="J5283">
            <v>1</v>
          </cell>
        </row>
        <row r="5284">
          <cell r="A5284" t="str">
            <v>SLT5</v>
          </cell>
          <cell r="B5284" t="str">
            <v>Secondary Service Less than 5 kW</v>
          </cell>
          <cell r="C5284">
            <v>30</v>
          </cell>
          <cell r="D5284">
            <v>25</v>
          </cell>
          <cell r="E5284" t="str">
            <v>R=A1D1</v>
          </cell>
          <cell r="F5284">
            <v>1</v>
          </cell>
          <cell r="G5284">
            <v>36528</v>
          </cell>
          <cell r="H5284">
            <v>240</v>
          </cell>
          <cell r="I5284">
            <v>3</v>
          </cell>
          <cell r="J5284">
            <v>3</v>
          </cell>
        </row>
        <row r="5285">
          <cell r="A5285" t="str">
            <v>SLT5</v>
          </cell>
          <cell r="B5285" t="str">
            <v>Secondary Service Less than 5 kW</v>
          </cell>
          <cell r="C5285">
            <v>30</v>
          </cell>
          <cell r="D5285">
            <v>20</v>
          </cell>
          <cell r="E5285" t="str">
            <v>R=AB1</v>
          </cell>
          <cell r="F5285">
            <v>1</v>
          </cell>
          <cell r="G5285">
            <v>36791</v>
          </cell>
          <cell r="H5285">
            <v>240</v>
          </cell>
          <cell r="I5285">
            <v>3</v>
          </cell>
          <cell r="J5285">
            <v>38</v>
          </cell>
        </row>
        <row r="5286">
          <cell r="A5286" t="str">
            <v>SLT5</v>
          </cell>
          <cell r="B5286" t="str">
            <v>Secondary Service Less than 5 kW</v>
          </cell>
          <cell r="C5286">
            <v>30</v>
          </cell>
          <cell r="D5286">
            <v>20</v>
          </cell>
          <cell r="E5286" t="str">
            <v>R=AB1</v>
          </cell>
          <cell r="F5286">
            <v>1</v>
          </cell>
          <cell r="G5286">
            <v>36746</v>
          </cell>
          <cell r="H5286">
            <v>240</v>
          </cell>
          <cell r="I5286">
            <v>3</v>
          </cell>
          <cell r="J5286">
            <v>10</v>
          </cell>
        </row>
        <row r="5287">
          <cell r="A5287" t="str">
            <v>SLT5</v>
          </cell>
          <cell r="B5287" t="str">
            <v>Secondary Service Less than 5 kW</v>
          </cell>
          <cell r="C5287">
            <v>30</v>
          </cell>
          <cell r="D5287">
            <v>25</v>
          </cell>
          <cell r="E5287" t="str">
            <v>R=A1D1</v>
          </cell>
          <cell r="F5287">
            <v>1</v>
          </cell>
          <cell r="G5287">
            <v>37025</v>
          </cell>
          <cell r="H5287">
            <v>999</v>
          </cell>
          <cell r="I5287">
            <v>3</v>
          </cell>
          <cell r="J5287">
            <v>5</v>
          </cell>
        </row>
        <row r="5288">
          <cell r="A5288" t="str">
            <v>SLT5</v>
          </cell>
          <cell r="B5288" t="str">
            <v>Secondary Service Less than 5 kW</v>
          </cell>
          <cell r="C5288">
            <v>30</v>
          </cell>
          <cell r="D5288">
            <v>20</v>
          </cell>
          <cell r="E5288" t="str">
            <v>R=AB1</v>
          </cell>
          <cell r="F5288">
            <v>1</v>
          </cell>
          <cell r="G5288">
            <v>37095</v>
          </cell>
          <cell r="H5288">
            <v>240</v>
          </cell>
          <cell r="I5288">
            <v>3</v>
          </cell>
          <cell r="J5288">
            <v>23</v>
          </cell>
        </row>
        <row r="5289">
          <cell r="A5289" t="str">
            <v>SLT5</v>
          </cell>
          <cell r="B5289" t="str">
            <v>Secondary Service Less than 5 kW</v>
          </cell>
          <cell r="C5289">
            <v>30</v>
          </cell>
          <cell r="D5289">
            <v>20</v>
          </cell>
          <cell r="E5289" t="str">
            <v>R=AB1</v>
          </cell>
          <cell r="F5289">
            <v>1</v>
          </cell>
          <cell r="G5289">
            <v>37194</v>
          </cell>
          <cell r="H5289">
            <v>240</v>
          </cell>
          <cell r="I5289">
            <v>3</v>
          </cell>
          <cell r="J5289">
            <v>9</v>
          </cell>
        </row>
        <row r="5290">
          <cell r="A5290" t="str">
            <v>SLT5</v>
          </cell>
          <cell r="B5290" t="str">
            <v>Secondary Service Less than 5 kW</v>
          </cell>
          <cell r="C5290">
            <v>30</v>
          </cell>
          <cell r="D5290">
            <v>25</v>
          </cell>
          <cell r="E5290" t="str">
            <v>R=A1D1</v>
          </cell>
          <cell r="F5290">
            <v>1</v>
          </cell>
          <cell r="G5290">
            <v>37153</v>
          </cell>
          <cell r="H5290">
            <v>240</v>
          </cell>
          <cell r="I5290">
            <v>3</v>
          </cell>
          <cell r="J5290">
            <v>4</v>
          </cell>
        </row>
        <row r="5291">
          <cell r="A5291" t="str">
            <v>SLT5</v>
          </cell>
          <cell r="B5291" t="str">
            <v>Secondary Service Less than 5 kW</v>
          </cell>
          <cell r="C5291">
            <v>30</v>
          </cell>
          <cell r="D5291">
            <v>20</v>
          </cell>
          <cell r="E5291" t="str">
            <v>R=AB1</v>
          </cell>
          <cell r="F5291">
            <v>1</v>
          </cell>
          <cell r="G5291">
            <v>35972</v>
          </cell>
          <cell r="H5291">
            <v>240</v>
          </cell>
          <cell r="I5291">
            <v>3</v>
          </cell>
          <cell r="J5291">
            <v>3</v>
          </cell>
        </row>
        <row r="5292">
          <cell r="A5292" t="str">
            <v>SLT5</v>
          </cell>
          <cell r="B5292" t="str">
            <v>Secondary Service Less than 5 kW</v>
          </cell>
          <cell r="C5292">
            <v>30</v>
          </cell>
          <cell r="D5292">
            <v>20</v>
          </cell>
          <cell r="E5292" t="str">
            <v>R=AB1</v>
          </cell>
          <cell r="F5292">
            <v>1</v>
          </cell>
          <cell r="G5292">
            <v>38812</v>
          </cell>
          <cell r="H5292">
            <v>240</v>
          </cell>
          <cell r="I5292">
            <v>3</v>
          </cell>
          <cell r="J5292">
            <v>35</v>
          </cell>
        </row>
        <row r="5293">
          <cell r="A5293" t="str">
            <v>SLT5</v>
          </cell>
          <cell r="B5293" t="str">
            <v>Secondary Service Less than 5 kW</v>
          </cell>
          <cell r="C5293">
            <v>30</v>
          </cell>
          <cell r="D5293">
            <v>25</v>
          </cell>
          <cell r="E5293" t="str">
            <v>R=A1D1</v>
          </cell>
          <cell r="F5293">
            <v>1</v>
          </cell>
          <cell r="G5293">
            <v>39036</v>
          </cell>
          <cell r="H5293">
            <v>240</v>
          </cell>
          <cell r="I5293">
            <v>3</v>
          </cell>
          <cell r="J5293">
            <v>1</v>
          </cell>
        </row>
        <row r="5294">
          <cell r="A5294" t="str">
            <v>SLT5</v>
          </cell>
          <cell r="B5294" t="str">
            <v>Secondary Service Less than 5 kW</v>
          </cell>
          <cell r="C5294">
            <v>30</v>
          </cell>
          <cell r="D5294">
            <v>25</v>
          </cell>
          <cell r="E5294" t="str">
            <v>R=A1D1</v>
          </cell>
          <cell r="F5294">
            <v>1</v>
          </cell>
          <cell r="G5294">
            <v>38923</v>
          </cell>
          <cell r="H5294">
            <v>240</v>
          </cell>
          <cell r="I5294">
            <v>3</v>
          </cell>
          <cell r="J5294">
            <v>3</v>
          </cell>
        </row>
        <row r="5295">
          <cell r="A5295" t="str">
            <v>SLT5</v>
          </cell>
          <cell r="B5295" t="str">
            <v>Secondary Service Less than 5 kW</v>
          </cell>
          <cell r="C5295">
            <v>30</v>
          </cell>
          <cell r="D5295">
            <v>20</v>
          </cell>
          <cell r="E5295" t="str">
            <v>R=AB1</v>
          </cell>
          <cell r="F5295">
            <v>1</v>
          </cell>
          <cell r="G5295">
            <v>39301</v>
          </cell>
          <cell r="H5295">
            <v>240</v>
          </cell>
          <cell r="I5295">
            <v>3</v>
          </cell>
          <cell r="J5295">
            <v>38</v>
          </cell>
        </row>
        <row r="5296">
          <cell r="A5296" t="str">
            <v>SLT5</v>
          </cell>
          <cell r="B5296" t="str">
            <v>Secondary Service Less than 5 kW</v>
          </cell>
          <cell r="C5296">
            <v>30</v>
          </cell>
          <cell r="D5296">
            <v>25</v>
          </cell>
          <cell r="E5296" t="str">
            <v>R=A1D1</v>
          </cell>
          <cell r="F5296">
            <v>1</v>
          </cell>
          <cell r="G5296">
            <v>39232</v>
          </cell>
          <cell r="H5296">
            <v>240</v>
          </cell>
          <cell r="I5296">
            <v>3</v>
          </cell>
          <cell r="J5296">
            <v>1</v>
          </cell>
        </row>
        <row r="5297">
          <cell r="A5297" t="str">
            <v>SLT5</v>
          </cell>
          <cell r="B5297" t="str">
            <v>Secondary Service Less than 5 kW</v>
          </cell>
          <cell r="C5297">
            <v>30</v>
          </cell>
          <cell r="D5297">
            <v>25</v>
          </cell>
          <cell r="E5297" t="str">
            <v>R=A1D1</v>
          </cell>
          <cell r="F5297">
            <v>1</v>
          </cell>
          <cell r="G5297">
            <v>39664</v>
          </cell>
          <cell r="H5297">
            <v>240</v>
          </cell>
          <cell r="I5297">
            <v>3</v>
          </cell>
          <cell r="J5297">
            <v>1</v>
          </cell>
        </row>
        <row r="5298">
          <cell r="A5298" t="str">
            <v>SLT5</v>
          </cell>
          <cell r="B5298" t="str">
            <v>Secondary Service Less than 5 kW</v>
          </cell>
          <cell r="C5298">
            <v>30</v>
          </cell>
          <cell r="D5298">
            <v>20</v>
          </cell>
          <cell r="E5298" t="str">
            <v>R=MX</v>
          </cell>
          <cell r="F5298">
            <v>1</v>
          </cell>
          <cell r="G5298">
            <v>39745</v>
          </cell>
          <cell r="H5298">
            <v>240</v>
          </cell>
          <cell r="I5298">
            <v>3</v>
          </cell>
          <cell r="J5298">
            <v>22</v>
          </cell>
        </row>
        <row r="5299">
          <cell r="A5299" t="str">
            <v>SLT5</v>
          </cell>
          <cell r="B5299" t="str">
            <v>Secondary Service Less than 5 kW</v>
          </cell>
          <cell r="C5299">
            <v>30</v>
          </cell>
          <cell r="D5299">
            <v>25</v>
          </cell>
          <cell r="E5299" t="str">
            <v>S=I210+CE</v>
          </cell>
          <cell r="F5299">
            <v>1</v>
          </cell>
          <cell r="G5299">
            <v>39970</v>
          </cell>
          <cell r="H5299">
            <v>240</v>
          </cell>
          <cell r="I5299">
            <v>3</v>
          </cell>
          <cell r="J5299">
            <v>16</v>
          </cell>
        </row>
        <row r="5300">
          <cell r="A5300" t="str">
            <v>SLT5</v>
          </cell>
          <cell r="B5300" t="str">
            <v>Secondary Service Less than 5 kW</v>
          </cell>
          <cell r="C5300">
            <v>30</v>
          </cell>
          <cell r="D5300">
            <v>25</v>
          </cell>
          <cell r="E5300" t="str">
            <v>R=A1D1</v>
          </cell>
          <cell r="F5300">
            <v>1</v>
          </cell>
          <cell r="H5300">
            <v>240</v>
          </cell>
          <cell r="I5300">
            <v>3</v>
          </cell>
          <cell r="J5300">
            <v>170</v>
          </cell>
        </row>
        <row r="5301">
          <cell r="A5301" t="str">
            <v>SLT5</v>
          </cell>
          <cell r="B5301" t="str">
            <v>Secondary Service Less than 5 kW</v>
          </cell>
          <cell r="C5301">
            <v>30</v>
          </cell>
          <cell r="D5301">
            <v>20</v>
          </cell>
          <cell r="E5301" t="str">
            <v>R=MS</v>
          </cell>
          <cell r="F5301">
            <v>1</v>
          </cell>
          <cell r="H5301">
            <v>240</v>
          </cell>
          <cell r="I5301">
            <v>3</v>
          </cell>
          <cell r="J5301">
            <v>84</v>
          </cell>
        </row>
        <row r="5302">
          <cell r="A5302" t="str">
            <v>SLT5</v>
          </cell>
          <cell r="B5302" t="str">
            <v>Secondary Service Less than 5 kW</v>
          </cell>
          <cell r="C5302">
            <v>30</v>
          </cell>
          <cell r="D5302">
            <v>25</v>
          </cell>
          <cell r="E5302" t="str">
            <v>R=J5SD</v>
          </cell>
          <cell r="F5302">
            <v>1</v>
          </cell>
          <cell r="H5302">
            <v>240</v>
          </cell>
          <cell r="I5302">
            <v>3</v>
          </cell>
          <cell r="J5302">
            <v>26</v>
          </cell>
        </row>
        <row r="5303">
          <cell r="A5303" t="str">
            <v>SLT5</v>
          </cell>
          <cell r="B5303" t="str">
            <v>Secondary Service Less than 5 kW</v>
          </cell>
          <cell r="C5303">
            <v>30</v>
          </cell>
          <cell r="D5303">
            <v>20</v>
          </cell>
          <cell r="E5303" t="str">
            <v>R=MS</v>
          </cell>
          <cell r="F5303">
            <v>1</v>
          </cell>
          <cell r="H5303">
            <v>240</v>
          </cell>
          <cell r="I5303">
            <v>3</v>
          </cell>
          <cell r="J5303">
            <v>11</v>
          </cell>
        </row>
        <row r="5304">
          <cell r="A5304" t="str">
            <v>SLT5</v>
          </cell>
          <cell r="B5304" t="str">
            <v>Secondary Service Less than 5 kW</v>
          </cell>
          <cell r="C5304">
            <v>30</v>
          </cell>
          <cell r="D5304">
            <v>20</v>
          </cell>
          <cell r="E5304" t="str">
            <v>R=MS</v>
          </cell>
          <cell r="F5304">
            <v>1</v>
          </cell>
          <cell r="H5304">
            <v>240</v>
          </cell>
          <cell r="I5304">
            <v>3</v>
          </cell>
          <cell r="J5304">
            <v>14</v>
          </cell>
        </row>
        <row r="5305">
          <cell r="A5305" t="str">
            <v>SLT5</v>
          </cell>
          <cell r="B5305" t="str">
            <v>Secondary Service Less than 5 kW</v>
          </cell>
          <cell r="C5305">
            <v>30</v>
          </cell>
          <cell r="D5305">
            <v>20</v>
          </cell>
          <cell r="E5305" t="str">
            <v>R=D2SH</v>
          </cell>
          <cell r="F5305">
            <v>1</v>
          </cell>
          <cell r="H5305">
            <v>240</v>
          </cell>
          <cell r="I5305">
            <v>3</v>
          </cell>
          <cell r="J5305">
            <v>1</v>
          </cell>
        </row>
        <row r="5306">
          <cell r="A5306" t="str">
            <v>SLT5</v>
          </cell>
          <cell r="B5306" t="str">
            <v>Secondary Service Less than 5 kW</v>
          </cell>
          <cell r="C5306">
            <v>30</v>
          </cell>
          <cell r="D5306">
            <v>20</v>
          </cell>
          <cell r="E5306" t="str">
            <v>R=A1TL1</v>
          </cell>
          <cell r="F5306">
            <v>1</v>
          </cell>
          <cell r="G5306">
            <v>38140</v>
          </cell>
          <cell r="H5306">
            <v>999</v>
          </cell>
          <cell r="I5306">
            <v>2</v>
          </cell>
          <cell r="J5306">
            <v>1</v>
          </cell>
        </row>
        <row r="5307">
          <cell r="A5307" t="str">
            <v>SLT5</v>
          </cell>
          <cell r="B5307" t="str">
            <v>Secondary Service Less than 5 kW</v>
          </cell>
          <cell r="C5307">
            <v>30</v>
          </cell>
          <cell r="D5307">
            <v>25</v>
          </cell>
          <cell r="E5307" t="str">
            <v>R=A1D1</v>
          </cell>
          <cell r="F5307">
            <v>1</v>
          </cell>
          <cell r="G5307">
            <v>38603</v>
          </cell>
          <cell r="H5307">
            <v>240</v>
          </cell>
          <cell r="I5307">
            <v>3</v>
          </cell>
          <cell r="J5307">
            <v>1</v>
          </cell>
        </row>
        <row r="5308">
          <cell r="A5308" t="str">
            <v>SLT5</v>
          </cell>
          <cell r="B5308" t="str">
            <v>Secondary Service Less than 5 kW</v>
          </cell>
          <cell r="C5308">
            <v>30</v>
          </cell>
          <cell r="D5308">
            <v>20</v>
          </cell>
          <cell r="E5308" t="str">
            <v>R=AB1</v>
          </cell>
          <cell r="F5308">
            <v>1</v>
          </cell>
          <cell r="G5308">
            <v>38356</v>
          </cell>
          <cell r="H5308">
            <v>240</v>
          </cell>
          <cell r="I5308">
            <v>3</v>
          </cell>
          <cell r="J5308">
            <v>35</v>
          </cell>
        </row>
        <row r="5309">
          <cell r="A5309" t="str">
            <v>SLT5</v>
          </cell>
          <cell r="B5309" t="str">
            <v>Secondary Service Less than 5 kW</v>
          </cell>
          <cell r="C5309">
            <v>30</v>
          </cell>
          <cell r="D5309">
            <v>20</v>
          </cell>
          <cell r="E5309" t="str">
            <v>R=AB1</v>
          </cell>
          <cell r="F5309">
            <v>1</v>
          </cell>
          <cell r="G5309">
            <v>38454</v>
          </cell>
          <cell r="H5309">
            <v>240</v>
          </cell>
          <cell r="I5309">
            <v>3</v>
          </cell>
          <cell r="J5309">
            <v>22</v>
          </cell>
        </row>
        <row r="5310">
          <cell r="A5310" t="str">
            <v>SLT5</v>
          </cell>
          <cell r="B5310" t="str">
            <v>Secondary Service Less than 5 kW</v>
          </cell>
          <cell r="C5310">
            <v>30</v>
          </cell>
          <cell r="D5310">
            <v>20</v>
          </cell>
          <cell r="E5310" t="str">
            <v>R=A1TL1</v>
          </cell>
          <cell r="F5310">
            <v>1</v>
          </cell>
          <cell r="G5310">
            <v>37993</v>
          </cell>
          <cell r="H5310">
            <v>999</v>
          </cell>
          <cell r="I5310">
            <v>3</v>
          </cell>
          <cell r="J5310">
            <v>12</v>
          </cell>
        </row>
        <row r="5311">
          <cell r="A5311" t="str">
            <v>SLT5</v>
          </cell>
          <cell r="B5311" t="str">
            <v>Secondary Service Less than 5 kW</v>
          </cell>
          <cell r="C5311">
            <v>30</v>
          </cell>
          <cell r="D5311">
            <v>20</v>
          </cell>
          <cell r="E5311" t="str">
            <v>R=AB1</v>
          </cell>
          <cell r="F5311">
            <v>1</v>
          </cell>
          <cell r="G5311">
            <v>38119</v>
          </cell>
          <cell r="H5311">
            <v>240</v>
          </cell>
          <cell r="I5311">
            <v>3</v>
          </cell>
          <cell r="J5311">
            <v>9</v>
          </cell>
        </row>
        <row r="5312">
          <cell r="A5312" t="str">
            <v>SLT5</v>
          </cell>
          <cell r="B5312" t="str">
            <v>Secondary Service Less than 5 kW</v>
          </cell>
          <cell r="C5312">
            <v>30</v>
          </cell>
          <cell r="D5312">
            <v>20</v>
          </cell>
          <cell r="E5312" t="str">
            <v>R=AB1</v>
          </cell>
          <cell r="F5312">
            <v>1</v>
          </cell>
          <cell r="G5312">
            <v>38068</v>
          </cell>
          <cell r="H5312">
            <v>240</v>
          </cell>
          <cell r="I5312">
            <v>3</v>
          </cell>
          <cell r="J5312">
            <v>2</v>
          </cell>
        </row>
        <row r="5313">
          <cell r="A5313" t="str">
            <v>SLT5</v>
          </cell>
          <cell r="B5313" t="str">
            <v>Secondary Service Less than 5 kW</v>
          </cell>
          <cell r="C5313">
            <v>30</v>
          </cell>
          <cell r="D5313">
            <v>25</v>
          </cell>
          <cell r="E5313" t="str">
            <v>R=A1D1</v>
          </cell>
          <cell r="F5313">
            <v>1</v>
          </cell>
          <cell r="G5313">
            <v>38546</v>
          </cell>
          <cell r="H5313">
            <v>999</v>
          </cell>
          <cell r="I5313">
            <v>3</v>
          </cell>
          <cell r="J5313">
            <v>2</v>
          </cell>
        </row>
        <row r="5314">
          <cell r="A5314" t="str">
            <v>SLT5</v>
          </cell>
          <cell r="B5314" t="str">
            <v>Secondary Service Less than 5 kW</v>
          </cell>
          <cell r="C5314">
            <v>30</v>
          </cell>
          <cell r="D5314">
            <v>25</v>
          </cell>
          <cell r="E5314" t="str">
            <v>R=KWS</v>
          </cell>
          <cell r="F5314">
            <v>1</v>
          </cell>
          <cell r="H5314">
            <v>240</v>
          </cell>
          <cell r="I5314">
            <v>3</v>
          </cell>
          <cell r="J5314">
            <v>11</v>
          </cell>
        </row>
        <row r="5315">
          <cell r="A5315" t="str">
            <v>SLT5</v>
          </cell>
          <cell r="B5315" t="str">
            <v>Secondary Service Less than 5 kW</v>
          </cell>
          <cell r="C5315">
            <v>30</v>
          </cell>
          <cell r="D5315">
            <v>20</v>
          </cell>
          <cell r="E5315" t="str">
            <v>R=MX</v>
          </cell>
          <cell r="F5315">
            <v>1</v>
          </cell>
          <cell r="H5315">
            <v>240</v>
          </cell>
          <cell r="I5315">
            <v>3</v>
          </cell>
          <cell r="J5315">
            <v>3</v>
          </cell>
        </row>
        <row r="5316">
          <cell r="A5316" t="str">
            <v>SLT5</v>
          </cell>
          <cell r="B5316" t="str">
            <v>Secondary Service Less than 5 kW</v>
          </cell>
          <cell r="C5316">
            <v>30</v>
          </cell>
          <cell r="D5316">
            <v>25</v>
          </cell>
          <cell r="E5316" t="str">
            <v>R=MS</v>
          </cell>
          <cell r="F5316">
            <v>1</v>
          </cell>
          <cell r="H5316">
            <v>240</v>
          </cell>
          <cell r="I5316">
            <v>3</v>
          </cell>
          <cell r="J5316">
            <v>1</v>
          </cell>
        </row>
        <row r="5317">
          <cell r="A5317" t="str">
            <v>SLT5</v>
          </cell>
          <cell r="B5317" t="str">
            <v>Secondary Service Less than 5 kW</v>
          </cell>
          <cell r="C5317">
            <v>30</v>
          </cell>
          <cell r="D5317">
            <v>20</v>
          </cell>
          <cell r="E5317" t="str">
            <v>R=AB1</v>
          </cell>
          <cell r="F5317">
            <v>1</v>
          </cell>
          <cell r="G5317">
            <v>37771</v>
          </cell>
          <cell r="H5317">
            <v>240</v>
          </cell>
          <cell r="I5317">
            <v>3</v>
          </cell>
          <cell r="J5317">
            <v>13</v>
          </cell>
        </row>
        <row r="5318">
          <cell r="A5318" t="str">
            <v>SLT5</v>
          </cell>
          <cell r="B5318" t="str">
            <v>Secondary Service Less than 5 kW</v>
          </cell>
          <cell r="C5318">
            <v>30</v>
          </cell>
          <cell r="D5318">
            <v>20</v>
          </cell>
          <cell r="E5318" t="str">
            <v>R=MS</v>
          </cell>
          <cell r="F5318">
            <v>1</v>
          </cell>
          <cell r="G5318">
            <v>36404</v>
          </cell>
          <cell r="H5318">
            <v>240</v>
          </cell>
          <cell r="I5318">
            <v>3</v>
          </cell>
          <cell r="J5318">
            <v>1</v>
          </cell>
        </row>
        <row r="5319">
          <cell r="A5319" t="str">
            <v>SLT5</v>
          </cell>
          <cell r="B5319" t="str">
            <v>Secondary Service Less than 5 kW</v>
          </cell>
          <cell r="C5319">
            <v>30</v>
          </cell>
          <cell r="D5319">
            <v>20</v>
          </cell>
          <cell r="E5319" t="str">
            <v>R=AB1</v>
          </cell>
          <cell r="F5319">
            <v>1</v>
          </cell>
          <cell r="G5319">
            <v>37725</v>
          </cell>
          <cell r="H5319">
            <v>2400</v>
          </cell>
          <cell r="I5319">
            <v>3</v>
          </cell>
          <cell r="J5319">
            <v>3</v>
          </cell>
        </row>
        <row r="5320">
          <cell r="A5320" t="str">
            <v>SLT5</v>
          </cell>
          <cell r="B5320" t="str">
            <v>Secondary Service Less than 5 kW</v>
          </cell>
          <cell r="C5320">
            <v>30</v>
          </cell>
          <cell r="D5320">
            <v>20</v>
          </cell>
          <cell r="E5320" t="str">
            <v>R=AB1</v>
          </cell>
          <cell r="F5320">
            <v>1</v>
          </cell>
          <cell r="G5320">
            <v>36161</v>
          </cell>
          <cell r="H5320">
            <v>240</v>
          </cell>
          <cell r="I5320">
            <v>3</v>
          </cell>
          <cell r="J5320">
            <v>18</v>
          </cell>
        </row>
        <row r="5321">
          <cell r="A5321" t="str">
            <v>SLT5</v>
          </cell>
          <cell r="B5321" t="str">
            <v>Secondary Service Less than 5 kW</v>
          </cell>
          <cell r="C5321">
            <v>30</v>
          </cell>
          <cell r="D5321">
            <v>20</v>
          </cell>
          <cell r="E5321" t="str">
            <v>R=AB1</v>
          </cell>
          <cell r="F5321">
            <v>1</v>
          </cell>
          <cell r="G5321">
            <v>36054</v>
          </cell>
          <cell r="H5321">
            <v>240</v>
          </cell>
          <cell r="I5321">
            <v>3</v>
          </cell>
          <cell r="J5321">
            <v>1</v>
          </cell>
        </row>
        <row r="5322">
          <cell r="A5322" t="str">
            <v>SLT5</v>
          </cell>
          <cell r="B5322" t="str">
            <v>Secondary Service Less than 5 kW</v>
          </cell>
          <cell r="C5322">
            <v>30</v>
          </cell>
          <cell r="D5322">
            <v>25</v>
          </cell>
          <cell r="E5322" t="str">
            <v>R=A1D1</v>
          </cell>
          <cell r="F5322">
            <v>1</v>
          </cell>
          <cell r="G5322">
            <v>35432</v>
          </cell>
          <cell r="H5322">
            <v>240</v>
          </cell>
          <cell r="I5322">
            <v>3</v>
          </cell>
          <cell r="J5322">
            <v>1</v>
          </cell>
        </row>
        <row r="5323">
          <cell r="A5323" t="str">
            <v>SLT5</v>
          </cell>
          <cell r="B5323" t="str">
            <v>Secondary Service Less than 5 kW</v>
          </cell>
          <cell r="C5323">
            <v>30</v>
          </cell>
          <cell r="D5323">
            <v>20</v>
          </cell>
          <cell r="E5323" t="str">
            <v>R=AB1</v>
          </cell>
          <cell r="F5323">
            <v>1</v>
          </cell>
          <cell r="G5323">
            <v>36503</v>
          </cell>
          <cell r="H5323">
            <v>240</v>
          </cell>
          <cell r="I5323">
            <v>3</v>
          </cell>
          <cell r="J5323">
            <v>27</v>
          </cell>
        </row>
        <row r="5324">
          <cell r="A5324" t="str">
            <v>SLT5</v>
          </cell>
          <cell r="B5324" t="str">
            <v>Secondary Service Less than 5 kW</v>
          </cell>
          <cell r="C5324">
            <v>30</v>
          </cell>
          <cell r="D5324">
            <v>20</v>
          </cell>
          <cell r="E5324" t="str">
            <v>R=AB1</v>
          </cell>
          <cell r="F5324">
            <v>1</v>
          </cell>
          <cell r="G5324">
            <v>35432</v>
          </cell>
          <cell r="H5324">
            <v>240</v>
          </cell>
          <cell r="I5324">
            <v>3</v>
          </cell>
          <cell r="J5324">
            <v>1</v>
          </cell>
        </row>
        <row r="5325">
          <cell r="A5325" t="str">
            <v>SLT5</v>
          </cell>
          <cell r="B5325" t="str">
            <v>Secondary Service Less than 5 kW</v>
          </cell>
          <cell r="C5325">
            <v>30</v>
          </cell>
          <cell r="D5325">
            <v>20</v>
          </cell>
          <cell r="E5325" t="str">
            <v>R=AB1</v>
          </cell>
          <cell r="F5325">
            <v>1</v>
          </cell>
          <cell r="G5325">
            <v>36526</v>
          </cell>
          <cell r="H5325">
            <v>240</v>
          </cell>
          <cell r="I5325">
            <v>3</v>
          </cell>
          <cell r="J5325">
            <v>1</v>
          </cell>
        </row>
        <row r="5326">
          <cell r="A5326" t="str">
            <v>SLT5</v>
          </cell>
          <cell r="B5326" t="str">
            <v>Secondary Service Less than 5 kW</v>
          </cell>
          <cell r="C5326">
            <v>30</v>
          </cell>
          <cell r="D5326">
            <v>25</v>
          </cell>
          <cell r="E5326" t="str">
            <v>R=A1D1</v>
          </cell>
          <cell r="F5326">
            <v>1</v>
          </cell>
          <cell r="G5326">
            <v>36434</v>
          </cell>
          <cell r="H5326">
            <v>240</v>
          </cell>
          <cell r="I5326">
            <v>3</v>
          </cell>
          <cell r="J5326">
            <v>2</v>
          </cell>
        </row>
        <row r="5327">
          <cell r="A5327" t="str">
            <v>SLT5</v>
          </cell>
          <cell r="B5327" t="str">
            <v>Secondary Service Less than 5 kW</v>
          </cell>
          <cell r="C5327">
            <v>30</v>
          </cell>
          <cell r="D5327">
            <v>20</v>
          </cell>
          <cell r="E5327" t="str">
            <v>R=AB1</v>
          </cell>
          <cell r="F5327">
            <v>1</v>
          </cell>
          <cell r="G5327">
            <v>36567</v>
          </cell>
          <cell r="H5327">
            <v>240</v>
          </cell>
          <cell r="I5327">
            <v>3</v>
          </cell>
          <cell r="J5327">
            <v>4</v>
          </cell>
        </row>
        <row r="5328">
          <cell r="A5328" t="str">
            <v>SLT5</v>
          </cell>
          <cell r="B5328" t="str">
            <v>Secondary Service Less than 5 kW</v>
          </cell>
          <cell r="C5328">
            <v>30</v>
          </cell>
          <cell r="D5328">
            <v>25</v>
          </cell>
          <cell r="E5328" t="str">
            <v>R=A1D1</v>
          </cell>
          <cell r="F5328">
            <v>1</v>
          </cell>
          <cell r="G5328">
            <v>36528</v>
          </cell>
          <cell r="H5328">
            <v>240</v>
          </cell>
          <cell r="I5328">
            <v>3</v>
          </cell>
          <cell r="J5328">
            <v>6</v>
          </cell>
        </row>
        <row r="5329">
          <cell r="A5329" t="str">
            <v>SLT5</v>
          </cell>
          <cell r="B5329" t="str">
            <v>Secondary Service Less than 5 kW</v>
          </cell>
          <cell r="C5329">
            <v>30</v>
          </cell>
          <cell r="D5329">
            <v>20</v>
          </cell>
          <cell r="E5329" t="str">
            <v>R=AB1</v>
          </cell>
          <cell r="F5329">
            <v>1</v>
          </cell>
          <cell r="G5329">
            <v>36689</v>
          </cell>
          <cell r="H5329">
            <v>240</v>
          </cell>
          <cell r="I5329">
            <v>3</v>
          </cell>
          <cell r="J5329">
            <v>1</v>
          </cell>
        </row>
        <row r="5330">
          <cell r="A5330" t="str">
            <v>SLT5</v>
          </cell>
          <cell r="B5330" t="str">
            <v>Secondary Service Less than 5 kW</v>
          </cell>
          <cell r="C5330">
            <v>30</v>
          </cell>
          <cell r="D5330">
            <v>20</v>
          </cell>
          <cell r="E5330" t="str">
            <v>R=AB1</v>
          </cell>
          <cell r="F5330">
            <v>1</v>
          </cell>
          <cell r="G5330">
            <v>36678</v>
          </cell>
          <cell r="H5330">
            <v>240</v>
          </cell>
          <cell r="I5330">
            <v>3</v>
          </cell>
          <cell r="J5330">
            <v>1</v>
          </cell>
        </row>
        <row r="5331">
          <cell r="A5331" t="str">
            <v>SLT5</v>
          </cell>
          <cell r="B5331" t="str">
            <v>Secondary Service Less than 5 kW</v>
          </cell>
          <cell r="C5331">
            <v>30</v>
          </cell>
          <cell r="D5331">
            <v>20</v>
          </cell>
          <cell r="E5331" t="str">
            <v>R=AB1</v>
          </cell>
          <cell r="F5331">
            <v>1</v>
          </cell>
          <cell r="G5331">
            <v>36605</v>
          </cell>
          <cell r="H5331">
            <v>240</v>
          </cell>
          <cell r="I5331">
            <v>3</v>
          </cell>
          <cell r="J5331">
            <v>5</v>
          </cell>
        </row>
        <row r="5332">
          <cell r="A5332" t="str">
            <v>SLT5</v>
          </cell>
          <cell r="B5332" t="str">
            <v>Secondary Service Less than 5 kW</v>
          </cell>
          <cell r="C5332">
            <v>30</v>
          </cell>
          <cell r="D5332">
            <v>20</v>
          </cell>
          <cell r="E5332" t="str">
            <v>R=AB1</v>
          </cell>
          <cell r="F5332">
            <v>1</v>
          </cell>
          <cell r="G5332">
            <v>36929</v>
          </cell>
          <cell r="H5332">
            <v>240</v>
          </cell>
          <cell r="I5332">
            <v>3</v>
          </cell>
          <cell r="J5332">
            <v>6</v>
          </cell>
        </row>
        <row r="5333">
          <cell r="A5333" t="str">
            <v>SLT5</v>
          </cell>
          <cell r="B5333" t="str">
            <v>Secondary Service Less than 5 kW</v>
          </cell>
          <cell r="C5333">
            <v>30</v>
          </cell>
          <cell r="D5333">
            <v>20</v>
          </cell>
          <cell r="E5333" t="str">
            <v>R=AB1</v>
          </cell>
          <cell r="F5333">
            <v>1</v>
          </cell>
          <cell r="G5333">
            <v>36956</v>
          </cell>
          <cell r="H5333">
            <v>240</v>
          </cell>
          <cell r="I5333">
            <v>3</v>
          </cell>
          <cell r="J5333">
            <v>10</v>
          </cell>
        </row>
        <row r="5334">
          <cell r="A5334" t="str">
            <v>SLT5</v>
          </cell>
          <cell r="B5334" t="str">
            <v>Secondary Service Less than 5 kW</v>
          </cell>
          <cell r="C5334">
            <v>30</v>
          </cell>
          <cell r="D5334">
            <v>25</v>
          </cell>
          <cell r="E5334" t="str">
            <v>R=A1D1</v>
          </cell>
          <cell r="F5334">
            <v>1</v>
          </cell>
          <cell r="G5334">
            <v>37117</v>
          </cell>
          <cell r="H5334">
            <v>999</v>
          </cell>
          <cell r="I5334">
            <v>3</v>
          </cell>
          <cell r="J5334">
            <v>1</v>
          </cell>
        </row>
        <row r="5335">
          <cell r="A5335" t="str">
            <v>SLT5</v>
          </cell>
          <cell r="B5335" t="str">
            <v>Secondary Service Less than 5 kW</v>
          </cell>
          <cell r="C5335">
            <v>30</v>
          </cell>
          <cell r="D5335">
            <v>25</v>
          </cell>
          <cell r="E5335" t="str">
            <v>R=A1D1</v>
          </cell>
          <cell r="F5335">
            <v>1</v>
          </cell>
          <cell r="G5335">
            <v>37466</v>
          </cell>
          <cell r="H5335">
            <v>999</v>
          </cell>
          <cell r="I5335">
            <v>3</v>
          </cell>
          <cell r="J5335">
            <v>1</v>
          </cell>
        </row>
        <row r="5336">
          <cell r="A5336" t="str">
            <v>SLT5</v>
          </cell>
          <cell r="B5336" t="str">
            <v>Secondary Service Less than 5 kW</v>
          </cell>
          <cell r="C5336">
            <v>30</v>
          </cell>
          <cell r="D5336">
            <v>20</v>
          </cell>
          <cell r="E5336" t="str">
            <v>R=AB1</v>
          </cell>
          <cell r="F5336">
            <v>1</v>
          </cell>
          <cell r="G5336">
            <v>37384</v>
          </cell>
          <cell r="H5336">
            <v>240</v>
          </cell>
          <cell r="I5336">
            <v>3</v>
          </cell>
          <cell r="J5336">
            <v>15</v>
          </cell>
        </row>
        <row r="5337">
          <cell r="A5337" t="str">
            <v>SLT5</v>
          </cell>
          <cell r="B5337" t="str">
            <v>Secondary Service Less than 5 kW</v>
          </cell>
          <cell r="C5337">
            <v>30</v>
          </cell>
          <cell r="D5337">
            <v>25</v>
          </cell>
          <cell r="E5337" t="str">
            <v>R=A1D1</v>
          </cell>
          <cell r="F5337">
            <v>1</v>
          </cell>
          <cell r="G5337">
            <v>38727</v>
          </cell>
          <cell r="H5337">
            <v>999</v>
          </cell>
          <cell r="I5337">
            <v>3</v>
          </cell>
          <cell r="J5337">
            <v>1</v>
          </cell>
        </row>
        <row r="5338">
          <cell r="A5338" t="str">
            <v>SLT5</v>
          </cell>
          <cell r="B5338" t="str">
            <v>Secondary Service Less than 5 kW</v>
          </cell>
          <cell r="C5338">
            <v>30</v>
          </cell>
          <cell r="D5338">
            <v>25</v>
          </cell>
          <cell r="E5338" t="str">
            <v>R=A1D1</v>
          </cell>
          <cell r="F5338">
            <v>1</v>
          </cell>
          <cell r="G5338">
            <v>39246</v>
          </cell>
          <cell r="H5338">
            <v>240</v>
          </cell>
          <cell r="I5338">
            <v>3</v>
          </cell>
          <cell r="J5338">
            <v>8</v>
          </cell>
        </row>
        <row r="5339">
          <cell r="A5339" t="str">
            <v>SLT5</v>
          </cell>
          <cell r="B5339" t="str">
            <v>Secondary Service Less than 5 kW</v>
          </cell>
          <cell r="C5339">
            <v>30</v>
          </cell>
          <cell r="D5339">
            <v>25</v>
          </cell>
          <cell r="E5339" t="str">
            <v>R=A1D1</v>
          </cell>
          <cell r="F5339">
            <v>1</v>
          </cell>
          <cell r="G5339">
            <v>39520</v>
          </cell>
          <cell r="H5339">
            <v>240</v>
          </cell>
          <cell r="I5339">
            <v>3</v>
          </cell>
          <cell r="J5339">
            <v>5</v>
          </cell>
        </row>
        <row r="5340">
          <cell r="A5340" t="str">
            <v>SLT5</v>
          </cell>
          <cell r="B5340" t="str">
            <v>Secondary Service Less than 5 kW</v>
          </cell>
          <cell r="C5340">
            <v>30</v>
          </cell>
          <cell r="D5340">
            <v>20</v>
          </cell>
          <cell r="E5340" t="str">
            <v>R=MX</v>
          </cell>
          <cell r="F5340">
            <v>1</v>
          </cell>
          <cell r="G5340">
            <v>39596</v>
          </cell>
          <cell r="H5340">
            <v>240</v>
          </cell>
          <cell r="I5340">
            <v>3</v>
          </cell>
          <cell r="J5340">
            <v>7</v>
          </cell>
        </row>
        <row r="5341">
          <cell r="A5341" t="str">
            <v>SLT5</v>
          </cell>
          <cell r="B5341" t="str">
            <v>Secondary Service Less than 5 kW</v>
          </cell>
          <cell r="C5341">
            <v>30</v>
          </cell>
          <cell r="D5341">
            <v>20</v>
          </cell>
          <cell r="E5341" t="str">
            <v>R=MX</v>
          </cell>
          <cell r="F5341">
            <v>1</v>
          </cell>
          <cell r="G5341">
            <v>39601</v>
          </cell>
          <cell r="H5341">
            <v>240</v>
          </cell>
          <cell r="I5341">
            <v>3</v>
          </cell>
          <cell r="J5341">
            <v>10</v>
          </cell>
        </row>
        <row r="5342">
          <cell r="A5342" t="str">
            <v>SLT5</v>
          </cell>
          <cell r="B5342" t="str">
            <v>Secondary Service Less than 5 kW</v>
          </cell>
          <cell r="C5342">
            <v>30</v>
          </cell>
          <cell r="D5342">
            <v>20</v>
          </cell>
          <cell r="E5342" t="str">
            <v>R=MX</v>
          </cell>
          <cell r="F5342">
            <v>1</v>
          </cell>
          <cell r="G5342">
            <v>39604</v>
          </cell>
          <cell r="H5342">
            <v>240</v>
          </cell>
          <cell r="I5342">
            <v>3</v>
          </cell>
          <cell r="J5342">
            <v>12</v>
          </cell>
        </row>
        <row r="5343">
          <cell r="A5343" t="str">
            <v>SLT5</v>
          </cell>
          <cell r="B5343" t="str">
            <v>Secondary Service Less than 5 kW</v>
          </cell>
          <cell r="C5343">
            <v>30</v>
          </cell>
          <cell r="D5343">
            <v>25</v>
          </cell>
          <cell r="E5343" t="str">
            <v>R=A1D1</v>
          </cell>
          <cell r="F5343">
            <v>1</v>
          </cell>
          <cell r="G5343">
            <v>39657</v>
          </cell>
          <cell r="H5343">
            <v>240</v>
          </cell>
          <cell r="I5343">
            <v>3</v>
          </cell>
          <cell r="J5343">
            <v>1</v>
          </cell>
        </row>
        <row r="5344">
          <cell r="A5344" t="str">
            <v>SLT5</v>
          </cell>
          <cell r="B5344" t="str">
            <v>Secondary Service Less than 5 kW</v>
          </cell>
          <cell r="C5344">
            <v>30</v>
          </cell>
          <cell r="D5344">
            <v>20</v>
          </cell>
          <cell r="E5344" t="str">
            <v>R=MX</v>
          </cell>
          <cell r="F5344">
            <v>1</v>
          </cell>
          <cell r="G5344">
            <v>39777</v>
          </cell>
          <cell r="H5344">
            <v>240</v>
          </cell>
          <cell r="I5344">
            <v>3</v>
          </cell>
          <cell r="J5344">
            <v>16</v>
          </cell>
        </row>
        <row r="5345">
          <cell r="A5345" t="str">
            <v>SLT5</v>
          </cell>
          <cell r="B5345" t="str">
            <v>Secondary Service Less than 5 kW</v>
          </cell>
          <cell r="C5345">
            <v>30</v>
          </cell>
          <cell r="D5345">
            <v>20</v>
          </cell>
          <cell r="E5345" t="str">
            <v>R=MX</v>
          </cell>
          <cell r="F5345">
            <v>1</v>
          </cell>
          <cell r="G5345">
            <v>39907</v>
          </cell>
          <cell r="H5345">
            <v>240</v>
          </cell>
          <cell r="I5345">
            <v>3</v>
          </cell>
          <cell r="J5345">
            <v>21</v>
          </cell>
        </row>
        <row r="5346">
          <cell r="A5346" t="str">
            <v>SLT5</v>
          </cell>
          <cell r="B5346" t="str">
            <v>Secondary Service Less than 5 kW</v>
          </cell>
          <cell r="C5346">
            <v>30</v>
          </cell>
          <cell r="D5346">
            <v>20</v>
          </cell>
          <cell r="E5346" t="str">
            <v>R=MX</v>
          </cell>
          <cell r="F5346">
            <v>1</v>
          </cell>
          <cell r="G5346">
            <v>39928</v>
          </cell>
          <cell r="H5346">
            <v>240</v>
          </cell>
          <cell r="I5346">
            <v>3</v>
          </cell>
          <cell r="J5346">
            <v>3</v>
          </cell>
        </row>
        <row r="5347">
          <cell r="A5347" t="str">
            <v>SLT5</v>
          </cell>
          <cell r="B5347" t="str">
            <v>Secondary Service Less than 5 kW</v>
          </cell>
          <cell r="C5347">
            <v>30</v>
          </cell>
          <cell r="D5347">
            <v>20</v>
          </cell>
          <cell r="E5347" t="str">
            <v>S=I210+CE</v>
          </cell>
          <cell r="F5347">
            <v>1</v>
          </cell>
          <cell r="G5347">
            <v>39976</v>
          </cell>
          <cell r="H5347">
            <v>240</v>
          </cell>
          <cell r="I5347">
            <v>3</v>
          </cell>
          <cell r="J5347">
            <v>2</v>
          </cell>
        </row>
        <row r="5348">
          <cell r="A5348" t="str">
            <v>SLT5</v>
          </cell>
          <cell r="B5348" t="str">
            <v>Secondary Service Less than 5 kW</v>
          </cell>
          <cell r="C5348">
            <v>30</v>
          </cell>
          <cell r="D5348">
            <v>20</v>
          </cell>
          <cell r="E5348" t="str">
            <v>R=MX</v>
          </cell>
          <cell r="F5348">
            <v>1</v>
          </cell>
          <cell r="G5348">
            <v>39975</v>
          </cell>
          <cell r="H5348">
            <v>240</v>
          </cell>
          <cell r="I5348">
            <v>3</v>
          </cell>
          <cell r="J5348">
            <v>13</v>
          </cell>
        </row>
        <row r="5349">
          <cell r="A5349" t="str">
            <v>SLT5</v>
          </cell>
          <cell r="B5349" t="str">
            <v>Secondary Service Less than 5 kW</v>
          </cell>
          <cell r="C5349">
            <v>30</v>
          </cell>
          <cell r="D5349">
            <v>25</v>
          </cell>
          <cell r="E5349" t="str">
            <v>R=DXMS</v>
          </cell>
          <cell r="F5349">
            <v>1</v>
          </cell>
          <cell r="H5349">
            <v>240</v>
          </cell>
          <cell r="I5349">
            <v>3</v>
          </cell>
          <cell r="J5349">
            <v>12</v>
          </cell>
        </row>
        <row r="5350">
          <cell r="A5350" t="str">
            <v>SLT5</v>
          </cell>
          <cell r="B5350" t="str">
            <v>Secondary Service Less than 5 kW</v>
          </cell>
          <cell r="C5350">
            <v>30</v>
          </cell>
          <cell r="D5350">
            <v>20</v>
          </cell>
          <cell r="E5350" t="str">
            <v>R=I70S</v>
          </cell>
          <cell r="F5350">
            <v>1</v>
          </cell>
          <cell r="H5350">
            <v>240</v>
          </cell>
          <cell r="I5350">
            <v>3</v>
          </cell>
          <cell r="J5350">
            <v>1</v>
          </cell>
        </row>
        <row r="5351">
          <cell r="A5351" t="str">
            <v>SLT5</v>
          </cell>
          <cell r="B5351" t="str">
            <v>Secondary Service Less than 5 kW</v>
          </cell>
          <cell r="C5351">
            <v>30</v>
          </cell>
          <cell r="D5351">
            <v>20</v>
          </cell>
          <cell r="E5351" t="str">
            <v>R=AB1</v>
          </cell>
          <cell r="F5351">
            <v>1</v>
          </cell>
          <cell r="H5351">
            <v>240</v>
          </cell>
          <cell r="I5351">
            <v>4</v>
          </cell>
          <cell r="J5351">
            <v>2</v>
          </cell>
        </row>
        <row r="5352">
          <cell r="A5352" t="str">
            <v>SLT5</v>
          </cell>
          <cell r="B5352" t="str">
            <v>Secondary Service Less than 5 kW</v>
          </cell>
          <cell r="C5352">
            <v>30</v>
          </cell>
          <cell r="D5352">
            <v>25</v>
          </cell>
          <cell r="E5352" t="str">
            <v>R=D5SH</v>
          </cell>
          <cell r="F5352">
            <v>1</v>
          </cell>
          <cell r="H5352">
            <v>240</v>
          </cell>
          <cell r="I5352">
            <v>3</v>
          </cell>
          <cell r="J5352">
            <v>4</v>
          </cell>
        </row>
        <row r="5353">
          <cell r="A5353" t="str">
            <v>SLT5</v>
          </cell>
          <cell r="B5353" t="str">
            <v>Secondary Service Less than 5 kW</v>
          </cell>
          <cell r="C5353">
            <v>30</v>
          </cell>
          <cell r="D5353">
            <v>25</v>
          </cell>
          <cell r="E5353" t="str">
            <v>R=D2SH</v>
          </cell>
          <cell r="F5353">
            <v>1</v>
          </cell>
          <cell r="H5353">
            <v>240</v>
          </cell>
          <cell r="I5353">
            <v>3</v>
          </cell>
          <cell r="J5353">
            <v>1</v>
          </cell>
        </row>
        <row r="5354">
          <cell r="A5354" t="str">
            <v>SLT5</v>
          </cell>
          <cell r="B5354" t="str">
            <v>Secondary Service Less than 5 kW</v>
          </cell>
          <cell r="C5354">
            <v>30</v>
          </cell>
          <cell r="D5354">
            <v>20</v>
          </cell>
          <cell r="E5354" t="str">
            <v>R=AB1</v>
          </cell>
          <cell r="F5354">
            <v>1</v>
          </cell>
          <cell r="G5354">
            <v>38475</v>
          </cell>
          <cell r="H5354">
            <v>240</v>
          </cell>
          <cell r="I5354">
            <v>3</v>
          </cell>
          <cell r="J5354">
            <v>29</v>
          </cell>
        </row>
        <row r="5355">
          <cell r="A5355" t="str">
            <v>SLT5</v>
          </cell>
          <cell r="B5355" t="str">
            <v>Secondary Service Less than 5 kW</v>
          </cell>
          <cell r="C5355">
            <v>30</v>
          </cell>
          <cell r="D5355">
            <v>20</v>
          </cell>
          <cell r="E5355" t="str">
            <v>R=AB1</v>
          </cell>
          <cell r="F5355">
            <v>1</v>
          </cell>
          <cell r="G5355">
            <v>38230</v>
          </cell>
          <cell r="H5355">
            <v>240</v>
          </cell>
          <cell r="I5355">
            <v>3</v>
          </cell>
          <cell r="J5355">
            <v>18</v>
          </cell>
        </row>
        <row r="5356">
          <cell r="A5356" t="str">
            <v>SLT5</v>
          </cell>
          <cell r="B5356" t="str">
            <v>Secondary Service Less than 5 kW</v>
          </cell>
          <cell r="C5356">
            <v>30</v>
          </cell>
          <cell r="D5356">
            <v>20</v>
          </cell>
          <cell r="E5356" t="str">
            <v>R=AB1</v>
          </cell>
          <cell r="F5356">
            <v>1</v>
          </cell>
          <cell r="G5356">
            <v>38292</v>
          </cell>
          <cell r="H5356">
            <v>240</v>
          </cell>
          <cell r="I5356">
            <v>3</v>
          </cell>
          <cell r="J5356">
            <v>24</v>
          </cell>
        </row>
        <row r="5357">
          <cell r="A5357" t="str">
            <v>SLT5</v>
          </cell>
          <cell r="B5357" t="str">
            <v>Secondary Service Less than 5 kW</v>
          </cell>
          <cell r="C5357">
            <v>30</v>
          </cell>
          <cell r="D5357">
            <v>20</v>
          </cell>
          <cell r="E5357" t="str">
            <v>R=AB1</v>
          </cell>
          <cell r="F5357">
            <v>1</v>
          </cell>
          <cell r="G5357">
            <v>38327</v>
          </cell>
          <cell r="H5357">
            <v>240</v>
          </cell>
          <cell r="I5357">
            <v>3</v>
          </cell>
          <cell r="J5357">
            <v>3</v>
          </cell>
        </row>
        <row r="5358">
          <cell r="A5358" t="str">
            <v>SLT5</v>
          </cell>
          <cell r="B5358" t="str">
            <v>Secondary Service Less than 5 kW</v>
          </cell>
          <cell r="C5358">
            <v>30</v>
          </cell>
          <cell r="D5358">
            <v>25</v>
          </cell>
          <cell r="E5358" t="str">
            <v>R=A1D1</v>
          </cell>
          <cell r="F5358">
            <v>1</v>
          </cell>
          <cell r="G5358">
            <v>38055</v>
          </cell>
          <cell r="H5358">
            <v>999</v>
          </cell>
          <cell r="I5358">
            <v>3</v>
          </cell>
          <cell r="J5358">
            <v>1</v>
          </cell>
        </row>
        <row r="5359">
          <cell r="A5359" t="str">
            <v>SLT5</v>
          </cell>
          <cell r="B5359" t="str">
            <v>Secondary Service Less than 5 kW</v>
          </cell>
          <cell r="C5359">
            <v>30</v>
          </cell>
          <cell r="D5359">
            <v>25</v>
          </cell>
          <cell r="E5359" t="str">
            <v>R=A1D1</v>
          </cell>
          <cell r="F5359">
            <v>1</v>
          </cell>
          <cell r="G5359">
            <v>38450</v>
          </cell>
          <cell r="H5359">
            <v>240</v>
          </cell>
          <cell r="I5359">
            <v>3</v>
          </cell>
          <cell r="J5359">
            <v>2</v>
          </cell>
        </row>
        <row r="5360">
          <cell r="A5360" t="str">
            <v>SLT5</v>
          </cell>
          <cell r="B5360" t="str">
            <v>Secondary Service Less than 5 kW</v>
          </cell>
          <cell r="C5360">
            <v>30</v>
          </cell>
          <cell r="D5360">
            <v>25</v>
          </cell>
          <cell r="E5360" t="str">
            <v>R=J5SD</v>
          </cell>
          <cell r="F5360">
            <v>1</v>
          </cell>
          <cell r="H5360">
            <v>240</v>
          </cell>
          <cell r="I5360">
            <v>3</v>
          </cell>
          <cell r="J5360">
            <v>3</v>
          </cell>
        </row>
        <row r="5361">
          <cell r="A5361" t="str">
            <v>SLT5</v>
          </cell>
          <cell r="B5361" t="str">
            <v>Secondary Service Less than 5 kW</v>
          </cell>
          <cell r="C5361">
            <v>30</v>
          </cell>
          <cell r="D5361">
            <v>20</v>
          </cell>
          <cell r="E5361" t="str">
            <v>R=MQS</v>
          </cell>
          <cell r="F5361">
            <v>1</v>
          </cell>
          <cell r="H5361">
            <v>240</v>
          </cell>
          <cell r="I5361">
            <v>3</v>
          </cell>
          <cell r="J5361">
            <v>4</v>
          </cell>
        </row>
        <row r="5362">
          <cell r="A5362" t="str">
            <v>SLT5</v>
          </cell>
          <cell r="B5362" t="str">
            <v>Secondary Service Less than 5 kW</v>
          </cell>
          <cell r="C5362">
            <v>30</v>
          </cell>
          <cell r="D5362">
            <v>25</v>
          </cell>
          <cell r="E5362" t="str">
            <v>R=A1D1</v>
          </cell>
          <cell r="F5362">
            <v>1</v>
          </cell>
          <cell r="G5362">
            <v>37931</v>
          </cell>
          <cell r="H5362">
            <v>240</v>
          </cell>
          <cell r="I5362">
            <v>3</v>
          </cell>
          <cell r="J5362">
            <v>4</v>
          </cell>
        </row>
        <row r="5363">
          <cell r="A5363" t="str">
            <v>SLT5</v>
          </cell>
          <cell r="B5363" t="str">
            <v>Secondary Service Less than 5 kW</v>
          </cell>
          <cell r="C5363">
            <v>30</v>
          </cell>
          <cell r="D5363">
            <v>25</v>
          </cell>
          <cell r="E5363" t="str">
            <v>R=A1D1</v>
          </cell>
          <cell r="F5363">
            <v>1</v>
          </cell>
          <cell r="H5363">
            <v>120</v>
          </cell>
          <cell r="I5363">
            <v>2</v>
          </cell>
          <cell r="J5363">
            <v>1</v>
          </cell>
        </row>
        <row r="5364">
          <cell r="A5364" t="str">
            <v>SLT5</v>
          </cell>
          <cell r="B5364" t="str">
            <v>Secondary Service Less than 5 kW</v>
          </cell>
          <cell r="C5364">
            <v>30</v>
          </cell>
          <cell r="D5364">
            <v>20</v>
          </cell>
          <cell r="E5364" t="str">
            <v>R=AB1</v>
          </cell>
          <cell r="F5364">
            <v>1</v>
          </cell>
          <cell r="G5364">
            <v>36162</v>
          </cell>
          <cell r="H5364">
            <v>240</v>
          </cell>
          <cell r="I5364">
            <v>3</v>
          </cell>
          <cell r="J5364">
            <v>2</v>
          </cell>
        </row>
        <row r="5365">
          <cell r="A5365" t="str">
            <v>SLT5</v>
          </cell>
          <cell r="B5365" t="str">
            <v>Secondary Service Less than 5 kW</v>
          </cell>
          <cell r="C5365">
            <v>30</v>
          </cell>
          <cell r="D5365">
            <v>20</v>
          </cell>
          <cell r="E5365" t="str">
            <v>R=AB1</v>
          </cell>
          <cell r="F5365">
            <v>1</v>
          </cell>
          <cell r="G5365">
            <v>36532</v>
          </cell>
          <cell r="H5365">
            <v>240</v>
          </cell>
          <cell r="I5365">
            <v>3</v>
          </cell>
          <cell r="J5365">
            <v>5</v>
          </cell>
        </row>
        <row r="5366">
          <cell r="A5366" t="str">
            <v>SLT5</v>
          </cell>
          <cell r="B5366" t="str">
            <v>Secondary Service Less than 5 kW</v>
          </cell>
          <cell r="C5366">
            <v>30</v>
          </cell>
          <cell r="D5366">
            <v>20</v>
          </cell>
          <cell r="E5366" t="str">
            <v>R=D5S</v>
          </cell>
          <cell r="F5366">
            <v>1</v>
          </cell>
          <cell r="G5366">
            <v>36672</v>
          </cell>
          <cell r="H5366">
            <v>240</v>
          </cell>
          <cell r="I5366">
            <v>3</v>
          </cell>
          <cell r="J5366">
            <v>1</v>
          </cell>
        </row>
        <row r="5367">
          <cell r="A5367" t="str">
            <v>SLT5</v>
          </cell>
          <cell r="B5367" t="str">
            <v>Secondary Service Less than 5 kW</v>
          </cell>
          <cell r="C5367">
            <v>30</v>
          </cell>
          <cell r="D5367">
            <v>20</v>
          </cell>
          <cell r="E5367" t="str">
            <v>R=AB1</v>
          </cell>
          <cell r="F5367">
            <v>1</v>
          </cell>
          <cell r="G5367">
            <v>36180</v>
          </cell>
          <cell r="H5367">
            <v>240</v>
          </cell>
          <cell r="I5367">
            <v>3</v>
          </cell>
          <cell r="J5367">
            <v>1</v>
          </cell>
        </row>
        <row r="5368">
          <cell r="A5368" t="str">
            <v>SLT5</v>
          </cell>
          <cell r="B5368" t="str">
            <v>Secondary Service Less than 5 kW</v>
          </cell>
          <cell r="C5368">
            <v>30</v>
          </cell>
          <cell r="D5368">
            <v>20</v>
          </cell>
          <cell r="E5368" t="str">
            <v>R=A1D1ND</v>
          </cell>
          <cell r="F5368">
            <v>1</v>
          </cell>
          <cell r="G5368">
            <v>38727</v>
          </cell>
          <cell r="H5368">
            <v>999</v>
          </cell>
          <cell r="I5368">
            <v>3</v>
          </cell>
          <cell r="J5368">
            <v>1</v>
          </cell>
        </row>
        <row r="5369">
          <cell r="A5369" t="str">
            <v>SLT5</v>
          </cell>
          <cell r="B5369" t="str">
            <v>Secondary Service Less than 5 kW</v>
          </cell>
          <cell r="C5369">
            <v>30</v>
          </cell>
          <cell r="D5369">
            <v>25</v>
          </cell>
          <cell r="E5369" t="str">
            <v>R=A1D1</v>
          </cell>
          <cell r="F5369">
            <v>1</v>
          </cell>
          <cell r="G5369">
            <v>38833</v>
          </cell>
          <cell r="H5369">
            <v>240</v>
          </cell>
          <cell r="I5369">
            <v>3</v>
          </cell>
          <cell r="J5369">
            <v>4</v>
          </cell>
        </row>
        <row r="5370">
          <cell r="A5370" t="str">
            <v>SLT5</v>
          </cell>
          <cell r="B5370" t="str">
            <v>Secondary Service Less than 5 kW</v>
          </cell>
          <cell r="C5370">
            <v>30</v>
          </cell>
          <cell r="D5370">
            <v>20</v>
          </cell>
          <cell r="E5370" t="str">
            <v>R=AB1</v>
          </cell>
          <cell r="F5370">
            <v>1</v>
          </cell>
          <cell r="G5370">
            <v>38908</v>
          </cell>
          <cell r="H5370">
            <v>240</v>
          </cell>
          <cell r="I5370">
            <v>3</v>
          </cell>
          <cell r="J5370">
            <v>17</v>
          </cell>
        </row>
        <row r="5371">
          <cell r="A5371" t="str">
            <v>SLT5</v>
          </cell>
          <cell r="B5371" t="str">
            <v>Secondary Service Less than 5 kW</v>
          </cell>
          <cell r="C5371">
            <v>30</v>
          </cell>
          <cell r="D5371">
            <v>20</v>
          </cell>
          <cell r="E5371" t="str">
            <v>R=A1D1ND</v>
          </cell>
          <cell r="F5371">
            <v>1</v>
          </cell>
          <cell r="G5371">
            <v>38874</v>
          </cell>
          <cell r="H5371">
            <v>999</v>
          </cell>
          <cell r="I5371">
            <v>3</v>
          </cell>
          <cell r="J5371">
            <v>1</v>
          </cell>
        </row>
        <row r="5372">
          <cell r="A5372" t="str">
            <v>SLT5</v>
          </cell>
          <cell r="B5372" t="str">
            <v>Secondary Service Less than 5 kW</v>
          </cell>
          <cell r="C5372">
            <v>30</v>
          </cell>
          <cell r="D5372">
            <v>20</v>
          </cell>
          <cell r="E5372" t="str">
            <v>R=AB1</v>
          </cell>
          <cell r="F5372">
            <v>1</v>
          </cell>
          <cell r="G5372">
            <v>39146</v>
          </cell>
          <cell r="H5372">
            <v>240</v>
          </cell>
          <cell r="I5372">
            <v>3</v>
          </cell>
          <cell r="J5372">
            <v>28</v>
          </cell>
        </row>
        <row r="5373">
          <cell r="A5373" t="str">
            <v>SLT5</v>
          </cell>
          <cell r="B5373" t="str">
            <v>Secondary Service Less than 5 kW</v>
          </cell>
          <cell r="C5373">
            <v>30</v>
          </cell>
          <cell r="D5373">
            <v>25</v>
          </cell>
          <cell r="E5373" t="str">
            <v>R=A1D1</v>
          </cell>
          <cell r="F5373">
            <v>1</v>
          </cell>
          <cell r="G5373">
            <v>39090</v>
          </cell>
          <cell r="H5373">
            <v>240</v>
          </cell>
          <cell r="I5373">
            <v>3</v>
          </cell>
          <cell r="J5373">
            <v>5</v>
          </cell>
        </row>
        <row r="5374">
          <cell r="A5374" t="str">
            <v>SLT5</v>
          </cell>
          <cell r="B5374" t="str">
            <v>Secondary Service Less than 5 kW</v>
          </cell>
          <cell r="C5374">
            <v>30</v>
          </cell>
          <cell r="D5374">
            <v>25</v>
          </cell>
          <cell r="E5374" t="str">
            <v>R=A1D1</v>
          </cell>
          <cell r="F5374">
            <v>1</v>
          </cell>
          <cell r="G5374">
            <v>39366</v>
          </cell>
          <cell r="H5374">
            <v>240</v>
          </cell>
          <cell r="I5374">
            <v>3</v>
          </cell>
          <cell r="J5374">
            <v>15</v>
          </cell>
        </row>
        <row r="5375">
          <cell r="A5375" t="str">
            <v>SLT5</v>
          </cell>
          <cell r="B5375" t="str">
            <v>Secondary Service Less than 5 kW</v>
          </cell>
          <cell r="C5375">
            <v>30</v>
          </cell>
          <cell r="D5375">
            <v>25</v>
          </cell>
          <cell r="E5375" t="str">
            <v>R=A1D1</v>
          </cell>
          <cell r="F5375">
            <v>1</v>
          </cell>
          <cell r="G5375">
            <v>39450</v>
          </cell>
          <cell r="H5375">
            <v>240</v>
          </cell>
          <cell r="I5375">
            <v>3</v>
          </cell>
          <cell r="J5375">
            <v>6</v>
          </cell>
        </row>
        <row r="5376">
          <cell r="A5376" t="str">
            <v>SLT5</v>
          </cell>
          <cell r="B5376" t="str">
            <v>Secondary Service Less than 5 kW</v>
          </cell>
          <cell r="C5376">
            <v>30</v>
          </cell>
          <cell r="D5376">
            <v>20</v>
          </cell>
          <cell r="E5376" t="str">
            <v>A=ALF</v>
          </cell>
          <cell r="F5376">
            <v>1</v>
          </cell>
          <cell r="G5376">
            <v>39533</v>
          </cell>
          <cell r="H5376">
            <v>240</v>
          </cell>
          <cell r="I5376">
            <v>3</v>
          </cell>
          <cell r="J5376">
            <v>54</v>
          </cell>
        </row>
        <row r="5377">
          <cell r="A5377" t="str">
            <v>SLT5</v>
          </cell>
          <cell r="B5377" t="str">
            <v>Secondary Service Less than 5 kW</v>
          </cell>
          <cell r="C5377">
            <v>30</v>
          </cell>
          <cell r="D5377">
            <v>20</v>
          </cell>
          <cell r="E5377" t="str">
            <v>R=MX</v>
          </cell>
          <cell r="F5377">
            <v>1</v>
          </cell>
          <cell r="G5377">
            <v>39585</v>
          </cell>
          <cell r="H5377">
            <v>240</v>
          </cell>
          <cell r="I5377">
            <v>3</v>
          </cell>
          <cell r="J5377">
            <v>3</v>
          </cell>
        </row>
        <row r="5378">
          <cell r="A5378" t="str">
            <v>SLT5</v>
          </cell>
          <cell r="B5378" t="str">
            <v>Secondary Service Less than 5 kW</v>
          </cell>
          <cell r="C5378">
            <v>30</v>
          </cell>
          <cell r="D5378">
            <v>20</v>
          </cell>
          <cell r="E5378" t="str">
            <v>R=MX</v>
          </cell>
          <cell r="F5378">
            <v>1</v>
          </cell>
          <cell r="G5378">
            <v>39659</v>
          </cell>
          <cell r="H5378">
            <v>240</v>
          </cell>
          <cell r="I5378">
            <v>3</v>
          </cell>
          <cell r="J5378">
            <v>18</v>
          </cell>
        </row>
        <row r="5379">
          <cell r="A5379" t="str">
            <v>SLT5</v>
          </cell>
          <cell r="B5379" t="str">
            <v>Secondary Service Less than 5 kW</v>
          </cell>
          <cell r="C5379">
            <v>30</v>
          </cell>
          <cell r="D5379">
            <v>20</v>
          </cell>
          <cell r="E5379" t="str">
            <v>R=MX</v>
          </cell>
          <cell r="F5379">
            <v>1</v>
          </cell>
          <cell r="G5379">
            <v>39924</v>
          </cell>
          <cell r="H5379">
            <v>240</v>
          </cell>
          <cell r="I5379">
            <v>3</v>
          </cell>
          <cell r="J5379">
            <v>22</v>
          </cell>
        </row>
        <row r="5380">
          <cell r="A5380" t="str">
            <v>SLT5</v>
          </cell>
          <cell r="B5380" t="str">
            <v>Secondary Service Less than 5 kW</v>
          </cell>
          <cell r="C5380">
            <v>30</v>
          </cell>
          <cell r="D5380">
            <v>20</v>
          </cell>
          <cell r="E5380" t="str">
            <v>R=MX</v>
          </cell>
          <cell r="F5380">
            <v>1</v>
          </cell>
          <cell r="G5380">
            <v>39949</v>
          </cell>
          <cell r="H5380">
            <v>240</v>
          </cell>
          <cell r="I5380">
            <v>3</v>
          </cell>
          <cell r="J5380">
            <v>12</v>
          </cell>
        </row>
        <row r="5381">
          <cell r="A5381" t="str">
            <v>SLT5</v>
          </cell>
          <cell r="B5381" t="str">
            <v>Secondary Service Less than 5 kW</v>
          </cell>
          <cell r="C5381">
            <v>30</v>
          </cell>
          <cell r="D5381">
            <v>20</v>
          </cell>
          <cell r="E5381" t="str">
            <v>R=MX</v>
          </cell>
          <cell r="F5381">
            <v>1</v>
          </cell>
          <cell r="G5381">
            <v>39845</v>
          </cell>
          <cell r="H5381">
            <v>240</v>
          </cell>
          <cell r="I5381">
            <v>3</v>
          </cell>
          <cell r="J5381">
            <v>19</v>
          </cell>
        </row>
        <row r="5382">
          <cell r="A5382" t="str">
            <v>SLT5</v>
          </cell>
          <cell r="B5382" t="str">
            <v>Secondary Service Less than 5 kW</v>
          </cell>
          <cell r="C5382">
            <v>30</v>
          </cell>
          <cell r="D5382">
            <v>25</v>
          </cell>
          <cell r="E5382" t="str">
            <v>R=A1D1</v>
          </cell>
          <cell r="F5382">
            <v>1</v>
          </cell>
          <cell r="G5382">
            <v>39989</v>
          </cell>
          <cell r="H5382">
            <v>240</v>
          </cell>
          <cell r="I5382">
            <v>3</v>
          </cell>
          <cell r="J5382">
            <v>26</v>
          </cell>
        </row>
        <row r="5383">
          <cell r="A5383" t="str">
            <v>SLT5</v>
          </cell>
          <cell r="B5383" t="str">
            <v>Secondary Service Less than 5 kW</v>
          </cell>
          <cell r="C5383">
            <v>30</v>
          </cell>
          <cell r="D5383">
            <v>25</v>
          </cell>
          <cell r="E5383" t="str">
            <v>S=I210+CE</v>
          </cell>
          <cell r="F5383">
            <v>1</v>
          </cell>
          <cell r="G5383">
            <v>40142</v>
          </cell>
          <cell r="H5383">
            <v>240</v>
          </cell>
          <cell r="I5383">
            <v>3</v>
          </cell>
          <cell r="J5383">
            <v>27</v>
          </cell>
        </row>
        <row r="5384">
          <cell r="A5384" t="str">
            <v>SLT5</v>
          </cell>
          <cell r="B5384" t="str">
            <v>Secondary Service Less than 5 kW</v>
          </cell>
          <cell r="C5384">
            <v>30</v>
          </cell>
          <cell r="D5384">
            <v>25</v>
          </cell>
          <cell r="E5384" t="str">
            <v>S=I210+CE</v>
          </cell>
          <cell r="F5384">
            <v>1</v>
          </cell>
          <cell r="G5384">
            <v>40198</v>
          </cell>
          <cell r="H5384">
            <v>240</v>
          </cell>
          <cell r="I5384">
            <v>3</v>
          </cell>
          <cell r="J5384">
            <v>14</v>
          </cell>
        </row>
        <row r="5385">
          <cell r="A5385" t="str">
            <v>SLT5</v>
          </cell>
          <cell r="B5385" t="str">
            <v>Secondary Service Less than 5 kW</v>
          </cell>
          <cell r="C5385">
            <v>30</v>
          </cell>
          <cell r="D5385">
            <v>20</v>
          </cell>
          <cell r="E5385" t="str">
            <v>R=J5S</v>
          </cell>
          <cell r="F5385">
            <v>1</v>
          </cell>
          <cell r="H5385">
            <v>240</v>
          </cell>
          <cell r="I5385">
            <v>3</v>
          </cell>
          <cell r="J5385">
            <v>86</v>
          </cell>
        </row>
        <row r="5386">
          <cell r="A5386" t="str">
            <v>SLT5</v>
          </cell>
          <cell r="B5386" t="str">
            <v>Secondary Service Less than 5 kW</v>
          </cell>
          <cell r="C5386">
            <v>30</v>
          </cell>
          <cell r="D5386">
            <v>20</v>
          </cell>
          <cell r="E5386" t="str">
            <v>R=J5S</v>
          </cell>
          <cell r="F5386">
            <v>1</v>
          </cell>
          <cell r="H5386">
            <v>240</v>
          </cell>
          <cell r="I5386">
            <v>3</v>
          </cell>
          <cell r="J5386">
            <v>6</v>
          </cell>
        </row>
        <row r="5387">
          <cell r="A5387" t="str">
            <v>SLT5</v>
          </cell>
          <cell r="B5387" t="str">
            <v>Secondary Service Less than 5 kW</v>
          </cell>
          <cell r="C5387">
            <v>30</v>
          </cell>
          <cell r="D5387">
            <v>25</v>
          </cell>
          <cell r="E5387" t="str">
            <v>R=J5SD</v>
          </cell>
          <cell r="F5387">
            <v>1</v>
          </cell>
          <cell r="H5387">
            <v>240</v>
          </cell>
          <cell r="I5387">
            <v>3</v>
          </cell>
          <cell r="J5387">
            <v>34</v>
          </cell>
        </row>
        <row r="5388">
          <cell r="A5388" t="str">
            <v>SLT5</v>
          </cell>
          <cell r="B5388" t="str">
            <v>Secondary Service Less than 5 kW</v>
          </cell>
          <cell r="C5388">
            <v>30</v>
          </cell>
          <cell r="D5388">
            <v>20</v>
          </cell>
          <cell r="E5388" t="str">
            <v>R=TMS2S</v>
          </cell>
          <cell r="F5388">
            <v>1</v>
          </cell>
          <cell r="H5388">
            <v>240</v>
          </cell>
          <cell r="I5388">
            <v>3</v>
          </cell>
          <cell r="J5388">
            <v>7</v>
          </cell>
        </row>
        <row r="5389">
          <cell r="A5389" t="str">
            <v>SLT5</v>
          </cell>
          <cell r="B5389" t="str">
            <v>Secondary Service Less than 5 kW</v>
          </cell>
          <cell r="C5389">
            <v>30</v>
          </cell>
          <cell r="D5389">
            <v>25</v>
          </cell>
          <cell r="E5389" t="str">
            <v>R=A1D1</v>
          </cell>
          <cell r="F5389">
            <v>1</v>
          </cell>
          <cell r="G5389">
            <v>38055</v>
          </cell>
          <cell r="H5389">
            <v>240</v>
          </cell>
          <cell r="I5389">
            <v>3</v>
          </cell>
          <cell r="J5389">
            <v>44</v>
          </cell>
        </row>
        <row r="5390">
          <cell r="A5390" t="str">
            <v>SLT5</v>
          </cell>
          <cell r="B5390" t="str">
            <v>Secondary Service Less than 5 kW</v>
          </cell>
          <cell r="C5390">
            <v>30</v>
          </cell>
          <cell r="D5390">
            <v>20</v>
          </cell>
          <cell r="E5390" t="str">
            <v>R=AB1</v>
          </cell>
          <cell r="F5390">
            <v>1</v>
          </cell>
          <cell r="G5390">
            <v>38023</v>
          </cell>
          <cell r="H5390">
            <v>240</v>
          </cell>
          <cell r="I5390">
            <v>3</v>
          </cell>
          <cell r="J5390">
            <v>15</v>
          </cell>
        </row>
        <row r="5391">
          <cell r="A5391" t="str">
            <v>SLT5</v>
          </cell>
          <cell r="B5391" t="str">
            <v>Secondary Service Less than 5 kW</v>
          </cell>
          <cell r="C5391">
            <v>30</v>
          </cell>
          <cell r="D5391">
            <v>25</v>
          </cell>
          <cell r="E5391" t="str">
            <v>R=A1D1</v>
          </cell>
          <cell r="F5391">
            <v>1</v>
          </cell>
          <cell r="G5391">
            <v>38335</v>
          </cell>
          <cell r="H5391">
            <v>240</v>
          </cell>
          <cell r="I5391">
            <v>3</v>
          </cell>
          <cell r="J5391">
            <v>2</v>
          </cell>
        </row>
        <row r="5392">
          <cell r="A5392" t="str">
            <v>SLT5</v>
          </cell>
          <cell r="B5392" t="str">
            <v>Secondary Service Less than 5 kW</v>
          </cell>
          <cell r="C5392">
            <v>30</v>
          </cell>
          <cell r="D5392">
            <v>20</v>
          </cell>
          <cell r="E5392" t="str">
            <v>R=AB1</v>
          </cell>
          <cell r="F5392">
            <v>1</v>
          </cell>
          <cell r="G5392">
            <v>38202</v>
          </cell>
          <cell r="H5392">
            <v>240</v>
          </cell>
          <cell r="I5392">
            <v>3</v>
          </cell>
          <cell r="J5392">
            <v>1</v>
          </cell>
        </row>
        <row r="5393">
          <cell r="A5393" t="str">
            <v>SLT5</v>
          </cell>
          <cell r="B5393" t="str">
            <v>Secondary Service Less than 5 kW</v>
          </cell>
          <cell r="C5393">
            <v>30</v>
          </cell>
          <cell r="D5393">
            <v>25</v>
          </cell>
          <cell r="E5393" t="str">
            <v>R=A1D1</v>
          </cell>
          <cell r="F5393">
            <v>1</v>
          </cell>
          <cell r="G5393">
            <v>38520</v>
          </cell>
          <cell r="H5393">
            <v>240</v>
          </cell>
          <cell r="I5393">
            <v>3</v>
          </cell>
          <cell r="J5393">
            <v>5</v>
          </cell>
        </row>
        <row r="5394">
          <cell r="A5394" t="str">
            <v>SLT5</v>
          </cell>
          <cell r="B5394" t="str">
            <v>Secondary Service Less than 5 kW</v>
          </cell>
          <cell r="C5394">
            <v>30</v>
          </cell>
          <cell r="D5394">
            <v>20</v>
          </cell>
          <cell r="E5394" t="str">
            <v>R=MX</v>
          </cell>
          <cell r="F5394">
            <v>1</v>
          </cell>
          <cell r="G5394">
            <v>37690</v>
          </cell>
          <cell r="H5394">
            <v>240</v>
          </cell>
          <cell r="I5394">
            <v>3</v>
          </cell>
          <cell r="J5394">
            <v>20</v>
          </cell>
        </row>
        <row r="5395">
          <cell r="A5395" t="str">
            <v>SLT5</v>
          </cell>
          <cell r="B5395" t="str">
            <v>Secondary Service Less than 5 kW</v>
          </cell>
          <cell r="C5395">
            <v>30</v>
          </cell>
          <cell r="D5395">
            <v>25</v>
          </cell>
          <cell r="E5395" t="str">
            <v>R=A1D1</v>
          </cell>
          <cell r="F5395">
            <v>1</v>
          </cell>
          <cell r="G5395">
            <v>37818</v>
          </cell>
          <cell r="H5395">
            <v>240</v>
          </cell>
          <cell r="I5395">
            <v>3</v>
          </cell>
          <cell r="J5395">
            <v>4</v>
          </cell>
        </row>
        <row r="5396">
          <cell r="A5396" t="str">
            <v>SLT5</v>
          </cell>
          <cell r="B5396" t="str">
            <v>Secondary Service Less than 5 kW</v>
          </cell>
          <cell r="C5396">
            <v>30</v>
          </cell>
          <cell r="D5396">
            <v>20</v>
          </cell>
          <cell r="E5396" t="str">
            <v>R=AB1</v>
          </cell>
          <cell r="F5396">
            <v>1</v>
          </cell>
          <cell r="H5396">
            <v>240</v>
          </cell>
          <cell r="I5396">
            <v>3</v>
          </cell>
          <cell r="J5396">
            <v>1</v>
          </cell>
        </row>
        <row r="5397">
          <cell r="A5397" t="str">
            <v>SLT5</v>
          </cell>
          <cell r="B5397" t="str">
            <v>Secondary Service Less than 5 kW</v>
          </cell>
          <cell r="C5397">
            <v>30</v>
          </cell>
          <cell r="D5397">
            <v>20</v>
          </cell>
          <cell r="E5397" t="str">
            <v>R=AB1</v>
          </cell>
          <cell r="F5397">
            <v>1</v>
          </cell>
          <cell r="G5397">
            <v>36404</v>
          </cell>
          <cell r="H5397">
            <v>240</v>
          </cell>
          <cell r="I5397">
            <v>3</v>
          </cell>
          <cell r="J5397">
            <v>11</v>
          </cell>
        </row>
        <row r="5398">
          <cell r="A5398" t="str">
            <v>SLT5</v>
          </cell>
          <cell r="B5398" t="str">
            <v>Secondary Service Less than 5 kW</v>
          </cell>
          <cell r="C5398">
            <v>30</v>
          </cell>
          <cell r="D5398">
            <v>20</v>
          </cell>
          <cell r="E5398" t="str">
            <v>R=J5S</v>
          </cell>
          <cell r="F5398">
            <v>1</v>
          </cell>
          <cell r="G5398">
            <v>35431</v>
          </cell>
          <cell r="H5398">
            <v>240</v>
          </cell>
          <cell r="I5398">
            <v>3</v>
          </cell>
          <cell r="J5398">
            <v>1</v>
          </cell>
        </row>
        <row r="5399">
          <cell r="A5399" t="str">
            <v>SLT5</v>
          </cell>
          <cell r="B5399" t="str">
            <v>Secondary Service Less than 5 kW</v>
          </cell>
          <cell r="C5399">
            <v>30</v>
          </cell>
          <cell r="D5399">
            <v>20</v>
          </cell>
          <cell r="E5399" t="str">
            <v>R=AB1</v>
          </cell>
          <cell r="F5399">
            <v>1</v>
          </cell>
          <cell r="G5399">
            <v>35797</v>
          </cell>
          <cell r="H5399">
            <v>240</v>
          </cell>
          <cell r="I5399">
            <v>3</v>
          </cell>
          <cell r="J5399">
            <v>2</v>
          </cell>
        </row>
        <row r="5400">
          <cell r="A5400" t="str">
            <v>SLT5</v>
          </cell>
          <cell r="B5400" t="str">
            <v>Secondary Service Less than 5 kW</v>
          </cell>
          <cell r="C5400">
            <v>30</v>
          </cell>
          <cell r="D5400">
            <v>25</v>
          </cell>
          <cell r="E5400" t="str">
            <v>R=A1D1</v>
          </cell>
          <cell r="F5400">
            <v>1</v>
          </cell>
          <cell r="G5400">
            <v>36733</v>
          </cell>
          <cell r="H5400">
            <v>240</v>
          </cell>
          <cell r="I5400">
            <v>3</v>
          </cell>
          <cell r="J5400">
            <v>1</v>
          </cell>
        </row>
        <row r="5401">
          <cell r="A5401" t="str">
            <v>SLT5</v>
          </cell>
          <cell r="B5401" t="str">
            <v>Secondary Service Less than 5 kW</v>
          </cell>
          <cell r="C5401">
            <v>30</v>
          </cell>
          <cell r="D5401">
            <v>20</v>
          </cell>
          <cell r="E5401" t="str">
            <v>R=AB1</v>
          </cell>
          <cell r="F5401">
            <v>1</v>
          </cell>
          <cell r="G5401">
            <v>36592</v>
          </cell>
          <cell r="H5401">
            <v>240</v>
          </cell>
          <cell r="I5401">
            <v>3</v>
          </cell>
          <cell r="J5401">
            <v>3</v>
          </cell>
        </row>
        <row r="5402">
          <cell r="A5402" t="str">
            <v>SLT5</v>
          </cell>
          <cell r="B5402" t="str">
            <v>Secondary Service Less than 5 kW</v>
          </cell>
          <cell r="C5402">
            <v>30</v>
          </cell>
          <cell r="D5402">
            <v>20</v>
          </cell>
          <cell r="E5402" t="str">
            <v>R=AB1</v>
          </cell>
          <cell r="F5402">
            <v>1</v>
          </cell>
          <cell r="G5402">
            <v>36816</v>
          </cell>
          <cell r="H5402">
            <v>240</v>
          </cell>
          <cell r="I5402">
            <v>3</v>
          </cell>
          <cell r="J5402">
            <v>12</v>
          </cell>
        </row>
        <row r="5403">
          <cell r="A5403" t="str">
            <v>SLT5</v>
          </cell>
          <cell r="B5403" t="str">
            <v>Secondary Service Less than 5 kW</v>
          </cell>
          <cell r="C5403">
            <v>30</v>
          </cell>
          <cell r="D5403">
            <v>20</v>
          </cell>
          <cell r="E5403" t="str">
            <v>R=AB1</v>
          </cell>
          <cell r="F5403">
            <v>1</v>
          </cell>
          <cell r="G5403">
            <v>37071</v>
          </cell>
          <cell r="H5403">
            <v>240</v>
          </cell>
          <cell r="I5403">
            <v>3</v>
          </cell>
          <cell r="J5403">
            <v>6</v>
          </cell>
        </row>
        <row r="5404">
          <cell r="A5404" t="str">
            <v>SLT5</v>
          </cell>
          <cell r="B5404" t="str">
            <v>Secondary Service Less than 5 kW</v>
          </cell>
          <cell r="C5404">
            <v>30</v>
          </cell>
          <cell r="D5404">
            <v>20</v>
          </cell>
          <cell r="E5404" t="str">
            <v>R=AB1</v>
          </cell>
          <cell r="F5404">
            <v>1</v>
          </cell>
          <cell r="G5404">
            <v>37132</v>
          </cell>
          <cell r="H5404">
            <v>240</v>
          </cell>
          <cell r="I5404">
            <v>3</v>
          </cell>
          <cell r="J5404">
            <v>6</v>
          </cell>
        </row>
        <row r="5405">
          <cell r="A5405" t="str">
            <v>SLT5</v>
          </cell>
          <cell r="B5405" t="str">
            <v>Secondary Service Less than 5 kW</v>
          </cell>
          <cell r="C5405">
            <v>30</v>
          </cell>
          <cell r="D5405">
            <v>20</v>
          </cell>
          <cell r="E5405" t="str">
            <v>R=AB1</v>
          </cell>
          <cell r="F5405">
            <v>1</v>
          </cell>
          <cell r="G5405">
            <v>37503</v>
          </cell>
          <cell r="H5405">
            <v>240</v>
          </cell>
          <cell r="I5405">
            <v>3</v>
          </cell>
          <cell r="J5405">
            <v>12</v>
          </cell>
        </row>
        <row r="5406">
          <cell r="A5406" t="str">
            <v>SLT5</v>
          </cell>
          <cell r="B5406" t="str">
            <v>Secondary Service Less than 5 kW</v>
          </cell>
          <cell r="C5406">
            <v>30</v>
          </cell>
          <cell r="D5406">
            <v>25</v>
          </cell>
          <cell r="E5406" t="str">
            <v>R=A1D1</v>
          </cell>
          <cell r="F5406">
            <v>1</v>
          </cell>
          <cell r="G5406">
            <v>38692</v>
          </cell>
          <cell r="H5406">
            <v>240</v>
          </cell>
          <cell r="I5406">
            <v>3</v>
          </cell>
          <cell r="J5406">
            <v>2</v>
          </cell>
        </row>
        <row r="5407">
          <cell r="A5407" t="str">
            <v>SLT5</v>
          </cell>
          <cell r="B5407" t="str">
            <v>Secondary Service Less than 5 kW</v>
          </cell>
          <cell r="C5407">
            <v>30</v>
          </cell>
          <cell r="D5407">
            <v>20</v>
          </cell>
          <cell r="E5407" t="str">
            <v>R=AB1</v>
          </cell>
          <cell r="F5407">
            <v>1</v>
          </cell>
          <cell r="G5407">
            <v>38750</v>
          </cell>
          <cell r="H5407">
            <v>240</v>
          </cell>
          <cell r="I5407">
            <v>3</v>
          </cell>
          <cell r="J5407">
            <v>4</v>
          </cell>
        </row>
        <row r="5408">
          <cell r="A5408" t="str">
            <v>SLT5</v>
          </cell>
          <cell r="B5408" t="str">
            <v>Secondary Service Less than 5 kW</v>
          </cell>
          <cell r="C5408">
            <v>30</v>
          </cell>
          <cell r="D5408">
            <v>25</v>
          </cell>
          <cell r="E5408" t="str">
            <v>R=A1D1</v>
          </cell>
          <cell r="F5408">
            <v>1</v>
          </cell>
          <cell r="G5408">
            <v>38740</v>
          </cell>
          <cell r="H5408">
            <v>240</v>
          </cell>
          <cell r="I5408">
            <v>3</v>
          </cell>
          <cell r="J5408">
            <v>10</v>
          </cell>
        </row>
        <row r="5409">
          <cell r="A5409" t="str">
            <v>SLT5</v>
          </cell>
          <cell r="B5409" t="str">
            <v>Secondary Service Less than 5 kW</v>
          </cell>
          <cell r="C5409">
            <v>30</v>
          </cell>
          <cell r="D5409">
            <v>25</v>
          </cell>
          <cell r="E5409" t="str">
            <v>R=A1D1</v>
          </cell>
          <cell r="F5409">
            <v>1</v>
          </cell>
          <cell r="G5409">
            <v>39244</v>
          </cell>
          <cell r="H5409">
            <v>240</v>
          </cell>
          <cell r="I5409">
            <v>3</v>
          </cell>
          <cell r="J5409">
            <v>4</v>
          </cell>
        </row>
        <row r="5410">
          <cell r="A5410" t="str">
            <v>SLT5</v>
          </cell>
          <cell r="B5410" t="str">
            <v>Secondary Service Less than 5 kW</v>
          </cell>
          <cell r="C5410">
            <v>30</v>
          </cell>
          <cell r="D5410">
            <v>20</v>
          </cell>
          <cell r="E5410" t="str">
            <v>R=AB1</v>
          </cell>
          <cell r="F5410">
            <v>1</v>
          </cell>
          <cell r="G5410">
            <v>39301</v>
          </cell>
          <cell r="H5410">
            <v>240</v>
          </cell>
          <cell r="I5410">
            <v>3</v>
          </cell>
          <cell r="J5410">
            <v>7</v>
          </cell>
        </row>
        <row r="5411">
          <cell r="A5411" t="str">
            <v>SLT5</v>
          </cell>
          <cell r="B5411" t="str">
            <v>Secondary Service Less than 5 kW</v>
          </cell>
          <cell r="C5411">
            <v>30</v>
          </cell>
          <cell r="D5411">
            <v>25</v>
          </cell>
          <cell r="E5411" t="str">
            <v>R=A1D1</v>
          </cell>
          <cell r="F5411">
            <v>1</v>
          </cell>
          <cell r="G5411">
            <v>39356</v>
          </cell>
          <cell r="H5411">
            <v>240</v>
          </cell>
          <cell r="I5411">
            <v>3</v>
          </cell>
          <cell r="J5411">
            <v>12</v>
          </cell>
        </row>
        <row r="5412">
          <cell r="A5412" t="str">
            <v>SLT5</v>
          </cell>
          <cell r="B5412" t="str">
            <v>Secondary Service Less than 5 kW</v>
          </cell>
          <cell r="C5412">
            <v>30</v>
          </cell>
          <cell r="D5412">
            <v>20</v>
          </cell>
          <cell r="E5412" t="str">
            <v>R=MX</v>
          </cell>
          <cell r="F5412">
            <v>1</v>
          </cell>
          <cell r="G5412">
            <v>39952</v>
          </cell>
          <cell r="H5412">
            <v>240</v>
          </cell>
          <cell r="I5412">
            <v>3</v>
          </cell>
          <cell r="J5412">
            <v>44</v>
          </cell>
        </row>
        <row r="5413">
          <cell r="A5413" t="str">
            <v>SLT5</v>
          </cell>
          <cell r="B5413" t="str">
            <v>Secondary Service Less than 5 kW</v>
          </cell>
          <cell r="C5413">
            <v>30</v>
          </cell>
          <cell r="D5413">
            <v>20</v>
          </cell>
          <cell r="E5413" t="str">
            <v>S=I210+CE</v>
          </cell>
          <cell r="F5413">
            <v>1</v>
          </cell>
          <cell r="G5413">
            <v>40141</v>
          </cell>
          <cell r="H5413">
            <v>240</v>
          </cell>
          <cell r="I5413">
            <v>3</v>
          </cell>
          <cell r="J5413">
            <v>8</v>
          </cell>
        </row>
        <row r="5414">
          <cell r="A5414" t="str">
            <v>SLT5</v>
          </cell>
          <cell r="B5414" t="str">
            <v>Secondary Service Less than 5 kW</v>
          </cell>
          <cell r="C5414">
            <v>30</v>
          </cell>
          <cell r="D5414">
            <v>20</v>
          </cell>
          <cell r="E5414" t="str">
            <v>S=I210+CE</v>
          </cell>
          <cell r="F5414">
            <v>1</v>
          </cell>
          <cell r="G5414">
            <v>40198</v>
          </cell>
          <cell r="H5414">
            <v>240</v>
          </cell>
          <cell r="I5414">
            <v>3</v>
          </cell>
          <cell r="J5414">
            <v>15</v>
          </cell>
        </row>
        <row r="5415">
          <cell r="A5415" t="str">
            <v>SLT5</v>
          </cell>
          <cell r="B5415" t="str">
            <v>Secondary Service Less than 5 kW</v>
          </cell>
          <cell r="C5415">
            <v>30</v>
          </cell>
          <cell r="D5415">
            <v>25</v>
          </cell>
          <cell r="E5415" t="str">
            <v>R=A1D1</v>
          </cell>
          <cell r="F5415">
            <v>1</v>
          </cell>
          <cell r="H5415">
            <v>240</v>
          </cell>
          <cell r="I5415">
            <v>3</v>
          </cell>
          <cell r="J5415">
            <v>150</v>
          </cell>
        </row>
        <row r="5416">
          <cell r="A5416" t="str">
            <v>SLT5</v>
          </cell>
          <cell r="B5416" t="str">
            <v>Secondary Service Less than 5 kW</v>
          </cell>
          <cell r="C5416">
            <v>30</v>
          </cell>
          <cell r="D5416">
            <v>20</v>
          </cell>
          <cell r="E5416" t="str">
            <v>R=J5S</v>
          </cell>
          <cell r="F5416">
            <v>1</v>
          </cell>
          <cell r="H5416">
            <v>240</v>
          </cell>
          <cell r="I5416">
            <v>3</v>
          </cell>
          <cell r="J5416">
            <v>197</v>
          </cell>
        </row>
        <row r="5417">
          <cell r="A5417" t="str">
            <v>SLT5</v>
          </cell>
          <cell r="B5417" t="str">
            <v>Secondary Service Less than 5 kW</v>
          </cell>
          <cell r="C5417">
            <v>30</v>
          </cell>
          <cell r="D5417">
            <v>25</v>
          </cell>
          <cell r="E5417" t="str">
            <v>R=DXMS</v>
          </cell>
          <cell r="F5417">
            <v>1</v>
          </cell>
          <cell r="H5417">
            <v>0</v>
          </cell>
          <cell r="I5417">
            <v>0</v>
          </cell>
          <cell r="J5417">
            <v>9</v>
          </cell>
        </row>
        <row r="5418">
          <cell r="A5418" t="str">
            <v>SLT5</v>
          </cell>
          <cell r="B5418" t="str">
            <v>Secondary Service Less than 5 kW</v>
          </cell>
          <cell r="C5418">
            <v>30</v>
          </cell>
          <cell r="D5418">
            <v>20</v>
          </cell>
          <cell r="E5418" t="str">
            <v>R=J3S</v>
          </cell>
          <cell r="F5418">
            <v>1</v>
          </cell>
          <cell r="H5418">
            <v>240</v>
          </cell>
          <cell r="I5418">
            <v>3</v>
          </cell>
          <cell r="J5418">
            <v>169</v>
          </cell>
        </row>
        <row r="5419">
          <cell r="A5419" t="str">
            <v>SLT5</v>
          </cell>
          <cell r="B5419" t="str">
            <v>Secondary Service Less than 5 kW</v>
          </cell>
          <cell r="C5419">
            <v>30</v>
          </cell>
          <cell r="D5419">
            <v>20</v>
          </cell>
          <cell r="E5419" t="str">
            <v>R=D5SE</v>
          </cell>
          <cell r="F5419">
            <v>1</v>
          </cell>
          <cell r="H5419">
            <v>240</v>
          </cell>
          <cell r="I5419">
            <v>3</v>
          </cell>
          <cell r="J5419">
            <v>1</v>
          </cell>
        </row>
        <row r="5420">
          <cell r="A5420" t="str">
            <v>SLT5</v>
          </cell>
          <cell r="B5420" t="str">
            <v>Secondary Service Less than 5 kW</v>
          </cell>
          <cell r="C5420">
            <v>30</v>
          </cell>
          <cell r="D5420">
            <v>20</v>
          </cell>
          <cell r="E5420" t="str">
            <v>R=MS</v>
          </cell>
          <cell r="F5420">
            <v>1</v>
          </cell>
          <cell r="H5420">
            <v>240</v>
          </cell>
          <cell r="I5420">
            <v>3</v>
          </cell>
          <cell r="J5420">
            <v>1</v>
          </cell>
        </row>
        <row r="5421">
          <cell r="A5421" t="str">
            <v>SLT5</v>
          </cell>
          <cell r="B5421" t="str">
            <v>Secondary Service Less than 5 kW</v>
          </cell>
          <cell r="C5421">
            <v>30</v>
          </cell>
          <cell r="D5421">
            <v>20</v>
          </cell>
          <cell r="E5421" t="str">
            <v>R=AB1</v>
          </cell>
          <cell r="F5421">
            <v>1</v>
          </cell>
          <cell r="G5421">
            <v>38202</v>
          </cell>
          <cell r="H5421">
            <v>240</v>
          </cell>
          <cell r="I5421">
            <v>3</v>
          </cell>
          <cell r="J5421">
            <v>6</v>
          </cell>
        </row>
        <row r="5422">
          <cell r="A5422" t="str">
            <v>SLT5</v>
          </cell>
          <cell r="B5422" t="str">
            <v>Secondary Service Less than 5 kW</v>
          </cell>
          <cell r="C5422">
            <v>30</v>
          </cell>
          <cell r="D5422">
            <v>25</v>
          </cell>
          <cell r="E5422" t="str">
            <v>R=A1D1</v>
          </cell>
          <cell r="F5422">
            <v>1</v>
          </cell>
          <cell r="G5422">
            <v>38533</v>
          </cell>
          <cell r="H5422">
            <v>240</v>
          </cell>
          <cell r="I5422">
            <v>3</v>
          </cell>
          <cell r="J5422">
            <v>25</v>
          </cell>
        </row>
        <row r="5423">
          <cell r="A5423" t="str">
            <v>SLT5</v>
          </cell>
          <cell r="B5423" t="str">
            <v>Secondary Service Less than 5 kW</v>
          </cell>
          <cell r="C5423">
            <v>30</v>
          </cell>
          <cell r="D5423">
            <v>20</v>
          </cell>
          <cell r="E5423" t="str">
            <v>R=AB1</v>
          </cell>
          <cell r="F5423">
            <v>1</v>
          </cell>
          <cell r="G5423">
            <v>37923</v>
          </cell>
          <cell r="H5423">
            <v>240</v>
          </cell>
          <cell r="I5423">
            <v>3</v>
          </cell>
          <cell r="J5423">
            <v>32</v>
          </cell>
        </row>
        <row r="5424">
          <cell r="A5424" t="str">
            <v>SLT5</v>
          </cell>
          <cell r="B5424" t="str">
            <v>Secondary Service Less than 5 kW</v>
          </cell>
          <cell r="C5424">
            <v>30</v>
          </cell>
          <cell r="D5424">
            <v>20</v>
          </cell>
          <cell r="E5424" t="str">
            <v>R=AB1</v>
          </cell>
          <cell r="F5424">
            <v>1</v>
          </cell>
          <cell r="G5424">
            <v>38292</v>
          </cell>
          <cell r="H5424">
            <v>240</v>
          </cell>
          <cell r="I5424">
            <v>3</v>
          </cell>
          <cell r="J5424">
            <v>5</v>
          </cell>
        </row>
        <row r="5425">
          <cell r="A5425" t="str">
            <v>SLT5</v>
          </cell>
          <cell r="B5425" t="str">
            <v>Secondary Service Less than 5 kW</v>
          </cell>
          <cell r="C5425">
            <v>30</v>
          </cell>
          <cell r="D5425">
            <v>20</v>
          </cell>
          <cell r="E5425" t="str">
            <v>R=AB1</v>
          </cell>
          <cell r="F5425">
            <v>1</v>
          </cell>
          <cell r="G5425">
            <v>38356</v>
          </cell>
          <cell r="H5425">
            <v>240</v>
          </cell>
          <cell r="I5425">
            <v>3</v>
          </cell>
          <cell r="J5425">
            <v>3</v>
          </cell>
        </row>
        <row r="5426">
          <cell r="A5426" t="str">
            <v>SLT5</v>
          </cell>
          <cell r="B5426" t="str">
            <v>Secondary Service Less than 5 kW</v>
          </cell>
          <cell r="C5426">
            <v>30</v>
          </cell>
          <cell r="D5426">
            <v>20</v>
          </cell>
          <cell r="E5426" t="str">
            <v>R=AB1</v>
          </cell>
          <cell r="F5426">
            <v>1</v>
          </cell>
          <cell r="G5426">
            <v>38114</v>
          </cell>
          <cell r="H5426">
            <v>240</v>
          </cell>
          <cell r="I5426">
            <v>3</v>
          </cell>
          <cell r="J5426">
            <v>16</v>
          </cell>
        </row>
        <row r="5427">
          <cell r="A5427" t="str">
            <v>SLT5</v>
          </cell>
          <cell r="B5427" t="str">
            <v>Secondary Service Less than 5 kW</v>
          </cell>
          <cell r="C5427">
            <v>30</v>
          </cell>
          <cell r="D5427">
            <v>25</v>
          </cell>
          <cell r="E5427" t="str">
            <v>R=A1D1</v>
          </cell>
          <cell r="F5427">
            <v>1</v>
          </cell>
          <cell r="G5427">
            <v>38202</v>
          </cell>
          <cell r="H5427">
            <v>999</v>
          </cell>
          <cell r="I5427">
            <v>3</v>
          </cell>
          <cell r="J5427">
            <v>3</v>
          </cell>
        </row>
        <row r="5428">
          <cell r="A5428" t="str">
            <v>SLT5</v>
          </cell>
          <cell r="B5428" t="str">
            <v>Secondary Service Less than 5 kW</v>
          </cell>
          <cell r="C5428">
            <v>30</v>
          </cell>
          <cell r="D5428">
            <v>20</v>
          </cell>
          <cell r="E5428" t="str">
            <v>R=AB1</v>
          </cell>
          <cell r="F5428">
            <v>1</v>
          </cell>
          <cell r="G5428">
            <v>38568</v>
          </cell>
          <cell r="H5428">
            <v>240</v>
          </cell>
          <cell r="I5428">
            <v>3</v>
          </cell>
          <cell r="J5428">
            <v>5</v>
          </cell>
        </row>
        <row r="5429">
          <cell r="A5429" t="str">
            <v>SLT5</v>
          </cell>
          <cell r="B5429" t="str">
            <v>Secondary Service Less than 5 kW</v>
          </cell>
          <cell r="C5429">
            <v>30</v>
          </cell>
          <cell r="D5429">
            <v>25</v>
          </cell>
          <cell r="E5429" t="str">
            <v>R=A1D1</v>
          </cell>
          <cell r="F5429">
            <v>1</v>
          </cell>
          <cell r="G5429">
            <v>37993</v>
          </cell>
          <cell r="H5429">
            <v>240</v>
          </cell>
          <cell r="I5429">
            <v>3</v>
          </cell>
          <cell r="J5429">
            <v>4</v>
          </cell>
        </row>
        <row r="5430">
          <cell r="A5430" t="str">
            <v>SLT5</v>
          </cell>
          <cell r="B5430" t="str">
            <v>Secondary Service Less than 5 kW</v>
          </cell>
          <cell r="C5430">
            <v>30</v>
          </cell>
          <cell r="D5430">
            <v>20</v>
          </cell>
          <cell r="E5430" t="str">
            <v>R=I60S</v>
          </cell>
          <cell r="F5430">
            <v>1</v>
          </cell>
          <cell r="H5430">
            <v>240</v>
          </cell>
          <cell r="I5430">
            <v>3</v>
          </cell>
          <cell r="J5430">
            <v>6</v>
          </cell>
        </row>
        <row r="5431">
          <cell r="A5431" t="str">
            <v>SLT5</v>
          </cell>
          <cell r="B5431" t="str">
            <v>Secondary Service Less than 5 kW</v>
          </cell>
          <cell r="C5431">
            <v>30</v>
          </cell>
          <cell r="D5431">
            <v>20</v>
          </cell>
          <cell r="E5431" t="str">
            <v>R=D3S</v>
          </cell>
          <cell r="F5431">
            <v>1</v>
          </cell>
          <cell r="H5431">
            <v>0</v>
          </cell>
          <cell r="I5431">
            <v>0</v>
          </cell>
          <cell r="J5431">
            <v>1</v>
          </cell>
        </row>
        <row r="5432">
          <cell r="A5432" t="str">
            <v>SLT5</v>
          </cell>
          <cell r="B5432" t="str">
            <v>Secondary Service Less than 5 kW</v>
          </cell>
          <cell r="C5432">
            <v>30</v>
          </cell>
          <cell r="D5432">
            <v>20</v>
          </cell>
          <cell r="E5432" t="str">
            <v>R=MS</v>
          </cell>
          <cell r="F5432">
            <v>1</v>
          </cell>
          <cell r="H5432">
            <v>240</v>
          </cell>
          <cell r="I5432">
            <v>3</v>
          </cell>
          <cell r="J5432">
            <v>2</v>
          </cell>
        </row>
        <row r="5433">
          <cell r="A5433" t="str">
            <v>SLT5</v>
          </cell>
          <cell r="B5433" t="str">
            <v>Secondary Service Less than 5 kW</v>
          </cell>
          <cell r="C5433">
            <v>30</v>
          </cell>
          <cell r="D5433">
            <v>20</v>
          </cell>
          <cell r="E5433" t="str">
            <v>R=D5S</v>
          </cell>
          <cell r="F5433">
            <v>1</v>
          </cell>
          <cell r="H5433">
            <v>240</v>
          </cell>
          <cell r="I5433">
            <v>3</v>
          </cell>
          <cell r="J5433">
            <v>1</v>
          </cell>
        </row>
        <row r="5434">
          <cell r="A5434" t="str">
            <v>SLT5</v>
          </cell>
          <cell r="B5434" t="str">
            <v>Secondary Service Less than 5 kW</v>
          </cell>
          <cell r="C5434">
            <v>30</v>
          </cell>
          <cell r="D5434">
            <v>20</v>
          </cell>
          <cell r="E5434" t="str">
            <v>R=MS</v>
          </cell>
          <cell r="F5434">
            <v>1</v>
          </cell>
          <cell r="H5434">
            <v>240</v>
          </cell>
          <cell r="I5434">
            <v>3</v>
          </cell>
          <cell r="J5434">
            <v>1</v>
          </cell>
        </row>
        <row r="5435">
          <cell r="A5435" t="str">
            <v>SLT5</v>
          </cell>
          <cell r="B5435" t="str">
            <v>Secondary Service Less than 5 kW</v>
          </cell>
          <cell r="C5435">
            <v>30</v>
          </cell>
          <cell r="D5435">
            <v>25</v>
          </cell>
          <cell r="E5435" t="str">
            <v>R=A1D1</v>
          </cell>
          <cell r="F5435">
            <v>1</v>
          </cell>
          <cell r="G5435">
            <v>36404</v>
          </cell>
          <cell r="H5435">
            <v>240</v>
          </cell>
          <cell r="I5435">
            <v>3</v>
          </cell>
          <cell r="J5435">
            <v>2</v>
          </cell>
        </row>
        <row r="5436">
          <cell r="A5436" t="str">
            <v>SLT5</v>
          </cell>
          <cell r="B5436" t="str">
            <v>Secondary Service Less than 5 kW</v>
          </cell>
          <cell r="C5436">
            <v>30</v>
          </cell>
          <cell r="D5436">
            <v>25</v>
          </cell>
          <cell r="E5436" t="str">
            <v>R=A1D1</v>
          </cell>
          <cell r="F5436">
            <v>1</v>
          </cell>
          <cell r="G5436">
            <v>35796</v>
          </cell>
          <cell r="H5436">
            <v>240</v>
          </cell>
          <cell r="I5436">
            <v>3</v>
          </cell>
          <cell r="J5436">
            <v>1</v>
          </cell>
        </row>
        <row r="5437">
          <cell r="A5437" t="str">
            <v>SLT5</v>
          </cell>
          <cell r="B5437" t="str">
            <v>Secondary Service Less than 5 kW</v>
          </cell>
          <cell r="C5437">
            <v>30</v>
          </cell>
          <cell r="D5437">
            <v>25</v>
          </cell>
          <cell r="E5437" t="str">
            <v>R=A1D1</v>
          </cell>
          <cell r="F5437">
            <v>1</v>
          </cell>
          <cell r="G5437">
            <v>36161</v>
          </cell>
          <cell r="H5437">
            <v>240</v>
          </cell>
          <cell r="I5437">
            <v>3</v>
          </cell>
          <cell r="J5437">
            <v>14</v>
          </cell>
        </row>
        <row r="5438">
          <cell r="A5438" t="str">
            <v>SLT5</v>
          </cell>
          <cell r="B5438" t="str">
            <v>Secondary Service Less than 5 kW</v>
          </cell>
          <cell r="C5438">
            <v>30</v>
          </cell>
          <cell r="D5438">
            <v>25</v>
          </cell>
          <cell r="E5438" t="str">
            <v>R=A1D1</v>
          </cell>
          <cell r="F5438">
            <v>1</v>
          </cell>
          <cell r="G5438">
            <v>35796</v>
          </cell>
          <cell r="H5438">
            <v>240</v>
          </cell>
          <cell r="I5438">
            <v>3</v>
          </cell>
          <cell r="J5438">
            <v>1</v>
          </cell>
        </row>
        <row r="5439">
          <cell r="A5439" t="str">
            <v>SLT5</v>
          </cell>
          <cell r="B5439" t="str">
            <v>Secondary Service Less than 5 kW</v>
          </cell>
          <cell r="C5439">
            <v>30</v>
          </cell>
          <cell r="D5439">
            <v>25</v>
          </cell>
          <cell r="E5439" t="str">
            <v>R=A1D1</v>
          </cell>
          <cell r="F5439">
            <v>1</v>
          </cell>
          <cell r="H5439">
            <v>999</v>
          </cell>
          <cell r="I5439">
            <v>3</v>
          </cell>
          <cell r="J5439">
            <v>2</v>
          </cell>
        </row>
        <row r="5440">
          <cell r="A5440" t="str">
            <v>SLT5</v>
          </cell>
          <cell r="B5440" t="str">
            <v>Secondary Service Less than 5 kW</v>
          </cell>
          <cell r="C5440">
            <v>30</v>
          </cell>
          <cell r="D5440">
            <v>20</v>
          </cell>
          <cell r="E5440" t="str">
            <v>R=J4S</v>
          </cell>
          <cell r="F5440">
            <v>1</v>
          </cell>
          <cell r="G5440">
            <v>36461</v>
          </cell>
          <cell r="H5440">
            <v>240</v>
          </cell>
          <cell r="I5440">
            <v>3</v>
          </cell>
          <cell r="J5440">
            <v>1</v>
          </cell>
        </row>
        <row r="5441">
          <cell r="A5441" t="str">
            <v>SLT5</v>
          </cell>
          <cell r="B5441" t="str">
            <v>Secondary Service Less than 5 kW</v>
          </cell>
          <cell r="C5441">
            <v>30</v>
          </cell>
          <cell r="D5441">
            <v>20</v>
          </cell>
          <cell r="E5441" t="str">
            <v>R=AB1</v>
          </cell>
          <cell r="F5441">
            <v>1</v>
          </cell>
          <cell r="G5441">
            <v>36412</v>
          </cell>
          <cell r="H5441">
            <v>240</v>
          </cell>
          <cell r="I5441">
            <v>3</v>
          </cell>
          <cell r="J5441">
            <v>3</v>
          </cell>
        </row>
        <row r="5442">
          <cell r="A5442" t="str">
            <v>SLT5</v>
          </cell>
          <cell r="B5442" t="str">
            <v>Secondary Service Less than 5 kW</v>
          </cell>
          <cell r="C5442">
            <v>30</v>
          </cell>
          <cell r="D5442">
            <v>20</v>
          </cell>
          <cell r="E5442" t="str">
            <v>R=J4S</v>
          </cell>
          <cell r="F5442">
            <v>1</v>
          </cell>
          <cell r="G5442">
            <v>36525</v>
          </cell>
          <cell r="H5442">
            <v>240</v>
          </cell>
          <cell r="I5442">
            <v>3</v>
          </cell>
          <cell r="J5442">
            <v>3</v>
          </cell>
        </row>
        <row r="5443">
          <cell r="A5443" t="str">
            <v>SLT5</v>
          </cell>
          <cell r="B5443" t="str">
            <v>Secondary Service Less than 5 kW</v>
          </cell>
          <cell r="C5443">
            <v>30</v>
          </cell>
          <cell r="D5443">
            <v>20</v>
          </cell>
          <cell r="E5443" t="str">
            <v>R=AB1</v>
          </cell>
          <cell r="F5443">
            <v>1</v>
          </cell>
          <cell r="G5443">
            <v>36636</v>
          </cell>
          <cell r="H5443">
            <v>240</v>
          </cell>
          <cell r="I5443">
            <v>3</v>
          </cell>
          <cell r="J5443">
            <v>9</v>
          </cell>
        </row>
        <row r="5444">
          <cell r="A5444" t="str">
            <v>SLT5</v>
          </cell>
          <cell r="B5444" t="str">
            <v>Secondary Service Less than 5 kW</v>
          </cell>
          <cell r="C5444">
            <v>30</v>
          </cell>
          <cell r="D5444">
            <v>20</v>
          </cell>
          <cell r="E5444" t="str">
            <v>R=AB1</v>
          </cell>
          <cell r="F5444">
            <v>1</v>
          </cell>
          <cell r="G5444">
            <v>36775</v>
          </cell>
          <cell r="H5444">
            <v>240</v>
          </cell>
          <cell r="I5444">
            <v>3</v>
          </cell>
          <cell r="J5444">
            <v>8</v>
          </cell>
        </row>
        <row r="5445">
          <cell r="A5445" t="str">
            <v>SLT5</v>
          </cell>
          <cell r="B5445" t="str">
            <v>Secondary Service Less than 5 kW</v>
          </cell>
          <cell r="C5445">
            <v>30</v>
          </cell>
          <cell r="D5445">
            <v>20</v>
          </cell>
          <cell r="E5445" t="str">
            <v>R=A1TL1</v>
          </cell>
          <cell r="F5445">
            <v>1</v>
          </cell>
          <cell r="G5445">
            <v>36843</v>
          </cell>
          <cell r="H5445">
            <v>999</v>
          </cell>
          <cell r="I5445">
            <v>3</v>
          </cell>
          <cell r="J5445">
            <v>1</v>
          </cell>
        </row>
        <row r="5446">
          <cell r="A5446" t="str">
            <v>SLT5</v>
          </cell>
          <cell r="B5446" t="str">
            <v>Secondary Service Less than 5 kW</v>
          </cell>
          <cell r="C5446">
            <v>30</v>
          </cell>
          <cell r="D5446">
            <v>20</v>
          </cell>
          <cell r="E5446" t="str">
            <v>R=AB1</v>
          </cell>
          <cell r="F5446">
            <v>1</v>
          </cell>
          <cell r="G5446">
            <v>36768</v>
          </cell>
          <cell r="H5446">
            <v>240</v>
          </cell>
          <cell r="I5446">
            <v>3</v>
          </cell>
          <cell r="J5446">
            <v>1</v>
          </cell>
        </row>
        <row r="5447">
          <cell r="A5447" t="str">
            <v>SLT5</v>
          </cell>
          <cell r="B5447" t="str">
            <v>Secondary Service Less than 5 kW</v>
          </cell>
          <cell r="C5447">
            <v>30</v>
          </cell>
          <cell r="D5447">
            <v>20</v>
          </cell>
          <cell r="E5447" t="str">
            <v>R=AB1</v>
          </cell>
          <cell r="F5447">
            <v>1</v>
          </cell>
          <cell r="G5447">
            <v>37413</v>
          </cell>
          <cell r="H5447">
            <v>240</v>
          </cell>
          <cell r="I5447">
            <v>3</v>
          </cell>
          <cell r="J5447">
            <v>29</v>
          </cell>
        </row>
        <row r="5448">
          <cell r="A5448" t="str">
            <v>SLT5</v>
          </cell>
          <cell r="B5448" t="str">
            <v>Secondary Service Less than 5 kW</v>
          </cell>
          <cell r="C5448">
            <v>30</v>
          </cell>
          <cell r="D5448">
            <v>25</v>
          </cell>
          <cell r="E5448" t="str">
            <v>R=A3T1</v>
          </cell>
          <cell r="F5448">
            <v>1</v>
          </cell>
          <cell r="G5448">
            <v>37581</v>
          </cell>
          <cell r="H5448">
            <v>999</v>
          </cell>
          <cell r="I5448">
            <v>3</v>
          </cell>
          <cell r="J5448">
            <v>6</v>
          </cell>
        </row>
        <row r="5449">
          <cell r="A5449" t="str">
            <v>SLT5</v>
          </cell>
          <cell r="B5449" t="str">
            <v>Secondary Service Less than 5 kW</v>
          </cell>
          <cell r="C5449">
            <v>30</v>
          </cell>
          <cell r="D5449">
            <v>20</v>
          </cell>
          <cell r="E5449" t="str">
            <v>R=AB1</v>
          </cell>
          <cell r="F5449">
            <v>1</v>
          </cell>
          <cell r="G5449">
            <v>37606</v>
          </cell>
          <cell r="H5449">
            <v>240</v>
          </cell>
          <cell r="I5449">
            <v>3</v>
          </cell>
          <cell r="J5449">
            <v>8</v>
          </cell>
        </row>
        <row r="5450">
          <cell r="A5450" t="str">
            <v>SLT5</v>
          </cell>
          <cell r="B5450" t="str">
            <v>Secondary Service Less than 5 kW</v>
          </cell>
          <cell r="C5450">
            <v>30</v>
          </cell>
          <cell r="D5450">
            <v>25</v>
          </cell>
          <cell r="E5450" t="str">
            <v>S=I210+CE</v>
          </cell>
          <cell r="F5450">
            <v>1</v>
          </cell>
          <cell r="G5450">
            <v>40113</v>
          </cell>
          <cell r="H5450">
            <v>240</v>
          </cell>
          <cell r="I5450">
            <v>3</v>
          </cell>
          <cell r="J5450">
            <v>16</v>
          </cell>
        </row>
        <row r="5451">
          <cell r="A5451" t="str">
            <v>SLT5</v>
          </cell>
          <cell r="B5451" t="str">
            <v>Secondary Service Less than 5 kW</v>
          </cell>
          <cell r="C5451">
            <v>30</v>
          </cell>
          <cell r="D5451">
            <v>20</v>
          </cell>
          <cell r="E5451" t="str">
            <v>R=AB1</v>
          </cell>
          <cell r="F5451">
            <v>1</v>
          </cell>
          <cell r="G5451">
            <v>38657</v>
          </cell>
          <cell r="H5451">
            <v>240</v>
          </cell>
          <cell r="I5451">
            <v>3</v>
          </cell>
          <cell r="J5451">
            <v>15</v>
          </cell>
        </row>
        <row r="5452">
          <cell r="A5452" t="str">
            <v>SLT5</v>
          </cell>
          <cell r="B5452" t="str">
            <v>Secondary Service Less than 5 kW</v>
          </cell>
          <cell r="C5452">
            <v>30</v>
          </cell>
          <cell r="D5452">
            <v>25</v>
          </cell>
          <cell r="E5452" t="str">
            <v>R=A1D1</v>
          </cell>
          <cell r="F5452">
            <v>1</v>
          </cell>
          <cell r="G5452">
            <v>38674</v>
          </cell>
          <cell r="H5452">
            <v>999</v>
          </cell>
          <cell r="I5452">
            <v>3</v>
          </cell>
          <cell r="J5452">
            <v>1</v>
          </cell>
        </row>
        <row r="5453">
          <cell r="A5453" t="str">
            <v>SLT5</v>
          </cell>
          <cell r="B5453" t="str">
            <v>Secondary Service Less than 5 kW</v>
          </cell>
          <cell r="C5453">
            <v>30</v>
          </cell>
          <cell r="D5453">
            <v>20</v>
          </cell>
          <cell r="E5453" t="str">
            <v>R=AB1</v>
          </cell>
          <cell r="F5453">
            <v>1</v>
          </cell>
          <cell r="G5453">
            <v>38992</v>
          </cell>
          <cell r="H5453">
            <v>240</v>
          </cell>
          <cell r="I5453">
            <v>3</v>
          </cell>
          <cell r="J5453">
            <v>26</v>
          </cell>
        </row>
        <row r="5454">
          <cell r="A5454" t="str">
            <v>SLT5</v>
          </cell>
          <cell r="B5454" t="str">
            <v>Secondary Service Less than 5 kW</v>
          </cell>
          <cell r="C5454">
            <v>30</v>
          </cell>
          <cell r="D5454">
            <v>25</v>
          </cell>
          <cell r="E5454" t="str">
            <v>R=A1D1</v>
          </cell>
          <cell r="F5454">
            <v>1</v>
          </cell>
          <cell r="G5454">
            <v>39030</v>
          </cell>
          <cell r="H5454">
            <v>999</v>
          </cell>
          <cell r="I5454">
            <v>3</v>
          </cell>
          <cell r="J5454">
            <v>2</v>
          </cell>
        </row>
        <row r="5455">
          <cell r="A5455" t="str">
            <v>SLT5</v>
          </cell>
          <cell r="B5455" t="str">
            <v>Secondary Service Less than 5 kW</v>
          </cell>
          <cell r="C5455">
            <v>30</v>
          </cell>
          <cell r="D5455">
            <v>20</v>
          </cell>
          <cell r="E5455" t="str">
            <v>R=AB1</v>
          </cell>
          <cell r="F5455">
            <v>1</v>
          </cell>
          <cell r="G5455">
            <v>39112</v>
          </cell>
          <cell r="H5455">
            <v>240</v>
          </cell>
          <cell r="I5455">
            <v>3</v>
          </cell>
          <cell r="J5455">
            <v>28</v>
          </cell>
        </row>
        <row r="5456">
          <cell r="A5456" t="str">
            <v>SLT5</v>
          </cell>
          <cell r="B5456" t="str">
            <v>Secondary Service Less than 5 kW</v>
          </cell>
          <cell r="C5456">
            <v>30</v>
          </cell>
          <cell r="D5456">
            <v>25</v>
          </cell>
          <cell r="E5456" t="str">
            <v>R=A1D1</v>
          </cell>
          <cell r="F5456">
            <v>1</v>
          </cell>
          <cell r="G5456">
            <v>39373</v>
          </cell>
          <cell r="H5456">
            <v>240</v>
          </cell>
          <cell r="I5456">
            <v>3</v>
          </cell>
          <cell r="J5456">
            <v>2</v>
          </cell>
        </row>
        <row r="5457">
          <cell r="A5457" t="str">
            <v>SLT5</v>
          </cell>
          <cell r="B5457" t="str">
            <v>Secondary Service Less than 5 kW</v>
          </cell>
          <cell r="C5457">
            <v>30</v>
          </cell>
          <cell r="D5457">
            <v>20</v>
          </cell>
          <cell r="E5457" t="str">
            <v>R=MX</v>
          </cell>
          <cell r="F5457">
            <v>1</v>
          </cell>
          <cell r="G5457">
            <v>39605</v>
          </cell>
          <cell r="H5457">
            <v>240</v>
          </cell>
          <cell r="I5457">
            <v>3</v>
          </cell>
          <cell r="J5457">
            <v>19</v>
          </cell>
        </row>
        <row r="5458">
          <cell r="A5458" t="str">
            <v>SLT5</v>
          </cell>
          <cell r="B5458" t="str">
            <v>Secondary Service Less than 5 kW</v>
          </cell>
          <cell r="C5458">
            <v>30</v>
          </cell>
          <cell r="D5458">
            <v>20</v>
          </cell>
          <cell r="E5458" t="str">
            <v>R=MX</v>
          </cell>
          <cell r="F5458">
            <v>1</v>
          </cell>
          <cell r="G5458">
            <v>39615</v>
          </cell>
          <cell r="H5458">
            <v>240</v>
          </cell>
          <cell r="I5458">
            <v>3</v>
          </cell>
          <cell r="J5458">
            <v>2</v>
          </cell>
        </row>
        <row r="5459">
          <cell r="A5459" t="str">
            <v>SLT5</v>
          </cell>
          <cell r="B5459" t="str">
            <v>Secondary Service Less than 5 kW</v>
          </cell>
          <cell r="C5459">
            <v>30</v>
          </cell>
          <cell r="D5459">
            <v>20</v>
          </cell>
          <cell r="E5459" t="str">
            <v>R=MX</v>
          </cell>
          <cell r="F5459">
            <v>1</v>
          </cell>
          <cell r="G5459">
            <v>39900</v>
          </cell>
          <cell r="H5459">
            <v>240</v>
          </cell>
          <cell r="I5459">
            <v>3</v>
          </cell>
          <cell r="J5459">
            <v>10</v>
          </cell>
        </row>
        <row r="5460">
          <cell r="A5460" t="str">
            <v>SLT5</v>
          </cell>
          <cell r="B5460" t="str">
            <v>Secondary Service Less than 5 kW</v>
          </cell>
          <cell r="C5460">
            <v>30</v>
          </cell>
          <cell r="D5460">
            <v>25</v>
          </cell>
          <cell r="E5460" t="str">
            <v>R=A1D1</v>
          </cell>
          <cell r="F5460">
            <v>1</v>
          </cell>
          <cell r="G5460">
            <v>39855</v>
          </cell>
          <cell r="H5460">
            <v>999</v>
          </cell>
          <cell r="I5460">
            <v>3</v>
          </cell>
          <cell r="J5460">
            <v>2</v>
          </cell>
        </row>
        <row r="5461">
          <cell r="A5461" t="str">
            <v>SLT5</v>
          </cell>
          <cell r="B5461" t="str">
            <v>Secondary Service Less than 5 kW</v>
          </cell>
          <cell r="C5461">
            <v>30</v>
          </cell>
          <cell r="D5461">
            <v>25</v>
          </cell>
          <cell r="E5461" t="str">
            <v>S=I210+CE</v>
          </cell>
          <cell r="F5461">
            <v>1</v>
          </cell>
          <cell r="G5461">
            <v>40018</v>
          </cell>
          <cell r="H5461">
            <v>240</v>
          </cell>
          <cell r="I5461">
            <v>3</v>
          </cell>
          <cell r="J5461">
            <v>31</v>
          </cell>
        </row>
        <row r="5462">
          <cell r="A5462" t="str">
            <v>SLT5</v>
          </cell>
          <cell r="B5462" t="str">
            <v>Secondary Service Less than 5 kW</v>
          </cell>
          <cell r="C5462">
            <v>30</v>
          </cell>
          <cell r="D5462">
            <v>25</v>
          </cell>
          <cell r="E5462" t="str">
            <v>S=I210+CE</v>
          </cell>
          <cell r="F5462">
            <v>1</v>
          </cell>
          <cell r="G5462">
            <v>40177</v>
          </cell>
          <cell r="H5462">
            <v>240</v>
          </cell>
          <cell r="I5462">
            <v>3</v>
          </cell>
          <cell r="J5462">
            <v>15</v>
          </cell>
        </row>
        <row r="5463">
          <cell r="A5463" t="str">
            <v>SLT5</v>
          </cell>
          <cell r="B5463" t="str">
            <v>Secondary Service Less than 5 kW</v>
          </cell>
          <cell r="C5463">
            <v>30</v>
          </cell>
          <cell r="D5463">
            <v>20</v>
          </cell>
          <cell r="E5463" t="str">
            <v>R=J5S</v>
          </cell>
          <cell r="F5463">
            <v>1</v>
          </cell>
          <cell r="H5463">
            <v>240</v>
          </cell>
          <cell r="I5463">
            <v>3</v>
          </cell>
          <cell r="J5463">
            <v>508</v>
          </cell>
        </row>
        <row r="5464">
          <cell r="A5464" t="str">
            <v>SLT5</v>
          </cell>
          <cell r="B5464" t="str">
            <v>Secondary Service Less than 5 kW</v>
          </cell>
          <cell r="C5464">
            <v>30</v>
          </cell>
          <cell r="D5464">
            <v>25</v>
          </cell>
          <cell r="E5464" t="str">
            <v>R=TMS</v>
          </cell>
          <cell r="F5464">
            <v>1</v>
          </cell>
          <cell r="H5464">
            <v>240</v>
          </cell>
          <cell r="I5464">
            <v>3</v>
          </cell>
          <cell r="J5464">
            <v>12</v>
          </cell>
        </row>
        <row r="5465">
          <cell r="A5465" t="str">
            <v>SLT5</v>
          </cell>
          <cell r="B5465" t="str">
            <v>Secondary Service Less than 5 kW</v>
          </cell>
          <cell r="C5465">
            <v>30</v>
          </cell>
          <cell r="D5465">
            <v>20</v>
          </cell>
          <cell r="E5465" t="str">
            <v>R=AB1</v>
          </cell>
          <cell r="F5465">
            <v>1</v>
          </cell>
          <cell r="H5465">
            <v>240</v>
          </cell>
          <cell r="I5465">
            <v>3</v>
          </cell>
          <cell r="J5465">
            <v>7</v>
          </cell>
        </row>
        <row r="5466">
          <cell r="A5466" t="str">
            <v>SLT5</v>
          </cell>
          <cell r="B5466" t="str">
            <v>Secondary Service Less than 5 kW</v>
          </cell>
          <cell r="C5466">
            <v>30</v>
          </cell>
          <cell r="D5466">
            <v>20</v>
          </cell>
          <cell r="E5466" t="str">
            <v>R=MX</v>
          </cell>
          <cell r="F5466">
            <v>1</v>
          </cell>
          <cell r="H5466">
            <v>240</v>
          </cell>
          <cell r="I5466">
            <v>3</v>
          </cell>
          <cell r="J5466">
            <v>1</v>
          </cell>
        </row>
        <row r="5467">
          <cell r="A5467" t="str">
            <v>SLT5</v>
          </cell>
          <cell r="B5467" t="str">
            <v>Secondary Service Less than 5 kW</v>
          </cell>
          <cell r="C5467">
            <v>30</v>
          </cell>
          <cell r="D5467">
            <v>25</v>
          </cell>
          <cell r="E5467" t="str">
            <v>R=A1D1</v>
          </cell>
          <cell r="F5467">
            <v>1</v>
          </cell>
          <cell r="G5467">
            <v>38224</v>
          </cell>
          <cell r="H5467">
            <v>240</v>
          </cell>
          <cell r="I5467">
            <v>3</v>
          </cell>
          <cell r="J5467">
            <v>2</v>
          </cell>
        </row>
        <row r="5468">
          <cell r="A5468" t="str">
            <v>SLT5</v>
          </cell>
          <cell r="B5468" t="str">
            <v>Secondary Service Less than 5 kW</v>
          </cell>
          <cell r="C5468">
            <v>30</v>
          </cell>
          <cell r="D5468">
            <v>20</v>
          </cell>
          <cell r="E5468" t="str">
            <v>R=AB1</v>
          </cell>
          <cell r="F5468">
            <v>1</v>
          </cell>
          <cell r="G5468">
            <v>38601</v>
          </cell>
          <cell r="H5468">
            <v>240</v>
          </cell>
          <cell r="I5468">
            <v>3</v>
          </cell>
          <cell r="J5468">
            <v>25</v>
          </cell>
        </row>
        <row r="5469">
          <cell r="A5469" t="str">
            <v>SLT5</v>
          </cell>
          <cell r="B5469" t="str">
            <v>Secondary Service Less than 5 kW</v>
          </cell>
          <cell r="C5469">
            <v>30</v>
          </cell>
          <cell r="D5469">
            <v>20</v>
          </cell>
          <cell r="E5469" t="str">
            <v>R=AB1</v>
          </cell>
          <cell r="F5469">
            <v>1</v>
          </cell>
          <cell r="G5469">
            <v>38292</v>
          </cell>
          <cell r="H5469">
            <v>240</v>
          </cell>
          <cell r="I5469">
            <v>3</v>
          </cell>
          <cell r="J5469">
            <v>8</v>
          </cell>
        </row>
        <row r="5470">
          <cell r="A5470" t="str">
            <v>SLT5</v>
          </cell>
          <cell r="B5470" t="str">
            <v>Secondary Service Less than 5 kW</v>
          </cell>
          <cell r="C5470">
            <v>30</v>
          </cell>
          <cell r="D5470">
            <v>20</v>
          </cell>
          <cell r="E5470" t="str">
            <v>R=AB1</v>
          </cell>
          <cell r="F5470">
            <v>1</v>
          </cell>
          <cell r="G5470">
            <v>38356</v>
          </cell>
          <cell r="H5470">
            <v>240</v>
          </cell>
          <cell r="I5470">
            <v>3</v>
          </cell>
          <cell r="J5470">
            <v>2</v>
          </cell>
        </row>
        <row r="5471">
          <cell r="A5471" t="str">
            <v>SLT5</v>
          </cell>
          <cell r="B5471" t="str">
            <v>Secondary Service Less than 5 kW</v>
          </cell>
          <cell r="C5471">
            <v>30</v>
          </cell>
          <cell r="D5471">
            <v>25</v>
          </cell>
          <cell r="E5471" t="str">
            <v>R=A1D1</v>
          </cell>
          <cell r="F5471">
            <v>1</v>
          </cell>
          <cell r="G5471">
            <v>38419</v>
          </cell>
          <cell r="H5471">
            <v>999</v>
          </cell>
          <cell r="I5471">
            <v>3</v>
          </cell>
          <cell r="J5471">
            <v>1</v>
          </cell>
        </row>
        <row r="5472">
          <cell r="A5472" t="str">
            <v>SLT5</v>
          </cell>
          <cell r="B5472" t="str">
            <v>Secondary Service Less than 5 kW</v>
          </cell>
          <cell r="C5472">
            <v>30</v>
          </cell>
          <cell r="D5472">
            <v>20</v>
          </cell>
          <cell r="E5472" t="str">
            <v>R=A1TL1</v>
          </cell>
          <cell r="F5472">
            <v>1</v>
          </cell>
          <cell r="G5472">
            <v>37993</v>
          </cell>
          <cell r="H5472">
            <v>999</v>
          </cell>
          <cell r="I5472">
            <v>3</v>
          </cell>
          <cell r="J5472">
            <v>2</v>
          </cell>
        </row>
        <row r="5473">
          <cell r="A5473" t="str">
            <v>SLT5</v>
          </cell>
          <cell r="B5473" t="str">
            <v>Secondary Service Less than 5 kW</v>
          </cell>
          <cell r="C5473">
            <v>30</v>
          </cell>
          <cell r="D5473">
            <v>20</v>
          </cell>
          <cell r="E5473" t="str">
            <v>R=AB1</v>
          </cell>
          <cell r="F5473">
            <v>1</v>
          </cell>
          <cell r="G5473">
            <v>38531</v>
          </cell>
          <cell r="H5473">
            <v>240</v>
          </cell>
          <cell r="I5473">
            <v>3</v>
          </cell>
          <cell r="J5473">
            <v>27</v>
          </cell>
        </row>
        <row r="5474">
          <cell r="A5474" t="str">
            <v>SLT5</v>
          </cell>
          <cell r="B5474" t="str">
            <v>Secondary Service Less than 5 kW</v>
          </cell>
          <cell r="C5474">
            <v>30</v>
          </cell>
          <cell r="D5474">
            <v>25</v>
          </cell>
          <cell r="E5474" t="str">
            <v>R=A1D1</v>
          </cell>
          <cell r="F5474">
            <v>1</v>
          </cell>
          <cell r="G5474">
            <v>38093</v>
          </cell>
          <cell r="H5474">
            <v>240</v>
          </cell>
          <cell r="I5474">
            <v>3</v>
          </cell>
          <cell r="J5474">
            <v>3</v>
          </cell>
        </row>
        <row r="5475">
          <cell r="A5475" t="str">
            <v>SLT5</v>
          </cell>
          <cell r="B5475" t="str">
            <v>Secondary Service Less than 5 kW</v>
          </cell>
          <cell r="C5475">
            <v>30</v>
          </cell>
          <cell r="D5475">
            <v>20</v>
          </cell>
          <cell r="E5475" t="str">
            <v>R=MX</v>
          </cell>
          <cell r="F5475">
            <v>1</v>
          </cell>
          <cell r="G5475">
            <v>37914</v>
          </cell>
          <cell r="H5475">
            <v>240</v>
          </cell>
          <cell r="I5475">
            <v>3</v>
          </cell>
          <cell r="J5475">
            <v>28</v>
          </cell>
        </row>
        <row r="5476">
          <cell r="A5476" t="str">
            <v>SLT5</v>
          </cell>
          <cell r="B5476" t="str">
            <v>Secondary Service Less than 5 kW</v>
          </cell>
          <cell r="C5476">
            <v>30</v>
          </cell>
          <cell r="D5476">
            <v>20</v>
          </cell>
          <cell r="E5476" t="str">
            <v>R=MX</v>
          </cell>
          <cell r="F5476">
            <v>1</v>
          </cell>
          <cell r="G5476">
            <v>37914</v>
          </cell>
          <cell r="H5476">
            <v>240</v>
          </cell>
          <cell r="I5476">
            <v>3</v>
          </cell>
          <cell r="J5476">
            <v>7</v>
          </cell>
        </row>
        <row r="5477">
          <cell r="A5477" t="str">
            <v>SLT5</v>
          </cell>
          <cell r="B5477" t="str">
            <v>Secondary Service Less than 5 kW</v>
          </cell>
          <cell r="C5477">
            <v>30</v>
          </cell>
          <cell r="D5477">
            <v>20</v>
          </cell>
          <cell r="E5477" t="str">
            <v>R=AB1</v>
          </cell>
          <cell r="F5477">
            <v>1</v>
          </cell>
          <cell r="H5477">
            <v>240</v>
          </cell>
          <cell r="I5477">
            <v>3</v>
          </cell>
          <cell r="J5477">
            <v>5</v>
          </cell>
        </row>
        <row r="5478">
          <cell r="A5478" t="str">
            <v>SLT5</v>
          </cell>
          <cell r="B5478" t="str">
            <v>Secondary Service Less than 5 kW</v>
          </cell>
          <cell r="C5478">
            <v>30</v>
          </cell>
          <cell r="D5478">
            <v>20</v>
          </cell>
          <cell r="E5478" t="str">
            <v>R=TQS</v>
          </cell>
          <cell r="F5478">
            <v>1</v>
          </cell>
          <cell r="H5478">
            <v>240</v>
          </cell>
          <cell r="I5478">
            <v>3</v>
          </cell>
          <cell r="J5478">
            <v>1</v>
          </cell>
        </row>
        <row r="5479">
          <cell r="A5479" t="str">
            <v>SLT5</v>
          </cell>
          <cell r="B5479" t="str">
            <v>Secondary Service Less than 5 kW</v>
          </cell>
          <cell r="C5479">
            <v>30</v>
          </cell>
          <cell r="D5479">
            <v>25</v>
          </cell>
          <cell r="E5479" t="str">
            <v>R=A1D1</v>
          </cell>
          <cell r="F5479">
            <v>1</v>
          </cell>
          <cell r="G5479">
            <v>37931</v>
          </cell>
          <cell r="H5479">
            <v>240</v>
          </cell>
          <cell r="I5479">
            <v>3</v>
          </cell>
          <cell r="J5479">
            <v>2</v>
          </cell>
        </row>
        <row r="5480">
          <cell r="A5480" t="str">
            <v>SLT5</v>
          </cell>
          <cell r="B5480" t="str">
            <v>Secondary Service Less than 5 kW</v>
          </cell>
          <cell r="C5480">
            <v>30</v>
          </cell>
          <cell r="D5480">
            <v>20</v>
          </cell>
          <cell r="E5480" t="str">
            <v>R=AB1</v>
          </cell>
          <cell r="F5480">
            <v>1</v>
          </cell>
          <cell r="G5480">
            <v>37896</v>
          </cell>
          <cell r="H5480">
            <v>240</v>
          </cell>
          <cell r="I5480">
            <v>3</v>
          </cell>
          <cell r="J5480">
            <v>1</v>
          </cell>
        </row>
        <row r="5481">
          <cell r="A5481" t="str">
            <v>SLT5</v>
          </cell>
          <cell r="B5481" t="str">
            <v>Secondary Service Less than 5 kW</v>
          </cell>
          <cell r="C5481">
            <v>30</v>
          </cell>
          <cell r="D5481">
            <v>20</v>
          </cell>
          <cell r="E5481" t="str">
            <v>R=AB1</v>
          </cell>
          <cell r="F5481">
            <v>1</v>
          </cell>
          <cell r="G5481">
            <v>36404</v>
          </cell>
          <cell r="H5481">
            <v>240</v>
          </cell>
          <cell r="I5481">
            <v>3</v>
          </cell>
          <cell r="J5481">
            <v>29</v>
          </cell>
        </row>
        <row r="5482">
          <cell r="A5482" t="str">
            <v>SLT5</v>
          </cell>
          <cell r="B5482" t="str">
            <v>Secondary Service Less than 5 kW</v>
          </cell>
          <cell r="C5482">
            <v>30</v>
          </cell>
          <cell r="D5482">
            <v>25</v>
          </cell>
          <cell r="E5482" t="str">
            <v>R=A1D1</v>
          </cell>
          <cell r="F5482">
            <v>1</v>
          </cell>
          <cell r="H5482">
            <v>480</v>
          </cell>
          <cell r="I5482">
            <v>3</v>
          </cell>
          <cell r="J5482">
            <v>1</v>
          </cell>
        </row>
        <row r="5483">
          <cell r="A5483" t="str">
            <v>SLT5</v>
          </cell>
          <cell r="B5483" t="str">
            <v>Secondary Service Less than 5 kW</v>
          </cell>
          <cell r="C5483">
            <v>30</v>
          </cell>
          <cell r="D5483">
            <v>20</v>
          </cell>
          <cell r="E5483" t="str">
            <v>R=AB1</v>
          </cell>
          <cell r="F5483">
            <v>1</v>
          </cell>
          <cell r="G5483">
            <v>36404</v>
          </cell>
          <cell r="H5483">
            <v>240</v>
          </cell>
          <cell r="I5483">
            <v>3</v>
          </cell>
          <cell r="J5483">
            <v>1</v>
          </cell>
        </row>
        <row r="5484">
          <cell r="A5484" t="str">
            <v>SLT5</v>
          </cell>
          <cell r="B5484" t="str">
            <v>Secondary Service Less than 5 kW</v>
          </cell>
          <cell r="C5484">
            <v>30</v>
          </cell>
          <cell r="D5484">
            <v>25</v>
          </cell>
          <cell r="E5484" t="str">
            <v>R=A1D1</v>
          </cell>
          <cell r="F5484">
            <v>1</v>
          </cell>
          <cell r="G5484">
            <v>36461</v>
          </cell>
          <cell r="H5484">
            <v>240</v>
          </cell>
          <cell r="I5484">
            <v>3</v>
          </cell>
          <cell r="J5484">
            <v>1</v>
          </cell>
        </row>
        <row r="5485">
          <cell r="A5485" t="str">
            <v>SLT5</v>
          </cell>
          <cell r="B5485" t="str">
            <v>Secondary Service Less than 5 kW</v>
          </cell>
          <cell r="C5485">
            <v>30</v>
          </cell>
          <cell r="D5485">
            <v>20</v>
          </cell>
          <cell r="E5485" t="str">
            <v>R=MS</v>
          </cell>
          <cell r="F5485">
            <v>1</v>
          </cell>
          <cell r="G5485">
            <v>36525</v>
          </cell>
          <cell r="H5485">
            <v>240</v>
          </cell>
          <cell r="I5485">
            <v>3</v>
          </cell>
          <cell r="J5485">
            <v>5</v>
          </cell>
        </row>
        <row r="5486">
          <cell r="A5486" t="str">
            <v>SLT5</v>
          </cell>
          <cell r="B5486" t="str">
            <v>Secondary Service Less than 5 kW</v>
          </cell>
          <cell r="C5486">
            <v>30</v>
          </cell>
          <cell r="D5486">
            <v>20</v>
          </cell>
          <cell r="E5486" t="str">
            <v>R=A1TL</v>
          </cell>
          <cell r="F5486">
            <v>1</v>
          </cell>
          <cell r="G5486">
            <v>36558</v>
          </cell>
          <cell r="H5486">
            <v>999</v>
          </cell>
          <cell r="I5486">
            <v>3</v>
          </cell>
          <cell r="J5486">
            <v>2</v>
          </cell>
        </row>
        <row r="5487">
          <cell r="A5487" t="str">
            <v>SLT5</v>
          </cell>
          <cell r="B5487" t="str">
            <v>Secondary Service Less than 5 kW</v>
          </cell>
          <cell r="C5487">
            <v>30</v>
          </cell>
          <cell r="D5487">
            <v>20</v>
          </cell>
          <cell r="E5487" t="str">
            <v>R=AB1</v>
          </cell>
          <cell r="F5487">
            <v>1</v>
          </cell>
          <cell r="G5487">
            <v>36592</v>
          </cell>
          <cell r="H5487">
            <v>240</v>
          </cell>
          <cell r="I5487">
            <v>3</v>
          </cell>
          <cell r="J5487">
            <v>29</v>
          </cell>
        </row>
        <row r="5488">
          <cell r="A5488" t="str">
            <v>SLT5</v>
          </cell>
          <cell r="B5488" t="str">
            <v>Secondary Service Less than 5 kW</v>
          </cell>
          <cell r="C5488">
            <v>30</v>
          </cell>
          <cell r="D5488">
            <v>20</v>
          </cell>
          <cell r="E5488" t="str">
            <v>R=I70S</v>
          </cell>
          <cell r="F5488">
            <v>1</v>
          </cell>
          <cell r="G5488">
            <v>36672</v>
          </cell>
          <cell r="H5488">
            <v>240</v>
          </cell>
          <cell r="I5488">
            <v>3</v>
          </cell>
          <cell r="J5488">
            <v>1</v>
          </cell>
        </row>
        <row r="5489">
          <cell r="A5489" t="str">
            <v>SLT5</v>
          </cell>
          <cell r="B5489" t="str">
            <v>Secondary Service Less than 5 kW</v>
          </cell>
          <cell r="C5489">
            <v>30</v>
          </cell>
          <cell r="D5489">
            <v>20</v>
          </cell>
          <cell r="E5489" t="str">
            <v>R=AB1</v>
          </cell>
          <cell r="F5489">
            <v>1</v>
          </cell>
          <cell r="G5489">
            <v>36720</v>
          </cell>
          <cell r="H5489">
            <v>240</v>
          </cell>
          <cell r="I5489">
            <v>3</v>
          </cell>
          <cell r="J5489">
            <v>44</v>
          </cell>
        </row>
        <row r="5490">
          <cell r="A5490" t="str">
            <v>SLT5</v>
          </cell>
          <cell r="B5490" t="str">
            <v>Secondary Service Less than 5 kW</v>
          </cell>
          <cell r="C5490">
            <v>30</v>
          </cell>
          <cell r="D5490">
            <v>25</v>
          </cell>
          <cell r="E5490" t="str">
            <v>R=A1D1</v>
          </cell>
          <cell r="F5490">
            <v>1</v>
          </cell>
          <cell r="G5490">
            <v>36594</v>
          </cell>
          <cell r="H5490">
            <v>240</v>
          </cell>
          <cell r="I5490">
            <v>3</v>
          </cell>
          <cell r="J5490">
            <v>2</v>
          </cell>
        </row>
        <row r="5491">
          <cell r="A5491" t="str">
            <v>SLT5</v>
          </cell>
          <cell r="B5491" t="str">
            <v>Secondary Service Less than 5 kW</v>
          </cell>
          <cell r="C5491">
            <v>30</v>
          </cell>
          <cell r="D5491">
            <v>20</v>
          </cell>
          <cell r="E5491" t="str">
            <v>R=A1D</v>
          </cell>
          <cell r="F5491">
            <v>1</v>
          </cell>
          <cell r="G5491">
            <v>36161</v>
          </cell>
          <cell r="H5491">
            <v>240</v>
          </cell>
          <cell r="I5491">
            <v>3</v>
          </cell>
          <cell r="J5491">
            <v>1</v>
          </cell>
        </row>
        <row r="5492">
          <cell r="A5492" t="str">
            <v>SLT5</v>
          </cell>
          <cell r="B5492" t="str">
            <v>Secondary Service Less than 5 kW</v>
          </cell>
          <cell r="C5492">
            <v>30</v>
          </cell>
          <cell r="D5492">
            <v>20</v>
          </cell>
          <cell r="E5492" t="str">
            <v>R=AB1</v>
          </cell>
          <cell r="F5492">
            <v>1</v>
          </cell>
          <cell r="G5492">
            <v>36768</v>
          </cell>
          <cell r="H5492">
            <v>240</v>
          </cell>
          <cell r="I5492">
            <v>3</v>
          </cell>
          <cell r="J5492">
            <v>11</v>
          </cell>
        </row>
        <row r="5493">
          <cell r="A5493" t="str">
            <v>SLT5</v>
          </cell>
          <cell r="B5493" t="str">
            <v>Secondary Service Less than 5 kW</v>
          </cell>
          <cell r="C5493">
            <v>30</v>
          </cell>
          <cell r="D5493">
            <v>20</v>
          </cell>
          <cell r="E5493" t="str">
            <v>R=AB1</v>
          </cell>
          <cell r="F5493">
            <v>1</v>
          </cell>
          <cell r="G5493">
            <v>37139</v>
          </cell>
          <cell r="H5493">
            <v>240</v>
          </cell>
          <cell r="I5493">
            <v>3</v>
          </cell>
          <cell r="J5493">
            <v>32</v>
          </cell>
        </row>
        <row r="5494">
          <cell r="A5494" t="str">
            <v>SLT5</v>
          </cell>
          <cell r="B5494" t="str">
            <v>Secondary Service Less than 5 kW</v>
          </cell>
          <cell r="C5494">
            <v>30</v>
          </cell>
          <cell r="D5494">
            <v>25</v>
          </cell>
          <cell r="E5494" t="str">
            <v>R=A1D1</v>
          </cell>
          <cell r="F5494">
            <v>1</v>
          </cell>
          <cell r="G5494">
            <v>37210</v>
          </cell>
          <cell r="H5494">
            <v>240</v>
          </cell>
          <cell r="I5494">
            <v>3</v>
          </cell>
          <cell r="J5494">
            <v>1</v>
          </cell>
        </row>
        <row r="5495">
          <cell r="A5495" t="str">
            <v>SLT5</v>
          </cell>
          <cell r="B5495" t="str">
            <v>Secondary Service Less than 5 kW</v>
          </cell>
          <cell r="C5495">
            <v>30</v>
          </cell>
          <cell r="D5495">
            <v>25</v>
          </cell>
          <cell r="E5495" t="str">
            <v>R=A1D1</v>
          </cell>
          <cell r="F5495">
            <v>1</v>
          </cell>
          <cell r="G5495">
            <v>37411</v>
          </cell>
          <cell r="H5495">
            <v>999</v>
          </cell>
          <cell r="I5495">
            <v>3</v>
          </cell>
          <cell r="J5495">
            <v>1</v>
          </cell>
        </row>
        <row r="5496">
          <cell r="A5496" t="str">
            <v>SLT5</v>
          </cell>
          <cell r="B5496" t="str">
            <v>Secondary Service Less than 5 kW</v>
          </cell>
          <cell r="C5496">
            <v>30</v>
          </cell>
          <cell r="D5496">
            <v>25</v>
          </cell>
          <cell r="E5496" t="str">
            <v>R=A1D1</v>
          </cell>
          <cell r="F5496">
            <v>1</v>
          </cell>
          <cell r="G5496">
            <v>36526</v>
          </cell>
          <cell r="H5496">
            <v>240</v>
          </cell>
          <cell r="I5496">
            <v>3</v>
          </cell>
          <cell r="J5496">
            <v>1</v>
          </cell>
        </row>
        <row r="5497">
          <cell r="A5497" t="str">
            <v>SLT5</v>
          </cell>
          <cell r="B5497" t="str">
            <v>Secondary Service Less than 5 kW</v>
          </cell>
          <cell r="C5497">
            <v>30</v>
          </cell>
          <cell r="D5497">
            <v>25</v>
          </cell>
          <cell r="E5497" t="str">
            <v>R=A1D1</v>
          </cell>
          <cell r="F5497">
            <v>1</v>
          </cell>
          <cell r="G5497">
            <v>38777</v>
          </cell>
          <cell r="H5497">
            <v>999</v>
          </cell>
          <cell r="I5497">
            <v>3</v>
          </cell>
          <cell r="J5497">
            <v>5</v>
          </cell>
        </row>
        <row r="5498">
          <cell r="A5498" t="str">
            <v>SLT5</v>
          </cell>
          <cell r="B5498" t="str">
            <v>Secondary Service Less than 5 kW</v>
          </cell>
          <cell r="C5498">
            <v>30</v>
          </cell>
          <cell r="D5498">
            <v>25</v>
          </cell>
          <cell r="E5498" t="str">
            <v>R=A1D1</v>
          </cell>
          <cell r="F5498">
            <v>1</v>
          </cell>
          <cell r="G5498">
            <v>38786</v>
          </cell>
          <cell r="H5498">
            <v>240</v>
          </cell>
          <cell r="I5498">
            <v>3</v>
          </cell>
          <cell r="J5498">
            <v>7</v>
          </cell>
        </row>
        <row r="5499">
          <cell r="A5499" t="str">
            <v>SLT5</v>
          </cell>
          <cell r="B5499" t="str">
            <v>Secondary Service Less than 5 kW</v>
          </cell>
          <cell r="C5499">
            <v>30</v>
          </cell>
          <cell r="D5499">
            <v>20</v>
          </cell>
          <cell r="E5499" t="str">
            <v>R=AB1</v>
          </cell>
          <cell r="F5499">
            <v>1</v>
          </cell>
          <cell r="G5499">
            <v>39098</v>
          </cell>
          <cell r="H5499">
            <v>240</v>
          </cell>
          <cell r="I5499">
            <v>3</v>
          </cell>
          <cell r="J5499">
            <v>9</v>
          </cell>
        </row>
        <row r="5500">
          <cell r="A5500" t="str">
            <v>SLT5</v>
          </cell>
          <cell r="B5500" t="str">
            <v>Secondary Service Less than 5 kW</v>
          </cell>
          <cell r="C5500">
            <v>30</v>
          </cell>
          <cell r="D5500">
            <v>25</v>
          </cell>
          <cell r="E5500" t="str">
            <v>R=A1D1</v>
          </cell>
          <cell r="F5500">
            <v>1</v>
          </cell>
          <cell r="G5500">
            <v>39162</v>
          </cell>
          <cell r="H5500">
            <v>999</v>
          </cell>
          <cell r="I5500">
            <v>3</v>
          </cell>
          <cell r="J5500">
            <v>1</v>
          </cell>
        </row>
        <row r="5501">
          <cell r="A5501" t="str">
            <v>SLT5</v>
          </cell>
          <cell r="B5501" t="str">
            <v>Secondary Service Less than 5 kW</v>
          </cell>
          <cell r="C5501">
            <v>30</v>
          </cell>
          <cell r="D5501">
            <v>20</v>
          </cell>
          <cell r="E5501" t="str">
            <v>R=AB1</v>
          </cell>
          <cell r="F5501">
            <v>1</v>
          </cell>
          <cell r="G5501">
            <v>39175</v>
          </cell>
          <cell r="H5501">
            <v>240</v>
          </cell>
          <cell r="I5501">
            <v>3</v>
          </cell>
          <cell r="J5501">
            <v>21</v>
          </cell>
        </row>
        <row r="5502">
          <cell r="A5502" t="str">
            <v>SLT5</v>
          </cell>
          <cell r="B5502" t="str">
            <v>Secondary Service Less than 5 kW</v>
          </cell>
          <cell r="C5502">
            <v>30</v>
          </cell>
          <cell r="D5502">
            <v>25</v>
          </cell>
          <cell r="E5502" t="str">
            <v>R=A1D1</v>
          </cell>
          <cell r="F5502">
            <v>1</v>
          </cell>
          <cell r="G5502">
            <v>39184</v>
          </cell>
          <cell r="H5502">
            <v>999</v>
          </cell>
          <cell r="I5502">
            <v>2</v>
          </cell>
          <cell r="J5502">
            <v>1</v>
          </cell>
        </row>
        <row r="5503">
          <cell r="A5503" t="str">
            <v>SLT5</v>
          </cell>
          <cell r="B5503" t="str">
            <v>Secondary Service Less than 5 kW</v>
          </cell>
          <cell r="C5503">
            <v>30</v>
          </cell>
          <cell r="D5503">
            <v>20</v>
          </cell>
          <cell r="E5503" t="str">
            <v>R=AB1</v>
          </cell>
          <cell r="F5503">
            <v>1</v>
          </cell>
          <cell r="G5503">
            <v>39247</v>
          </cell>
          <cell r="H5503">
            <v>240</v>
          </cell>
          <cell r="I5503">
            <v>3</v>
          </cell>
          <cell r="J5503">
            <v>53</v>
          </cell>
        </row>
        <row r="5504">
          <cell r="A5504" t="str">
            <v>SLT5</v>
          </cell>
          <cell r="B5504" t="str">
            <v>Secondary Service Less than 5 kW</v>
          </cell>
          <cell r="C5504">
            <v>30</v>
          </cell>
          <cell r="D5504">
            <v>20</v>
          </cell>
          <cell r="E5504" t="str">
            <v>A=ALF</v>
          </cell>
          <cell r="F5504">
            <v>1</v>
          </cell>
          <cell r="G5504">
            <v>39239</v>
          </cell>
          <cell r="H5504">
            <v>240</v>
          </cell>
          <cell r="I5504">
            <v>3</v>
          </cell>
          <cell r="J5504">
            <v>50</v>
          </cell>
        </row>
        <row r="5505">
          <cell r="A5505" t="str">
            <v>SLT5</v>
          </cell>
          <cell r="B5505" t="str">
            <v>Secondary Service Less than 5 kW</v>
          </cell>
          <cell r="C5505">
            <v>30</v>
          </cell>
          <cell r="D5505">
            <v>25</v>
          </cell>
          <cell r="E5505" t="str">
            <v>R=A1TL1</v>
          </cell>
          <cell r="F5505">
            <v>1</v>
          </cell>
          <cell r="G5505">
            <v>39343</v>
          </cell>
          <cell r="H5505">
            <v>999</v>
          </cell>
          <cell r="I5505">
            <v>3</v>
          </cell>
          <cell r="J5505">
            <v>4</v>
          </cell>
        </row>
        <row r="5506">
          <cell r="A5506" t="str">
            <v>SLT5</v>
          </cell>
          <cell r="B5506" t="str">
            <v>Secondary Service Less than 5 kW</v>
          </cell>
          <cell r="C5506">
            <v>30</v>
          </cell>
          <cell r="D5506">
            <v>20</v>
          </cell>
          <cell r="E5506" t="str">
            <v>A=ALF</v>
          </cell>
          <cell r="F5506">
            <v>1</v>
          </cell>
          <cell r="G5506">
            <v>39377</v>
          </cell>
          <cell r="H5506">
            <v>240</v>
          </cell>
          <cell r="I5506">
            <v>3</v>
          </cell>
          <cell r="J5506">
            <v>121</v>
          </cell>
        </row>
        <row r="5507">
          <cell r="A5507" t="str">
            <v>SLT5</v>
          </cell>
          <cell r="B5507" t="str">
            <v>Secondary Service Less than 5 kW</v>
          </cell>
          <cell r="C5507">
            <v>30</v>
          </cell>
          <cell r="D5507">
            <v>25</v>
          </cell>
          <cell r="E5507" t="str">
            <v>R=A1D1</v>
          </cell>
          <cell r="F5507">
            <v>1</v>
          </cell>
          <cell r="G5507">
            <v>39472</v>
          </cell>
          <cell r="H5507">
            <v>240</v>
          </cell>
          <cell r="I5507">
            <v>3</v>
          </cell>
          <cell r="J5507">
            <v>5</v>
          </cell>
        </row>
        <row r="5508">
          <cell r="A5508" t="str">
            <v>SLT5</v>
          </cell>
          <cell r="B5508" t="str">
            <v>Secondary Service Less than 5 kW</v>
          </cell>
          <cell r="C5508">
            <v>30</v>
          </cell>
          <cell r="D5508">
            <v>20</v>
          </cell>
          <cell r="E5508" t="str">
            <v>R=MX</v>
          </cell>
          <cell r="F5508">
            <v>1</v>
          </cell>
          <cell r="G5508">
            <v>39704</v>
          </cell>
          <cell r="H5508">
            <v>240</v>
          </cell>
          <cell r="I5508">
            <v>3</v>
          </cell>
          <cell r="J5508">
            <v>63</v>
          </cell>
        </row>
        <row r="5509">
          <cell r="A5509" t="str">
            <v>SLT5</v>
          </cell>
          <cell r="B5509" t="str">
            <v>Secondary Service Less than 5 kW</v>
          </cell>
          <cell r="C5509">
            <v>30</v>
          </cell>
          <cell r="D5509">
            <v>25</v>
          </cell>
          <cell r="E5509" t="str">
            <v>R=A1D1</v>
          </cell>
          <cell r="F5509">
            <v>1</v>
          </cell>
          <cell r="G5509">
            <v>39773</v>
          </cell>
          <cell r="H5509">
            <v>240</v>
          </cell>
          <cell r="I5509">
            <v>3</v>
          </cell>
          <cell r="J5509">
            <v>3</v>
          </cell>
        </row>
        <row r="5510">
          <cell r="A5510" t="str">
            <v>SLT5</v>
          </cell>
          <cell r="B5510" t="str">
            <v>Secondary Service Less than 5 kW</v>
          </cell>
          <cell r="C5510">
            <v>30</v>
          </cell>
          <cell r="D5510">
            <v>25</v>
          </cell>
          <cell r="E5510" t="str">
            <v>R=A1D1</v>
          </cell>
          <cell r="F5510">
            <v>1</v>
          </cell>
          <cell r="G5510">
            <v>39962</v>
          </cell>
          <cell r="H5510">
            <v>999</v>
          </cell>
          <cell r="I5510">
            <v>3</v>
          </cell>
          <cell r="J5510">
            <v>1</v>
          </cell>
        </row>
        <row r="5511">
          <cell r="A5511" t="str">
            <v>SLT5</v>
          </cell>
          <cell r="B5511" t="str">
            <v>Secondary Service Less than 5 kW</v>
          </cell>
          <cell r="C5511">
            <v>30</v>
          </cell>
          <cell r="D5511">
            <v>25</v>
          </cell>
          <cell r="E5511" t="str">
            <v>S=I210+CE</v>
          </cell>
          <cell r="F5511">
            <v>1</v>
          </cell>
          <cell r="G5511">
            <v>40102</v>
          </cell>
          <cell r="H5511">
            <v>240</v>
          </cell>
          <cell r="I5511">
            <v>3</v>
          </cell>
          <cell r="J5511">
            <v>32</v>
          </cell>
        </row>
        <row r="5512">
          <cell r="A5512" t="str">
            <v>SLT5</v>
          </cell>
          <cell r="B5512" t="str">
            <v>Secondary Service Less than 5 kW</v>
          </cell>
          <cell r="C5512">
            <v>30</v>
          </cell>
          <cell r="D5512">
            <v>25</v>
          </cell>
          <cell r="E5512" t="str">
            <v>S=I210+CE</v>
          </cell>
          <cell r="F5512">
            <v>1</v>
          </cell>
          <cell r="G5512">
            <v>40119</v>
          </cell>
          <cell r="H5512">
            <v>240</v>
          </cell>
          <cell r="I5512">
            <v>3</v>
          </cell>
          <cell r="J5512">
            <v>29</v>
          </cell>
        </row>
        <row r="5513">
          <cell r="A5513" t="str">
            <v>SLT5</v>
          </cell>
          <cell r="B5513" t="str">
            <v>Secondary Service Less than 5 kW</v>
          </cell>
          <cell r="C5513">
            <v>30</v>
          </cell>
          <cell r="D5513">
            <v>25</v>
          </cell>
          <cell r="E5513" t="str">
            <v>R=D2SH</v>
          </cell>
          <cell r="F5513">
            <v>1</v>
          </cell>
          <cell r="H5513">
            <v>240</v>
          </cell>
          <cell r="I5513">
            <v>3</v>
          </cell>
          <cell r="J5513">
            <v>2</v>
          </cell>
        </row>
        <row r="5514">
          <cell r="A5514" t="str">
            <v>SLT5</v>
          </cell>
          <cell r="B5514" t="str">
            <v>Secondary Service Less than 5 kW</v>
          </cell>
          <cell r="C5514">
            <v>30</v>
          </cell>
          <cell r="D5514">
            <v>20</v>
          </cell>
          <cell r="E5514" t="str">
            <v>R=DXMS</v>
          </cell>
          <cell r="F5514">
            <v>1</v>
          </cell>
          <cell r="H5514">
            <v>240</v>
          </cell>
          <cell r="I5514">
            <v>3</v>
          </cell>
          <cell r="J5514">
            <v>2</v>
          </cell>
        </row>
        <row r="5515">
          <cell r="A5515" t="str">
            <v>SLT5</v>
          </cell>
          <cell r="B5515" t="str">
            <v>Secondary Service Less than 5 kW</v>
          </cell>
          <cell r="C5515">
            <v>30</v>
          </cell>
          <cell r="D5515">
            <v>20</v>
          </cell>
          <cell r="E5515" t="str">
            <v>R=AB1</v>
          </cell>
          <cell r="F5515">
            <v>1</v>
          </cell>
          <cell r="G5515">
            <v>38383</v>
          </cell>
          <cell r="H5515">
            <v>240</v>
          </cell>
          <cell r="I5515">
            <v>3</v>
          </cell>
          <cell r="J5515">
            <v>24</v>
          </cell>
        </row>
        <row r="5516">
          <cell r="A5516" t="str">
            <v>SLT5</v>
          </cell>
          <cell r="B5516" t="str">
            <v>Secondary Service Less than 5 kW</v>
          </cell>
          <cell r="C5516">
            <v>30</v>
          </cell>
          <cell r="D5516">
            <v>20</v>
          </cell>
          <cell r="E5516" t="str">
            <v>R=AB1</v>
          </cell>
          <cell r="F5516">
            <v>1</v>
          </cell>
          <cell r="G5516">
            <v>38450</v>
          </cell>
          <cell r="H5516">
            <v>240</v>
          </cell>
          <cell r="I5516">
            <v>3</v>
          </cell>
          <cell r="J5516">
            <v>32</v>
          </cell>
        </row>
        <row r="5517">
          <cell r="A5517" t="str">
            <v>SLT5</v>
          </cell>
          <cell r="B5517" t="str">
            <v>Secondary Service Less than 5 kW</v>
          </cell>
          <cell r="C5517">
            <v>30</v>
          </cell>
          <cell r="D5517">
            <v>20</v>
          </cell>
          <cell r="E5517" t="str">
            <v>R=AB1</v>
          </cell>
          <cell r="F5517">
            <v>1</v>
          </cell>
          <cell r="G5517">
            <v>38023</v>
          </cell>
          <cell r="H5517">
            <v>240</v>
          </cell>
          <cell r="I5517">
            <v>3</v>
          </cell>
          <cell r="J5517">
            <v>1</v>
          </cell>
        </row>
        <row r="5518">
          <cell r="A5518" t="str">
            <v>SLT5</v>
          </cell>
          <cell r="B5518" t="str">
            <v>Secondary Service Less than 5 kW</v>
          </cell>
          <cell r="C5518">
            <v>30</v>
          </cell>
          <cell r="D5518">
            <v>20</v>
          </cell>
          <cell r="E5518" t="str">
            <v>R=AB1</v>
          </cell>
          <cell r="F5518">
            <v>1</v>
          </cell>
          <cell r="G5518">
            <v>38454</v>
          </cell>
          <cell r="H5518">
            <v>240</v>
          </cell>
          <cell r="I5518">
            <v>3</v>
          </cell>
          <cell r="J5518">
            <v>1</v>
          </cell>
        </row>
        <row r="5519">
          <cell r="A5519" t="str">
            <v>SLT5</v>
          </cell>
          <cell r="B5519" t="str">
            <v>Secondary Service Less than 5 kW</v>
          </cell>
          <cell r="C5519">
            <v>30</v>
          </cell>
          <cell r="D5519">
            <v>20</v>
          </cell>
          <cell r="E5519" t="str">
            <v>R=AB1</v>
          </cell>
          <cell r="F5519">
            <v>1</v>
          </cell>
          <cell r="G5519">
            <v>38531</v>
          </cell>
          <cell r="H5519">
            <v>240</v>
          </cell>
          <cell r="I5519">
            <v>3</v>
          </cell>
          <cell r="J5519">
            <v>2</v>
          </cell>
        </row>
        <row r="5520">
          <cell r="A5520" t="str">
            <v>SLT5</v>
          </cell>
          <cell r="B5520" t="str">
            <v>Secondary Service Less than 5 kW</v>
          </cell>
          <cell r="C5520">
            <v>30</v>
          </cell>
          <cell r="D5520">
            <v>20</v>
          </cell>
          <cell r="E5520" t="str">
            <v>R=AB1</v>
          </cell>
          <cell r="F5520">
            <v>1</v>
          </cell>
          <cell r="G5520">
            <v>37740</v>
          </cell>
          <cell r="H5520">
            <v>240</v>
          </cell>
          <cell r="I5520">
            <v>3</v>
          </cell>
          <cell r="J5520">
            <v>37</v>
          </cell>
        </row>
        <row r="5521">
          <cell r="A5521" t="str">
            <v>SLT5</v>
          </cell>
          <cell r="B5521" t="str">
            <v>Secondary Service Less than 5 kW</v>
          </cell>
          <cell r="C5521">
            <v>30</v>
          </cell>
          <cell r="D5521">
            <v>25</v>
          </cell>
          <cell r="E5521" t="str">
            <v>R=DXMS</v>
          </cell>
          <cell r="F5521">
            <v>1</v>
          </cell>
          <cell r="H5521">
            <v>240</v>
          </cell>
          <cell r="I5521">
            <v>4</v>
          </cell>
          <cell r="J5521">
            <v>1</v>
          </cell>
        </row>
        <row r="5522">
          <cell r="A5522" t="str">
            <v>SLT5</v>
          </cell>
          <cell r="B5522" t="str">
            <v>Secondary Service Less than 5 kW</v>
          </cell>
          <cell r="C5522">
            <v>30</v>
          </cell>
          <cell r="D5522">
            <v>20</v>
          </cell>
          <cell r="E5522" t="str">
            <v>R=MX</v>
          </cell>
          <cell r="F5522">
            <v>1</v>
          </cell>
          <cell r="H5522">
            <v>240</v>
          </cell>
          <cell r="I5522">
            <v>3</v>
          </cell>
          <cell r="J5522">
            <v>1</v>
          </cell>
        </row>
        <row r="5523">
          <cell r="A5523" t="str">
            <v>SLT5</v>
          </cell>
          <cell r="B5523" t="str">
            <v>Secondary Service Less than 5 kW</v>
          </cell>
          <cell r="C5523">
            <v>30</v>
          </cell>
          <cell r="D5523">
            <v>25</v>
          </cell>
          <cell r="E5523" t="str">
            <v>R=A1D1</v>
          </cell>
          <cell r="F5523">
            <v>1</v>
          </cell>
          <cell r="G5523">
            <v>35949</v>
          </cell>
          <cell r="H5523">
            <v>240</v>
          </cell>
          <cell r="I5523">
            <v>3</v>
          </cell>
          <cell r="J5523">
            <v>1</v>
          </cell>
        </row>
        <row r="5524">
          <cell r="A5524" t="str">
            <v>SLT5</v>
          </cell>
          <cell r="B5524" t="str">
            <v>Secondary Service Less than 5 kW</v>
          </cell>
          <cell r="C5524">
            <v>30</v>
          </cell>
          <cell r="D5524">
            <v>25</v>
          </cell>
          <cell r="E5524" t="str">
            <v>R=A1D1</v>
          </cell>
          <cell r="F5524">
            <v>1</v>
          </cell>
          <cell r="G5524">
            <v>36161</v>
          </cell>
          <cell r="H5524">
            <v>240</v>
          </cell>
          <cell r="I5524">
            <v>3</v>
          </cell>
          <cell r="J5524">
            <v>14</v>
          </cell>
        </row>
        <row r="5525">
          <cell r="A5525" t="str">
            <v>SLT5</v>
          </cell>
          <cell r="B5525" t="str">
            <v>Secondary Service Less than 5 kW</v>
          </cell>
          <cell r="C5525">
            <v>30</v>
          </cell>
          <cell r="D5525">
            <v>20</v>
          </cell>
          <cell r="E5525" t="str">
            <v>R=MS</v>
          </cell>
          <cell r="F5525">
            <v>1</v>
          </cell>
          <cell r="G5525">
            <v>36419</v>
          </cell>
          <cell r="H5525">
            <v>240</v>
          </cell>
          <cell r="I5525">
            <v>3</v>
          </cell>
          <cell r="J5525">
            <v>1</v>
          </cell>
        </row>
        <row r="5526">
          <cell r="A5526" t="str">
            <v>SLT5</v>
          </cell>
          <cell r="B5526" t="str">
            <v>Secondary Service Less than 5 kW</v>
          </cell>
          <cell r="C5526">
            <v>30</v>
          </cell>
          <cell r="D5526">
            <v>20</v>
          </cell>
          <cell r="E5526" t="str">
            <v>R=AB1</v>
          </cell>
          <cell r="F5526">
            <v>1</v>
          </cell>
          <cell r="G5526">
            <v>36412</v>
          </cell>
          <cell r="H5526">
            <v>240</v>
          </cell>
          <cell r="I5526">
            <v>3</v>
          </cell>
          <cell r="J5526">
            <v>1</v>
          </cell>
        </row>
        <row r="5527">
          <cell r="A5527" t="str">
            <v>SLT5</v>
          </cell>
          <cell r="B5527" t="str">
            <v>Secondary Service Less than 5 kW</v>
          </cell>
          <cell r="C5527">
            <v>30</v>
          </cell>
          <cell r="D5527">
            <v>20</v>
          </cell>
          <cell r="E5527" t="str">
            <v>R=MS</v>
          </cell>
          <cell r="F5527">
            <v>1</v>
          </cell>
          <cell r="G5527">
            <v>36444</v>
          </cell>
          <cell r="H5527">
            <v>240</v>
          </cell>
          <cell r="I5527">
            <v>3</v>
          </cell>
          <cell r="J5527">
            <v>1</v>
          </cell>
        </row>
        <row r="5528">
          <cell r="A5528" t="str">
            <v>SLT5</v>
          </cell>
          <cell r="B5528" t="str">
            <v>Secondary Service Less than 5 kW</v>
          </cell>
          <cell r="C5528">
            <v>30</v>
          </cell>
          <cell r="D5528">
            <v>20</v>
          </cell>
          <cell r="E5528" t="str">
            <v>R=AB1</v>
          </cell>
          <cell r="F5528">
            <v>1</v>
          </cell>
          <cell r="G5528">
            <v>36465</v>
          </cell>
          <cell r="H5528">
            <v>240</v>
          </cell>
          <cell r="I5528">
            <v>3</v>
          </cell>
          <cell r="J5528">
            <v>1</v>
          </cell>
        </row>
        <row r="5529">
          <cell r="A5529" t="str">
            <v>SLT5</v>
          </cell>
          <cell r="B5529" t="str">
            <v>Secondary Service Less than 5 kW</v>
          </cell>
          <cell r="C5529">
            <v>30</v>
          </cell>
          <cell r="D5529">
            <v>20</v>
          </cell>
          <cell r="E5529" t="str">
            <v>R=AB1</v>
          </cell>
          <cell r="F5529">
            <v>1</v>
          </cell>
          <cell r="G5529">
            <v>36526</v>
          </cell>
          <cell r="H5529">
            <v>240</v>
          </cell>
          <cell r="I5529">
            <v>3</v>
          </cell>
          <cell r="J5529">
            <v>1</v>
          </cell>
        </row>
        <row r="5530">
          <cell r="A5530" t="str">
            <v>SLT5</v>
          </cell>
          <cell r="B5530" t="str">
            <v>Secondary Service Less than 5 kW</v>
          </cell>
          <cell r="C5530">
            <v>30</v>
          </cell>
          <cell r="D5530">
            <v>20</v>
          </cell>
          <cell r="E5530" t="str">
            <v>R=AB1</v>
          </cell>
          <cell r="F5530">
            <v>1</v>
          </cell>
          <cell r="G5530">
            <v>36495</v>
          </cell>
          <cell r="H5530">
            <v>240</v>
          </cell>
          <cell r="I5530">
            <v>3</v>
          </cell>
          <cell r="J5530">
            <v>18</v>
          </cell>
        </row>
        <row r="5531">
          <cell r="A5531" t="str">
            <v>SLT5</v>
          </cell>
          <cell r="B5531" t="str">
            <v>Secondary Service Less than 5 kW</v>
          </cell>
          <cell r="C5531">
            <v>30</v>
          </cell>
          <cell r="D5531">
            <v>20</v>
          </cell>
          <cell r="E5531" t="str">
            <v>R=AB1</v>
          </cell>
          <cell r="F5531">
            <v>1</v>
          </cell>
          <cell r="G5531">
            <v>36616</v>
          </cell>
          <cell r="H5531">
            <v>240</v>
          </cell>
          <cell r="I5531">
            <v>3</v>
          </cell>
          <cell r="J5531">
            <v>33</v>
          </cell>
        </row>
        <row r="5532">
          <cell r="A5532" t="str">
            <v>SLT5</v>
          </cell>
          <cell r="B5532" t="str">
            <v>Secondary Service Less than 5 kW</v>
          </cell>
          <cell r="C5532">
            <v>30</v>
          </cell>
          <cell r="D5532">
            <v>25</v>
          </cell>
          <cell r="E5532" t="str">
            <v>R=A1D1</v>
          </cell>
          <cell r="F5532">
            <v>1</v>
          </cell>
          <cell r="G5532">
            <v>36825</v>
          </cell>
          <cell r="H5532">
            <v>240</v>
          </cell>
          <cell r="I5532">
            <v>3</v>
          </cell>
          <cell r="J5532">
            <v>1</v>
          </cell>
        </row>
        <row r="5533">
          <cell r="A5533" t="str">
            <v>SLT5</v>
          </cell>
          <cell r="B5533" t="str">
            <v>Secondary Service Less than 5 kW</v>
          </cell>
          <cell r="C5533">
            <v>30</v>
          </cell>
          <cell r="D5533">
            <v>25</v>
          </cell>
          <cell r="E5533" t="str">
            <v>R=A1D1</v>
          </cell>
          <cell r="F5533">
            <v>1</v>
          </cell>
          <cell r="G5533">
            <v>37095</v>
          </cell>
          <cell r="H5533">
            <v>999</v>
          </cell>
          <cell r="I5533">
            <v>2</v>
          </cell>
          <cell r="J5533">
            <v>2</v>
          </cell>
        </row>
        <row r="5534">
          <cell r="A5534" t="str">
            <v>SLT5</v>
          </cell>
          <cell r="B5534" t="str">
            <v>Secondary Service Less than 5 kW</v>
          </cell>
          <cell r="C5534">
            <v>30</v>
          </cell>
          <cell r="D5534">
            <v>20</v>
          </cell>
          <cell r="E5534" t="str">
            <v>R=J3S</v>
          </cell>
          <cell r="F5534">
            <v>1</v>
          </cell>
          <cell r="G5534">
            <v>37061</v>
          </cell>
          <cell r="H5534">
            <v>240</v>
          </cell>
          <cell r="I5534">
            <v>3</v>
          </cell>
          <cell r="J5534">
            <v>1</v>
          </cell>
        </row>
        <row r="5535">
          <cell r="A5535" t="str">
            <v>SLT5</v>
          </cell>
          <cell r="B5535" t="str">
            <v>Secondary Service Less than 5 kW</v>
          </cell>
          <cell r="C5535">
            <v>30</v>
          </cell>
          <cell r="D5535">
            <v>20</v>
          </cell>
          <cell r="E5535" t="str">
            <v>R=AB1</v>
          </cell>
          <cell r="F5535">
            <v>1</v>
          </cell>
          <cell r="G5535">
            <v>36948</v>
          </cell>
          <cell r="H5535">
            <v>240</v>
          </cell>
          <cell r="I5535">
            <v>3</v>
          </cell>
          <cell r="J5535">
            <v>3</v>
          </cell>
        </row>
        <row r="5536">
          <cell r="A5536" t="str">
            <v>SLT5</v>
          </cell>
          <cell r="B5536" t="str">
            <v>Secondary Service Less than 5 kW</v>
          </cell>
          <cell r="C5536">
            <v>30</v>
          </cell>
          <cell r="D5536">
            <v>25</v>
          </cell>
          <cell r="E5536" t="str">
            <v>R=A1D1</v>
          </cell>
          <cell r="F5536">
            <v>1</v>
          </cell>
          <cell r="G5536">
            <v>36526</v>
          </cell>
          <cell r="H5536">
            <v>240</v>
          </cell>
          <cell r="I5536">
            <v>3</v>
          </cell>
          <cell r="J5536">
            <v>1</v>
          </cell>
        </row>
        <row r="5537">
          <cell r="A5537" t="str">
            <v>SLT5</v>
          </cell>
          <cell r="B5537" t="str">
            <v>Secondary Service Less than 5 kW</v>
          </cell>
          <cell r="C5537">
            <v>30</v>
          </cell>
          <cell r="D5537">
            <v>20</v>
          </cell>
          <cell r="E5537" t="str">
            <v>R=AB1</v>
          </cell>
          <cell r="F5537">
            <v>1</v>
          </cell>
          <cell r="G5537">
            <v>37139</v>
          </cell>
          <cell r="H5537">
            <v>240</v>
          </cell>
          <cell r="I5537">
            <v>3</v>
          </cell>
          <cell r="J5537">
            <v>17</v>
          </cell>
        </row>
        <row r="5538">
          <cell r="A5538" t="str">
            <v>SLT5</v>
          </cell>
          <cell r="B5538" t="str">
            <v>Secondary Service Less than 5 kW</v>
          </cell>
          <cell r="C5538">
            <v>30</v>
          </cell>
          <cell r="D5538">
            <v>20</v>
          </cell>
          <cell r="E5538" t="str">
            <v>R=AB1</v>
          </cell>
          <cell r="F5538">
            <v>1</v>
          </cell>
          <cell r="G5538">
            <v>37531</v>
          </cell>
          <cell r="H5538">
            <v>240</v>
          </cell>
          <cell r="I5538">
            <v>3</v>
          </cell>
          <cell r="J5538">
            <v>8</v>
          </cell>
        </row>
        <row r="5539">
          <cell r="A5539" t="str">
            <v>SLT5</v>
          </cell>
          <cell r="B5539" t="str">
            <v>Secondary Service Less than 5 kW</v>
          </cell>
          <cell r="C5539">
            <v>30</v>
          </cell>
          <cell r="D5539">
            <v>20</v>
          </cell>
          <cell r="E5539" t="str">
            <v>R=AB1</v>
          </cell>
          <cell r="F5539">
            <v>1</v>
          </cell>
          <cell r="G5539">
            <v>38685</v>
          </cell>
          <cell r="H5539">
            <v>240</v>
          </cell>
          <cell r="I5539">
            <v>3</v>
          </cell>
          <cell r="J5539">
            <v>62</v>
          </cell>
        </row>
        <row r="5540">
          <cell r="A5540" t="str">
            <v>SLT5</v>
          </cell>
          <cell r="B5540" t="str">
            <v>Secondary Service Less than 5 kW</v>
          </cell>
          <cell r="C5540">
            <v>30</v>
          </cell>
          <cell r="D5540">
            <v>20</v>
          </cell>
          <cell r="E5540" t="str">
            <v>R=AB1</v>
          </cell>
          <cell r="F5540">
            <v>1</v>
          </cell>
          <cell r="G5540">
            <v>38782</v>
          </cell>
          <cell r="H5540">
            <v>240</v>
          </cell>
          <cell r="I5540">
            <v>3</v>
          </cell>
          <cell r="J5540">
            <v>29</v>
          </cell>
        </row>
        <row r="5541">
          <cell r="A5541" t="str">
            <v>SLT5</v>
          </cell>
          <cell r="B5541" t="str">
            <v>Secondary Service Less than 5 kW</v>
          </cell>
          <cell r="C5541">
            <v>30</v>
          </cell>
          <cell r="D5541">
            <v>20</v>
          </cell>
          <cell r="E5541" t="str">
            <v>R=AB1</v>
          </cell>
          <cell r="F5541">
            <v>1</v>
          </cell>
          <cell r="G5541">
            <v>39086</v>
          </cell>
          <cell r="H5541">
            <v>240</v>
          </cell>
          <cell r="I5541">
            <v>3</v>
          </cell>
          <cell r="J5541">
            <v>27</v>
          </cell>
        </row>
        <row r="5542">
          <cell r="A5542" t="str">
            <v>SLT5</v>
          </cell>
          <cell r="B5542" t="str">
            <v>Secondary Service Less than 5 kW</v>
          </cell>
          <cell r="C5542">
            <v>30</v>
          </cell>
          <cell r="D5542">
            <v>20</v>
          </cell>
          <cell r="E5542" t="str">
            <v>R=AB1</v>
          </cell>
          <cell r="F5542">
            <v>1</v>
          </cell>
          <cell r="G5542">
            <v>39203</v>
          </cell>
          <cell r="H5542">
            <v>240</v>
          </cell>
          <cell r="I5542">
            <v>3</v>
          </cell>
          <cell r="J5542">
            <v>57</v>
          </cell>
        </row>
        <row r="5543">
          <cell r="A5543" t="str">
            <v>SLT5</v>
          </cell>
          <cell r="B5543" t="str">
            <v>Secondary Service Less than 5 kW</v>
          </cell>
          <cell r="C5543">
            <v>30</v>
          </cell>
          <cell r="D5543">
            <v>20</v>
          </cell>
          <cell r="E5543" t="str">
            <v>R=AB1</v>
          </cell>
          <cell r="F5543">
            <v>1</v>
          </cell>
          <cell r="G5543">
            <v>39287</v>
          </cell>
          <cell r="H5543">
            <v>240</v>
          </cell>
          <cell r="I5543">
            <v>3</v>
          </cell>
          <cell r="J5543">
            <v>14</v>
          </cell>
        </row>
        <row r="5544">
          <cell r="A5544" t="str">
            <v>SLT5</v>
          </cell>
          <cell r="B5544" t="str">
            <v>Secondary Service Less than 5 kW</v>
          </cell>
          <cell r="C5544">
            <v>30</v>
          </cell>
          <cell r="D5544">
            <v>20</v>
          </cell>
          <cell r="E5544" t="str">
            <v>A=ALF</v>
          </cell>
          <cell r="F5544">
            <v>1</v>
          </cell>
          <cell r="G5544">
            <v>39479</v>
          </cell>
          <cell r="H5544">
            <v>240</v>
          </cell>
          <cell r="I5544">
            <v>3</v>
          </cell>
          <cell r="J5544">
            <v>79</v>
          </cell>
        </row>
        <row r="5545">
          <cell r="A5545" t="str">
            <v>SLT5</v>
          </cell>
          <cell r="B5545" t="str">
            <v>Secondary Service Less than 5 kW</v>
          </cell>
          <cell r="C5545">
            <v>30</v>
          </cell>
          <cell r="D5545">
            <v>20</v>
          </cell>
          <cell r="E5545" t="str">
            <v>R=MX</v>
          </cell>
          <cell r="F5545">
            <v>1</v>
          </cell>
          <cell r="G5545">
            <v>39723</v>
          </cell>
          <cell r="H5545">
            <v>240</v>
          </cell>
          <cell r="I5545">
            <v>3</v>
          </cell>
          <cell r="J5545">
            <v>3</v>
          </cell>
        </row>
        <row r="5546">
          <cell r="A5546" t="str">
            <v>SLT5</v>
          </cell>
          <cell r="B5546" t="str">
            <v>Secondary Service Less than 5 kW</v>
          </cell>
          <cell r="C5546">
            <v>30</v>
          </cell>
          <cell r="D5546">
            <v>20</v>
          </cell>
          <cell r="E5546" t="str">
            <v>R=MX</v>
          </cell>
          <cell r="F5546">
            <v>1</v>
          </cell>
          <cell r="G5546">
            <v>39773</v>
          </cell>
          <cell r="H5546">
            <v>240</v>
          </cell>
          <cell r="I5546">
            <v>3</v>
          </cell>
          <cell r="J5546">
            <v>19</v>
          </cell>
        </row>
        <row r="5547">
          <cell r="A5547" t="str">
            <v>SLT5</v>
          </cell>
          <cell r="B5547" t="str">
            <v>Secondary Service Less than 5 kW</v>
          </cell>
          <cell r="C5547">
            <v>30</v>
          </cell>
          <cell r="D5547">
            <v>20</v>
          </cell>
          <cell r="E5547" t="str">
            <v>R=MX</v>
          </cell>
          <cell r="F5547">
            <v>1</v>
          </cell>
          <cell r="G5547">
            <v>39776</v>
          </cell>
          <cell r="H5547">
            <v>240</v>
          </cell>
          <cell r="I5547">
            <v>3</v>
          </cell>
          <cell r="J5547">
            <v>34</v>
          </cell>
        </row>
        <row r="5548">
          <cell r="A5548" t="str">
            <v>SLT5</v>
          </cell>
          <cell r="B5548" t="str">
            <v>Secondary Service Less than 5 kW</v>
          </cell>
          <cell r="C5548">
            <v>30</v>
          </cell>
          <cell r="D5548">
            <v>20</v>
          </cell>
          <cell r="E5548" t="str">
            <v>R=MX</v>
          </cell>
          <cell r="F5548">
            <v>1</v>
          </cell>
          <cell r="G5548">
            <v>39777</v>
          </cell>
          <cell r="H5548">
            <v>240</v>
          </cell>
          <cell r="I5548">
            <v>3</v>
          </cell>
          <cell r="J5548">
            <v>7</v>
          </cell>
        </row>
        <row r="5549">
          <cell r="A5549" t="str">
            <v>SLT5</v>
          </cell>
          <cell r="B5549" t="str">
            <v>Secondary Service Less than 5 kW</v>
          </cell>
          <cell r="C5549">
            <v>30</v>
          </cell>
          <cell r="D5549">
            <v>20</v>
          </cell>
          <cell r="E5549" t="str">
            <v>R=MX</v>
          </cell>
          <cell r="F5549">
            <v>1</v>
          </cell>
          <cell r="G5549">
            <v>39871</v>
          </cell>
          <cell r="H5549">
            <v>240</v>
          </cell>
          <cell r="I5549">
            <v>3</v>
          </cell>
          <cell r="J5549">
            <v>7</v>
          </cell>
        </row>
        <row r="5550">
          <cell r="A5550" t="str">
            <v>SLT5</v>
          </cell>
          <cell r="B5550" t="str">
            <v>Secondary Service Less than 5 kW</v>
          </cell>
          <cell r="C5550">
            <v>30</v>
          </cell>
          <cell r="D5550">
            <v>20</v>
          </cell>
          <cell r="E5550" t="str">
            <v>S=I210+CE</v>
          </cell>
          <cell r="F5550">
            <v>1</v>
          </cell>
          <cell r="G5550">
            <v>40031</v>
          </cell>
          <cell r="H5550">
            <v>240</v>
          </cell>
          <cell r="I5550">
            <v>3</v>
          </cell>
          <cell r="J5550">
            <v>1</v>
          </cell>
        </row>
        <row r="5551">
          <cell r="A5551" t="str">
            <v>SLT5</v>
          </cell>
          <cell r="B5551" t="str">
            <v>Secondary Service Less than 5 kW</v>
          </cell>
          <cell r="C5551">
            <v>30</v>
          </cell>
          <cell r="D5551">
            <v>25</v>
          </cell>
          <cell r="E5551" t="str">
            <v>R=A1D1+</v>
          </cell>
          <cell r="F5551">
            <v>1</v>
          </cell>
          <cell r="G5551">
            <v>40073</v>
          </cell>
          <cell r="H5551">
            <v>240</v>
          </cell>
          <cell r="I5551">
            <v>3</v>
          </cell>
          <cell r="J5551">
            <v>2</v>
          </cell>
        </row>
        <row r="5552">
          <cell r="A5552" t="str">
            <v>SLT5</v>
          </cell>
          <cell r="B5552" t="str">
            <v>Secondary Service Less than 5 kW</v>
          </cell>
          <cell r="C5552">
            <v>30</v>
          </cell>
          <cell r="D5552">
            <v>20</v>
          </cell>
          <cell r="E5552" t="str">
            <v>R=D5S</v>
          </cell>
          <cell r="F5552">
            <v>1</v>
          </cell>
          <cell r="H5552">
            <v>240</v>
          </cell>
          <cell r="I5552">
            <v>3</v>
          </cell>
          <cell r="J5552">
            <v>142</v>
          </cell>
        </row>
        <row r="5553">
          <cell r="A5553" t="str">
            <v>SLT5</v>
          </cell>
          <cell r="B5553" t="str">
            <v>Secondary Service Less than 5 kW</v>
          </cell>
          <cell r="C5553">
            <v>30</v>
          </cell>
          <cell r="D5553">
            <v>20</v>
          </cell>
          <cell r="E5553" t="str">
            <v>R=D5S</v>
          </cell>
          <cell r="F5553">
            <v>1</v>
          </cell>
          <cell r="H5553">
            <v>240</v>
          </cell>
          <cell r="I5553">
            <v>3</v>
          </cell>
          <cell r="J5553">
            <v>242</v>
          </cell>
        </row>
        <row r="5554">
          <cell r="A5554" t="str">
            <v>SLT5</v>
          </cell>
          <cell r="B5554" t="str">
            <v>Secondary Service Less than 5 kW</v>
          </cell>
          <cell r="C5554">
            <v>30</v>
          </cell>
          <cell r="D5554">
            <v>20</v>
          </cell>
          <cell r="E5554" t="str">
            <v>R=D4S</v>
          </cell>
          <cell r="F5554">
            <v>1</v>
          </cell>
          <cell r="H5554">
            <v>240</v>
          </cell>
          <cell r="I5554">
            <v>3</v>
          </cell>
          <cell r="J5554">
            <v>39</v>
          </cell>
        </row>
        <row r="5555">
          <cell r="A5555" t="str">
            <v>SLT5</v>
          </cell>
          <cell r="B5555" t="str">
            <v>Secondary Service Less than 5 kW</v>
          </cell>
          <cell r="C5555">
            <v>30</v>
          </cell>
          <cell r="D5555">
            <v>20</v>
          </cell>
          <cell r="E5555" t="str">
            <v>R=J5S</v>
          </cell>
          <cell r="F5555">
            <v>1</v>
          </cell>
          <cell r="H5555">
            <v>240</v>
          </cell>
          <cell r="I5555">
            <v>3</v>
          </cell>
          <cell r="J5555">
            <v>30</v>
          </cell>
        </row>
        <row r="5556">
          <cell r="A5556" t="str">
            <v>SLT5</v>
          </cell>
          <cell r="B5556" t="str">
            <v>Secondary Service Less than 5 kW</v>
          </cell>
          <cell r="C5556">
            <v>30</v>
          </cell>
          <cell r="D5556">
            <v>25</v>
          </cell>
          <cell r="E5556" t="str">
            <v>R=DXMS</v>
          </cell>
          <cell r="F5556">
            <v>1</v>
          </cell>
          <cell r="H5556">
            <v>240</v>
          </cell>
          <cell r="I5556">
            <v>3</v>
          </cell>
          <cell r="J5556">
            <v>1</v>
          </cell>
        </row>
        <row r="5557">
          <cell r="A5557" t="str">
            <v>SLT5</v>
          </cell>
          <cell r="B5557" t="str">
            <v>Secondary Service Less than 5 kW</v>
          </cell>
          <cell r="C5557">
            <v>30</v>
          </cell>
          <cell r="D5557">
            <v>20</v>
          </cell>
          <cell r="E5557" t="str">
            <v>R=AB1</v>
          </cell>
          <cell r="F5557">
            <v>1</v>
          </cell>
          <cell r="G5557">
            <v>38264</v>
          </cell>
          <cell r="H5557">
            <v>240</v>
          </cell>
          <cell r="I5557">
            <v>3</v>
          </cell>
          <cell r="J5557">
            <v>8</v>
          </cell>
        </row>
        <row r="5558">
          <cell r="A5558" t="str">
            <v>SLT5</v>
          </cell>
          <cell r="B5558" t="str">
            <v>Secondary Service Less than 5 kW</v>
          </cell>
          <cell r="C5558">
            <v>30</v>
          </cell>
          <cell r="D5558">
            <v>25</v>
          </cell>
          <cell r="E5558" t="str">
            <v>R=A1D1</v>
          </cell>
          <cell r="F5558">
            <v>1</v>
          </cell>
          <cell r="G5558">
            <v>38377</v>
          </cell>
          <cell r="H5558">
            <v>240</v>
          </cell>
          <cell r="I5558">
            <v>3</v>
          </cell>
          <cell r="J5558">
            <v>3</v>
          </cell>
        </row>
        <row r="5559">
          <cell r="A5559" t="str">
            <v>SLT5</v>
          </cell>
          <cell r="B5559" t="str">
            <v>Secondary Service Less than 5 kW</v>
          </cell>
          <cell r="C5559">
            <v>30</v>
          </cell>
          <cell r="D5559">
            <v>25</v>
          </cell>
          <cell r="E5559" t="str">
            <v>R=A1D1</v>
          </cell>
          <cell r="F5559">
            <v>1</v>
          </cell>
          <cell r="G5559">
            <v>38104</v>
          </cell>
          <cell r="H5559">
            <v>240</v>
          </cell>
          <cell r="I5559">
            <v>3</v>
          </cell>
          <cell r="J5559">
            <v>5</v>
          </cell>
        </row>
        <row r="5560">
          <cell r="A5560" t="str">
            <v>SLT5</v>
          </cell>
          <cell r="B5560" t="str">
            <v>Secondary Service Less than 5 kW</v>
          </cell>
          <cell r="C5560">
            <v>30</v>
          </cell>
          <cell r="D5560">
            <v>25</v>
          </cell>
          <cell r="E5560" t="str">
            <v>R=A1D1</v>
          </cell>
          <cell r="F5560">
            <v>1</v>
          </cell>
          <cell r="G5560">
            <v>38413</v>
          </cell>
          <cell r="H5560">
            <v>240</v>
          </cell>
          <cell r="I5560">
            <v>3</v>
          </cell>
          <cell r="J5560">
            <v>2</v>
          </cell>
        </row>
        <row r="5561">
          <cell r="A5561" t="str">
            <v>SLT5</v>
          </cell>
          <cell r="B5561" t="str">
            <v>Secondary Service Less than 5 kW</v>
          </cell>
          <cell r="C5561">
            <v>30</v>
          </cell>
          <cell r="D5561">
            <v>20</v>
          </cell>
          <cell r="E5561" t="str">
            <v>R=AB1</v>
          </cell>
          <cell r="F5561">
            <v>1</v>
          </cell>
          <cell r="G5561">
            <v>38503</v>
          </cell>
          <cell r="H5561">
            <v>240</v>
          </cell>
          <cell r="I5561">
            <v>3</v>
          </cell>
          <cell r="J5561">
            <v>1</v>
          </cell>
        </row>
        <row r="5562">
          <cell r="A5562" t="str">
            <v>SLT5</v>
          </cell>
          <cell r="B5562" t="str">
            <v>Secondary Service Less than 5 kW</v>
          </cell>
          <cell r="C5562">
            <v>30</v>
          </cell>
          <cell r="D5562">
            <v>20</v>
          </cell>
          <cell r="E5562" t="str">
            <v>R=MQS</v>
          </cell>
          <cell r="F5562">
            <v>1</v>
          </cell>
          <cell r="H5562">
            <v>240</v>
          </cell>
          <cell r="I5562">
            <v>3</v>
          </cell>
          <cell r="J5562">
            <v>11</v>
          </cell>
        </row>
        <row r="5563">
          <cell r="A5563" t="str">
            <v>SLT5</v>
          </cell>
          <cell r="B5563" t="str">
            <v>Secondary Service Less than 5 kW</v>
          </cell>
          <cell r="C5563">
            <v>30</v>
          </cell>
          <cell r="D5563">
            <v>25</v>
          </cell>
          <cell r="E5563" t="str">
            <v>R=DXMS</v>
          </cell>
          <cell r="F5563">
            <v>1</v>
          </cell>
          <cell r="H5563">
            <v>240</v>
          </cell>
          <cell r="I5563">
            <v>3</v>
          </cell>
          <cell r="J5563">
            <v>2</v>
          </cell>
        </row>
        <row r="5564">
          <cell r="A5564" t="str">
            <v>SLT5</v>
          </cell>
          <cell r="B5564" t="str">
            <v>Secondary Service Less than 5 kW</v>
          </cell>
          <cell r="C5564">
            <v>30</v>
          </cell>
          <cell r="D5564">
            <v>20</v>
          </cell>
          <cell r="E5564" t="str">
            <v>R=TMS2S</v>
          </cell>
          <cell r="F5564">
            <v>1</v>
          </cell>
          <cell r="H5564">
            <v>0</v>
          </cell>
          <cell r="I5564">
            <v>0</v>
          </cell>
          <cell r="J5564">
            <v>1</v>
          </cell>
        </row>
        <row r="5565">
          <cell r="A5565" t="str">
            <v>SLT5</v>
          </cell>
          <cell r="B5565" t="str">
            <v>Secondary Service Less than 5 kW</v>
          </cell>
          <cell r="C5565">
            <v>30</v>
          </cell>
          <cell r="D5565">
            <v>25</v>
          </cell>
          <cell r="E5565" t="str">
            <v>R=TMS</v>
          </cell>
          <cell r="F5565">
            <v>1</v>
          </cell>
          <cell r="H5565">
            <v>240</v>
          </cell>
          <cell r="I5565">
            <v>3</v>
          </cell>
          <cell r="J5565">
            <v>1</v>
          </cell>
        </row>
        <row r="5566">
          <cell r="A5566" t="str">
            <v>SLT5</v>
          </cell>
          <cell r="B5566" t="str">
            <v>Secondary Service Less than 5 kW</v>
          </cell>
          <cell r="C5566">
            <v>30</v>
          </cell>
          <cell r="D5566">
            <v>20</v>
          </cell>
          <cell r="E5566" t="str">
            <v>R=AB1</v>
          </cell>
          <cell r="F5566">
            <v>1</v>
          </cell>
          <cell r="G5566">
            <v>37837</v>
          </cell>
          <cell r="H5566">
            <v>240</v>
          </cell>
          <cell r="I5566">
            <v>3</v>
          </cell>
          <cell r="J5566">
            <v>17</v>
          </cell>
        </row>
        <row r="5567">
          <cell r="A5567" t="str">
            <v>SLT5</v>
          </cell>
          <cell r="B5567" t="str">
            <v>Secondary Service Less than 5 kW</v>
          </cell>
          <cell r="C5567">
            <v>30</v>
          </cell>
          <cell r="D5567">
            <v>25</v>
          </cell>
          <cell r="E5567" t="str">
            <v>R=J5SDR</v>
          </cell>
          <cell r="F5567">
            <v>1</v>
          </cell>
          <cell r="H5567">
            <v>240</v>
          </cell>
          <cell r="I5567">
            <v>3</v>
          </cell>
          <cell r="J5567">
            <v>1</v>
          </cell>
        </row>
        <row r="5568">
          <cell r="A5568" t="str">
            <v>SLT5</v>
          </cell>
          <cell r="B5568" t="str">
            <v>Secondary Service Less than 5 kW</v>
          </cell>
          <cell r="C5568">
            <v>30</v>
          </cell>
          <cell r="D5568">
            <v>20</v>
          </cell>
          <cell r="E5568" t="str">
            <v>R=AB1</v>
          </cell>
          <cell r="F5568">
            <v>1</v>
          </cell>
          <cell r="G5568">
            <v>37778</v>
          </cell>
          <cell r="H5568">
            <v>240</v>
          </cell>
          <cell r="I5568">
            <v>3</v>
          </cell>
          <cell r="J5568">
            <v>11</v>
          </cell>
        </row>
        <row r="5569">
          <cell r="A5569" t="str">
            <v>SLT5</v>
          </cell>
          <cell r="B5569" t="str">
            <v>Secondary Service Less than 5 kW</v>
          </cell>
          <cell r="C5569">
            <v>30</v>
          </cell>
          <cell r="D5569">
            <v>20</v>
          </cell>
          <cell r="E5569" t="str">
            <v>R=J5S</v>
          </cell>
          <cell r="F5569">
            <v>1</v>
          </cell>
          <cell r="H5569">
            <v>120</v>
          </cell>
          <cell r="I5569">
            <v>2</v>
          </cell>
          <cell r="J5569">
            <v>3</v>
          </cell>
        </row>
        <row r="5570">
          <cell r="A5570" t="str">
            <v>SLT5</v>
          </cell>
          <cell r="B5570" t="str">
            <v>Secondary Service Less than 5 kW</v>
          </cell>
          <cell r="C5570">
            <v>30</v>
          </cell>
          <cell r="D5570">
            <v>20</v>
          </cell>
          <cell r="E5570" t="str">
            <v>R=AB1</v>
          </cell>
          <cell r="F5570">
            <v>1</v>
          </cell>
          <cell r="H5570">
            <v>240</v>
          </cell>
          <cell r="I5570">
            <v>3</v>
          </cell>
          <cell r="J5570">
            <v>1</v>
          </cell>
        </row>
        <row r="5571">
          <cell r="A5571" t="str">
            <v>SLT5</v>
          </cell>
          <cell r="B5571" t="str">
            <v>Secondary Service Less than 5 kW</v>
          </cell>
          <cell r="C5571">
            <v>30</v>
          </cell>
          <cell r="D5571">
            <v>20</v>
          </cell>
          <cell r="E5571" t="str">
            <v>R=D5S</v>
          </cell>
          <cell r="F5571">
            <v>1</v>
          </cell>
          <cell r="H5571">
            <v>120</v>
          </cell>
          <cell r="I5571">
            <v>2</v>
          </cell>
          <cell r="J5571">
            <v>1</v>
          </cell>
        </row>
        <row r="5572">
          <cell r="A5572" t="str">
            <v>SLT5</v>
          </cell>
          <cell r="B5572" t="str">
            <v>Secondary Service Less than 5 kW</v>
          </cell>
          <cell r="C5572">
            <v>30</v>
          </cell>
          <cell r="D5572">
            <v>20</v>
          </cell>
          <cell r="E5572" t="str">
            <v>R=J5SD</v>
          </cell>
          <cell r="F5572">
            <v>1</v>
          </cell>
          <cell r="H5572">
            <v>240</v>
          </cell>
          <cell r="I5572">
            <v>3</v>
          </cell>
          <cell r="J5572">
            <v>1</v>
          </cell>
        </row>
        <row r="5573">
          <cell r="A5573" t="str">
            <v>SLT5</v>
          </cell>
          <cell r="B5573" t="str">
            <v>Secondary Service Less than 5 kW</v>
          </cell>
          <cell r="C5573">
            <v>30</v>
          </cell>
          <cell r="D5573">
            <v>20</v>
          </cell>
          <cell r="E5573" t="str">
            <v>R=J4S</v>
          </cell>
          <cell r="F5573">
            <v>1</v>
          </cell>
          <cell r="H5573">
            <v>120</v>
          </cell>
          <cell r="I5573">
            <v>2</v>
          </cell>
          <cell r="J5573">
            <v>1</v>
          </cell>
        </row>
        <row r="5574">
          <cell r="A5574" t="str">
            <v>SLT5</v>
          </cell>
          <cell r="B5574" t="str">
            <v>Secondary Service Less than 5 kW</v>
          </cell>
          <cell r="C5574">
            <v>30</v>
          </cell>
          <cell r="D5574">
            <v>20</v>
          </cell>
          <cell r="E5574" t="str">
            <v>R=AB1</v>
          </cell>
          <cell r="F5574">
            <v>1</v>
          </cell>
          <cell r="G5574">
            <v>35917</v>
          </cell>
          <cell r="H5574">
            <v>240</v>
          </cell>
          <cell r="I5574">
            <v>3</v>
          </cell>
          <cell r="J5574">
            <v>1</v>
          </cell>
        </row>
        <row r="5575">
          <cell r="A5575" t="str">
            <v>SLT5</v>
          </cell>
          <cell r="B5575" t="str">
            <v>Secondary Service Less than 5 kW</v>
          </cell>
          <cell r="C5575">
            <v>30</v>
          </cell>
          <cell r="D5575">
            <v>20</v>
          </cell>
          <cell r="E5575" t="str">
            <v>R=AB1</v>
          </cell>
          <cell r="F5575">
            <v>1</v>
          </cell>
          <cell r="G5575">
            <v>35950</v>
          </cell>
          <cell r="H5575">
            <v>240</v>
          </cell>
          <cell r="I5575">
            <v>3</v>
          </cell>
          <cell r="J5575">
            <v>1</v>
          </cell>
        </row>
        <row r="5576">
          <cell r="A5576" t="str">
            <v>SLT5</v>
          </cell>
          <cell r="B5576" t="str">
            <v>Secondary Service Less than 5 kW</v>
          </cell>
          <cell r="C5576">
            <v>30</v>
          </cell>
          <cell r="D5576">
            <v>20</v>
          </cell>
          <cell r="E5576" t="str">
            <v>R=J5S</v>
          </cell>
          <cell r="F5576">
            <v>1</v>
          </cell>
          <cell r="G5576">
            <v>36404</v>
          </cell>
          <cell r="H5576">
            <v>240</v>
          </cell>
          <cell r="I5576">
            <v>3</v>
          </cell>
          <cell r="J5576">
            <v>1</v>
          </cell>
        </row>
        <row r="5577">
          <cell r="A5577" t="str">
            <v>SLT5</v>
          </cell>
          <cell r="B5577" t="str">
            <v>Secondary Service Less than 5 kW</v>
          </cell>
          <cell r="C5577">
            <v>30</v>
          </cell>
          <cell r="D5577">
            <v>20</v>
          </cell>
          <cell r="E5577" t="str">
            <v>R=I70S</v>
          </cell>
          <cell r="F5577">
            <v>1</v>
          </cell>
          <cell r="G5577">
            <v>36419</v>
          </cell>
          <cell r="H5577">
            <v>240</v>
          </cell>
          <cell r="I5577">
            <v>3</v>
          </cell>
          <cell r="J5577">
            <v>4</v>
          </cell>
        </row>
        <row r="5578">
          <cell r="A5578" t="str">
            <v>SLT5</v>
          </cell>
          <cell r="B5578" t="str">
            <v>Secondary Service Less than 5 kW</v>
          </cell>
          <cell r="C5578">
            <v>30</v>
          </cell>
          <cell r="D5578">
            <v>20</v>
          </cell>
          <cell r="E5578" t="str">
            <v>R=J5S</v>
          </cell>
          <cell r="F5578">
            <v>1</v>
          </cell>
          <cell r="G5578">
            <v>36447</v>
          </cell>
          <cell r="H5578">
            <v>240</v>
          </cell>
          <cell r="I5578">
            <v>3</v>
          </cell>
          <cell r="J5578">
            <v>1</v>
          </cell>
        </row>
        <row r="5579">
          <cell r="A5579" t="str">
            <v>SLT5</v>
          </cell>
          <cell r="B5579" t="str">
            <v>Secondary Service Less than 5 kW</v>
          </cell>
          <cell r="C5579">
            <v>30</v>
          </cell>
          <cell r="D5579">
            <v>25</v>
          </cell>
          <cell r="E5579" t="str">
            <v>R=A1D1</v>
          </cell>
          <cell r="F5579">
            <v>1</v>
          </cell>
          <cell r="G5579">
            <v>37581</v>
          </cell>
          <cell r="H5579">
            <v>999</v>
          </cell>
          <cell r="I5579">
            <v>2</v>
          </cell>
          <cell r="J5579">
            <v>1</v>
          </cell>
        </row>
        <row r="5580">
          <cell r="A5580" t="str">
            <v>SLT5</v>
          </cell>
          <cell r="B5580" t="str">
            <v>Secondary Service Less than 5 kW</v>
          </cell>
          <cell r="C5580">
            <v>30</v>
          </cell>
          <cell r="D5580">
            <v>25</v>
          </cell>
          <cell r="E5580" t="str">
            <v>R=A1D1</v>
          </cell>
          <cell r="F5580">
            <v>1</v>
          </cell>
          <cell r="G5580">
            <v>36567</v>
          </cell>
          <cell r="H5580">
            <v>240</v>
          </cell>
          <cell r="I5580">
            <v>3</v>
          </cell>
          <cell r="J5580">
            <v>8</v>
          </cell>
        </row>
        <row r="5581">
          <cell r="A5581" t="str">
            <v>SLT5</v>
          </cell>
          <cell r="B5581" t="str">
            <v>Secondary Service Less than 5 kW</v>
          </cell>
          <cell r="C5581">
            <v>30</v>
          </cell>
          <cell r="D5581">
            <v>20</v>
          </cell>
          <cell r="E5581" t="str">
            <v>R=AB1</v>
          </cell>
          <cell r="F5581">
            <v>1</v>
          </cell>
          <cell r="G5581">
            <v>36621</v>
          </cell>
          <cell r="H5581">
            <v>240</v>
          </cell>
          <cell r="I5581">
            <v>3</v>
          </cell>
          <cell r="J5581">
            <v>3</v>
          </cell>
        </row>
        <row r="5582">
          <cell r="A5582" t="str">
            <v>SLT5</v>
          </cell>
          <cell r="B5582" t="str">
            <v>Secondary Service Less than 5 kW</v>
          </cell>
          <cell r="C5582">
            <v>30</v>
          </cell>
          <cell r="D5582">
            <v>25</v>
          </cell>
          <cell r="E5582" t="str">
            <v>R=A1D1</v>
          </cell>
          <cell r="F5582">
            <v>1</v>
          </cell>
          <cell r="G5582">
            <v>36649</v>
          </cell>
          <cell r="H5582">
            <v>240</v>
          </cell>
          <cell r="I5582">
            <v>3</v>
          </cell>
          <cell r="J5582">
            <v>1</v>
          </cell>
        </row>
        <row r="5583">
          <cell r="A5583" t="str">
            <v>SLT5</v>
          </cell>
          <cell r="B5583" t="str">
            <v>Secondary Service Less than 5 kW</v>
          </cell>
          <cell r="C5583">
            <v>30</v>
          </cell>
          <cell r="D5583">
            <v>20</v>
          </cell>
          <cell r="E5583" t="str">
            <v>R=AB1</v>
          </cell>
          <cell r="F5583">
            <v>1</v>
          </cell>
          <cell r="G5583">
            <v>36865</v>
          </cell>
          <cell r="H5583">
            <v>240</v>
          </cell>
          <cell r="I5583">
            <v>3</v>
          </cell>
          <cell r="J5583">
            <v>24</v>
          </cell>
        </row>
        <row r="5584">
          <cell r="A5584" t="str">
            <v>SLT5</v>
          </cell>
          <cell r="B5584" t="str">
            <v>Secondary Service Less than 5 kW</v>
          </cell>
          <cell r="C5584">
            <v>30</v>
          </cell>
          <cell r="D5584">
            <v>25</v>
          </cell>
          <cell r="E5584" t="str">
            <v>R=A1D1</v>
          </cell>
          <cell r="F5584">
            <v>1</v>
          </cell>
          <cell r="G5584">
            <v>36874</v>
          </cell>
          <cell r="H5584">
            <v>999</v>
          </cell>
          <cell r="I5584">
            <v>3</v>
          </cell>
          <cell r="J5584">
            <v>2</v>
          </cell>
        </row>
        <row r="5585">
          <cell r="A5585" t="str">
            <v>SLT5</v>
          </cell>
          <cell r="B5585" t="str">
            <v>Secondary Service Less than 5 kW</v>
          </cell>
          <cell r="C5585">
            <v>30</v>
          </cell>
          <cell r="D5585">
            <v>25</v>
          </cell>
          <cell r="E5585" t="str">
            <v>R=A1D1</v>
          </cell>
          <cell r="F5585">
            <v>1</v>
          </cell>
          <cell r="G5585">
            <v>36161</v>
          </cell>
          <cell r="H5585">
            <v>240</v>
          </cell>
          <cell r="I5585">
            <v>3</v>
          </cell>
          <cell r="J5585">
            <v>8</v>
          </cell>
        </row>
        <row r="5586">
          <cell r="A5586" t="str">
            <v>SLT5</v>
          </cell>
          <cell r="B5586" t="str">
            <v>Secondary Service Less than 5 kW</v>
          </cell>
          <cell r="C5586">
            <v>30</v>
          </cell>
          <cell r="D5586">
            <v>20</v>
          </cell>
          <cell r="E5586" t="str">
            <v>R=AB1</v>
          </cell>
          <cell r="F5586">
            <v>1</v>
          </cell>
          <cell r="G5586">
            <v>36927</v>
          </cell>
          <cell r="H5586">
            <v>240</v>
          </cell>
          <cell r="I5586">
            <v>3</v>
          </cell>
          <cell r="J5586">
            <v>10</v>
          </cell>
        </row>
        <row r="5587">
          <cell r="A5587" t="str">
            <v>SLT5</v>
          </cell>
          <cell r="B5587" t="str">
            <v>Secondary Service Less than 5 kW</v>
          </cell>
          <cell r="C5587">
            <v>30</v>
          </cell>
          <cell r="D5587">
            <v>25</v>
          </cell>
          <cell r="E5587" t="str">
            <v>R=KWS</v>
          </cell>
          <cell r="F5587">
            <v>1</v>
          </cell>
          <cell r="G5587">
            <v>35796</v>
          </cell>
          <cell r="H5587">
            <v>240</v>
          </cell>
          <cell r="I5587">
            <v>3</v>
          </cell>
          <cell r="J5587">
            <v>1</v>
          </cell>
        </row>
        <row r="5588">
          <cell r="A5588" t="str">
            <v>SLT5</v>
          </cell>
          <cell r="B5588" t="str">
            <v>Secondary Service Less than 5 kW</v>
          </cell>
          <cell r="C5588">
            <v>30</v>
          </cell>
          <cell r="D5588">
            <v>25</v>
          </cell>
          <cell r="E5588" t="str">
            <v>R=A1D1</v>
          </cell>
          <cell r="F5588">
            <v>1</v>
          </cell>
          <cell r="G5588">
            <v>37173</v>
          </cell>
          <cell r="H5588">
            <v>240</v>
          </cell>
          <cell r="I5588">
            <v>3</v>
          </cell>
          <cell r="J5588">
            <v>4</v>
          </cell>
        </row>
        <row r="5589">
          <cell r="A5589" t="str">
            <v>SLT5</v>
          </cell>
          <cell r="B5589" t="str">
            <v>Secondary Service Less than 5 kW</v>
          </cell>
          <cell r="C5589">
            <v>30</v>
          </cell>
          <cell r="D5589">
            <v>20</v>
          </cell>
          <cell r="E5589" t="str">
            <v>R=AB1</v>
          </cell>
          <cell r="F5589">
            <v>1</v>
          </cell>
          <cell r="G5589">
            <v>37368</v>
          </cell>
          <cell r="H5589">
            <v>240</v>
          </cell>
          <cell r="I5589">
            <v>3</v>
          </cell>
          <cell r="J5589">
            <v>6</v>
          </cell>
        </row>
        <row r="5590">
          <cell r="A5590" t="str">
            <v>SLT5</v>
          </cell>
          <cell r="B5590" t="str">
            <v>Secondary Service Less than 5 kW</v>
          </cell>
          <cell r="C5590">
            <v>30</v>
          </cell>
          <cell r="D5590">
            <v>20</v>
          </cell>
          <cell r="E5590" t="str">
            <v>R=AB1</v>
          </cell>
          <cell r="F5590">
            <v>1</v>
          </cell>
          <cell r="G5590">
            <v>37384</v>
          </cell>
          <cell r="H5590">
            <v>240</v>
          </cell>
          <cell r="I5590">
            <v>3</v>
          </cell>
          <cell r="J5590">
            <v>27</v>
          </cell>
        </row>
        <row r="5591">
          <cell r="A5591" t="str">
            <v>SLT5</v>
          </cell>
          <cell r="B5591" t="str">
            <v>Secondary Service Less than 5 kW</v>
          </cell>
          <cell r="C5591">
            <v>30</v>
          </cell>
          <cell r="D5591">
            <v>20</v>
          </cell>
          <cell r="E5591" t="str">
            <v>R=AB1</v>
          </cell>
          <cell r="F5591">
            <v>1</v>
          </cell>
          <cell r="G5591">
            <v>37411</v>
          </cell>
          <cell r="H5591">
            <v>240</v>
          </cell>
          <cell r="I5591">
            <v>3</v>
          </cell>
          <cell r="J5591">
            <v>6</v>
          </cell>
        </row>
        <row r="5592">
          <cell r="A5592" t="str">
            <v>SLT5</v>
          </cell>
          <cell r="B5592" t="str">
            <v>Secondary Service Less than 5 kW</v>
          </cell>
          <cell r="C5592">
            <v>30</v>
          </cell>
          <cell r="D5592">
            <v>20</v>
          </cell>
          <cell r="E5592" t="str">
            <v>R=AB1</v>
          </cell>
          <cell r="F5592">
            <v>1</v>
          </cell>
          <cell r="G5592">
            <v>38714</v>
          </cell>
          <cell r="H5592">
            <v>240</v>
          </cell>
          <cell r="I5592">
            <v>3</v>
          </cell>
          <cell r="J5592">
            <v>2</v>
          </cell>
        </row>
        <row r="5593">
          <cell r="A5593" t="str">
            <v>SLT5</v>
          </cell>
          <cell r="B5593" t="str">
            <v>Secondary Service Less than 5 kW</v>
          </cell>
          <cell r="C5593">
            <v>30</v>
          </cell>
          <cell r="D5593">
            <v>25</v>
          </cell>
          <cell r="E5593" t="str">
            <v>R=A1D1</v>
          </cell>
          <cell r="F5593">
            <v>1</v>
          </cell>
          <cell r="G5593">
            <v>38730</v>
          </cell>
          <cell r="H5593">
            <v>240</v>
          </cell>
          <cell r="I5593">
            <v>3</v>
          </cell>
          <cell r="J5593">
            <v>32</v>
          </cell>
        </row>
        <row r="5594">
          <cell r="A5594" t="str">
            <v>SLT5</v>
          </cell>
          <cell r="B5594" t="str">
            <v>Secondary Service Less than 5 kW</v>
          </cell>
          <cell r="C5594">
            <v>30</v>
          </cell>
          <cell r="D5594">
            <v>25</v>
          </cell>
          <cell r="E5594" t="str">
            <v>R=A1D1</v>
          </cell>
          <cell r="F5594">
            <v>1</v>
          </cell>
          <cell r="G5594">
            <v>38727</v>
          </cell>
          <cell r="H5594">
            <v>240</v>
          </cell>
          <cell r="I5594">
            <v>3</v>
          </cell>
          <cell r="J5594">
            <v>4</v>
          </cell>
        </row>
        <row r="5595">
          <cell r="A5595" t="str">
            <v>SLT5</v>
          </cell>
          <cell r="B5595" t="str">
            <v>Secondary Service Less than 5 kW</v>
          </cell>
          <cell r="C5595">
            <v>30</v>
          </cell>
          <cell r="D5595">
            <v>25</v>
          </cell>
          <cell r="E5595" t="str">
            <v>R=A1D1</v>
          </cell>
          <cell r="F5595">
            <v>1</v>
          </cell>
          <cell r="G5595">
            <v>38838</v>
          </cell>
          <cell r="H5595">
            <v>999</v>
          </cell>
          <cell r="I5595">
            <v>3</v>
          </cell>
          <cell r="J5595">
            <v>2</v>
          </cell>
        </row>
        <row r="5596">
          <cell r="A5596" t="str">
            <v>SLT5</v>
          </cell>
          <cell r="B5596" t="str">
            <v>Secondary Service Less than 5 kW</v>
          </cell>
          <cell r="C5596">
            <v>30</v>
          </cell>
          <cell r="D5596">
            <v>20</v>
          </cell>
          <cell r="E5596" t="str">
            <v>R=AB1</v>
          </cell>
          <cell r="F5596">
            <v>1</v>
          </cell>
          <cell r="G5596">
            <v>38867</v>
          </cell>
          <cell r="H5596">
            <v>240</v>
          </cell>
          <cell r="I5596">
            <v>3</v>
          </cell>
          <cell r="J5596">
            <v>27</v>
          </cell>
        </row>
        <row r="5597">
          <cell r="A5597" t="str">
            <v>SLT5</v>
          </cell>
          <cell r="B5597" t="str">
            <v>Secondary Service Less than 5 kW</v>
          </cell>
          <cell r="C5597">
            <v>30</v>
          </cell>
          <cell r="D5597">
            <v>25</v>
          </cell>
          <cell r="E5597" t="str">
            <v>R=A1D1</v>
          </cell>
          <cell r="F5597">
            <v>1</v>
          </cell>
          <cell r="G5597">
            <v>38892</v>
          </cell>
          <cell r="H5597">
            <v>240</v>
          </cell>
          <cell r="I5597">
            <v>3</v>
          </cell>
          <cell r="J5597">
            <v>8</v>
          </cell>
        </row>
        <row r="5598">
          <cell r="A5598" t="str">
            <v>SLT5</v>
          </cell>
          <cell r="B5598" t="str">
            <v>Secondary Service Less than 5 kW</v>
          </cell>
          <cell r="C5598">
            <v>30</v>
          </cell>
          <cell r="D5598">
            <v>25</v>
          </cell>
          <cell r="E5598" t="str">
            <v>R=A1D1</v>
          </cell>
          <cell r="F5598">
            <v>1</v>
          </cell>
          <cell r="G5598">
            <v>38995</v>
          </cell>
          <cell r="H5598">
            <v>240</v>
          </cell>
          <cell r="I5598">
            <v>3</v>
          </cell>
          <cell r="J5598">
            <v>5</v>
          </cell>
        </row>
        <row r="5599">
          <cell r="A5599" t="str">
            <v>SLT5</v>
          </cell>
          <cell r="B5599" t="str">
            <v>Secondary Service Less than 5 kW</v>
          </cell>
          <cell r="C5599">
            <v>30</v>
          </cell>
          <cell r="D5599">
            <v>25</v>
          </cell>
          <cell r="E5599" t="str">
            <v>R=A1D1</v>
          </cell>
          <cell r="F5599">
            <v>1</v>
          </cell>
          <cell r="G5599">
            <v>39010</v>
          </cell>
          <cell r="H5599">
            <v>999</v>
          </cell>
          <cell r="I5599">
            <v>3</v>
          </cell>
          <cell r="J5599">
            <v>4</v>
          </cell>
        </row>
        <row r="5600">
          <cell r="A5600" t="str">
            <v>SLT5</v>
          </cell>
          <cell r="B5600" t="str">
            <v>Secondary Service Less than 5 kW</v>
          </cell>
          <cell r="C5600">
            <v>30</v>
          </cell>
          <cell r="D5600">
            <v>25</v>
          </cell>
          <cell r="E5600" t="str">
            <v>R=A1D1</v>
          </cell>
          <cell r="F5600">
            <v>1</v>
          </cell>
          <cell r="G5600">
            <v>39190</v>
          </cell>
          <cell r="H5600">
            <v>240</v>
          </cell>
          <cell r="I5600">
            <v>3</v>
          </cell>
          <cell r="J5600">
            <v>2</v>
          </cell>
        </row>
        <row r="5601">
          <cell r="A5601" t="str">
            <v>SLT5</v>
          </cell>
          <cell r="B5601" t="str">
            <v>Secondary Service Less than 5 kW</v>
          </cell>
          <cell r="C5601">
            <v>30</v>
          </cell>
          <cell r="D5601">
            <v>25</v>
          </cell>
          <cell r="E5601" t="str">
            <v>R=A1D1</v>
          </cell>
          <cell r="F5601">
            <v>1</v>
          </cell>
          <cell r="G5601">
            <v>39241</v>
          </cell>
          <cell r="H5601">
            <v>240</v>
          </cell>
          <cell r="I5601">
            <v>3</v>
          </cell>
          <cell r="J5601">
            <v>3</v>
          </cell>
        </row>
        <row r="5602">
          <cell r="A5602" t="str">
            <v>SLT5</v>
          </cell>
          <cell r="B5602" t="str">
            <v>Secondary Service Less than 5 kW</v>
          </cell>
          <cell r="C5602">
            <v>30</v>
          </cell>
          <cell r="D5602">
            <v>25</v>
          </cell>
          <cell r="E5602" t="str">
            <v>R=A1D1</v>
          </cell>
          <cell r="F5602">
            <v>1</v>
          </cell>
          <cell r="G5602">
            <v>39258</v>
          </cell>
          <cell r="H5602">
            <v>240</v>
          </cell>
          <cell r="I5602">
            <v>3</v>
          </cell>
          <cell r="J5602">
            <v>5</v>
          </cell>
        </row>
        <row r="5603">
          <cell r="A5603" t="str">
            <v>SLT5</v>
          </cell>
          <cell r="B5603" t="str">
            <v>Secondary Service Less than 5 kW</v>
          </cell>
          <cell r="C5603">
            <v>30</v>
          </cell>
          <cell r="D5603">
            <v>20</v>
          </cell>
          <cell r="E5603" t="str">
            <v>R=MX</v>
          </cell>
          <cell r="F5603">
            <v>1</v>
          </cell>
          <cell r="G5603">
            <v>39665</v>
          </cell>
          <cell r="H5603">
            <v>240</v>
          </cell>
          <cell r="I5603">
            <v>3</v>
          </cell>
          <cell r="J5603">
            <v>21</v>
          </cell>
        </row>
        <row r="5604">
          <cell r="A5604" t="str">
            <v>SLT5</v>
          </cell>
          <cell r="B5604" t="str">
            <v>Secondary Service Less than 5 kW</v>
          </cell>
          <cell r="C5604">
            <v>30</v>
          </cell>
          <cell r="D5604">
            <v>20</v>
          </cell>
          <cell r="E5604" t="str">
            <v>R=MX</v>
          </cell>
          <cell r="F5604">
            <v>1</v>
          </cell>
          <cell r="G5604">
            <v>39694</v>
          </cell>
          <cell r="H5604">
            <v>240</v>
          </cell>
          <cell r="I5604">
            <v>3</v>
          </cell>
          <cell r="J5604">
            <v>27</v>
          </cell>
        </row>
        <row r="5605">
          <cell r="A5605" t="str">
            <v>SLT5</v>
          </cell>
          <cell r="B5605" t="str">
            <v>Secondary Service Less than 5 kW</v>
          </cell>
          <cell r="C5605">
            <v>30</v>
          </cell>
          <cell r="D5605">
            <v>20</v>
          </cell>
          <cell r="E5605" t="str">
            <v>R=MX</v>
          </cell>
          <cell r="F5605">
            <v>1</v>
          </cell>
          <cell r="G5605">
            <v>39748</v>
          </cell>
          <cell r="H5605">
            <v>240</v>
          </cell>
          <cell r="I5605">
            <v>3</v>
          </cell>
          <cell r="J5605">
            <v>2</v>
          </cell>
        </row>
        <row r="5606">
          <cell r="A5606" t="str">
            <v>SLT5</v>
          </cell>
          <cell r="B5606" t="str">
            <v>Secondary Service Less than 5 kW</v>
          </cell>
          <cell r="C5606">
            <v>30</v>
          </cell>
          <cell r="D5606">
            <v>25</v>
          </cell>
          <cell r="E5606" t="str">
            <v>S=I210+CE</v>
          </cell>
          <cell r="F5606">
            <v>1</v>
          </cell>
          <cell r="G5606">
            <v>39934</v>
          </cell>
          <cell r="H5606">
            <v>240</v>
          </cell>
          <cell r="I5606">
            <v>3</v>
          </cell>
          <cell r="J5606">
            <v>18</v>
          </cell>
        </row>
        <row r="5607">
          <cell r="A5607" t="str">
            <v>SLT5</v>
          </cell>
          <cell r="B5607" t="str">
            <v>Secondary Service Less than 5 kW</v>
          </cell>
          <cell r="C5607">
            <v>30</v>
          </cell>
          <cell r="D5607">
            <v>20</v>
          </cell>
          <cell r="E5607" t="str">
            <v>R=MX</v>
          </cell>
          <cell r="F5607">
            <v>1</v>
          </cell>
          <cell r="G5607">
            <v>39790</v>
          </cell>
          <cell r="H5607">
            <v>240</v>
          </cell>
          <cell r="I5607">
            <v>3</v>
          </cell>
          <cell r="J5607">
            <v>18</v>
          </cell>
        </row>
        <row r="5608">
          <cell r="A5608" t="str">
            <v>SLT5</v>
          </cell>
          <cell r="B5608" t="str">
            <v>Secondary Service Less than 5 kW</v>
          </cell>
          <cell r="C5608">
            <v>30</v>
          </cell>
          <cell r="D5608">
            <v>20</v>
          </cell>
          <cell r="E5608" t="str">
            <v>S=I210+CE</v>
          </cell>
          <cell r="F5608">
            <v>1</v>
          </cell>
          <cell r="H5608">
            <v>240</v>
          </cell>
          <cell r="I5608">
            <v>3</v>
          </cell>
          <cell r="J5608">
            <v>1</v>
          </cell>
        </row>
        <row r="5609">
          <cell r="A5609" t="str">
            <v>SLT5</v>
          </cell>
          <cell r="B5609" t="str">
            <v>Secondary Service Less than 5 kW</v>
          </cell>
          <cell r="C5609">
            <v>30</v>
          </cell>
          <cell r="D5609">
            <v>25</v>
          </cell>
          <cell r="E5609" t="str">
            <v>S=I210+CE</v>
          </cell>
          <cell r="F5609">
            <v>1</v>
          </cell>
          <cell r="G5609">
            <v>40016</v>
          </cell>
          <cell r="H5609">
            <v>240</v>
          </cell>
          <cell r="I5609">
            <v>3</v>
          </cell>
          <cell r="J5609">
            <v>4</v>
          </cell>
        </row>
        <row r="5610">
          <cell r="A5610" t="str">
            <v>SLT5</v>
          </cell>
          <cell r="B5610" t="str">
            <v>Secondary Service Less than 5 kW</v>
          </cell>
          <cell r="C5610">
            <v>30</v>
          </cell>
          <cell r="D5610">
            <v>20</v>
          </cell>
          <cell r="E5610" t="str">
            <v>S=I210+CE</v>
          </cell>
          <cell r="F5610">
            <v>1</v>
          </cell>
          <cell r="G5610">
            <v>40158</v>
          </cell>
          <cell r="H5610">
            <v>240</v>
          </cell>
          <cell r="I5610">
            <v>3</v>
          </cell>
          <cell r="J5610">
            <v>2</v>
          </cell>
        </row>
        <row r="5611">
          <cell r="A5611" t="str">
            <v>SLT5</v>
          </cell>
          <cell r="B5611" t="str">
            <v>Secondary Service Less than 5 kW</v>
          </cell>
          <cell r="C5611">
            <v>30</v>
          </cell>
          <cell r="D5611">
            <v>20</v>
          </cell>
          <cell r="E5611" t="str">
            <v>R=AB1</v>
          </cell>
          <cell r="F5611">
            <v>1</v>
          </cell>
          <cell r="H5611">
            <v>240</v>
          </cell>
          <cell r="I5611">
            <v>3</v>
          </cell>
          <cell r="J5611">
            <v>1285</v>
          </cell>
        </row>
        <row r="5612">
          <cell r="A5612" t="str">
            <v>SLT5</v>
          </cell>
          <cell r="B5612" t="str">
            <v>Secondary Service Less than 5 kW</v>
          </cell>
          <cell r="C5612">
            <v>30</v>
          </cell>
          <cell r="D5612">
            <v>20</v>
          </cell>
          <cell r="E5612" t="str">
            <v>R=J4S</v>
          </cell>
          <cell r="F5612">
            <v>1</v>
          </cell>
          <cell r="H5612">
            <v>240</v>
          </cell>
          <cell r="I5612">
            <v>3</v>
          </cell>
          <cell r="J5612">
            <v>69</v>
          </cell>
        </row>
        <row r="5613">
          <cell r="A5613" t="str">
            <v>SLT5</v>
          </cell>
          <cell r="B5613" t="str">
            <v>Secondary Service Less than 5 kW</v>
          </cell>
          <cell r="C5613">
            <v>30</v>
          </cell>
          <cell r="D5613">
            <v>25</v>
          </cell>
          <cell r="E5613" t="str">
            <v>R=D2SH</v>
          </cell>
          <cell r="F5613">
            <v>1</v>
          </cell>
          <cell r="H5613">
            <v>0</v>
          </cell>
          <cell r="I5613">
            <v>0</v>
          </cell>
          <cell r="J5613">
            <v>13</v>
          </cell>
        </row>
        <row r="5614">
          <cell r="A5614" t="str">
            <v>SLT5</v>
          </cell>
          <cell r="B5614" t="str">
            <v>Secondary Service Less than 5 kW</v>
          </cell>
          <cell r="C5614">
            <v>30</v>
          </cell>
          <cell r="D5614">
            <v>20</v>
          </cell>
          <cell r="E5614" t="str">
            <v>R=AB1</v>
          </cell>
          <cell r="F5614">
            <v>1</v>
          </cell>
          <cell r="G5614">
            <v>38139</v>
          </cell>
          <cell r="H5614">
            <v>240</v>
          </cell>
          <cell r="I5614">
            <v>3</v>
          </cell>
          <cell r="J5614">
            <v>4</v>
          </cell>
        </row>
        <row r="5615">
          <cell r="A5615" t="str">
            <v>SLT5</v>
          </cell>
          <cell r="B5615" t="str">
            <v>Secondary Service Less than 5 kW</v>
          </cell>
          <cell r="C5615">
            <v>30</v>
          </cell>
          <cell r="D5615">
            <v>25</v>
          </cell>
          <cell r="E5615" t="str">
            <v>R=A1D1</v>
          </cell>
          <cell r="F5615">
            <v>1</v>
          </cell>
          <cell r="G5615">
            <v>38001</v>
          </cell>
          <cell r="H5615">
            <v>999</v>
          </cell>
          <cell r="I5615">
            <v>3</v>
          </cell>
          <cell r="J5615">
            <v>4</v>
          </cell>
        </row>
        <row r="5616">
          <cell r="A5616" t="str">
            <v>SLT5</v>
          </cell>
          <cell r="B5616" t="str">
            <v>Secondary Service Less than 5 kW</v>
          </cell>
          <cell r="C5616">
            <v>30</v>
          </cell>
          <cell r="D5616">
            <v>25</v>
          </cell>
          <cell r="E5616" t="str">
            <v>R=A1D1</v>
          </cell>
          <cell r="F5616">
            <v>1</v>
          </cell>
          <cell r="G5616">
            <v>38450</v>
          </cell>
          <cell r="H5616">
            <v>240</v>
          </cell>
          <cell r="I5616">
            <v>3</v>
          </cell>
          <cell r="J5616">
            <v>5</v>
          </cell>
        </row>
        <row r="5617">
          <cell r="A5617" t="str">
            <v>SLT5</v>
          </cell>
          <cell r="B5617" t="str">
            <v>Secondary Service Less than 5 kW</v>
          </cell>
          <cell r="C5617">
            <v>30</v>
          </cell>
          <cell r="D5617">
            <v>25</v>
          </cell>
          <cell r="E5617" t="str">
            <v>R=A1D1</v>
          </cell>
          <cell r="F5617">
            <v>1</v>
          </cell>
          <cell r="G5617">
            <v>38257</v>
          </cell>
          <cell r="H5617">
            <v>999</v>
          </cell>
          <cell r="I5617">
            <v>3</v>
          </cell>
          <cell r="J5617">
            <v>1</v>
          </cell>
        </row>
        <row r="5618">
          <cell r="A5618" t="str">
            <v>SLT5</v>
          </cell>
          <cell r="B5618" t="str">
            <v>Secondary Service Less than 5 kW</v>
          </cell>
          <cell r="C5618">
            <v>30</v>
          </cell>
          <cell r="D5618">
            <v>25</v>
          </cell>
          <cell r="E5618" t="str">
            <v>R=A1D1</v>
          </cell>
          <cell r="F5618">
            <v>1</v>
          </cell>
          <cell r="G5618">
            <v>38419</v>
          </cell>
          <cell r="H5618">
            <v>240</v>
          </cell>
          <cell r="I5618">
            <v>3</v>
          </cell>
          <cell r="J5618">
            <v>3</v>
          </cell>
        </row>
        <row r="5619">
          <cell r="A5619" t="str">
            <v>SLT5</v>
          </cell>
          <cell r="B5619" t="str">
            <v>Secondary Service Less than 5 kW</v>
          </cell>
          <cell r="C5619">
            <v>30</v>
          </cell>
          <cell r="D5619">
            <v>25</v>
          </cell>
          <cell r="E5619" t="str">
            <v>R=A1D1</v>
          </cell>
          <cell r="F5619">
            <v>1</v>
          </cell>
          <cell r="G5619">
            <v>38518</v>
          </cell>
          <cell r="H5619">
            <v>240</v>
          </cell>
          <cell r="I5619">
            <v>3</v>
          </cell>
          <cell r="J5619">
            <v>1</v>
          </cell>
        </row>
        <row r="5620">
          <cell r="A5620" t="str">
            <v>SLT5</v>
          </cell>
          <cell r="B5620" t="str">
            <v>Secondary Service Less than 5 kW</v>
          </cell>
          <cell r="C5620">
            <v>30</v>
          </cell>
          <cell r="D5620">
            <v>20</v>
          </cell>
          <cell r="E5620" t="str">
            <v>R=AB1</v>
          </cell>
          <cell r="F5620">
            <v>1</v>
          </cell>
          <cell r="G5620">
            <v>37837</v>
          </cell>
          <cell r="H5620">
            <v>240</v>
          </cell>
          <cell r="I5620">
            <v>3</v>
          </cell>
          <cell r="J5620">
            <v>3</v>
          </cell>
        </row>
        <row r="5621">
          <cell r="A5621" t="str">
            <v>SLT5</v>
          </cell>
          <cell r="B5621" t="str">
            <v>Secondary Service Less than 5 kW</v>
          </cell>
          <cell r="C5621">
            <v>30</v>
          </cell>
          <cell r="D5621">
            <v>20</v>
          </cell>
          <cell r="E5621" t="str">
            <v>R=J4S</v>
          </cell>
          <cell r="F5621">
            <v>1</v>
          </cell>
          <cell r="H5621">
            <v>240</v>
          </cell>
          <cell r="I5621">
            <v>3</v>
          </cell>
          <cell r="J5621">
            <v>1</v>
          </cell>
        </row>
        <row r="5622">
          <cell r="A5622" t="str">
            <v>SLT5</v>
          </cell>
          <cell r="B5622" t="str">
            <v>Secondary Service Less than 5 kW</v>
          </cell>
          <cell r="C5622">
            <v>30</v>
          </cell>
          <cell r="D5622">
            <v>20</v>
          </cell>
          <cell r="E5622" t="str">
            <v>R=AB1</v>
          </cell>
          <cell r="F5622">
            <v>1</v>
          </cell>
          <cell r="H5622">
            <v>240</v>
          </cell>
          <cell r="I5622">
            <v>3</v>
          </cell>
          <cell r="J5622">
            <v>8</v>
          </cell>
        </row>
        <row r="5623">
          <cell r="A5623" t="str">
            <v>SLT5</v>
          </cell>
          <cell r="B5623" t="str">
            <v>Secondary Service Less than 5 kW</v>
          </cell>
          <cell r="C5623">
            <v>30</v>
          </cell>
          <cell r="D5623">
            <v>25</v>
          </cell>
          <cell r="E5623" t="str">
            <v>R=A1D1</v>
          </cell>
          <cell r="F5623">
            <v>1</v>
          </cell>
          <cell r="G5623">
            <v>36426</v>
          </cell>
          <cell r="H5623">
            <v>240</v>
          </cell>
          <cell r="I5623">
            <v>3</v>
          </cell>
          <cell r="J5623">
            <v>2</v>
          </cell>
        </row>
        <row r="5624">
          <cell r="A5624" t="str">
            <v>SLT5</v>
          </cell>
          <cell r="B5624" t="str">
            <v>Secondary Service Less than 5 kW</v>
          </cell>
          <cell r="C5624">
            <v>30</v>
          </cell>
          <cell r="D5624">
            <v>20</v>
          </cell>
          <cell r="E5624" t="str">
            <v>R=AB1</v>
          </cell>
          <cell r="F5624">
            <v>1</v>
          </cell>
          <cell r="G5624">
            <v>36405</v>
          </cell>
          <cell r="H5624">
            <v>240</v>
          </cell>
          <cell r="I5624">
            <v>3</v>
          </cell>
          <cell r="J5624">
            <v>21</v>
          </cell>
        </row>
        <row r="5625">
          <cell r="A5625" t="str">
            <v>SLT5</v>
          </cell>
          <cell r="B5625" t="str">
            <v>Secondary Service Less than 5 kW</v>
          </cell>
          <cell r="C5625">
            <v>30</v>
          </cell>
          <cell r="D5625">
            <v>25</v>
          </cell>
          <cell r="E5625" t="str">
            <v>R=A1D1</v>
          </cell>
          <cell r="F5625">
            <v>1</v>
          </cell>
          <cell r="G5625">
            <v>36405</v>
          </cell>
          <cell r="H5625">
            <v>240</v>
          </cell>
          <cell r="I5625">
            <v>3</v>
          </cell>
          <cell r="J5625">
            <v>3</v>
          </cell>
        </row>
        <row r="5626">
          <cell r="A5626" t="str">
            <v>SLT5</v>
          </cell>
          <cell r="B5626" t="str">
            <v>Secondary Service Less than 5 kW</v>
          </cell>
          <cell r="C5626">
            <v>30</v>
          </cell>
          <cell r="D5626">
            <v>20</v>
          </cell>
          <cell r="E5626" t="str">
            <v>R=AB1</v>
          </cell>
          <cell r="F5626">
            <v>1</v>
          </cell>
          <cell r="G5626">
            <v>36567</v>
          </cell>
          <cell r="H5626">
            <v>240</v>
          </cell>
          <cell r="I5626">
            <v>3</v>
          </cell>
          <cell r="J5626">
            <v>20</v>
          </cell>
        </row>
        <row r="5627">
          <cell r="A5627" t="str">
            <v>SLT5</v>
          </cell>
          <cell r="B5627" t="str">
            <v>Secondary Service Less than 5 kW</v>
          </cell>
          <cell r="C5627">
            <v>30</v>
          </cell>
          <cell r="D5627">
            <v>25</v>
          </cell>
          <cell r="E5627" t="str">
            <v>R=A1D1</v>
          </cell>
          <cell r="F5627">
            <v>1</v>
          </cell>
          <cell r="G5627">
            <v>36649</v>
          </cell>
          <cell r="H5627">
            <v>240</v>
          </cell>
          <cell r="I5627">
            <v>3</v>
          </cell>
          <cell r="J5627">
            <v>13</v>
          </cell>
        </row>
        <row r="5628">
          <cell r="A5628" t="str">
            <v>SLT5</v>
          </cell>
          <cell r="B5628" t="str">
            <v>Secondary Service Less than 5 kW</v>
          </cell>
          <cell r="C5628">
            <v>30</v>
          </cell>
          <cell r="D5628">
            <v>25</v>
          </cell>
          <cell r="E5628" t="str">
            <v>R=A1D1</v>
          </cell>
          <cell r="F5628">
            <v>1</v>
          </cell>
          <cell r="G5628">
            <v>36879</v>
          </cell>
          <cell r="H5628">
            <v>240</v>
          </cell>
          <cell r="I5628">
            <v>3</v>
          </cell>
          <cell r="J5628">
            <v>43</v>
          </cell>
        </row>
        <row r="5629">
          <cell r="A5629" t="str">
            <v>SLT5</v>
          </cell>
          <cell r="B5629" t="str">
            <v>Secondary Service Less than 5 kW</v>
          </cell>
          <cell r="C5629">
            <v>30</v>
          </cell>
          <cell r="D5629">
            <v>20</v>
          </cell>
          <cell r="E5629" t="str">
            <v>R=AB1</v>
          </cell>
          <cell r="F5629">
            <v>1</v>
          </cell>
          <cell r="G5629">
            <v>35950</v>
          </cell>
          <cell r="H5629">
            <v>240</v>
          </cell>
          <cell r="I5629">
            <v>3</v>
          </cell>
          <cell r="J5629">
            <v>3</v>
          </cell>
        </row>
        <row r="5630">
          <cell r="A5630" t="str">
            <v>SLT5</v>
          </cell>
          <cell r="B5630" t="str">
            <v>Secondary Service Less than 5 kW</v>
          </cell>
          <cell r="C5630">
            <v>30</v>
          </cell>
          <cell r="D5630">
            <v>25</v>
          </cell>
          <cell r="E5630" t="str">
            <v>R=A1D1</v>
          </cell>
          <cell r="F5630">
            <v>1</v>
          </cell>
          <cell r="G5630">
            <v>37012</v>
          </cell>
          <cell r="H5630">
            <v>240</v>
          </cell>
          <cell r="I5630">
            <v>3</v>
          </cell>
          <cell r="J5630">
            <v>3</v>
          </cell>
        </row>
        <row r="5631">
          <cell r="A5631" t="str">
            <v>SLT5</v>
          </cell>
          <cell r="B5631" t="str">
            <v>Secondary Service Less than 5 kW</v>
          </cell>
          <cell r="C5631">
            <v>30</v>
          </cell>
          <cell r="D5631">
            <v>20</v>
          </cell>
          <cell r="E5631" t="str">
            <v>R=AB1</v>
          </cell>
          <cell r="F5631">
            <v>1</v>
          </cell>
          <cell r="G5631">
            <v>37029</v>
          </cell>
          <cell r="H5631">
            <v>240</v>
          </cell>
          <cell r="I5631">
            <v>3</v>
          </cell>
          <cell r="J5631">
            <v>11</v>
          </cell>
        </row>
        <row r="5632">
          <cell r="A5632" t="str">
            <v>SLT5</v>
          </cell>
          <cell r="B5632" t="str">
            <v>Secondary Service Less than 5 kW</v>
          </cell>
          <cell r="C5632">
            <v>30</v>
          </cell>
          <cell r="D5632">
            <v>20</v>
          </cell>
          <cell r="E5632" t="str">
            <v>R=AB1</v>
          </cell>
          <cell r="F5632">
            <v>1</v>
          </cell>
          <cell r="G5632">
            <v>37106</v>
          </cell>
          <cell r="H5632">
            <v>240</v>
          </cell>
          <cell r="I5632">
            <v>3</v>
          </cell>
          <cell r="J5632">
            <v>15</v>
          </cell>
        </row>
        <row r="5633">
          <cell r="A5633" t="str">
            <v>SLT5</v>
          </cell>
          <cell r="B5633" t="str">
            <v>Secondary Service Less than 5 kW</v>
          </cell>
          <cell r="C5633">
            <v>30</v>
          </cell>
          <cell r="D5633">
            <v>25</v>
          </cell>
          <cell r="E5633" t="str">
            <v>R=A1D1</v>
          </cell>
          <cell r="F5633">
            <v>1</v>
          </cell>
          <cell r="G5633">
            <v>37442</v>
          </cell>
          <cell r="H5633">
            <v>240</v>
          </cell>
          <cell r="I5633">
            <v>3</v>
          </cell>
          <cell r="J5633">
            <v>2</v>
          </cell>
        </row>
        <row r="5634">
          <cell r="A5634" t="str">
            <v>SLT5</v>
          </cell>
          <cell r="B5634" t="str">
            <v>Secondary Service Less than 5 kW</v>
          </cell>
          <cell r="C5634">
            <v>30</v>
          </cell>
          <cell r="D5634">
            <v>20</v>
          </cell>
          <cell r="E5634" t="str">
            <v>R=AB1</v>
          </cell>
          <cell r="F5634">
            <v>1</v>
          </cell>
          <cell r="G5634">
            <v>37503</v>
          </cell>
          <cell r="H5634">
            <v>240</v>
          </cell>
          <cell r="I5634">
            <v>3</v>
          </cell>
          <cell r="J5634">
            <v>33</v>
          </cell>
        </row>
        <row r="5635">
          <cell r="A5635" t="str">
            <v>SLT5</v>
          </cell>
          <cell r="B5635" t="str">
            <v>Secondary Service Less than 5 kW</v>
          </cell>
          <cell r="C5635">
            <v>30</v>
          </cell>
          <cell r="D5635">
            <v>20</v>
          </cell>
          <cell r="E5635" t="str">
            <v>R=AB1</v>
          </cell>
          <cell r="F5635">
            <v>1</v>
          </cell>
          <cell r="G5635">
            <v>38624</v>
          </cell>
          <cell r="H5635">
            <v>240</v>
          </cell>
          <cell r="I5635">
            <v>3</v>
          </cell>
          <cell r="J5635">
            <v>20</v>
          </cell>
        </row>
        <row r="5636">
          <cell r="A5636" t="str">
            <v>SLT5</v>
          </cell>
          <cell r="B5636" t="str">
            <v>Secondary Service Less than 5 kW</v>
          </cell>
          <cell r="C5636">
            <v>30</v>
          </cell>
          <cell r="D5636">
            <v>25</v>
          </cell>
          <cell r="E5636" t="str">
            <v>R=A1D1</v>
          </cell>
          <cell r="F5636">
            <v>1</v>
          </cell>
          <cell r="G5636">
            <v>38875</v>
          </cell>
          <cell r="H5636">
            <v>240</v>
          </cell>
          <cell r="I5636">
            <v>3</v>
          </cell>
          <cell r="J5636">
            <v>15</v>
          </cell>
        </row>
        <row r="5637">
          <cell r="A5637" t="str">
            <v>SLT5</v>
          </cell>
          <cell r="B5637" t="str">
            <v>Secondary Service Less than 5 kW</v>
          </cell>
          <cell r="C5637">
            <v>30</v>
          </cell>
          <cell r="D5637">
            <v>25</v>
          </cell>
          <cell r="E5637" t="str">
            <v>R=A1D1</v>
          </cell>
          <cell r="F5637">
            <v>1</v>
          </cell>
          <cell r="G5637">
            <v>39000</v>
          </cell>
          <cell r="H5637">
            <v>999</v>
          </cell>
          <cell r="I5637">
            <v>3</v>
          </cell>
          <cell r="J5637">
            <v>3</v>
          </cell>
        </row>
        <row r="5638">
          <cell r="A5638" t="str">
            <v>SLT5</v>
          </cell>
          <cell r="B5638" t="str">
            <v>Secondary Service Less than 5 kW</v>
          </cell>
          <cell r="C5638">
            <v>30</v>
          </cell>
          <cell r="D5638">
            <v>20</v>
          </cell>
          <cell r="E5638" t="str">
            <v>R=AB1</v>
          </cell>
          <cell r="F5638">
            <v>1</v>
          </cell>
          <cell r="G5638">
            <v>39184</v>
          </cell>
          <cell r="H5638">
            <v>240</v>
          </cell>
          <cell r="I5638">
            <v>3</v>
          </cell>
          <cell r="J5638">
            <v>4</v>
          </cell>
        </row>
        <row r="5639">
          <cell r="A5639" t="str">
            <v>SLT5</v>
          </cell>
          <cell r="B5639" t="str">
            <v>Secondary Service Less than 5 kW</v>
          </cell>
          <cell r="C5639">
            <v>30</v>
          </cell>
          <cell r="D5639">
            <v>25</v>
          </cell>
          <cell r="E5639" t="str">
            <v>R=A1D1</v>
          </cell>
          <cell r="F5639">
            <v>1</v>
          </cell>
          <cell r="G5639">
            <v>39296</v>
          </cell>
          <cell r="H5639">
            <v>240</v>
          </cell>
          <cell r="I5639">
            <v>3</v>
          </cell>
          <cell r="J5639">
            <v>1</v>
          </cell>
        </row>
        <row r="5640">
          <cell r="A5640" t="str">
            <v>SLT5</v>
          </cell>
          <cell r="B5640" t="str">
            <v>Secondary Service Less than 5 kW</v>
          </cell>
          <cell r="C5640">
            <v>30</v>
          </cell>
          <cell r="D5640">
            <v>20</v>
          </cell>
          <cell r="E5640" t="str">
            <v>A=ALF</v>
          </cell>
          <cell r="F5640">
            <v>1</v>
          </cell>
          <cell r="G5640">
            <v>39454</v>
          </cell>
          <cell r="H5640">
            <v>240</v>
          </cell>
          <cell r="I5640">
            <v>3</v>
          </cell>
          <cell r="J5640">
            <v>81</v>
          </cell>
        </row>
        <row r="5641">
          <cell r="A5641" t="str">
            <v>SLT5</v>
          </cell>
          <cell r="B5641" t="str">
            <v>Secondary Service Less than 5 kW</v>
          </cell>
          <cell r="C5641">
            <v>30</v>
          </cell>
          <cell r="D5641">
            <v>20</v>
          </cell>
          <cell r="E5641" t="str">
            <v>R=MX</v>
          </cell>
          <cell r="F5641">
            <v>1</v>
          </cell>
          <cell r="G5641">
            <v>39609</v>
          </cell>
          <cell r="H5641">
            <v>240</v>
          </cell>
          <cell r="I5641">
            <v>3</v>
          </cell>
          <cell r="J5641">
            <v>32</v>
          </cell>
        </row>
        <row r="5642">
          <cell r="A5642" t="str">
            <v>SLT5</v>
          </cell>
          <cell r="B5642" t="str">
            <v>Secondary Service Less than 5 kW</v>
          </cell>
          <cell r="C5642">
            <v>30</v>
          </cell>
          <cell r="D5642">
            <v>20</v>
          </cell>
          <cell r="E5642" t="str">
            <v>R=MX</v>
          </cell>
          <cell r="F5642">
            <v>1</v>
          </cell>
          <cell r="G5642">
            <v>39731</v>
          </cell>
          <cell r="H5642">
            <v>240</v>
          </cell>
          <cell r="I5642">
            <v>3</v>
          </cell>
          <cell r="J5642">
            <v>8</v>
          </cell>
        </row>
        <row r="5643">
          <cell r="A5643" t="str">
            <v>SLT5</v>
          </cell>
          <cell r="B5643" t="str">
            <v>Secondary Service Less than 5 kW</v>
          </cell>
          <cell r="C5643">
            <v>30</v>
          </cell>
          <cell r="D5643">
            <v>20</v>
          </cell>
          <cell r="E5643" t="str">
            <v>R=MX</v>
          </cell>
          <cell r="F5643">
            <v>1</v>
          </cell>
          <cell r="G5643">
            <v>39852</v>
          </cell>
          <cell r="H5643">
            <v>240</v>
          </cell>
          <cell r="I5643">
            <v>3</v>
          </cell>
          <cell r="J5643">
            <v>19</v>
          </cell>
        </row>
        <row r="5644">
          <cell r="A5644" t="str">
            <v>SLT5</v>
          </cell>
          <cell r="B5644" t="str">
            <v>Secondary Service Less than 5 kW</v>
          </cell>
          <cell r="C5644">
            <v>30</v>
          </cell>
          <cell r="D5644">
            <v>25</v>
          </cell>
          <cell r="E5644" t="str">
            <v>R=A1D1</v>
          </cell>
          <cell r="F5644">
            <v>1</v>
          </cell>
          <cell r="G5644">
            <v>39951</v>
          </cell>
          <cell r="H5644">
            <v>240</v>
          </cell>
          <cell r="I5644">
            <v>3</v>
          </cell>
          <cell r="J5644">
            <v>3</v>
          </cell>
        </row>
        <row r="5645">
          <cell r="A5645" t="str">
            <v>SLT5</v>
          </cell>
          <cell r="B5645" t="str">
            <v>Secondary Service Less than 5 kW</v>
          </cell>
          <cell r="C5645">
            <v>30</v>
          </cell>
          <cell r="D5645">
            <v>25</v>
          </cell>
          <cell r="E5645" t="str">
            <v>S=I210+CE</v>
          </cell>
          <cell r="F5645">
            <v>1</v>
          </cell>
          <cell r="H5645">
            <v>240</v>
          </cell>
          <cell r="I5645">
            <v>3</v>
          </cell>
          <cell r="J5645">
            <v>26</v>
          </cell>
        </row>
        <row r="5646">
          <cell r="A5646" t="str">
            <v>SLT5</v>
          </cell>
          <cell r="B5646" t="str">
            <v>Secondary Service Less than 5 kW</v>
          </cell>
          <cell r="C5646">
            <v>30</v>
          </cell>
          <cell r="D5646">
            <v>25</v>
          </cell>
          <cell r="E5646" t="str">
            <v>R=A1D1</v>
          </cell>
          <cell r="F5646">
            <v>1</v>
          </cell>
          <cell r="G5646">
            <v>39969</v>
          </cell>
          <cell r="H5646">
            <v>240</v>
          </cell>
          <cell r="I5646">
            <v>3</v>
          </cell>
          <cell r="J5646">
            <v>4</v>
          </cell>
        </row>
        <row r="5647">
          <cell r="A5647" t="str">
            <v>SLT5</v>
          </cell>
          <cell r="B5647" t="str">
            <v>Secondary Service Less than 5 kW</v>
          </cell>
          <cell r="C5647">
            <v>50</v>
          </cell>
          <cell r="D5647">
            <v>25</v>
          </cell>
          <cell r="E5647" t="str">
            <v>R=A1D1</v>
          </cell>
          <cell r="F5647">
            <v>1</v>
          </cell>
          <cell r="G5647">
            <v>38450</v>
          </cell>
          <cell r="H5647">
            <v>240</v>
          </cell>
          <cell r="I5647">
            <v>3</v>
          </cell>
          <cell r="J5647">
            <v>1</v>
          </cell>
        </row>
        <row r="5648">
          <cell r="A5648" t="str">
            <v>SLT5</v>
          </cell>
          <cell r="B5648" t="str">
            <v>Secondary Service Less than 5 kW</v>
          </cell>
          <cell r="C5648">
            <v>50</v>
          </cell>
          <cell r="D5648">
            <v>20</v>
          </cell>
          <cell r="E5648" t="str">
            <v>R=MSE</v>
          </cell>
          <cell r="F5648">
            <v>1</v>
          </cell>
          <cell r="G5648">
            <v>36560</v>
          </cell>
          <cell r="H5648">
            <v>240</v>
          </cell>
          <cell r="I5648">
            <v>3</v>
          </cell>
          <cell r="J5648">
            <v>1</v>
          </cell>
        </row>
        <row r="5649">
          <cell r="A5649" t="str">
            <v>SLT5</v>
          </cell>
          <cell r="B5649" t="str">
            <v>Secondary Service Less than 5 kW</v>
          </cell>
          <cell r="C5649">
            <v>50</v>
          </cell>
          <cell r="D5649">
            <v>25</v>
          </cell>
          <cell r="E5649" t="str">
            <v>R=A1D1</v>
          </cell>
          <cell r="F5649">
            <v>1</v>
          </cell>
          <cell r="G5649">
            <v>37343</v>
          </cell>
          <cell r="H5649">
            <v>240</v>
          </cell>
          <cell r="I5649">
            <v>3</v>
          </cell>
          <cell r="J5649">
            <v>2</v>
          </cell>
        </row>
        <row r="5650">
          <cell r="A5650" t="str">
            <v>SLT5</v>
          </cell>
          <cell r="B5650" t="str">
            <v>Secondary Service Less than 5 kW</v>
          </cell>
          <cell r="C5650">
            <v>50</v>
          </cell>
          <cell r="D5650">
            <v>20</v>
          </cell>
          <cell r="E5650" t="str">
            <v>A=ALF</v>
          </cell>
          <cell r="F5650">
            <v>1</v>
          </cell>
          <cell r="G5650">
            <v>39358</v>
          </cell>
          <cell r="H5650">
            <v>240</v>
          </cell>
          <cell r="I5650">
            <v>3</v>
          </cell>
          <cell r="J5650">
            <v>2</v>
          </cell>
        </row>
        <row r="5651">
          <cell r="A5651" t="str">
            <v>SLT5</v>
          </cell>
          <cell r="B5651" t="str">
            <v>Secondary Service Less than 5 kW</v>
          </cell>
          <cell r="C5651">
            <v>50</v>
          </cell>
          <cell r="D5651">
            <v>20</v>
          </cell>
          <cell r="E5651" t="str">
            <v>R=ALF</v>
          </cell>
          <cell r="F5651">
            <v>1</v>
          </cell>
          <cell r="G5651">
            <v>39608</v>
          </cell>
          <cell r="H5651">
            <v>240</v>
          </cell>
          <cell r="I5651">
            <v>3</v>
          </cell>
          <cell r="J5651">
            <v>4</v>
          </cell>
        </row>
        <row r="5652">
          <cell r="A5652" t="str">
            <v>SLT5</v>
          </cell>
          <cell r="B5652" t="str">
            <v>Secondary Service Less than 5 kW</v>
          </cell>
          <cell r="C5652">
            <v>50</v>
          </cell>
          <cell r="D5652">
            <v>25</v>
          </cell>
          <cell r="E5652" t="str">
            <v>R=A1D1</v>
          </cell>
          <cell r="F5652">
            <v>1</v>
          </cell>
          <cell r="G5652">
            <v>39638</v>
          </cell>
          <cell r="H5652">
            <v>240</v>
          </cell>
          <cell r="I5652">
            <v>3</v>
          </cell>
          <cell r="J5652">
            <v>2</v>
          </cell>
        </row>
        <row r="5653">
          <cell r="A5653" t="str">
            <v>SLT5</v>
          </cell>
          <cell r="B5653" t="str">
            <v>Secondary Service Less than 5 kW</v>
          </cell>
          <cell r="C5653">
            <v>50</v>
          </cell>
          <cell r="D5653">
            <v>25</v>
          </cell>
          <cell r="E5653" t="str">
            <v>R=A1D1</v>
          </cell>
          <cell r="F5653">
            <v>1</v>
          </cell>
          <cell r="G5653">
            <v>39864</v>
          </cell>
          <cell r="H5653">
            <v>240</v>
          </cell>
          <cell r="I5653">
            <v>3</v>
          </cell>
          <cell r="J5653">
            <v>1</v>
          </cell>
        </row>
        <row r="5654">
          <cell r="A5654" t="str">
            <v>SLT5</v>
          </cell>
          <cell r="B5654" t="str">
            <v>Secondary Service Less than 5 kW</v>
          </cell>
          <cell r="C5654">
            <v>50</v>
          </cell>
          <cell r="D5654">
            <v>25</v>
          </cell>
          <cell r="E5654" t="str">
            <v>R=A1D1</v>
          </cell>
          <cell r="F5654">
            <v>1</v>
          </cell>
          <cell r="G5654">
            <v>37938</v>
          </cell>
          <cell r="H5654">
            <v>999</v>
          </cell>
          <cell r="I5654">
            <v>3</v>
          </cell>
          <cell r="J5654">
            <v>3</v>
          </cell>
        </row>
        <row r="5655">
          <cell r="A5655" t="str">
            <v>SLT5</v>
          </cell>
          <cell r="B5655" t="str">
            <v>Secondary Service Less than 5 kW</v>
          </cell>
          <cell r="C5655">
            <v>50</v>
          </cell>
          <cell r="D5655">
            <v>25</v>
          </cell>
          <cell r="E5655" t="str">
            <v>R=A1D1</v>
          </cell>
          <cell r="F5655">
            <v>1</v>
          </cell>
          <cell r="G5655">
            <v>37658</v>
          </cell>
          <cell r="H5655">
            <v>240</v>
          </cell>
          <cell r="I5655">
            <v>3</v>
          </cell>
          <cell r="J5655">
            <v>1</v>
          </cell>
        </row>
        <row r="5656">
          <cell r="A5656" t="str">
            <v>SLT5</v>
          </cell>
          <cell r="B5656" t="str">
            <v>Secondary Service Less than 5 kW</v>
          </cell>
          <cell r="C5656">
            <v>50</v>
          </cell>
          <cell r="D5656">
            <v>25</v>
          </cell>
          <cell r="E5656" t="str">
            <v>R=A1D1</v>
          </cell>
          <cell r="F5656">
            <v>1</v>
          </cell>
          <cell r="G5656">
            <v>39363</v>
          </cell>
          <cell r="H5656">
            <v>240</v>
          </cell>
          <cell r="I5656">
            <v>3</v>
          </cell>
          <cell r="J5656">
            <v>1</v>
          </cell>
        </row>
        <row r="5657">
          <cell r="A5657" t="str">
            <v>SLT5</v>
          </cell>
          <cell r="B5657" t="str">
            <v>Secondary Service Less than 5 kW</v>
          </cell>
          <cell r="C5657">
            <v>50</v>
          </cell>
          <cell r="D5657">
            <v>25</v>
          </cell>
          <cell r="E5657" t="str">
            <v>R=A1D1</v>
          </cell>
          <cell r="F5657">
            <v>1</v>
          </cell>
          <cell r="G5657">
            <v>38450</v>
          </cell>
          <cell r="H5657">
            <v>240</v>
          </cell>
          <cell r="I5657">
            <v>3</v>
          </cell>
          <cell r="J5657">
            <v>1</v>
          </cell>
        </row>
        <row r="5658">
          <cell r="A5658" t="str">
            <v>SLT5</v>
          </cell>
          <cell r="B5658" t="str">
            <v>Secondary Service Less than 5 kW</v>
          </cell>
          <cell r="C5658">
            <v>50</v>
          </cell>
          <cell r="D5658">
            <v>25</v>
          </cell>
          <cell r="E5658" t="str">
            <v>R=A1D1</v>
          </cell>
          <cell r="F5658">
            <v>1</v>
          </cell>
          <cell r="G5658">
            <v>36161</v>
          </cell>
          <cell r="H5658">
            <v>240</v>
          </cell>
          <cell r="I5658">
            <v>3</v>
          </cell>
          <cell r="J5658">
            <v>1</v>
          </cell>
        </row>
        <row r="5659">
          <cell r="A5659" t="str">
            <v>SLT5</v>
          </cell>
          <cell r="B5659" t="str">
            <v>Secondary Service Less than 5 kW</v>
          </cell>
          <cell r="C5659">
            <v>50</v>
          </cell>
          <cell r="D5659">
            <v>25</v>
          </cell>
          <cell r="E5659" t="str">
            <v>R=A1D1</v>
          </cell>
          <cell r="F5659">
            <v>1</v>
          </cell>
          <cell r="G5659">
            <v>39202</v>
          </cell>
          <cell r="H5659">
            <v>999</v>
          </cell>
          <cell r="I5659">
            <v>3</v>
          </cell>
          <cell r="J5659">
            <v>2</v>
          </cell>
        </row>
        <row r="5660">
          <cell r="A5660" t="str">
            <v>SLT5</v>
          </cell>
          <cell r="B5660" t="str">
            <v>Secondary Service Less than 5 kW</v>
          </cell>
          <cell r="C5660">
            <v>50</v>
          </cell>
          <cell r="D5660">
            <v>20</v>
          </cell>
          <cell r="E5660" t="str">
            <v>R=MSE</v>
          </cell>
          <cell r="F5660">
            <v>1</v>
          </cell>
          <cell r="G5660">
            <v>32874</v>
          </cell>
          <cell r="H5660">
            <v>240</v>
          </cell>
          <cell r="I5660">
            <v>3</v>
          </cell>
          <cell r="J5660">
            <v>1</v>
          </cell>
        </row>
        <row r="5661">
          <cell r="A5661" t="str">
            <v>SLT5</v>
          </cell>
          <cell r="B5661" t="str">
            <v>Secondary Service Less than 5 kW</v>
          </cell>
          <cell r="C5661">
            <v>50</v>
          </cell>
          <cell r="D5661">
            <v>25</v>
          </cell>
          <cell r="E5661" t="str">
            <v>R=A1D1</v>
          </cell>
          <cell r="F5661">
            <v>1</v>
          </cell>
          <cell r="G5661">
            <v>37384</v>
          </cell>
          <cell r="H5661">
            <v>999</v>
          </cell>
          <cell r="I5661">
            <v>3</v>
          </cell>
          <cell r="J5661">
            <v>1</v>
          </cell>
        </row>
        <row r="5662">
          <cell r="A5662" t="str">
            <v>SLT5</v>
          </cell>
          <cell r="B5662" t="str">
            <v>Secondary Service Less than 5 kW</v>
          </cell>
          <cell r="C5662">
            <v>50</v>
          </cell>
          <cell r="D5662">
            <v>25</v>
          </cell>
          <cell r="E5662" t="str">
            <v>R=A1D1</v>
          </cell>
          <cell r="F5662">
            <v>1</v>
          </cell>
          <cell r="G5662">
            <v>37658</v>
          </cell>
          <cell r="H5662">
            <v>999</v>
          </cell>
          <cell r="I5662">
            <v>3</v>
          </cell>
          <cell r="J5662">
            <v>1</v>
          </cell>
        </row>
        <row r="5663">
          <cell r="A5663" t="str">
            <v>SLT5</v>
          </cell>
          <cell r="B5663" t="str">
            <v>Secondary Service Less than 5 kW</v>
          </cell>
          <cell r="C5663">
            <v>50</v>
          </cell>
          <cell r="D5663">
            <v>25</v>
          </cell>
          <cell r="E5663" t="str">
            <v>R=A1D1</v>
          </cell>
          <cell r="F5663">
            <v>1</v>
          </cell>
          <cell r="G5663">
            <v>38489</v>
          </cell>
          <cell r="H5663">
            <v>999</v>
          </cell>
          <cell r="I5663">
            <v>3</v>
          </cell>
          <cell r="J5663">
            <v>1</v>
          </cell>
        </row>
        <row r="5664">
          <cell r="A5664" t="str">
            <v>SLT5</v>
          </cell>
          <cell r="B5664" t="str">
            <v>Secondary Service Less than 5 kW</v>
          </cell>
          <cell r="C5664">
            <v>50</v>
          </cell>
          <cell r="D5664">
            <v>20</v>
          </cell>
          <cell r="E5664" t="str">
            <v>R=C1S</v>
          </cell>
          <cell r="F5664">
            <v>1</v>
          </cell>
          <cell r="G5664">
            <v>38532</v>
          </cell>
          <cell r="H5664">
            <v>240</v>
          </cell>
          <cell r="I5664">
            <v>3</v>
          </cell>
          <cell r="J5664">
            <v>1</v>
          </cell>
        </row>
        <row r="5665">
          <cell r="A5665" t="str">
            <v>SLT5</v>
          </cell>
          <cell r="B5665" t="str">
            <v>Secondary Service Less than 5 kW</v>
          </cell>
          <cell r="C5665">
            <v>50</v>
          </cell>
          <cell r="D5665">
            <v>25</v>
          </cell>
          <cell r="E5665" t="str">
            <v>R=A1D1</v>
          </cell>
          <cell r="F5665">
            <v>1</v>
          </cell>
          <cell r="G5665">
            <v>36445</v>
          </cell>
          <cell r="H5665">
            <v>240</v>
          </cell>
          <cell r="I5665">
            <v>3</v>
          </cell>
          <cell r="J5665">
            <v>1</v>
          </cell>
        </row>
        <row r="5666">
          <cell r="A5666" t="str">
            <v>SLT5</v>
          </cell>
          <cell r="B5666" t="str">
            <v>Secondary Service Less than 5 kW</v>
          </cell>
          <cell r="C5666">
            <v>50</v>
          </cell>
          <cell r="D5666">
            <v>25</v>
          </cell>
          <cell r="E5666" t="str">
            <v>R=A1D1</v>
          </cell>
          <cell r="F5666">
            <v>1</v>
          </cell>
          <cell r="G5666">
            <v>37432</v>
          </cell>
          <cell r="H5666">
            <v>240</v>
          </cell>
          <cell r="I5666">
            <v>3</v>
          </cell>
          <cell r="J5666">
            <v>2</v>
          </cell>
        </row>
        <row r="5667">
          <cell r="A5667" t="str">
            <v>SLT5</v>
          </cell>
          <cell r="B5667" t="str">
            <v>Secondary Service Less than 5 kW</v>
          </cell>
          <cell r="C5667">
            <v>50</v>
          </cell>
          <cell r="D5667">
            <v>20</v>
          </cell>
          <cell r="E5667" t="str">
            <v>R=MSE</v>
          </cell>
          <cell r="F5667">
            <v>1</v>
          </cell>
          <cell r="G5667">
            <v>36651</v>
          </cell>
          <cell r="H5667">
            <v>240</v>
          </cell>
          <cell r="I5667">
            <v>3</v>
          </cell>
          <cell r="J5667">
            <v>1</v>
          </cell>
        </row>
        <row r="5668">
          <cell r="A5668" t="str">
            <v>SLT5</v>
          </cell>
          <cell r="B5668" t="str">
            <v>Secondary Service Less than 5 kW</v>
          </cell>
          <cell r="C5668">
            <v>50</v>
          </cell>
          <cell r="D5668">
            <v>20</v>
          </cell>
          <cell r="E5668" t="str">
            <v>R=C1S</v>
          </cell>
          <cell r="F5668">
            <v>1</v>
          </cell>
          <cell r="G5668">
            <v>38840</v>
          </cell>
          <cell r="H5668">
            <v>240</v>
          </cell>
          <cell r="I5668">
            <v>3</v>
          </cell>
          <cell r="J5668">
            <v>2</v>
          </cell>
        </row>
        <row r="5669">
          <cell r="A5669" t="str">
            <v>SLT5</v>
          </cell>
          <cell r="B5669" t="str">
            <v>Secondary Service Less than 5 kW</v>
          </cell>
          <cell r="C5669">
            <v>50</v>
          </cell>
          <cell r="D5669">
            <v>25</v>
          </cell>
          <cell r="E5669" t="str">
            <v>R=A1D1</v>
          </cell>
          <cell r="F5669">
            <v>1</v>
          </cell>
          <cell r="G5669">
            <v>38810</v>
          </cell>
          <cell r="H5669">
            <v>240</v>
          </cell>
          <cell r="I5669">
            <v>3</v>
          </cell>
          <cell r="J5669">
            <v>1</v>
          </cell>
        </row>
        <row r="5670">
          <cell r="A5670" t="str">
            <v>SLT5</v>
          </cell>
          <cell r="B5670" t="str">
            <v>Secondary Service Less than 5 kW</v>
          </cell>
          <cell r="C5670">
            <v>50</v>
          </cell>
          <cell r="D5670">
            <v>25</v>
          </cell>
          <cell r="E5670" t="str">
            <v>R=A1D1</v>
          </cell>
          <cell r="F5670">
            <v>1</v>
          </cell>
          <cell r="G5670">
            <v>39738</v>
          </cell>
          <cell r="H5670">
            <v>999</v>
          </cell>
          <cell r="I5670">
            <v>3</v>
          </cell>
          <cell r="J5670">
            <v>1</v>
          </cell>
        </row>
        <row r="5671">
          <cell r="A5671" t="str">
            <v>SLT5</v>
          </cell>
          <cell r="B5671" t="str">
            <v>Secondary Service Less than 5 kW</v>
          </cell>
          <cell r="C5671">
            <v>50</v>
          </cell>
          <cell r="D5671">
            <v>25</v>
          </cell>
          <cell r="E5671" t="str">
            <v>R=A1D1</v>
          </cell>
          <cell r="F5671">
            <v>1</v>
          </cell>
          <cell r="G5671">
            <v>39911</v>
          </cell>
          <cell r="H5671">
            <v>240</v>
          </cell>
          <cell r="I5671">
            <v>3</v>
          </cell>
          <cell r="J5671">
            <v>3</v>
          </cell>
        </row>
        <row r="5672">
          <cell r="A5672" t="str">
            <v>SLT5</v>
          </cell>
          <cell r="B5672" t="str">
            <v>Secondary Service Less than 5 kW</v>
          </cell>
          <cell r="C5672">
            <v>50</v>
          </cell>
          <cell r="D5672">
            <v>25</v>
          </cell>
          <cell r="E5672" t="str">
            <v>R=A1D1</v>
          </cell>
          <cell r="F5672">
            <v>1</v>
          </cell>
          <cell r="G5672">
            <v>38201</v>
          </cell>
          <cell r="H5672">
            <v>240</v>
          </cell>
          <cell r="I5672">
            <v>3</v>
          </cell>
          <cell r="J5672">
            <v>1</v>
          </cell>
        </row>
        <row r="5673">
          <cell r="A5673" t="str">
            <v>SLT5</v>
          </cell>
          <cell r="B5673" t="str">
            <v>Secondary Service Less than 5 kW</v>
          </cell>
          <cell r="C5673">
            <v>50</v>
          </cell>
          <cell r="D5673">
            <v>25</v>
          </cell>
          <cell r="E5673" t="str">
            <v>R=A1D1</v>
          </cell>
          <cell r="F5673">
            <v>1</v>
          </cell>
          <cell r="G5673">
            <v>38387</v>
          </cell>
          <cell r="H5673">
            <v>240</v>
          </cell>
          <cell r="I5673">
            <v>3</v>
          </cell>
          <cell r="J5673">
            <v>3</v>
          </cell>
        </row>
        <row r="5674">
          <cell r="A5674" t="str">
            <v>SLT5</v>
          </cell>
          <cell r="B5674" t="str">
            <v>Secondary Service Less than 5 kW</v>
          </cell>
          <cell r="C5674">
            <v>50</v>
          </cell>
          <cell r="D5674">
            <v>25</v>
          </cell>
          <cell r="E5674" t="str">
            <v>R=A1D1</v>
          </cell>
          <cell r="F5674">
            <v>1</v>
          </cell>
          <cell r="G5674">
            <v>38972</v>
          </cell>
          <cell r="H5674">
            <v>240</v>
          </cell>
          <cell r="I5674">
            <v>3</v>
          </cell>
          <cell r="J5674">
            <v>1</v>
          </cell>
        </row>
        <row r="5675">
          <cell r="A5675" t="str">
            <v>SLT5</v>
          </cell>
          <cell r="B5675" t="str">
            <v>Secondary Service Less than 5 kW</v>
          </cell>
          <cell r="C5675">
            <v>50</v>
          </cell>
          <cell r="D5675">
            <v>20</v>
          </cell>
          <cell r="E5675" t="str">
            <v>R=A1D1ND</v>
          </cell>
          <cell r="F5675">
            <v>1</v>
          </cell>
          <cell r="G5675">
            <v>37658</v>
          </cell>
          <cell r="H5675">
            <v>240</v>
          </cell>
          <cell r="I5675">
            <v>3</v>
          </cell>
          <cell r="J5675">
            <v>2</v>
          </cell>
        </row>
        <row r="5676">
          <cell r="A5676" t="str">
            <v>SLT5</v>
          </cell>
          <cell r="B5676" t="str">
            <v>Secondary Service Less than 5 kW</v>
          </cell>
          <cell r="C5676">
            <v>50</v>
          </cell>
          <cell r="D5676">
            <v>20</v>
          </cell>
          <cell r="E5676" t="str">
            <v>R=ALF</v>
          </cell>
          <cell r="F5676">
            <v>1</v>
          </cell>
          <cell r="G5676">
            <v>38995</v>
          </cell>
          <cell r="H5676">
            <v>240</v>
          </cell>
          <cell r="I5676">
            <v>3</v>
          </cell>
          <cell r="J5676">
            <v>2</v>
          </cell>
        </row>
        <row r="5677">
          <cell r="A5677" t="str">
            <v>SLT5</v>
          </cell>
          <cell r="B5677" t="str">
            <v>Secondary Service Less than 5 kW</v>
          </cell>
          <cell r="C5677">
            <v>50</v>
          </cell>
          <cell r="D5677">
            <v>25</v>
          </cell>
          <cell r="E5677" t="str">
            <v>R=TMS2S</v>
          </cell>
          <cell r="F5677">
            <v>1</v>
          </cell>
          <cell r="H5677">
            <v>240</v>
          </cell>
          <cell r="I5677">
            <v>3</v>
          </cell>
          <cell r="J5677">
            <v>2</v>
          </cell>
        </row>
        <row r="5678">
          <cell r="A5678" t="str">
            <v>SLT5</v>
          </cell>
          <cell r="B5678" t="str">
            <v>Secondary Service Less than 5 kW</v>
          </cell>
          <cell r="C5678">
            <v>50</v>
          </cell>
          <cell r="D5678">
            <v>20</v>
          </cell>
          <cell r="E5678" t="str">
            <v>R=AL-ALT</v>
          </cell>
          <cell r="F5678">
            <v>1</v>
          </cell>
          <cell r="G5678">
            <v>37762</v>
          </cell>
          <cell r="H5678">
            <v>240</v>
          </cell>
          <cell r="I5678">
            <v>3</v>
          </cell>
          <cell r="J5678">
            <v>2</v>
          </cell>
        </row>
        <row r="5679">
          <cell r="A5679" t="str">
            <v>SLT5</v>
          </cell>
          <cell r="B5679" t="str">
            <v>Secondary Service Less than 5 kW</v>
          </cell>
          <cell r="C5679">
            <v>50</v>
          </cell>
          <cell r="D5679">
            <v>20</v>
          </cell>
          <cell r="E5679" t="str">
            <v>R=ALF</v>
          </cell>
          <cell r="F5679">
            <v>1</v>
          </cell>
          <cell r="G5679">
            <v>39790</v>
          </cell>
          <cell r="H5679">
            <v>240</v>
          </cell>
          <cell r="I5679">
            <v>3</v>
          </cell>
          <cell r="J5679">
            <v>3</v>
          </cell>
        </row>
        <row r="5680">
          <cell r="A5680" t="str">
            <v>SLT5</v>
          </cell>
          <cell r="B5680" t="str">
            <v>Secondary Service Less than 5 kW</v>
          </cell>
          <cell r="C5680">
            <v>50</v>
          </cell>
          <cell r="D5680">
            <v>20</v>
          </cell>
          <cell r="E5680" t="str">
            <v>R=AB1</v>
          </cell>
          <cell r="F5680">
            <v>1</v>
          </cell>
          <cell r="H5680">
            <v>240</v>
          </cell>
          <cell r="I5680">
            <v>3</v>
          </cell>
          <cell r="J5680">
            <v>1</v>
          </cell>
        </row>
        <row r="5681">
          <cell r="A5681" t="str">
            <v>SLT5</v>
          </cell>
          <cell r="B5681" t="str">
            <v>Secondary Service Less than 5 kW</v>
          </cell>
          <cell r="C5681">
            <v>50</v>
          </cell>
          <cell r="D5681">
            <v>25</v>
          </cell>
          <cell r="E5681" t="str">
            <v>R=A1D1</v>
          </cell>
          <cell r="F5681">
            <v>1</v>
          </cell>
          <cell r="G5681">
            <v>36404</v>
          </cell>
          <cell r="H5681">
            <v>240</v>
          </cell>
          <cell r="I5681">
            <v>3</v>
          </cell>
          <cell r="J5681">
            <v>1</v>
          </cell>
        </row>
        <row r="5682">
          <cell r="A5682" t="str">
            <v>SLT5</v>
          </cell>
          <cell r="B5682" t="str">
            <v>Secondary Service Less than 5 kW</v>
          </cell>
          <cell r="C5682">
            <v>50</v>
          </cell>
          <cell r="D5682">
            <v>25</v>
          </cell>
          <cell r="E5682" t="str">
            <v>R=A1D1</v>
          </cell>
          <cell r="F5682">
            <v>1</v>
          </cell>
          <cell r="G5682">
            <v>37678</v>
          </cell>
          <cell r="H5682">
            <v>240</v>
          </cell>
          <cell r="I5682">
            <v>3</v>
          </cell>
          <cell r="J5682">
            <v>4</v>
          </cell>
        </row>
        <row r="5683">
          <cell r="A5683" t="str">
            <v>SLT5</v>
          </cell>
          <cell r="B5683" t="str">
            <v>Secondary Service Less than 5 kW</v>
          </cell>
          <cell r="C5683">
            <v>50</v>
          </cell>
          <cell r="D5683">
            <v>25</v>
          </cell>
          <cell r="E5683" t="str">
            <v>R=A1D1</v>
          </cell>
          <cell r="F5683">
            <v>1</v>
          </cell>
          <cell r="G5683">
            <v>37174</v>
          </cell>
          <cell r="H5683">
            <v>240</v>
          </cell>
          <cell r="I5683">
            <v>3</v>
          </cell>
          <cell r="J5683">
            <v>1</v>
          </cell>
        </row>
        <row r="5684">
          <cell r="A5684" t="str">
            <v>SLT5</v>
          </cell>
          <cell r="B5684" t="str">
            <v>Secondary Service Less than 5 kW</v>
          </cell>
          <cell r="C5684">
            <v>50</v>
          </cell>
          <cell r="D5684">
            <v>25</v>
          </cell>
          <cell r="E5684" t="str">
            <v>R=A1D1</v>
          </cell>
          <cell r="F5684">
            <v>1</v>
          </cell>
          <cell r="G5684">
            <v>38161</v>
          </cell>
          <cell r="H5684">
            <v>240</v>
          </cell>
          <cell r="I5684">
            <v>3</v>
          </cell>
          <cell r="J5684">
            <v>2</v>
          </cell>
        </row>
        <row r="5685">
          <cell r="A5685" t="str">
            <v>SLT5</v>
          </cell>
          <cell r="B5685" t="str">
            <v>Secondary Service Less than 5 kW</v>
          </cell>
          <cell r="C5685">
            <v>50</v>
          </cell>
          <cell r="D5685">
            <v>20</v>
          </cell>
          <cell r="E5685" t="str">
            <v>R=ALF</v>
          </cell>
          <cell r="F5685">
            <v>1</v>
          </cell>
          <cell r="G5685">
            <v>40002</v>
          </cell>
          <cell r="H5685">
            <v>240</v>
          </cell>
          <cell r="I5685">
            <v>3</v>
          </cell>
          <cell r="J5685">
            <v>1</v>
          </cell>
        </row>
        <row r="5686">
          <cell r="A5686" t="str">
            <v>SLT5</v>
          </cell>
          <cell r="B5686" t="str">
            <v>Secondary Service Less than 5 kW</v>
          </cell>
          <cell r="C5686">
            <v>50</v>
          </cell>
          <cell r="D5686">
            <v>25</v>
          </cell>
          <cell r="E5686" t="str">
            <v>R=A1D1</v>
          </cell>
          <cell r="F5686">
            <v>1</v>
          </cell>
          <cell r="G5686">
            <v>38048</v>
          </cell>
          <cell r="H5686">
            <v>240</v>
          </cell>
          <cell r="I5686">
            <v>3</v>
          </cell>
          <cell r="J5686">
            <v>2</v>
          </cell>
        </row>
        <row r="5687">
          <cell r="A5687" t="str">
            <v>SLT5</v>
          </cell>
          <cell r="B5687" t="str">
            <v>Secondary Service Less than 5 kW</v>
          </cell>
          <cell r="C5687">
            <v>50</v>
          </cell>
          <cell r="D5687">
            <v>25</v>
          </cell>
          <cell r="E5687" t="str">
            <v>R=TMS</v>
          </cell>
          <cell r="F5687">
            <v>1</v>
          </cell>
          <cell r="H5687">
            <v>240</v>
          </cell>
          <cell r="I5687">
            <v>3</v>
          </cell>
          <cell r="J5687">
            <v>1</v>
          </cell>
        </row>
        <row r="5688">
          <cell r="A5688" t="str">
            <v>SLT5</v>
          </cell>
          <cell r="B5688" t="str">
            <v>Secondary Service Less than 5 kW</v>
          </cell>
          <cell r="C5688">
            <v>50</v>
          </cell>
          <cell r="D5688">
            <v>25</v>
          </cell>
          <cell r="E5688" t="str">
            <v>R=TMS2E</v>
          </cell>
          <cell r="F5688">
            <v>1</v>
          </cell>
          <cell r="H5688">
            <v>240</v>
          </cell>
          <cell r="I5688">
            <v>3</v>
          </cell>
          <cell r="J5688">
            <v>1</v>
          </cell>
        </row>
        <row r="5689">
          <cell r="A5689" t="str">
            <v>SLT5</v>
          </cell>
          <cell r="B5689" t="str">
            <v>Secondary Service Less than 5 kW</v>
          </cell>
          <cell r="C5689">
            <v>50</v>
          </cell>
          <cell r="D5689">
            <v>25</v>
          </cell>
          <cell r="E5689" t="str">
            <v>R=A1D1</v>
          </cell>
          <cell r="F5689">
            <v>1</v>
          </cell>
          <cell r="G5689">
            <v>37732</v>
          </cell>
          <cell r="H5689">
            <v>240</v>
          </cell>
          <cell r="I5689">
            <v>3</v>
          </cell>
          <cell r="J5689">
            <v>1</v>
          </cell>
        </row>
        <row r="5690">
          <cell r="A5690" t="str">
            <v>SLT5</v>
          </cell>
          <cell r="B5690" t="str">
            <v>Secondary Service Less than 5 kW</v>
          </cell>
          <cell r="C5690">
            <v>50</v>
          </cell>
          <cell r="D5690">
            <v>25</v>
          </cell>
          <cell r="E5690" t="str">
            <v>R=A1D1</v>
          </cell>
          <cell r="F5690">
            <v>1</v>
          </cell>
          <cell r="G5690">
            <v>36595</v>
          </cell>
          <cell r="H5690">
            <v>240</v>
          </cell>
          <cell r="I5690">
            <v>3</v>
          </cell>
          <cell r="J5690">
            <v>2</v>
          </cell>
        </row>
        <row r="5691">
          <cell r="A5691" t="str">
            <v>SLT5</v>
          </cell>
          <cell r="B5691" t="str">
            <v>Secondary Service Less than 5 kW</v>
          </cell>
          <cell r="C5691">
            <v>50</v>
          </cell>
          <cell r="D5691">
            <v>20</v>
          </cell>
          <cell r="E5691" t="str">
            <v>R=ALF</v>
          </cell>
          <cell r="F5691">
            <v>1</v>
          </cell>
          <cell r="G5691">
            <v>39113</v>
          </cell>
          <cell r="H5691">
            <v>240</v>
          </cell>
          <cell r="I5691">
            <v>3</v>
          </cell>
          <cell r="J5691">
            <v>3</v>
          </cell>
        </row>
        <row r="5692">
          <cell r="A5692" t="str">
            <v>SLT5</v>
          </cell>
          <cell r="B5692" t="str">
            <v>Secondary Service Less than 5 kW</v>
          </cell>
          <cell r="C5692">
            <v>50</v>
          </cell>
          <cell r="D5692">
            <v>25</v>
          </cell>
          <cell r="E5692" t="str">
            <v>R=A1D1</v>
          </cell>
          <cell r="F5692">
            <v>1</v>
          </cell>
          <cell r="G5692">
            <v>38944</v>
          </cell>
          <cell r="H5692">
            <v>999</v>
          </cell>
          <cell r="I5692">
            <v>3</v>
          </cell>
          <cell r="J5692">
            <v>2</v>
          </cell>
        </row>
        <row r="5693">
          <cell r="A5693" t="str">
            <v>SLT5</v>
          </cell>
          <cell r="B5693" t="str">
            <v>Secondary Service Less than 5 kW</v>
          </cell>
          <cell r="C5693">
            <v>50</v>
          </cell>
          <cell r="D5693">
            <v>25</v>
          </cell>
          <cell r="E5693" t="str">
            <v>R=A1D1</v>
          </cell>
          <cell r="F5693">
            <v>1</v>
          </cell>
          <cell r="G5693">
            <v>39282</v>
          </cell>
          <cell r="H5693">
            <v>240</v>
          </cell>
          <cell r="I5693">
            <v>3</v>
          </cell>
          <cell r="J5693">
            <v>2</v>
          </cell>
        </row>
        <row r="5694">
          <cell r="A5694" t="str">
            <v>SLT5</v>
          </cell>
          <cell r="B5694" t="str">
            <v>Secondary Service Less than 5 kW</v>
          </cell>
          <cell r="C5694">
            <v>50</v>
          </cell>
          <cell r="D5694">
            <v>25</v>
          </cell>
          <cell r="E5694" t="str">
            <v>R=A1D1</v>
          </cell>
          <cell r="F5694">
            <v>1</v>
          </cell>
          <cell r="G5694">
            <v>39472</v>
          </cell>
          <cell r="H5694">
            <v>240</v>
          </cell>
          <cell r="I5694">
            <v>3</v>
          </cell>
          <cell r="J5694">
            <v>2</v>
          </cell>
        </row>
        <row r="5695">
          <cell r="J5695">
            <v>13761</v>
          </cell>
        </row>
        <row r="5697">
          <cell r="A5697" t="str">
            <v>SLT5</v>
          </cell>
          <cell r="B5697" t="str">
            <v>Secondary Service Less than 5 kW</v>
          </cell>
          <cell r="C5697">
            <v>2.5</v>
          </cell>
          <cell r="D5697">
            <v>25</v>
          </cell>
          <cell r="E5697" t="str">
            <v>R=A1R</v>
          </cell>
          <cell r="F5697">
            <v>3</v>
          </cell>
          <cell r="G5697">
            <v>39737</v>
          </cell>
          <cell r="H5697">
            <v>999</v>
          </cell>
          <cell r="I5697">
            <v>3</v>
          </cell>
          <cell r="J5697">
            <v>2</v>
          </cell>
        </row>
        <row r="5698">
          <cell r="A5698" t="str">
            <v>SLT5</v>
          </cell>
          <cell r="B5698" t="str">
            <v>Secondary Service Less than 5 kW</v>
          </cell>
          <cell r="C5698">
            <v>2.5</v>
          </cell>
          <cell r="D5698">
            <v>25</v>
          </cell>
          <cell r="E5698" t="str">
            <v>R=A1D</v>
          </cell>
          <cell r="F5698">
            <v>3</v>
          </cell>
          <cell r="H5698">
            <v>277</v>
          </cell>
          <cell r="I5698">
            <v>4</v>
          </cell>
          <cell r="J5698">
            <v>1</v>
          </cell>
        </row>
        <row r="5699">
          <cell r="A5699" t="str">
            <v>SLT5</v>
          </cell>
          <cell r="B5699" t="str">
            <v>Secondary Service Less than 5 kW</v>
          </cell>
          <cell r="C5699">
            <v>2.5</v>
          </cell>
          <cell r="D5699">
            <v>25</v>
          </cell>
          <cell r="E5699" t="str">
            <v>R=A1R</v>
          </cell>
          <cell r="F5699">
            <v>3</v>
          </cell>
          <cell r="G5699">
            <v>39246</v>
          </cell>
          <cell r="H5699">
            <v>999</v>
          </cell>
          <cell r="I5699">
            <v>4</v>
          </cell>
          <cell r="J5699">
            <v>1</v>
          </cell>
        </row>
        <row r="5700">
          <cell r="A5700" t="str">
            <v>SLT5</v>
          </cell>
          <cell r="B5700" t="str">
            <v>Secondary Service Less than 5 kW</v>
          </cell>
          <cell r="C5700">
            <v>2.5</v>
          </cell>
          <cell r="D5700">
            <v>25</v>
          </cell>
          <cell r="E5700" t="str">
            <v>R=A1R</v>
          </cell>
          <cell r="F5700">
            <v>3</v>
          </cell>
          <cell r="G5700">
            <v>39420</v>
          </cell>
          <cell r="H5700">
            <v>999</v>
          </cell>
          <cell r="I5700">
            <v>4</v>
          </cell>
          <cell r="J5700">
            <v>1</v>
          </cell>
        </row>
        <row r="5701">
          <cell r="A5701" t="str">
            <v>SLT5</v>
          </cell>
          <cell r="B5701" t="str">
            <v>Secondary Service Less than 5 kW</v>
          </cell>
          <cell r="C5701">
            <v>2.5</v>
          </cell>
          <cell r="D5701">
            <v>25</v>
          </cell>
          <cell r="E5701" t="str">
            <v>R=A1R</v>
          </cell>
          <cell r="F5701">
            <v>3</v>
          </cell>
          <cell r="G5701">
            <v>39610</v>
          </cell>
          <cell r="H5701">
            <v>999</v>
          </cell>
          <cell r="I5701">
            <v>4</v>
          </cell>
          <cell r="J5701">
            <v>1</v>
          </cell>
        </row>
        <row r="5702">
          <cell r="A5702" t="str">
            <v>SLT5</v>
          </cell>
          <cell r="B5702" t="str">
            <v>Secondary Service Less than 5 kW</v>
          </cell>
          <cell r="C5702">
            <v>2.5</v>
          </cell>
          <cell r="D5702">
            <v>25</v>
          </cell>
          <cell r="E5702" t="str">
            <v>R=A1D</v>
          </cell>
          <cell r="F5702">
            <v>3</v>
          </cell>
          <cell r="G5702">
            <v>39731</v>
          </cell>
          <cell r="H5702">
            <v>999</v>
          </cell>
          <cell r="I5702">
            <v>4</v>
          </cell>
          <cell r="J5702">
            <v>1</v>
          </cell>
        </row>
        <row r="5703">
          <cell r="A5703" t="str">
            <v>SLT5</v>
          </cell>
          <cell r="B5703" t="str">
            <v>Secondary Service Less than 5 kW</v>
          </cell>
          <cell r="C5703">
            <v>2.5</v>
          </cell>
          <cell r="D5703">
            <v>25</v>
          </cell>
          <cell r="E5703" t="str">
            <v>R=A1RL</v>
          </cell>
          <cell r="F5703">
            <v>3</v>
          </cell>
          <cell r="G5703">
            <v>38113</v>
          </cell>
          <cell r="H5703">
            <v>999</v>
          </cell>
          <cell r="I5703">
            <v>4</v>
          </cell>
          <cell r="J5703">
            <v>1</v>
          </cell>
        </row>
        <row r="5704">
          <cell r="A5704" t="str">
            <v>SLT5</v>
          </cell>
          <cell r="B5704" t="str">
            <v>Secondary Service Less than 5 kW</v>
          </cell>
          <cell r="C5704">
            <v>2.5</v>
          </cell>
          <cell r="D5704">
            <v>25</v>
          </cell>
          <cell r="E5704" t="str">
            <v>R=A1D</v>
          </cell>
          <cell r="F5704">
            <v>3</v>
          </cell>
          <cell r="H5704">
            <v>120</v>
          </cell>
          <cell r="I5704">
            <v>4</v>
          </cell>
          <cell r="J5704">
            <v>1</v>
          </cell>
        </row>
        <row r="5705">
          <cell r="A5705" t="str">
            <v>SLT5</v>
          </cell>
          <cell r="B5705" t="str">
            <v>Secondary Service Less than 5 kW</v>
          </cell>
          <cell r="C5705">
            <v>2.5</v>
          </cell>
          <cell r="D5705">
            <v>25</v>
          </cell>
          <cell r="E5705" t="str">
            <v>R=A1D</v>
          </cell>
          <cell r="F5705">
            <v>3</v>
          </cell>
          <cell r="G5705">
            <v>39707</v>
          </cell>
          <cell r="H5705">
            <v>999</v>
          </cell>
          <cell r="I5705">
            <v>4</v>
          </cell>
          <cell r="J5705">
            <v>8</v>
          </cell>
        </row>
        <row r="5706">
          <cell r="A5706" t="str">
            <v>SLT5</v>
          </cell>
          <cell r="B5706" t="str">
            <v>Secondary Service Less than 5 kW</v>
          </cell>
          <cell r="C5706">
            <v>2.5</v>
          </cell>
          <cell r="D5706">
            <v>25</v>
          </cell>
          <cell r="E5706" t="str">
            <v>R=A1D</v>
          </cell>
          <cell r="F5706">
            <v>3</v>
          </cell>
          <cell r="H5706">
            <v>480</v>
          </cell>
          <cell r="I5706">
            <v>3</v>
          </cell>
          <cell r="J5706">
            <v>2</v>
          </cell>
        </row>
        <row r="5707">
          <cell r="A5707" t="str">
            <v>SLT5</v>
          </cell>
          <cell r="B5707" t="str">
            <v>Secondary Service Less than 5 kW</v>
          </cell>
          <cell r="C5707">
            <v>2.5</v>
          </cell>
          <cell r="D5707">
            <v>25</v>
          </cell>
          <cell r="E5707" t="str">
            <v>R=A1RL</v>
          </cell>
          <cell r="F5707">
            <v>3</v>
          </cell>
          <cell r="G5707">
            <v>37992</v>
          </cell>
          <cell r="H5707">
            <v>999</v>
          </cell>
          <cell r="I5707">
            <v>4</v>
          </cell>
          <cell r="J5707">
            <v>1</v>
          </cell>
        </row>
        <row r="5708">
          <cell r="A5708" t="str">
            <v>SLT5</v>
          </cell>
          <cell r="B5708" t="str">
            <v>Secondary Service Less than 5 kW</v>
          </cell>
          <cell r="C5708">
            <v>2.5</v>
          </cell>
          <cell r="D5708">
            <v>25</v>
          </cell>
          <cell r="E5708" t="str">
            <v>R=A1R</v>
          </cell>
          <cell r="F5708">
            <v>3</v>
          </cell>
          <cell r="G5708">
            <v>39255</v>
          </cell>
          <cell r="H5708">
            <v>999</v>
          </cell>
          <cell r="I5708">
            <v>3</v>
          </cell>
          <cell r="J5708">
            <v>1</v>
          </cell>
        </row>
        <row r="5709">
          <cell r="A5709" t="str">
            <v>SLT5</v>
          </cell>
          <cell r="B5709" t="str">
            <v>Secondary Service Less than 5 kW</v>
          </cell>
          <cell r="C5709">
            <v>2.5</v>
          </cell>
          <cell r="D5709">
            <v>25</v>
          </cell>
          <cell r="E5709" t="str">
            <v>R=A1D</v>
          </cell>
          <cell r="F5709">
            <v>3</v>
          </cell>
          <cell r="G5709">
            <v>37012</v>
          </cell>
          <cell r="H5709">
            <v>999</v>
          </cell>
          <cell r="I5709">
            <v>4</v>
          </cell>
          <cell r="J5709">
            <v>1</v>
          </cell>
        </row>
        <row r="5710">
          <cell r="A5710" t="str">
            <v>SLT5</v>
          </cell>
          <cell r="B5710" t="str">
            <v>Secondary Service Less than 5 kW</v>
          </cell>
          <cell r="C5710">
            <v>2.5</v>
          </cell>
          <cell r="D5710">
            <v>25</v>
          </cell>
          <cell r="E5710" t="str">
            <v>R=A1D</v>
          </cell>
          <cell r="F5710">
            <v>3</v>
          </cell>
          <cell r="G5710">
            <v>37606</v>
          </cell>
          <cell r="H5710">
            <v>999</v>
          </cell>
          <cell r="I5710">
            <v>4</v>
          </cell>
          <cell r="J5710">
            <v>1</v>
          </cell>
        </row>
        <row r="5711">
          <cell r="A5711" t="str">
            <v>SLT5</v>
          </cell>
          <cell r="B5711" t="str">
            <v>Secondary Service Less than 5 kW</v>
          </cell>
          <cell r="C5711">
            <v>2.5</v>
          </cell>
          <cell r="D5711">
            <v>25</v>
          </cell>
          <cell r="E5711" t="str">
            <v>R=A1D</v>
          </cell>
          <cell r="F5711">
            <v>3</v>
          </cell>
          <cell r="H5711">
            <v>120</v>
          </cell>
          <cell r="I5711">
            <v>4</v>
          </cell>
          <cell r="J5711">
            <v>1</v>
          </cell>
        </row>
        <row r="5712">
          <cell r="A5712" t="str">
            <v>SLT5</v>
          </cell>
          <cell r="B5712" t="str">
            <v>Secondary Service Less than 5 kW</v>
          </cell>
          <cell r="C5712">
            <v>2.5</v>
          </cell>
          <cell r="D5712">
            <v>25</v>
          </cell>
          <cell r="E5712" t="str">
            <v>R=A1R</v>
          </cell>
          <cell r="F5712">
            <v>3</v>
          </cell>
          <cell r="G5712">
            <v>39350</v>
          </cell>
          <cell r="H5712">
            <v>999</v>
          </cell>
          <cell r="I5712">
            <v>3</v>
          </cell>
          <cell r="J5712">
            <v>1</v>
          </cell>
        </row>
        <row r="5713">
          <cell r="A5713" t="str">
            <v>SLT5</v>
          </cell>
          <cell r="B5713" t="str">
            <v>Secondary Service Less than 5 kW</v>
          </cell>
          <cell r="C5713">
            <v>2.5</v>
          </cell>
          <cell r="D5713">
            <v>25</v>
          </cell>
          <cell r="E5713" t="str">
            <v>R=LWPT</v>
          </cell>
          <cell r="F5713">
            <v>3</v>
          </cell>
          <cell r="G5713">
            <v>37054</v>
          </cell>
          <cell r="H5713">
            <v>240</v>
          </cell>
          <cell r="I5713">
            <v>4</v>
          </cell>
          <cell r="J5713">
            <v>1</v>
          </cell>
        </row>
        <row r="5714">
          <cell r="A5714" t="str">
            <v>SLT5</v>
          </cell>
          <cell r="B5714" t="str">
            <v>Secondary Service Less than 5 kW</v>
          </cell>
          <cell r="C5714">
            <v>2.5</v>
          </cell>
          <cell r="D5714">
            <v>25</v>
          </cell>
          <cell r="E5714" t="str">
            <v>R=A1D</v>
          </cell>
          <cell r="F5714">
            <v>3</v>
          </cell>
          <cell r="G5714">
            <v>37173</v>
          </cell>
          <cell r="H5714">
            <v>999</v>
          </cell>
          <cell r="I5714">
            <v>4</v>
          </cell>
          <cell r="J5714">
            <v>1</v>
          </cell>
        </row>
        <row r="5715">
          <cell r="A5715" t="str">
            <v>SLT5</v>
          </cell>
          <cell r="B5715" t="str">
            <v>Secondary Service Less than 5 kW</v>
          </cell>
          <cell r="C5715">
            <v>2.5</v>
          </cell>
          <cell r="D5715">
            <v>25</v>
          </cell>
          <cell r="E5715" t="str">
            <v>R=A1R</v>
          </cell>
          <cell r="F5715">
            <v>3</v>
          </cell>
          <cell r="G5715">
            <v>38971</v>
          </cell>
          <cell r="H5715">
            <v>999</v>
          </cell>
          <cell r="I5715">
            <v>4</v>
          </cell>
          <cell r="J5715">
            <v>2</v>
          </cell>
        </row>
        <row r="5716">
          <cell r="A5716" t="str">
            <v>SLT5</v>
          </cell>
          <cell r="B5716" t="str">
            <v>Secondary Service Less than 5 kW</v>
          </cell>
          <cell r="C5716">
            <v>2.5</v>
          </cell>
          <cell r="D5716">
            <v>25</v>
          </cell>
          <cell r="E5716" t="str">
            <v>R=A1R</v>
          </cell>
          <cell r="F5716">
            <v>3</v>
          </cell>
          <cell r="G5716">
            <v>39295</v>
          </cell>
          <cell r="H5716">
            <v>999</v>
          </cell>
          <cell r="I5716">
            <v>4</v>
          </cell>
          <cell r="J5716">
            <v>1</v>
          </cell>
        </row>
        <row r="5717">
          <cell r="A5717" t="str">
            <v>SLT5</v>
          </cell>
          <cell r="B5717" t="str">
            <v>Secondary Service Less than 5 kW</v>
          </cell>
          <cell r="C5717">
            <v>2.5</v>
          </cell>
          <cell r="D5717">
            <v>25</v>
          </cell>
          <cell r="E5717" t="str">
            <v>R=A1D</v>
          </cell>
          <cell r="F5717">
            <v>3</v>
          </cell>
          <cell r="G5717">
            <v>40014</v>
          </cell>
          <cell r="H5717">
            <v>999</v>
          </cell>
          <cell r="I5717">
            <v>4</v>
          </cell>
          <cell r="J5717">
            <v>2</v>
          </cell>
        </row>
        <row r="5718">
          <cell r="A5718" t="str">
            <v>SLT5</v>
          </cell>
          <cell r="B5718" t="str">
            <v>Secondary Service Less than 5 kW</v>
          </cell>
          <cell r="C5718">
            <v>2.5</v>
          </cell>
          <cell r="D5718">
            <v>25</v>
          </cell>
          <cell r="E5718" t="str">
            <v>R=A1D</v>
          </cell>
          <cell r="F5718">
            <v>3</v>
          </cell>
          <cell r="H5718">
            <v>999</v>
          </cell>
          <cell r="I5718">
            <v>3</v>
          </cell>
          <cell r="J5718">
            <v>1</v>
          </cell>
        </row>
        <row r="5719">
          <cell r="A5719" t="str">
            <v>SLT5</v>
          </cell>
          <cell r="B5719" t="str">
            <v>Secondary Service Less than 5 kW</v>
          </cell>
          <cell r="C5719">
            <v>2.5</v>
          </cell>
          <cell r="D5719">
            <v>25</v>
          </cell>
          <cell r="E5719" t="str">
            <v>R=A1D</v>
          </cell>
          <cell r="F5719">
            <v>3</v>
          </cell>
          <cell r="G5719">
            <v>37042</v>
          </cell>
          <cell r="H5719">
            <v>999</v>
          </cell>
          <cell r="I5719">
            <v>4</v>
          </cell>
          <cell r="J5719">
            <v>1</v>
          </cell>
        </row>
        <row r="5720">
          <cell r="A5720" t="str">
            <v>SLT5</v>
          </cell>
          <cell r="B5720" t="str">
            <v>Secondary Service Less than 5 kW</v>
          </cell>
          <cell r="C5720">
            <v>2.5</v>
          </cell>
          <cell r="D5720">
            <v>25</v>
          </cell>
          <cell r="E5720" t="str">
            <v>R=A1D</v>
          </cell>
          <cell r="F5720">
            <v>3</v>
          </cell>
          <cell r="G5720">
            <v>36411</v>
          </cell>
          <cell r="H5720">
            <v>999</v>
          </cell>
          <cell r="I5720">
            <v>3</v>
          </cell>
          <cell r="J5720">
            <v>1</v>
          </cell>
        </row>
        <row r="5721">
          <cell r="A5721" t="str">
            <v>SLT5</v>
          </cell>
          <cell r="B5721" t="str">
            <v>Secondary Service Less than 5 kW</v>
          </cell>
          <cell r="C5721">
            <v>2.5</v>
          </cell>
          <cell r="D5721">
            <v>25</v>
          </cell>
          <cell r="E5721" t="str">
            <v>R=A1R</v>
          </cell>
          <cell r="F5721">
            <v>3</v>
          </cell>
          <cell r="G5721">
            <v>39030</v>
          </cell>
          <cell r="H5721">
            <v>999</v>
          </cell>
          <cell r="I5721">
            <v>4</v>
          </cell>
          <cell r="J5721">
            <v>1</v>
          </cell>
        </row>
        <row r="5722">
          <cell r="A5722" t="str">
            <v>SLT5</v>
          </cell>
          <cell r="B5722" t="str">
            <v>Secondary Service Less than 5 kW</v>
          </cell>
          <cell r="C5722">
            <v>2.5</v>
          </cell>
          <cell r="D5722">
            <v>25</v>
          </cell>
          <cell r="E5722" t="str">
            <v>R=A1D</v>
          </cell>
          <cell r="F5722">
            <v>3</v>
          </cell>
          <cell r="G5722">
            <v>39707</v>
          </cell>
          <cell r="H5722">
            <v>999</v>
          </cell>
          <cell r="I5722">
            <v>3</v>
          </cell>
          <cell r="J5722">
            <v>1</v>
          </cell>
        </row>
        <row r="5723">
          <cell r="A5723" t="str">
            <v>SLT5</v>
          </cell>
          <cell r="B5723" t="str">
            <v>Secondary Service Less than 5 kW</v>
          </cell>
          <cell r="C5723">
            <v>2.5</v>
          </cell>
          <cell r="D5723">
            <v>25</v>
          </cell>
          <cell r="E5723" t="str">
            <v>R=A1D</v>
          </cell>
          <cell r="F5723">
            <v>3</v>
          </cell>
          <cell r="G5723">
            <v>39707</v>
          </cell>
          <cell r="H5723">
            <v>999</v>
          </cell>
          <cell r="I5723">
            <v>4</v>
          </cell>
          <cell r="J5723">
            <v>1</v>
          </cell>
        </row>
        <row r="5724">
          <cell r="A5724" t="str">
            <v>SLT5</v>
          </cell>
          <cell r="B5724" t="str">
            <v>Secondary Service Less than 5 kW</v>
          </cell>
          <cell r="C5724">
            <v>2.5</v>
          </cell>
          <cell r="D5724">
            <v>25</v>
          </cell>
          <cell r="E5724" t="str">
            <v>R=A1D</v>
          </cell>
          <cell r="F5724">
            <v>3</v>
          </cell>
          <cell r="G5724">
            <v>39668</v>
          </cell>
          <cell r="H5724">
            <v>999</v>
          </cell>
          <cell r="I5724">
            <v>4</v>
          </cell>
          <cell r="J5724">
            <v>1</v>
          </cell>
        </row>
        <row r="5725">
          <cell r="A5725" t="str">
            <v>SLT5</v>
          </cell>
          <cell r="B5725" t="str">
            <v>Secondary Service Less than 5 kW</v>
          </cell>
          <cell r="C5725">
            <v>2.5</v>
          </cell>
          <cell r="D5725">
            <v>25</v>
          </cell>
          <cell r="E5725" t="str">
            <v>R=A1R</v>
          </cell>
          <cell r="F5725">
            <v>3</v>
          </cell>
          <cell r="G5725">
            <v>38092</v>
          </cell>
          <cell r="H5725">
            <v>999</v>
          </cell>
          <cell r="I5725">
            <v>3</v>
          </cell>
          <cell r="J5725">
            <v>1</v>
          </cell>
        </row>
        <row r="5726">
          <cell r="A5726" t="str">
            <v>SLT5</v>
          </cell>
          <cell r="B5726" t="str">
            <v>Secondary Service Less than 5 kW</v>
          </cell>
          <cell r="C5726">
            <v>2.5</v>
          </cell>
          <cell r="D5726">
            <v>20</v>
          </cell>
          <cell r="E5726" t="str">
            <v>R=A1R</v>
          </cell>
          <cell r="F5726">
            <v>3</v>
          </cell>
          <cell r="G5726">
            <v>39254</v>
          </cell>
          <cell r="H5726">
            <v>999</v>
          </cell>
          <cell r="I5726">
            <v>4</v>
          </cell>
          <cell r="J5726">
            <v>1</v>
          </cell>
        </row>
        <row r="5727">
          <cell r="A5727" t="str">
            <v>SLT5</v>
          </cell>
          <cell r="B5727" t="str">
            <v>Secondary Service Less than 5 kW</v>
          </cell>
          <cell r="C5727">
            <v>2.5</v>
          </cell>
          <cell r="D5727">
            <v>25</v>
          </cell>
          <cell r="E5727" t="str">
            <v>R=A1D+</v>
          </cell>
          <cell r="F5727">
            <v>3</v>
          </cell>
          <cell r="G5727">
            <v>40297</v>
          </cell>
          <cell r="H5727">
            <v>999</v>
          </cell>
          <cell r="I5727">
            <v>4</v>
          </cell>
          <cell r="J5727">
            <v>2</v>
          </cell>
        </row>
        <row r="5728">
          <cell r="A5728" t="str">
            <v>SLT5</v>
          </cell>
          <cell r="B5728" t="str">
            <v>Secondary Service Less than 5 kW</v>
          </cell>
          <cell r="C5728">
            <v>2.5</v>
          </cell>
          <cell r="D5728">
            <v>25</v>
          </cell>
          <cell r="E5728" t="str">
            <v>R=K6WA</v>
          </cell>
          <cell r="F5728">
            <v>3</v>
          </cell>
          <cell r="H5728">
            <v>240</v>
          </cell>
          <cell r="I5728">
            <v>4</v>
          </cell>
          <cell r="J5728">
            <v>1</v>
          </cell>
        </row>
        <row r="5729">
          <cell r="A5729" t="str">
            <v>SLT5</v>
          </cell>
          <cell r="B5729" t="str">
            <v>Secondary Service Less than 5 kW</v>
          </cell>
          <cell r="C5729">
            <v>2.5</v>
          </cell>
          <cell r="D5729">
            <v>20</v>
          </cell>
          <cell r="E5729" t="str">
            <v>R=DXS2</v>
          </cell>
          <cell r="F5729">
            <v>3</v>
          </cell>
          <cell r="H5729">
            <v>277</v>
          </cell>
          <cell r="I5729">
            <v>4</v>
          </cell>
          <cell r="J5729">
            <v>1</v>
          </cell>
        </row>
        <row r="5730">
          <cell r="A5730" t="str">
            <v>SLT5</v>
          </cell>
          <cell r="B5730" t="str">
            <v>Secondary Service Less than 5 kW</v>
          </cell>
          <cell r="C5730">
            <v>2.5</v>
          </cell>
          <cell r="D5730">
            <v>25</v>
          </cell>
          <cell r="E5730" t="str">
            <v>R=A1D</v>
          </cell>
          <cell r="F5730">
            <v>3</v>
          </cell>
          <cell r="G5730">
            <v>36161</v>
          </cell>
          <cell r="H5730">
            <v>999</v>
          </cell>
          <cell r="I5730">
            <v>4</v>
          </cell>
          <cell r="J5730">
            <v>1</v>
          </cell>
        </row>
        <row r="5731">
          <cell r="A5731" t="str">
            <v>SLT5</v>
          </cell>
          <cell r="B5731" t="str">
            <v>Secondary Service Less than 5 kW</v>
          </cell>
          <cell r="C5731">
            <v>2.5</v>
          </cell>
          <cell r="D5731">
            <v>25</v>
          </cell>
          <cell r="E5731" t="str">
            <v>R=A1D</v>
          </cell>
          <cell r="F5731">
            <v>3</v>
          </cell>
          <cell r="G5731">
            <v>36161</v>
          </cell>
          <cell r="H5731">
            <v>999</v>
          </cell>
          <cell r="I5731">
            <v>4</v>
          </cell>
          <cell r="J5731">
            <v>1</v>
          </cell>
        </row>
        <row r="5732">
          <cell r="A5732" t="str">
            <v>SLT5</v>
          </cell>
          <cell r="B5732" t="str">
            <v>Secondary Service Less than 5 kW</v>
          </cell>
          <cell r="C5732">
            <v>2.5</v>
          </cell>
          <cell r="D5732">
            <v>25</v>
          </cell>
          <cell r="E5732" t="str">
            <v>R=A1D</v>
          </cell>
          <cell r="F5732">
            <v>3</v>
          </cell>
          <cell r="G5732">
            <v>36577</v>
          </cell>
          <cell r="H5732">
            <v>999</v>
          </cell>
          <cell r="I5732">
            <v>3</v>
          </cell>
          <cell r="J5732">
            <v>1</v>
          </cell>
        </row>
        <row r="5733">
          <cell r="A5733" t="str">
            <v>SLT5</v>
          </cell>
          <cell r="B5733" t="str">
            <v>Secondary Service Less than 5 kW</v>
          </cell>
          <cell r="C5733">
            <v>2.5</v>
          </cell>
          <cell r="D5733">
            <v>25</v>
          </cell>
          <cell r="E5733" t="str">
            <v>R=A1D</v>
          </cell>
          <cell r="F5733">
            <v>3</v>
          </cell>
          <cell r="G5733">
            <v>37376</v>
          </cell>
          <cell r="H5733">
            <v>999</v>
          </cell>
          <cell r="I5733">
            <v>4</v>
          </cell>
          <cell r="J5733">
            <v>1</v>
          </cell>
        </row>
        <row r="5734">
          <cell r="A5734" t="str">
            <v>SLT5</v>
          </cell>
          <cell r="B5734" t="str">
            <v>Secondary Service Less than 5 kW</v>
          </cell>
          <cell r="C5734">
            <v>2.5</v>
          </cell>
          <cell r="D5734">
            <v>25</v>
          </cell>
          <cell r="E5734" t="str">
            <v>R=A1R</v>
          </cell>
          <cell r="F5734">
            <v>3</v>
          </cell>
          <cell r="G5734">
            <v>38925</v>
          </cell>
          <cell r="H5734">
            <v>999</v>
          </cell>
          <cell r="I5734">
            <v>4</v>
          </cell>
          <cell r="J5734">
            <v>2</v>
          </cell>
        </row>
        <row r="5735">
          <cell r="A5735" t="str">
            <v>SLT5</v>
          </cell>
          <cell r="B5735" t="str">
            <v>Secondary Service Less than 5 kW</v>
          </cell>
          <cell r="C5735">
            <v>2.5</v>
          </cell>
          <cell r="D5735">
            <v>25</v>
          </cell>
          <cell r="E5735" t="str">
            <v>R=A1R</v>
          </cell>
          <cell r="F5735">
            <v>3</v>
          </cell>
          <cell r="G5735">
            <v>39161</v>
          </cell>
          <cell r="H5735">
            <v>999</v>
          </cell>
          <cell r="I5735">
            <v>4</v>
          </cell>
          <cell r="J5735">
            <v>1</v>
          </cell>
        </row>
        <row r="5736">
          <cell r="A5736" t="str">
            <v>SLT5</v>
          </cell>
          <cell r="B5736" t="str">
            <v>Secondary Service Less than 5 kW</v>
          </cell>
          <cell r="C5736">
            <v>2.5</v>
          </cell>
          <cell r="D5736">
            <v>25</v>
          </cell>
          <cell r="E5736" t="str">
            <v>R=A1D</v>
          </cell>
          <cell r="F5736">
            <v>3</v>
          </cell>
          <cell r="H5736">
            <v>999</v>
          </cell>
          <cell r="I5736">
            <v>4</v>
          </cell>
          <cell r="J5736">
            <v>1</v>
          </cell>
        </row>
        <row r="5737">
          <cell r="A5737" t="str">
            <v>SLT5</v>
          </cell>
          <cell r="B5737" t="str">
            <v>Secondary Service Less than 5 kW</v>
          </cell>
          <cell r="C5737">
            <v>2.5</v>
          </cell>
          <cell r="D5737">
            <v>20</v>
          </cell>
          <cell r="E5737" t="str">
            <v>R=A1D</v>
          </cell>
          <cell r="F5737">
            <v>3</v>
          </cell>
          <cell r="H5737">
            <v>999</v>
          </cell>
          <cell r="I5737">
            <v>4</v>
          </cell>
          <cell r="J5737">
            <v>1</v>
          </cell>
        </row>
        <row r="5738">
          <cell r="A5738" t="str">
            <v>SLT5</v>
          </cell>
          <cell r="B5738" t="str">
            <v>Secondary Service Less than 5 kW</v>
          </cell>
          <cell r="C5738">
            <v>2.5</v>
          </cell>
          <cell r="D5738">
            <v>25</v>
          </cell>
          <cell r="E5738" t="str">
            <v>R=A1D</v>
          </cell>
          <cell r="F5738">
            <v>3</v>
          </cell>
          <cell r="G5738">
            <v>37174</v>
          </cell>
          <cell r="H5738">
            <v>999</v>
          </cell>
          <cell r="I5738">
            <v>4</v>
          </cell>
          <cell r="J5738">
            <v>1</v>
          </cell>
        </row>
        <row r="5739">
          <cell r="A5739" t="str">
            <v>SLT5</v>
          </cell>
          <cell r="B5739" t="str">
            <v>Secondary Service Less than 5 kW</v>
          </cell>
          <cell r="C5739">
            <v>2.5</v>
          </cell>
          <cell r="D5739">
            <v>25</v>
          </cell>
          <cell r="E5739" t="str">
            <v>R=A1R</v>
          </cell>
          <cell r="F5739">
            <v>3</v>
          </cell>
          <cell r="G5739">
            <v>39300</v>
          </cell>
          <cell r="H5739">
            <v>999</v>
          </cell>
          <cell r="I5739">
            <v>3</v>
          </cell>
          <cell r="J5739">
            <v>1</v>
          </cell>
        </row>
        <row r="5740">
          <cell r="A5740" t="str">
            <v>SLT5</v>
          </cell>
          <cell r="B5740" t="str">
            <v>Secondary Service Less than 5 kW</v>
          </cell>
          <cell r="C5740">
            <v>2.5</v>
          </cell>
          <cell r="D5740">
            <v>25</v>
          </cell>
          <cell r="E5740" t="str">
            <v>R=PWA</v>
          </cell>
          <cell r="F5740">
            <v>3</v>
          </cell>
          <cell r="H5740">
            <v>240</v>
          </cell>
          <cell r="I5740">
            <v>4</v>
          </cell>
          <cell r="J5740">
            <v>1</v>
          </cell>
        </row>
        <row r="5741">
          <cell r="A5741" t="str">
            <v>SLT5</v>
          </cell>
          <cell r="B5741" t="str">
            <v>Secondary Service Less than 5 kW</v>
          </cell>
          <cell r="C5741">
            <v>2.5</v>
          </cell>
          <cell r="D5741">
            <v>25</v>
          </cell>
          <cell r="E5741" t="str">
            <v>R=A1R</v>
          </cell>
          <cell r="F5741">
            <v>3</v>
          </cell>
          <cell r="G5741">
            <v>39107</v>
          </cell>
          <cell r="H5741">
            <v>999</v>
          </cell>
          <cell r="I5741">
            <v>4</v>
          </cell>
          <cell r="J5741">
            <v>1</v>
          </cell>
        </row>
        <row r="5742">
          <cell r="A5742" t="str">
            <v>SLT5</v>
          </cell>
          <cell r="B5742" t="str">
            <v>Secondary Service Less than 5 kW</v>
          </cell>
          <cell r="C5742">
            <v>2.5</v>
          </cell>
          <cell r="D5742">
            <v>25</v>
          </cell>
          <cell r="E5742" t="str">
            <v>R=A1R</v>
          </cell>
          <cell r="F5742">
            <v>3</v>
          </cell>
          <cell r="G5742">
            <v>39426</v>
          </cell>
          <cell r="H5742">
            <v>999</v>
          </cell>
          <cell r="I5742">
            <v>4</v>
          </cell>
          <cell r="J5742">
            <v>1</v>
          </cell>
        </row>
        <row r="5743">
          <cell r="A5743" t="str">
            <v>SLT5</v>
          </cell>
          <cell r="B5743" t="str">
            <v>Secondary Service Less than 5 kW</v>
          </cell>
          <cell r="C5743">
            <v>2.5</v>
          </cell>
          <cell r="D5743">
            <v>25</v>
          </cell>
          <cell r="E5743" t="str">
            <v>R=A1D</v>
          </cell>
          <cell r="F5743">
            <v>3</v>
          </cell>
          <cell r="H5743">
            <v>240</v>
          </cell>
          <cell r="I5743">
            <v>4</v>
          </cell>
          <cell r="J5743">
            <v>2</v>
          </cell>
        </row>
        <row r="5744">
          <cell r="A5744" t="str">
            <v>SLT5</v>
          </cell>
          <cell r="B5744" t="str">
            <v>Secondary Service Less than 5 kW</v>
          </cell>
          <cell r="C5744">
            <v>2.5</v>
          </cell>
          <cell r="D5744">
            <v>25</v>
          </cell>
          <cell r="E5744" t="str">
            <v>R=PWAY</v>
          </cell>
          <cell r="F5744">
            <v>3</v>
          </cell>
          <cell r="H5744">
            <v>240</v>
          </cell>
          <cell r="I5744">
            <v>4</v>
          </cell>
          <cell r="J5744">
            <v>1</v>
          </cell>
        </row>
        <row r="5745">
          <cell r="A5745" t="str">
            <v>SLT5</v>
          </cell>
          <cell r="B5745" t="str">
            <v>Secondary Service Less than 5 kW</v>
          </cell>
          <cell r="C5745">
            <v>2.5</v>
          </cell>
          <cell r="D5745">
            <v>25</v>
          </cell>
          <cell r="E5745" t="str">
            <v>R=A1D</v>
          </cell>
          <cell r="F5745">
            <v>3</v>
          </cell>
          <cell r="G5745">
            <v>36495</v>
          </cell>
          <cell r="H5745">
            <v>999</v>
          </cell>
          <cell r="I5745">
            <v>4</v>
          </cell>
          <cell r="J5745">
            <v>1</v>
          </cell>
        </row>
        <row r="5746">
          <cell r="A5746" t="str">
            <v>SLT5</v>
          </cell>
          <cell r="B5746" t="str">
            <v>Secondary Service Less than 5 kW</v>
          </cell>
          <cell r="C5746">
            <v>2.5</v>
          </cell>
          <cell r="D5746">
            <v>25</v>
          </cell>
          <cell r="E5746" t="str">
            <v>R=A1D</v>
          </cell>
          <cell r="F5746">
            <v>3</v>
          </cell>
          <cell r="G5746">
            <v>39637</v>
          </cell>
          <cell r="H5746">
            <v>999</v>
          </cell>
          <cell r="I5746">
            <v>4</v>
          </cell>
          <cell r="J5746">
            <v>1</v>
          </cell>
        </row>
        <row r="5747">
          <cell r="A5747" t="str">
            <v>SLT5</v>
          </cell>
          <cell r="B5747" t="str">
            <v>Secondary Service Less than 5 kW</v>
          </cell>
          <cell r="C5747">
            <v>2.5</v>
          </cell>
          <cell r="D5747">
            <v>20</v>
          </cell>
          <cell r="E5747" t="str">
            <v>R=K3WA</v>
          </cell>
          <cell r="F5747">
            <v>3</v>
          </cell>
          <cell r="H5747">
            <v>480</v>
          </cell>
          <cell r="I5747">
            <v>3</v>
          </cell>
          <cell r="J5747">
            <v>1</v>
          </cell>
        </row>
        <row r="5748">
          <cell r="A5748" t="str">
            <v>SLT5</v>
          </cell>
          <cell r="B5748" t="str">
            <v>Secondary Service Less than 5 kW</v>
          </cell>
          <cell r="C5748">
            <v>2.5</v>
          </cell>
          <cell r="D5748">
            <v>25</v>
          </cell>
          <cell r="E5748" t="str">
            <v>R=SV4SD</v>
          </cell>
          <cell r="F5748">
            <v>3</v>
          </cell>
          <cell r="H5748">
            <v>240</v>
          </cell>
          <cell r="I5748">
            <v>4</v>
          </cell>
          <cell r="J5748">
            <v>2</v>
          </cell>
        </row>
        <row r="5749">
          <cell r="A5749" t="str">
            <v>SLT5</v>
          </cell>
          <cell r="B5749" t="str">
            <v>Secondary Service Less than 5 kW</v>
          </cell>
          <cell r="C5749">
            <v>2.5</v>
          </cell>
          <cell r="D5749">
            <v>20</v>
          </cell>
          <cell r="E5749" t="str">
            <v>R=DXS2</v>
          </cell>
          <cell r="F5749">
            <v>3</v>
          </cell>
          <cell r="H5749">
            <v>277</v>
          </cell>
          <cell r="I5749">
            <v>4</v>
          </cell>
          <cell r="J5749">
            <v>1</v>
          </cell>
        </row>
        <row r="5750">
          <cell r="A5750" t="str">
            <v>SLT5</v>
          </cell>
          <cell r="B5750" t="str">
            <v>Secondary Service Less than 5 kW</v>
          </cell>
          <cell r="C5750">
            <v>2.5</v>
          </cell>
          <cell r="D5750">
            <v>20</v>
          </cell>
          <cell r="E5750" t="str">
            <v>R=A1D</v>
          </cell>
          <cell r="F5750">
            <v>3</v>
          </cell>
          <cell r="H5750">
            <v>999</v>
          </cell>
          <cell r="I5750">
            <v>3</v>
          </cell>
          <cell r="J5750">
            <v>1</v>
          </cell>
        </row>
        <row r="5751">
          <cell r="A5751" t="str">
            <v>SLT5</v>
          </cell>
          <cell r="B5751" t="str">
            <v>Secondary Service Less than 5 kW</v>
          </cell>
          <cell r="C5751">
            <v>2.5</v>
          </cell>
          <cell r="D5751">
            <v>25</v>
          </cell>
          <cell r="E5751" t="str">
            <v>R=K5WA</v>
          </cell>
          <cell r="F5751">
            <v>3</v>
          </cell>
          <cell r="H5751">
            <v>120</v>
          </cell>
          <cell r="I5751">
            <v>4</v>
          </cell>
          <cell r="J5751">
            <v>1</v>
          </cell>
        </row>
        <row r="5752">
          <cell r="A5752" t="str">
            <v>SLT5</v>
          </cell>
          <cell r="B5752" t="str">
            <v>Secondary Service Less than 5 kW</v>
          </cell>
          <cell r="C5752">
            <v>2.5</v>
          </cell>
          <cell r="D5752">
            <v>25</v>
          </cell>
          <cell r="E5752" t="str">
            <v>R=A1D</v>
          </cell>
          <cell r="F5752">
            <v>3</v>
          </cell>
          <cell r="G5752">
            <v>37606</v>
          </cell>
          <cell r="H5752">
            <v>999</v>
          </cell>
          <cell r="I5752">
            <v>4</v>
          </cell>
          <cell r="J5752">
            <v>1</v>
          </cell>
        </row>
        <row r="5753">
          <cell r="A5753" t="str">
            <v>SLT5</v>
          </cell>
          <cell r="B5753" t="str">
            <v>Secondary Service Less than 5 kW</v>
          </cell>
          <cell r="C5753">
            <v>2.5</v>
          </cell>
          <cell r="D5753">
            <v>25</v>
          </cell>
          <cell r="E5753" t="str">
            <v>R=A1R</v>
          </cell>
          <cell r="F5753">
            <v>3</v>
          </cell>
          <cell r="G5753">
            <v>39254</v>
          </cell>
          <cell r="H5753">
            <v>999</v>
          </cell>
          <cell r="I5753">
            <v>4</v>
          </cell>
          <cell r="J5753">
            <v>7</v>
          </cell>
        </row>
        <row r="5754">
          <cell r="A5754" t="str">
            <v>SLT5</v>
          </cell>
          <cell r="B5754" t="str">
            <v>Secondary Service Less than 5 kW</v>
          </cell>
          <cell r="C5754">
            <v>2.5</v>
          </cell>
          <cell r="D5754">
            <v>25</v>
          </cell>
          <cell r="E5754" t="str">
            <v>R=A1R</v>
          </cell>
          <cell r="F5754">
            <v>3</v>
          </cell>
          <cell r="G5754">
            <v>39315</v>
          </cell>
          <cell r="H5754">
            <v>999</v>
          </cell>
          <cell r="I5754">
            <v>4</v>
          </cell>
          <cell r="J5754">
            <v>1</v>
          </cell>
        </row>
        <row r="5755">
          <cell r="A5755" t="str">
            <v>SLT5</v>
          </cell>
          <cell r="B5755" t="str">
            <v>Secondary Service Less than 5 kW</v>
          </cell>
          <cell r="C5755">
            <v>15</v>
          </cell>
          <cell r="D5755">
            <v>20</v>
          </cell>
          <cell r="E5755" t="str">
            <v>R=PWAP</v>
          </cell>
          <cell r="F5755">
            <v>3</v>
          </cell>
          <cell r="H5755">
            <v>480</v>
          </cell>
          <cell r="I5755">
            <v>3</v>
          </cell>
          <cell r="J5755">
            <v>1</v>
          </cell>
        </row>
        <row r="5756">
          <cell r="A5756" t="str">
            <v>SLT5</v>
          </cell>
          <cell r="B5756" t="str">
            <v>Secondary Service Less than 5 kW</v>
          </cell>
          <cell r="C5756">
            <v>15</v>
          </cell>
          <cell r="D5756">
            <v>20</v>
          </cell>
          <cell r="E5756" t="str">
            <v>R=P20S</v>
          </cell>
          <cell r="F5756">
            <v>3</v>
          </cell>
          <cell r="H5756">
            <v>240</v>
          </cell>
          <cell r="I5756">
            <v>4</v>
          </cell>
          <cell r="J5756">
            <v>1</v>
          </cell>
        </row>
        <row r="5757">
          <cell r="A5757" t="str">
            <v>SLT5</v>
          </cell>
          <cell r="B5757" t="str">
            <v>Secondary Service Less than 5 kW</v>
          </cell>
          <cell r="C5757">
            <v>15</v>
          </cell>
          <cell r="D5757">
            <v>25</v>
          </cell>
          <cell r="E5757" t="str">
            <v>R=PWS</v>
          </cell>
          <cell r="F5757">
            <v>3</v>
          </cell>
          <cell r="H5757">
            <v>240</v>
          </cell>
          <cell r="I5757">
            <v>4</v>
          </cell>
          <cell r="J5757">
            <v>4</v>
          </cell>
        </row>
        <row r="5758">
          <cell r="A5758" t="str">
            <v>SLT5</v>
          </cell>
          <cell r="B5758" t="str">
            <v>Secondary Service Less than 5 kW</v>
          </cell>
          <cell r="C5758">
            <v>15</v>
          </cell>
          <cell r="D5758">
            <v>25</v>
          </cell>
          <cell r="E5758" t="str">
            <v>R=PWS</v>
          </cell>
          <cell r="F5758">
            <v>3</v>
          </cell>
          <cell r="H5758">
            <v>240</v>
          </cell>
          <cell r="I5758">
            <v>4</v>
          </cell>
          <cell r="J5758">
            <v>1</v>
          </cell>
        </row>
        <row r="5759">
          <cell r="A5759" t="str">
            <v>SLT5</v>
          </cell>
          <cell r="B5759" t="str">
            <v>Secondary Service Less than 5 kW</v>
          </cell>
          <cell r="C5759">
            <v>15</v>
          </cell>
          <cell r="D5759">
            <v>25</v>
          </cell>
          <cell r="E5759" t="str">
            <v>R=PWS</v>
          </cell>
          <cell r="F5759">
            <v>3</v>
          </cell>
          <cell r="H5759">
            <v>0</v>
          </cell>
          <cell r="I5759">
            <v>0</v>
          </cell>
          <cell r="J5759">
            <v>1</v>
          </cell>
        </row>
        <row r="5760">
          <cell r="A5760" t="str">
            <v>SLT5</v>
          </cell>
          <cell r="B5760" t="str">
            <v>Secondary Service Less than 5 kW</v>
          </cell>
          <cell r="C5760">
            <v>15</v>
          </cell>
          <cell r="D5760">
            <v>25</v>
          </cell>
          <cell r="E5760" t="str">
            <v>R=PWAP</v>
          </cell>
          <cell r="F5760">
            <v>3</v>
          </cell>
          <cell r="H5760">
            <v>277</v>
          </cell>
          <cell r="I5760">
            <v>4</v>
          </cell>
          <cell r="J5760">
            <v>1</v>
          </cell>
        </row>
        <row r="5761">
          <cell r="A5761" t="str">
            <v>SLT5</v>
          </cell>
          <cell r="B5761" t="str">
            <v>Secondary Service Less than 5 kW</v>
          </cell>
          <cell r="C5761">
            <v>15</v>
          </cell>
          <cell r="D5761">
            <v>20</v>
          </cell>
          <cell r="E5761" t="str">
            <v>R=S6S</v>
          </cell>
          <cell r="F5761">
            <v>3</v>
          </cell>
          <cell r="H5761">
            <v>240</v>
          </cell>
          <cell r="I5761">
            <v>4</v>
          </cell>
          <cell r="J5761">
            <v>2</v>
          </cell>
        </row>
        <row r="5762">
          <cell r="A5762" t="str">
            <v>SLT5</v>
          </cell>
          <cell r="B5762" t="str">
            <v>Secondary Service Less than 5 kW</v>
          </cell>
          <cell r="C5762">
            <v>15</v>
          </cell>
          <cell r="D5762">
            <v>25</v>
          </cell>
          <cell r="E5762" t="str">
            <v>R=PWS</v>
          </cell>
          <cell r="F5762">
            <v>3</v>
          </cell>
          <cell r="H5762">
            <v>480</v>
          </cell>
          <cell r="I5762">
            <v>3</v>
          </cell>
          <cell r="J5762">
            <v>1</v>
          </cell>
        </row>
        <row r="5763">
          <cell r="A5763" t="str">
            <v>SLT5</v>
          </cell>
          <cell r="B5763" t="str">
            <v>Secondary Service Less than 5 kW</v>
          </cell>
          <cell r="C5763">
            <v>15</v>
          </cell>
          <cell r="D5763">
            <v>25</v>
          </cell>
          <cell r="E5763" t="str">
            <v>R=SV5SD</v>
          </cell>
          <cell r="F5763">
            <v>3</v>
          </cell>
          <cell r="H5763">
            <v>120</v>
          </cell>
          <cell r="I5763">
            <v>4</v>
          </cell>
          <cell r="J5763">
            <v>1</v>
          </cell>
        </row>
        <row r="5764">
          <cell r="A5764" t="str">
            <v>SLT5</v>
          </cell>
          <cell r="B5764" t="str">
            <v>Secondary Service Less than 5 kW</v>
          </cell>
          <cell r="C5764">
            <v>15</v>
          </cell>
          <cell r="D5764">
            <v>20</v>
          </cell>
          <cell r="E5764" t="str">
            <v>R=PWSY</v>
          </cell>
          <cell r="F5764">
            <v>3</v>
          </cell>
          <cell r="H5764">
            <v>240</v>
          </cell>
          <cell r="I5764">
            <v>4</v>
          </cell>
          <cell r="J5764">
            <v>1</v>
          </cell>
        </row>
        <row r="5765">
          <cell r="A5765" t="str">
            <v>SLT5</v>
          </cell>
          <cell r="B5765" t="str">
            <v>Secondary Service Less than 5 kW</v>
          </cell>
          <cell r="C5765">
            <v>15</v>
          </cell>
          <cell r="D5765">
            <v>20</v>
          </cell>
          <cell r="E5765" t="str">
            <v>R=S6S</v>
          </cell>
          <cell r="F5765">
            <v>3</v>
          </cell>
          <cell r="H5765">
            <v>240</v>
          </cell>
          <cell r="I5765">
            <v>3</v>
          </cell>
          <cell r="J5765">
            <v>1</v>
          </cell>
        </row>
        <row r="5766">
          <cell r="A5766" t="str">
            <v>SLT5</v>
          </cell>
          <cell r="B5766" t="str">
            <v>Secondary Service Less than 5 kW</v>
          </cell>
          <cell r="C5766">
            <v>15</v>
          </cell>
          <cell r="D5766">
            <v>20</v>
          </cell>
          <cell r="E5766" t="str">
            <v>R=PWS</v>
          </cell>
          <cell r="F5766">
            <v>3</v>
          </cell>
          <cell r="H5766">
            <v>0</v>
          </cell>
          <cell r="I5766">
            <v>0</v>
          </cell>
          <cell r="J5766">
            <v>1</v>
          </cell>
        </row>
        <row r="5767">
          <cell r="A5767" t="str">
            <v>SLT5</v>
          </cell>
          <cell r="B5767" t="str">
            <v>Secondary Service Less than 5 kW</v>
          </cell>
          <cell r="C5767">
            <v>15</v>
          </cell>
          <cell r="D5767">
            <v>25</v>
          </cell>
          <cell r="E5767" t="str">
            <v>R=PWAP</v>
          </cell>
          <cell r="F5767">
            <v>3</v>
          </cell>
          <cell r="H5767">
            <v>480</v>
          </cell>
          <cell r="I5767">
            <v>3</v>
          </cell>
          <cell r="J5767">
            <v>1</v>
          </cell>
        </row>
        <row r="5768">
          <cell r="A5768" t="str">
            <v>SLT5</v>
          </cell>
          <cell r="B5768" t="str">
            <v>Secondary Service Less than 5 kW</v>
          </cell>
          <cell r="C5768">
            <v>15</v>
          </cell>
          <cell r="D5768">
            <v>25</v>
          </cell>
          <cell r="E5768" t="str">
            <v>R=PWSY</v>
          </cell>
          <cell r="F5768">
            <v>3</v>
          </cell>
          <cell r="H5768">
            <v>120</v>
          </cell>
          <cell r="I5768">
            <v>4</v>
          </cell>
          <cell r="J5768">
            <v>1</v>
          </cell>
        </row>
        <row r="5769">
          <cell r="A5769" t="str">
            <v>SLT5</v>
          </cell>
          <cell r="B5769" t="str">
            <v>Secondary Service Less than 5 kW</v>
          </cell>
          <cell r="C5769">
            <v>15</v>
          </cell>
          <cell r="D5769">
            <v>20</v>
          </cell>
          <cell r="E5769" t="str">
            <v>R=S2DS</v>
          </cell>
          <cell r="F5769">
            <v>3</v>
          </cell>
          <cell r="H5769">
            <v>480</v>
          </cell>
          <cell r="I5769">
            <v>3</v>
          </cell>
          <cell r="J5769">
            <v>1</v>
          </cell>
        </row>
        <row r="5770">
          <cell r="A5770" t="str">
            <v>SLT5</v>
          </cell>
          <cell r="B5770" t="str">
            <v>Secondary Service Less than 5 kW</v>
          </cell>
          <cell r="C5770">
            <v>15</v>
          </cell>
          <cell r="D5770">
            <v>25</v>
          </cell>
          <cell r="E5770" t="str">
            <v>R=LWP</v>
          </cell>
          <cell r="F5770">
            <v>3</v>
          </cell>
          <cell r="H5770">
            <v>240</v>
          </cell>
          <cell r="I5770">
            <v>3</v>
          </cell>
          <cell r="J5770">
            <v>1</v>
          </cell>
        </row>
        <row r="5771">
          <cell r="A5771" t="str">
            <v>SLT5</v>
          </cell>
          <cell r="B5771" t="str">
            <v>Secondary Service Less than 5 kW</v>
          </cell>
          <cell r="C5771">
            <v>15</v>
          </cell>
          <cell r="D5771">
            <v>20</v>
          </cell>
          <cell r="E5771" t="str">
            <v>R=D4A7M</v>
          </cell>
          <cell r="F5771">
            <v>3</v>
          </cell>
          <cell r="H5771">
            <v>240</v>
          </cell>
          <cell r="I5771">
            <v>4</v>
          </cell>
          <cell r="J5771">
            <v>1</v>
          </cell>
        </row>
        <row r="5772">
          <cell r="A5772" t="str">
            <v>SLT5</v>
          </cell>
          <cell r="B5772" t="str">
            <v>Secondary Service Less than 5 kW</v>
          </cell>
          <cell r="C5772">
            <v>15</v>
          </cell>
          <cell r="D5772">
            <v>25</v>
          </cell>
          <cell r="E5772" t="str">
            <v>R=S2DS</v>
          </cell>
          <cell r="F5772">
            <v>3</v>
          </cell>
          <cell r="H5772">
            <v>480</v>
          </cell>
          <cell r="I5772">
            <v>3</v>
          </cell>
          <cell r="J5772">
            <v>4</v>
          </cell>
        </row>
        <row r="5773">
          <cell r="A5773" t="str">
            <v>SLT5</v>
          </cell>
          <cell r="B5773" t="str">
            <v>Secondary Service Less than 5 kW</v>
          </cell>
          <cell r="C5773">
            <v>15</v>
          </cell>
          <cell r="D5773">
            <v>20</v>
          </cell>
          <cell r="E5773" t="str">
            <v>R=PWS</v>
          </cell>
          <cell r="F5773">
            <v>3</v>
          </cell>
          <cell r="H5773">
            <v>240</v>
          </cell>
          <cell r="I5773">
            <v>4</v>
          </cell>
          <cell r="J5773">
            <v>3</v>
          </cell>
        </row>
        <row r="5774">
          <cell r="A5774" t="str">
            <v>SLT5</v>
          </cell>
          <cell r="B5774" t="str">
            <v>Secondary Service Less than 5 kW</v>
          </cell>
          <cell r="C5774">
            <v>30</v>
          </cell>
          <cell r="D5774">
            <v>25</v>
          </cell>
          <cell r="E5774" t="str">
            <v>R=K6WS</v>
          </cell>
          <cell r="F5774">
            <v>3</v>
          </cell>
          <cell r="H5774">
            <v>240</v>
          </cell>
          <cell r="I5774">
            <v>4</v>
          </cell>
          <cell r="J5774">
            <v>6</v>
          </cell>
        </row>
        <row r="5775">
          <cell r="A5775" t="str">
            <v>SLT5</v>
          </cell>
          <cell r="B5775" t="str">
            <v>Secondary Service Less than 5 kW</v>
          </cell>
          <cell r="C5775">
            <v>30</v>
          </cell>
          <cell r="D5775">
            <v>25</v>
          </cell>
          <cell r="E5775" t="str">
            <v>R=A1D</v>
          </cell>
          <cell r="F5775">
            <v>3</v>
          </cell>
          <cell r="G5775">
            <v>38272</v>
          </cell>
          <cell r="H5775">
            <v>999</v>
          </cell>
          <cell r="I5775">
            <v>3</v>
          </cell>
          <cell r="J5775">
            <v>1</v>
          </cell>
        </row>
        <row r="5776">
          <cell r="A5776" t="str">
            <v>SLT5</v>
          </cell>
          <cell r="B5776" t="str">
            <v>Secondary Service Less than 5 kW</v>
          </cell>
          <cell r="C5776">
            <v>30</v>
          </cell>
          <cell r="D5776">
            <v>25</v>
          </cell>
          <cell r="E5776" t="str">
            <v>R=A1D</v>
          </cell>
          <cell r="F5776">
            <v>3</v>
          </cell>
          <cell r="G5776">
            <v>38365</v>
          </cell>
          <cell r="H5776">
            <v>999</v>
          </cell>
          <cell r="I5776">
            <v>4</v>
          </cell>
          <cell r="J5776">
            <v>1</v>
          </cell>
        </row>
        <row r="5777">
          <cell r="A5777" t="str">
            <v>SLT5</v>
          </cell>
          <cell r="B5777" t="str">
            <v>Secondary Service Less than 5 kW</v>
          </cell>
          <cell r="C5777">
            <v>30</v>
          </cell>
          <cell r="D5777">
            <v>25</v>
          </cell>
          <cell r="E5777" t="str">
            <v>P=A1RL</v>
          </cell>
          <cell r="F5777">
            <v>3</v>
          </cell>
          <cell r="G5777">
            <v>38182</v>
          </cell>
          <cell r="H5777">
            <v>999</v>
          </cell>
          <cell r="I5777">
            <v>3</v>
          </cell>
          <cell r="J5777">
            <v>1</v>
          </cell>
        </row>
        <row r="5778">
          <cell r="A5778" t="str">
            <v>SLT5</v>
          </cell>
          <cell r="B5778" t="str">
            <v>Secondary Service Less than 5 kW</v>
          </cell>
          <cell r="C5778">
            <v>30</v>
          </cell>
          <cell r="D5778">
            <v>25</v>
          </cell>
          <cell r="E5778" t="str">
            <v>R=RXS4</v>
          </cell>
          <cell r="F5778">
            <v>3</v>
          </cell>
          <cell r="G5778">
            <v>38257</v>
          </cell>
          <cell r="H5778">
            <v>999</v>
          </cell>
          <cell r="I5778">
            <v>3</v>
          </cell>
          <cell r="J5778">
            <v>3</v>
          </cell>
        </row>
        <row r="5779">
          <cell r="A5779" t="str">
            <v>SLT5</v>
          </cell>
          <cell r="B5779" t="str">
            <v>Secondary Service Less than 5 kW</v>
          </cell>
          <cell r="C5779">
            <v>30</v>
          </cell>
          <cell r="D5779">
            <v>25</v>
          </cell>
          <cell r="E5779" t="str">
            <v>R=VM62S</v>
          </cell>
          <cell r="F5779">
            <v>3</v>
          </cell>
          <cell r="H5779">
            <v>480</v>
          </cell>
          <cell r="I5779">
            <v>3</v>
          </cell>
          <cell r="J5779">
            <v>18</v>
          </cell>
        </row>
        <row r="5780">
          <cell r="A5780" t="str">
            <v>SLT5</v>
          </cell>
          <cell r="B5780" t="str">
            <v>Secondary Service Less than 5 kW</v>
          </cell>
          <cell r="C5780">
            <v>30</v>
          </cell>
          <cell r="D5780">
            <v>25</v>
          </cell>
          <cell r="E5780" t="str">
            <v>R=A1D</v>
          </cell>
          <cell r="F5780">
            <v>3</v>
          </cell>
          <cell r="G5780">
            <v>37811</v>
          </cell>
          <cell r="H5780">
            <v>999</v>
          </cell>
          <cell r="I5780">
            <v>4</v>
          </cell>
          <cell r="J5780">
            <v>1</v>
          </cell>
        </row>
        <row r="5781">
          <cell r="A5781" t="str">
            <v>SLT5</v>
          </cell>
          <cell r="B5781" t="str">
            <v>Secondary Service Less than 5 kW</v>
          </cell>
          <cell r="C5781">
            <v>30</v>
          </cell>
          <cell r="D5781">
            <v>25</v>
          </cell>
          <cell r="E5781" t="str">
            <v>R=A1D</v>
          </cell>
          <cell r="F5781">
            <v>3</v>
          </cell>
          <cell r="G5781">
            <v>37792</v>
          </cell>
          <cell r="H5781">
            <v>999</v>
          </cell>
          <cell r="I5781">
            <v>4</v>
          </cell>
          <cell r="J5781">
            <v>1</v>
          </cell>
        </row>
        <row r="5782">
          <cell r="A5782" t="str">
            <v>SLT5</v>
          </cell>
          <cell r="B5782" t="str">
            <v>Secondary Service Less than 5 kW</v>
          </cell>
          <cell r="C5782">
            <v>30</v>
          </cell>
          <cell r="D5782">
            <v>20</v>
          </cell>
          <cell r="E5782" t="str">
            <v>R=SL6S</v>
          </cell>
          <cell r="F5782">
            <v>3</v>
          </cell>
          <cell r="G5782">
            <v>35065</v>
          </cell>
          <cell r="H5782">
            <v>240</v>
          </cell>
          <cell r="I5782">
            <v>4</v>
          </cell>
          <cell r="J5782">
            <v>2</v>
          </cell>
        </row>
        <row r="5783">
          <cell r="A5783" t="str">
            <v>SLT5</v>
          </cell>
          <cell r="B5783" t="str">
            <v>Secondary Service Less than 5 kW</v>
          </cell>
          <cell r="C5783">
            <v>30</v>
          </cell>
          <cell r="D5783">
            <v>25</v>
          </cell>
          <cell r="E5783" t="str">
            <v>R=A1D</v>
          </cell>
          <cell r="F5783">
            <v>3</v>
          </cell>
          <cell r="G5783">
            <v>36405</v>
          </cell>
          <cell r="H5783">
            <v>999</v>
          </cell>
          <cell r="I5783">
            <v>3</v>
          </cell>
          <cell r="J5783">
            <v>1</v>
          </cell>
        </row>
        <row r="5784">
          <cell r="A5784" t="str">
            <v>SLT5</v>
          </cell>
          <cell r="B5784" t="str">
            <v>Secondary Service Less than 5 kW</v>
          </cell>
          <cell r="C5784">
            <v>30</v>
          </cell>
          <cell r="D5784">
            <v>25</v>
          </cell>
          <cell r="E5784" t="str">
            <v>R=A1D</v>
          </cell>
          <cell r="F5784">
            <v>3</v>
          </cell>
          <cell r="G5784">
            <v>36404</v>
          </cell>
          <cell r="H5784">
            <v>999</v>
          </cell>
          <cell r="I5784">
            <v>3</v>
          </cell>
          <cell r="J5784">
            <v>1</v>
          </cell>
        </row>
        <row r="5785">
          <cell r="A5785" t="str">
            <v>SLT5</v>
          </cell>
          <cell r="B5785" t="str">
            <v>Secondary Service Less than 5 kW</v>
          </cell>
          <cell r="C5785">
            <v>30</v>
          </cell>
          <cell r="D5785">
            <v>20</v>
          </cell>
          <cell r="E5785" t="str">
            <v>R=A1D</v>
          </cell>
          <cell r="F5785">
            <v>3</v>
          </cell>
          <cell r="G5785">
            <v>36595</v>
          </cell>
          <cell r="H5785">
            <v>999</v>
          </cell>
          <cell r="I5785">
            <v>3</v>
          </cell>
          <cell r="J5785">
            <v>1</v>
          </cell>
        </row>
        <row r="5786">
          <cell r="A5786" t="str">
            <v>SLT5</v>
          </cell>
          <cell r="B5786" t="str">
            <v>Secondary Service Less than 5 kW</v>
          </cell>
          <cell r="C5786">
            <v>30</v>
          </cell>
          <cell r="D5786">
            <v>25</v>
          </cell>
          <cell r="E5786" t="str">
            <v>R=A1D</v>
          </cell>
          <cell r="F5786">
            <v>3</v>
          </cell>
          <cell r="G5786">
            <v>37012</v>
          </cell>
          <cell r="H5786">
            <v>999</v>
          </cell>
          <cell r="I5786">
            <v>3</v>
          </cell>
          <cell r="J5786">
            <v>2</v>
          </cell>
        </row>
        <row r="5787">
          <cell r="A5787" t="str">
            <v>SLT5</v>
          </cell>
          <cell r="B5787" t="str">
            <v>Secondary Service Less than 5 kW</v>
          </cell>
          <cell r="C5787">
            <v>30</v>
          </cell>
          <cell r="D5787">
            <v>25</v>
          </cell>
          <cell r="E5787" t="str">
            <v>R=A1D</v>
          </cell>
          <cell r="F5787">
            <v>3</v>
          </cell>
          <cell r="G5787">
            <v>37641</v>
          </cell>
          <cell r="H5787">
            <v>999</v>
          </cell>
          <cell r="I5787">
            <v>3</v>
          </cell>
          <cell r="J5787">
            <v>1</v>
          </cell>
        </row>
        <row r="5788">
          <cell r="A5788" t="str">
            <v>SLT5</v>
          </cell>
          <cell r="B5788" t="str">
            <v>Secondary Service Less than 5 kW</v>
          </cell>
          <cell r="C5788">
            <v>30</v>
          </cell>
          <cell r="D5788">
            <v>25</v>
          </cell>
          <cell r="E5788" t="str">
            <v>R=A1D</v>
          </cell>
          <cell r="F5788">
            <v>3</v>
          </cell>
          <cell r="G5788">
            <v>38636</v>
          </cell>
          <cell r="H5788">
            <v>999</v>
          </cell>
          <cell r="I5788">
            <v>3</v>
          </cell>
          <cell r="J5788">
            <v>1</v>
          </cell>
        </row>
        <row r="5789">
          <cell r="A5789" t="str">
            <v>SLT5</v>
          </cell>
          <cell r="B5789" t="str">
            <v>Secondary Service Less than 5 kW</v>
          </cell>
          <cell r="C5789">
            <v>30</v>
          </cell>
          <cell r="D5789">
            <v>25</v>
          </cell>
          <cell r="E5789" t="str">
            <v>R=A1R</v>
          </cell>
          <cell r="F5789">
            <v>3</v>
          </cell>
          <cell r="G5789">
            <v>39048</v>
          </cell>
          <cell r="H5789">
            <v>999</v>
          </cell>
          <cell r="I5789">
            <v>3</v>
          </cell>
          <cell r="J5789">
            <v>1</v>
          </cell>
        </row>
        <row r="5790">
          <cell r="A5790" t="str">
            <v>SLT5</v>
          </cell>
          <cell r="B5790" t="str">
            <v>Secondary Service Less than 5 kW</v>
          </cell>
          <cell r="C5790">
            <v>30</v>
          </cell>
          <cell r="D5790">
            <v>25</v>
          </cell>
          <cell r="E5790" t="str">
            <v>R=A1R</v>
          </cell>
          <cell r="F5790">
            <v>3</v>
          </cell>
          <cell r="G5790">
            <v>39245</v>
          </cell>
          <cell r="H5790">
            <v>999</v>
          </cell>
          <cell r="I5790">
            <v>4</v>
          </cell>
          <cell r="J5790">
            <v>3</v>
          </cell>
        </row>
        <row r="5791">
          <cell r="A5791" t="str">
            <v>SLT5</v>
          </cell>
          <cell r="B5791" t="str">
            <v>Secondary Service Less than 5 kW</v>
          </cell>
          <cell r="C5791">
            <v>30</v>
          </cell>
          <cell r="D5791">
            <v>25</v>
          </cell>
          <cell r="E5791" t="str">
            <v>R=A1R</v>
          </cell>
          <cell r="F5791">
            <v>3</v>
          </cell>
          <cell r="G5791">
            <v>39343</v>
          </cell>
          <cell r="H5791">
            <v>999</v>
          </cell>
          <cell r="I5791">
            <v>4</v>
          </cell>
          <cell r="J5791">
            <v>1</v>
          </cell>
        </row>
        <row r="5792">
          <cell r="A5792" t="str">
            <v>SLT5</v>
          </cell>
          <cell r="B5792" t="str">
            <v>Secondary Service Less than 5 kW</v>
          </cell>
          <cell r="C5792">
            <v>30</v>
          </cell>
          <cell r="D5792">
            <v>20</v>
          </cell>
          <cell r="E5792" t="str">
            <v>R=ABS5</v>
          </cell>
          <cell r="F5792">
            <v>3</v>
          </cell>
          <cell r="G5792">
            <v>39526</v>
          </cell>
          <cell r="H5792">
            <v>480</v>
          </cell>
          <cell r="I5792">
            <v>3</v>
          </cell>
          <cell r="J5792">
            <v>10</v>
          </cell>
        </row>
        <row r="5793">
          <cell r="A5793" t="str">
            <v>SLT5</v>
          </cell>
          <cell r="B5793" t="str">
            <v>Secondary Service Less than 5 kW</v>
          </cell>
          <cell r="C5793">
            <v>30</v>
          </cell>
          <cell r="D5793">
            <v>25</v>
          </cell>
          <cell r="E5793" t="str">
            <v>R=A1D</v>
          </cell>
          <cell r="F5793">
            <v>3</v>
          </cell>
          <cell r="G5793">
            <v>39557</v>
          </cell>
          <cell r="H5793">
            <v>999</v>
          </cell>
          <cell r="I5793">
            <v>3</v>
          </cell>
          <cell r="J5793">
            <v>3</v>
          </cell>
        </row>
        <row r="5794">
          <cell r="A5794" t="str">
            <v>SLT5</v>
          </cell>
          <cell r="B5794" t="str">
            <v>Secondary Service Less than 5 kW</v>
          </cell>
          <cell r="C5794">
            <v>30</v>
          </cell>
          <cell r="D5794">
            <v>20</v>
          </cell>
          <cell r="E5794" t="str">
            <v>R=AXLS4E</v>
          </cell>
          <cell r="F5794">
            <v>3</v>
          </cell>
          <cell r="G5794">
            <v>39582</v>
          </cell>
          <cell r="H5794">
            <v>999</v>
          </cell>
          <cell r="I5794">
            <v>4</v>
          </cell>
          <cell r="J5794">
            <v>12</v>
          </cell>
        </row>
        <row r="5795">
          <cell r="A5795" t="str">
            <v>SLT5</v>
          </cell>
          <cell r="B5795" t="str">
            <v>Secondary Service Less than 5 kW</v>
          </cell>
          <cell r="C5795">
            <v>30</v>
          </cell>
          <cell r="D5795">
            <v>25</v>
          </cell>
          <cell r="E5795" t="str">
            <v>R=A1D</v>
          </cell>
          <cell r="F5795">
            <v>3</v>
          </cell>
          <cell r="G5795">
            <v>39917</v>
          </cell>
          <cell r="H5795">
            <v>999</v>
          </cell>
          <cell r="I5795">
            <v>4</v>
          </cell>
          <cell r="J5795">
            <v>4</v>
          </cell>
        </row>
        <row r="5796">
          <cell r="A5796" t="str">
            <v>SLT5</v>
          </cell>
          <cell r="B5796" t="str">
            <v>Secondary Service Less than 5 kW</v>
          </cell>
          <cell r="C5796">
            <v>30</v>
          </cell>
          <cell r="D5796">
            <v>20</v>
          </cell>
          <cell r="E5796" t="str">
            <v>R=D4S7H</v>
          </cell>
          <cell r="F5796">
            <v>3</v>
          </cell>
          <cell r="H5796">
            <v>240</v>
          </cell>
          <cell r="I5796">
            <v>4</v>
          </cell>
          <cell r="J5796">
            <v>12</v>
          </cell>
        </row>
        <row r="5797">
          <cell r="A5797" t="str">
            <v>SLT5</v>
          </cell>
          <cell r="B5797" t="str">
            <v>Secondary Service Less than 5 kW</v>
          </cell>
          <cell r="C5797">
            <v>30</v>
          </cell>
          <cell r="D5797">
            <v>20</v>
          </cell>
          <cell r="E5797" t="str">
            <v>R=A1D</v>
          </cell>
          <cell r="F5797">
            <v>3</v>
          </cell>
          <cell r="H5797">
            <v>999</v>
          </cell>
          <cell r="I5797">
            <v>3</v>
          </cell>
          <cell r="J5797">
            <v>3</v>
          </cell>
        </row>
        <row r="5798">
          <cell r="A5798" t="str">
            <v>SLT5</v>
          </cell>
          <cell r="B5798" t="str">
            <v>Secondary Service Less than 5 kW</v>
          </cell>
          <cell r="C5798">
            <v>30</v>
          </cell>
          <cell r="D5798">
            <v>25</v>
          </cell>
          <cell r="E5798" t="str">
            <v>R=A1TL</v>
          </cell>
          <cell r="F5798">
            <v>3</v>
          </cell>
          <cell r="G5798">
            <v>37993</v>
          </cell>
          <cell r="H5798">
            <v>999</v>
          </cell>
          <cell r="I5798">
            <v>4</v>
          </cell>
          <cell r="J5798">
            <v>1</v>
          </cell>
        </row>
        <row r="5799">
          <cell r="A5799" t="str">
            <v>SLT5</v>
          </cell>
          <cell r="B5799" t="str">
            <v>Secondary Service Less than 5 kW</v>
          </cell>
          <cell r="C5799">
            <v>30</v>
          </cell>
          <cell r="D5799">
            <v>25</v>
          </cell>
          <cell r="E5799" t="str">
            <v>R=A1D</v>
          </cell>
          <cell r="F5799">
            <v>3</v>
          </cell>
          <cell r="G5799">
            <v>38332</v>
          </cell>
          <cell r="H5799">
            <v>999</v>
          </cell>
          <cell r="I5799">
            <v>3</v>
          </cell>
          <cell r="J5799">
            <v>1</v>
          </cell>
        </row>
        <row r="5800">
          <cell r="A5800" t="str">
            <v>SLT5</v>
          </cell>
          <cell r="B5800" t="str">
            <v>Secondary Service Less than 5 kW</v>
          </cell>
          <cell r="C5800">
            <v>30</v>
          </cell>
          <cell r="D5800">
            <v>25</v>
          </cell>
          <cell r="E5800" t="str">
            <v>R=SV4SD</v>
          </cell>
          <cell r="F5800">
            <v>3</v>
          </cell>
          <cell r="H5800">
            <v>240</v>
          </cell>
          <cell r="I5800">
            <v>4</v>
          </cell>
          <cell r="J5800">
            <v>4</v>
          </cell>
        </row>
        <row r="5801">
          <cell r="A5801" t="str">
            <v>SLT5</v>
          </cell>
          <cell r="B5801" t="str">
            <v>Secondary Service Less than 5 kW</v>
          </cell>
          <cell r="C5801">
            <v>30</v>
          </cell>
          <cell r="D5801">
            <v>25</v>
          </cell>
          <cell r="E5801" t="str">
            <v>R=A1D</v>
          </cell>
          <cell r="F5801">
            <v>3</v>
          </cell>
          <cell r="G5801">
            <v>37704</v>
          </cell>
          <cell r="H5801">
            <v>999</v>
          </cell>
          <cell r="I5801">
            <v>3</v>
          </cell>
          <cell r="J5801">
            <v>2</v>
          </cell>
        </row>
        <row r="5802">
          <cell r="A5802" t="str">
            <v>SLT5</v>
          </cell>
          <cell r="B5802" t="str">
            <v>Secondary Service Less than 5 kW</v>
          </cell>
          <cell r="C5802">
            <v>30</v>
          </cell>
          <cell r="D5802">
            <v>20</v>
          </cell>
          <cell r="E5802" t="str">
            <v>R=D5S7</v>
          </cell>
          <cell r="F5802">
            <v>3</v>
          </cell>
          <cell r="G5802">
            <v>35065</v>
          </cell>
          <cell r="H5802">
            <v>240</v>
          </cell>
          <cell r="I5802">
            <v>4</v>
          </cell>
          <cell r="J5802">
            <v>1</v>
          </cell>
        </row>
        <row r="5803">
          <cell r="A5803" t="str">
            <v>SLT5</v>
          </cell>
          <cell r="B5803" t="str">
            <v>Secondary Service Less than 5 kW</v>
          </cell>
          <cell r="C5803">
            <v>30</v>
          </cell>
          <cell r="D5803">
            <v>25</v>
          </cell>
          <cell r="E5803" t="str">
            <v>R=A1D</v>
          </cell>
          <cell r="F5803">
            <v>3</v>
          </cell>
          <cell r="G5803">
            <v>36161</v>
          </cell>
          <cell r="H5803">
            <v>999</v>
          </cell>
          <cell r="I5803">
            <v>4</v>
          </cell>
          <cell r="J5803">
            <v>26</v>
          </cell>
        </row>
        <row r="5804">
          <cell r="A5804" t="str">
            <v>SLT5</v>
          </cell>
          <cell r="B5804" t="str">
            <v>Secondary Service Less than 5 kW</v>
          </cell>
          <cell r="C5804">
            <v>30</v>
          </cell>
          <cell r="D5804">
            <v>25</v>
          </cell>
          <cell r="E5804" t="str">
            <v>R=A1D</v>
          </cell>
          <cell r="F5804">
            <v>3</v>
          </cell>
          <cell r="G5804">
            <v>36404</v>
          </cell>
          <cell r="H5804">
            <v>999</v>
          </cell>
          <cell r="I5804">
            <v>4</v>
          </cell>
          <cell r="J5804">
            <v>2</v>
          </cell>
        </row>
        <row r="5805">
          <cell r="A5805" t="str">
            <v>SLT5</v>
          </cell>
          <cell r="B5805" t="str">
            <v>Secondary Service Less than 5 kW</v>
          </cell>
          <cell r="C5805">
            <v>30</v>
          </cell>
          <cell r="D5805">
            <v>20</v>
          </cell>
          <cell r="E5805" t="str">
            <v>R=SL6S</v>
          </cell>
          <cell r="F5805">
            <v>3</v>
          </cell>
          <cell r="G5805">
            <v>36419</v>
          </cell>
          <cell r="H5805">
            <v>240</v>
          </cell>
          <cell r="I5805">
            <v>4</v>
          </cell>
          <cell r="J5805">
            <v>1</v>
          </cell>
        </row>
        <row r="5806">
          <cell r="A5806" t="str">
            <v>SLT5</v>
          </cell>
          <cell r="B5806" t="str">
            <v>Secondary Service Less than 5 kW</v>
          </cell>
          <cell r="C5806">
            <v>30</v>
          </cell>
          <cell r="D5806">
            <v>20</v>
          </cell>
          <cell r="E5806" t="str">
            <v>R=A1D</v>
          </cell>
          <cell r="F5806">
            <v>3</v>
          </cell>
          <cell r="G5806">
            <v>36161</v>
          </cell>
          <cell r="H5806">
            <v>999</v>
          </cell>
          <cell r="I5806">
            <v>3</v>
          </cell>
          <cell r="J5806">
            <v>1</v>
          </cell>
        </row>
        <row r="5807">
          <cell r="A5807" t="str">
            <v>SLT5</v>
          </cell>
          <cell r="B5807" t="str">
            <v>Secondary Service Less than 5 kW</v>
          </cell>
          <cell r="C5807">
            <v>30</v>
          </cell>
          <cell r="D5807">
            <v>20</v>
          </cell>
          <cell r="E5807" t="str">
            <v>R=SL6S</v>
          </cell>
          <cell r="F5807">
            <v>3</v>
          </cell>
          <cell r="G5807">
            <v>36544</v>
          </cell>
          <cell r="H5807">
            <v>240</v>
          </cell>
          <cell r="I5807">
            <v>4</v>
          </cell>
          <cell r="J5807">
            <v>1</v>
          </cell>
        </row>
        <row r="5808">
          <cell r="A5808" t="str">
            <v>SLT5</v>
          </cell>
          <cell r="B5808" t="str">
            <v>Secondary Service Less than 5 kW</v>
          </cell>
          <cell r="C5808">
            <v>30</v>
          </cell>
          <cell r="D5808">
            <v>25</v>
          </cell>
          <cell r="E5808" t="str">
            <v>R=A1D</v>
          </cell>
          <cell r="F5808">
            <v>3</v>
          </cell>
          <cell r="G5808">
            <v>36816</v>
          </cell>
          <cell r="H5808">
            <v>999</v>
          </cell>
          <cell r="I5808">
            <v>4</v>
          </cell>
          <cell r="J5808">
            <v>1</v>
          </cell>
        </row>
        <row r="5809">
          <cell r="A5809" t="str">
            <v>SLT5</v>
          </cell>
          <cell r="B5809" t="str">
            <v>Secondary Service Less than 5 kW</v>
          </cell>
          <cell r="C5809">
            <v>30</v>
          </cell>
          <cell r="D5809">
            <v>20</v>
          </cell>
          <cell r="E5809" t="str">
            <v>R=A1D</v>
          </cell>
          <cell r="F5809">
            <v>3</v>
          </cell>
          <cell r="G5809">
            <v>36754</v>
          </cell>
          <cell r="H5809">
            <v>999</v>
          </cell>
          <cell r="I5809">
            <v>4</v>
          </cell>
          <cell r="J5809">
            <v>1</v>
          </cell>
        </row>
        <row r="5810">
          <cell r="A5810" t="str">
            <v>SLT5</v>
          </cell>
          <cell r="B5810" t="str">
            <v>Secondary Service Less than 5 kW</v>
          </cell>
          <cell r="C5810">
            <v>30</v>
          </cell>
          <cell r="D5810">
            <v>25</v>
          </cell>
          <cell r="E5810" t="str">
            <v>R=A1D</v>
          </cell>
          <cell r="F5810">
            <v>3</v>
          </cell>
          <cell r="G5810">
            <v>38737</v>
          </cell>
          <cell r="H5810">
            <v>999</v>
          </cell>
          <cell r="I5810">
            <v>4</v>
          </cell>
          <cell r="J5810">
            <v>1</v>
          </cell>
        </row>
        <row r="5811">
          <cell r="A5811" t="str">
            <v>SLT5</v>
          </cell>
          <cell r="B5811" t="str">
            <v>Secondary Service Less than 5 kW</v>
          </cell>
          <cell r="C5811">
            <v>30</v>
          </cell>
          <cell r="D5811">
            <v>25</v>
          </cell>
          <cell r="E5811" t="str">
            <v>R=A1D</v>
          </cell>
          <cell r="F5811">
            <v>3</v>
          </cell>
          <cell r="G5811">
            <v>38747</v>
          </cell>
          <cell r="H5811">
            <v>999</v>
          </cell>
          <cell r="I5811">
            <v>4</v>
          </cell>
          <cell r="J5811">
            <v>1</v>
          </cell>
        </row>
        <row r="5812">
          <cell r="A5812" t="str">
            <v>SLT5</v>
          </cell>
          <cell r="B5812" t="str">
            <v>Secondary Service Less than 5 kW</v>
          </cell>
          <cell r="C5812">
            <v>30</v>
          </cell>
          <cell r="D5812">
            <v>25</v>
          </cell>
          <cell r="E5812" t="str">
            <v>R=A1D</v>
          </cell>
          <cell r="F5812">
            <v>3</v>
          </cell>
          <cell r="G5812">
            <v>38748</v>
          </cell>
          <cell r="H5812">
            <v>999</v>
          </cell>
          <cell r="I5812">
            <v>4</v>
          </cell>
          <cell r="J5812">
            <v>5</v>
          </cell>
        </row>
        <row r="5813">
          <cell r="A5813" t="str">
            <v>SLT5</v>
          </cell>
          <cell r="B5813" t="str">
            <v>Secondary Service Less than 5 kW</v>
          </cell>
          <cell r="C5813">
            <v>30</v>
          </cell>
          <cell r="D5813">
            <v>25</v>
          </cell>
          <cell r="E5813" t="str">
            <v>R=A1D</v>
          </cell>
          <cell r="F5813">
            <v>3</v>
          </cell>
          <cell r="G5813">
            <v>38832</v>
          </cell>
          <cell r="H5813">
            <v>999</v>
          </cell>
          <cell r="I5813">
            <v>3</v>
          </cell>
          <cell r="J5813">
            <v>3</v>
          </cell>
        </row>
        <row r="5814">
          <cell r="A5814" t="str">
            <v>SLT5</v>
          </cell>
          <cell r="B5814" t="str">
            <v>Secondary Service Less than 5 kW</v>
          </cell>
          <cell r="C5814">
            <v>30</v>
          </cell>
          <cell r="D5814">
            <v>25</v>
          </cell>
          <cell r="E5814" t="str">
            <v>R=A1D</v>
          </cell>
          <cell r="F5814">
            <v>3</v>
          </cell>
          <cell r="G5814">
            <v>38971</v>
          </cell>
          <cell r="H5814">
            <v>999</v>
          </cell>
          <cell r="I5814">
            <v>4</v>
          </cell>
          <cell r="J5814">
            <v>2</v>
          </cell>
        </row>
        <row r="5815">
          <cell r="A5815" t="str">
            <v>SLT5</v>
          </cell>
          <cell r="B5815" t="str">
            <v>Secondary Service Less than 5 kW</v>
          </cell>
          <cell r="C5815">
            <v>30</v>
          </cell>
          <cell r="D5815">
            <v>20</v>
          </cell>
          <cell r="E5815" t="str">
            <v>R=ABS5</v>
          </cell>
          <cell r="F5815">
            <v>3</v>
          </cell>
          <cell r="G5815">
            <v>39280</v>
          </cell>
          <cell r="H5815">
            <v>480</v>
          </cell>
          <cell r="I5815">
            <v>3</v>
          </cell>
          <cell r="J5815">
            <v>1</v>
          </cell>
        </row>
        <row r="5816">
          <cell r="A5816" t="str">
            <v>SLT5</v>
          </cell>
          <cell r="B5816" t="str">
            <v>Secondary Service Less than 5 kW</v>
          </cell>
          <cell r="C5816">
            <v>30</v>
          </cell>
          <cell r="D5816">
            <v>25</v>
          </cell>
          <cell r="E5816" t="str">
            <v>R=A1R</v>
          </cell>
          <cell r="F5816">
            <v>3</v>
          </cell>
          <cell r="G5816">
            <v>39244</v>
          </cell>
          <cell r="H5816">
            <v>999</v>
          </cell>
          <cell r="I5816">
            <v>4</v>
          </cell>
          <cell r="J5816">
            <v>3</v>
          </cell>
        </row>
        <row r="5817">
          <cell r="A5817" t="str">
            <v>SLT5</v>
          </cell>
          <cell r="B5817" t="str">
            <v>Secondary Service Less than 5 kW</v>
          </cell>
          <cell r="C5817">
            <v>30</v>
          </cell>
          <cell r="D5817">
            <v>20</v>
          </cell>
          <cell r="E5817" t="str">
            <v>R=ABS7</v>
          </cell>
          <cell r="F5817">
            <v>3</v>
          </cell>
          <cell r="G5817">
            <v>39344</v>
          </cell>
          <cell r="H5817">
            <v>240</v>
          </cell>
          <cell r="I5817">
            <v>4</v>
          </cell>
          <cell r="J5817">
            <v>1</v>
          </cell>
        </row>
        <row r="5818">
          <cell r="A5818" t="str">
            <v>SLT5</v>
          </cell>
          <cell r="B5818" t="str">
            <v>Secondary Service Less than 5 kW</v>
          </cell>
          <cell r="C5818">
            <v>30</v>
          </cell>
          <cell r="D5818">
            <v>25</v>
          </cell>
          <cell r="E5818" t="str">
            <v>R=A1R</v>
          </cell>
          <cell r="F5818">
            <v>3</v>
          </cell>
          <cell r="G5818">
            <v>39478</v>
          </cell>
          <cell r="H5818">
            <v>999</v>
          </cell>
          <cell r="I5818">
            <v>4</v>
          </cell>
          <cell r="J5818">
            <v>4</v>
          </cell>
        </row>
        <row r="5819">
          <cell r="A5819" t="str">
            <v>SLT5</v>
          </cell>
          <cell r="B5819" t="str">
            <v>Secondary Service Less than 5 kW</v>
          </cell>
          <cell r="C5819">
            <v>30</v>
          </cell>
          <cell r="D5819">
            <v>25</v>
          </cell>
          <cell r="E5819" t="str">
            <v>R=A1D</v>
          </cell>
          <cell r="F5819">
            <v>3</v>
          </cell>
          <cell r="G5819">
            <v>39679</v>
          </cell>
          <cell r="H5819">
            <v>999</v>
          </cell>
          <cell r="I5819">
            <v>4</v>
          </cell>
          <cell r="J5819">
            <v>2</v>
          </cell>
        </row>
        <row r="5820">
          <cell r="A5820" t="str">
            <v>SLT5</v>
          </cell>
          <cell r="B5820" t="str">
            <v>Secondary Service Less than 5 kW</v>
          </cell>
          <cell r="C5820">
            <v>30</v>
          </cell>
          <cell r="D5820">
            <v>25</v>
          </cell>
          <cell r="E5820" t="str">
            <v>R=A1D</v>
          </cell>
          <cell r="F5820">
            <v>3</v>
          </cell>
          <cell r="G5820">
            <v>39664</v>
          </cell>
          <cell r="H5820">
            <v>999</v>
          </cell>
          <cell r="I5820">
            <v>3</v>
          </cell>
          <cell r="J5820">
            <v>3</v>
          </cell>
        </row>
        <row r="5821">
          <cell r="A5821" t="str">
            <v>SLT5</v>
          </cell>
          <cell r="B5821" t="str">
            <v>Secondary Service Less than 5 kW</v>
          </cell>
          <cell r="C5821">
            <v>30</v>
          </cell>
          <cell r="D5821">
            <v>20</v>
          </cell>
          <cell r="E5821" t="str">
            <v>R=ABS7</v>
          </cell>
          <cell r="F5821">
            <v>3</v>
          </cell>
          <cell r="G5821">
            <v>39645</v>
          </cell>
          <cell r="H5821">
            <v>240</v>
          </cell>
          <cell r="I5821">
            <v>4</v>
          </cell>
          <cell r="J5821">
            <v>13</v>
          </cell>
        </row>
        <row r="5822">
          <cell r="A5822" t="str">
            <v>SLT5</v>
          </cell>
          <cell r="B5822" t="str">
            <v>Secondary Service Less than 5 kW</v>
          </cell>
          <cell r="C5822">
            <v>30</v>
          </cell>
          <cell r="D5822">
            <v>20</v>
          </cell>
          <cell r="E5822" t="str">
            <v>R=ABS7</v>
          </cell>
          <cell r="F5822">
            <v>3</v>
          </cell>
          <cell r="G5822">
            <v>39646</v>
          </cell>
          <cell r="H5822">
            <v>240</v>
          </cell>
          <cell r="I5822">
            <v>4</v>
          </cell>
          <cell r="J5822">
            <v>8</v>
          </cell>
        </row>
        <row r="5823">
          <cell r="A5823" t="str">
            <v>SLT5</v>
          </cell>
          <cell r="B5823" t="str">
            <v>Secondary Service Less than 5 kW</v>
          </cell>
          <cell r="C5823">
            <v>30</v>
          </cell>
          <cell r="D5823">
            <v>25</v>
          </cell>
          <cell r="E5823" t="str">
            <v>R=A1D</v>
          </cell>
          <cell r="F5823">
            <v>3</v>
          </cell>
          <cell r="G5823">
            <v>39863</v>
          </cell>
          <cell r="H5823">
            <v>999</v>
          </cell>
          <cell r="I5823">
            <v>4</v>
          </cell>
          <cell r="J5823">
            <v>3</v>
          </cell>
        </row>
        <row r="5824">
          <cell r="A5824" t="str">
            <v>SLT5</v>
          </cell>
          <cell r="B5824" t="str">
            <v>Secondary Service Less than 5 kW</v>
          </cell>
          <cell r="C5824">
            <v>30</v>
          </cell>
          <cell r="D5824">
            <v>20</v>
          </cell>
          <cell r="E5824" t="str">
            <v>R=A1D</v>
          </cell>
          <cell r="F5824">
            <v>3</v>
          </cell>
          <cell r="H5824">
            <v>999</v>
          </cell>
          <cell r="I5824">
            <v>4</v>
          </cell>
          <cell r="J5824">
            <v>14</v>
          </cell>
        </row>
        <row r="5825">
          <cell r="A5825" t="str">
            <v>SLT5</v>
          </cell>
          <cell r="B5825" t="str">
            <v>Secondary Service Less than 5 kW</v>
          </cell>
          <cell r="C5825">
            <v>30</v>
          </cell>
          <cell r="D5825">
            <v>25</v>
          </cell>
          <cell r="E5825" t="str">
            <v>R=A1D</v>
          </cell>
          <cell r="F5825">
            <v>3</v>
          </cell>
          <cell r="G5825">
            <v>37938</v>
          </cell>
          <cell r="H5825">
            <v>999</v>
          </cell>
          <cell r="I5825">
            <v>4</v>
          </cell>
          <cell r="J5825">
            <v>1</v>
          </cell>
        </row>
        <row r="5826">
          <cell r="A5826" t="str">
            <v>SLT5</v>
          </cell>
          <cell r="B5826" t="str">
            <v>Secondary Service Less than 5 kW</v>
          </cell>
          <cell r="C5826">
            <v>30</v>
          </cell>
          <cell r="D5826">
            <v>25</v>
          </cell>
          <cell r="E5826" t="str">
            <v>R=A1D</v>
          </cell>
          <cell r="F5826">
            <v>3</v>
          </cell>
          <cell r="G5826">
            <v>38223</v>
          </cell>
          <cell r="H5826">
            <v>999</v>
          </cell>
          <cell r="I5826">
            <v>3</v>
          </cell>
          <cell r="J5826">
            <v>1</v>
          </cell>
        </row>
        <row r="5827">
          <cell r="A5827" t="str">
            <v>SLT5</v>
          </cell>
          <cell r="B5827" t="str">
            <v>Secondary Service Less than 5 kW</v>
          </cell>
          <cell r="C5827">
            <v>30</v>
          </cell>
          <cell r="D5827">
            <v>25</v>
          </cell>
          <cell r="E5827" t="str">
            <v>R=A1D</v>
          </cell>
          <cell r="F5827">
            <v>3</v>
          </cell>
          <cell r="G5827">
            <v>38238</v>
          </cell>
          <cell r="H5827">
            <v>999</v>
          </cell>
          <cell r="I5827">
            <v>3</v>
          </cell>
          <cell r="J5827">
            <v>1</v>
          </cell>
        </row>
        <row r="5828">
          <cell r="A5828" t="str">
            <v>SLT5</v>
          </cell>
          <cell r="B5828" t="str">
            <v>Secondary Service Less than 5 kW</v>
          </cell>
          <cell r="C5828">
            <v>30</v>
          </cell>
          <cell r="D5828">
            <v>20</v>
          </cell>
          <cell r="E5828" t="str">
            <v>R=SL2S</v>
          </cell>
          <cell r="F5828">
            <v>3</v>
          </cell>
          <cell r="H5828">
            <v>480</v>
          </cell>
          <cell r="I5828">
            <v>3</v>
          </cell>
          <cell r="J5828">
            <v>1</v>
          </cell>
        </row>
        <row r="5829">
          <cell r="A5829" t="str">
            <v>SLT5</v>
          </cell>
          <cell r="B5829" t="str">
            <v>Secondary Service Less than 5 kW</v>
          </cell>
          <cell r="C5829">
            <v>30</v>
          </cell>
          <cell r="D5829">
            <v>25</v>
          </cell>
          <cell r="E5829" t="str">
            <v>R=TMT</v>
          </cell>
          <cell r="F5829">
            <v>3</v>
          </cell>
          <cell r="H5829">
            <v>0</v>
          </cell>
          <cell r="I5829">
            <v>0</v>
          </cell>
          <cell r="J5829">
            <v>1</v>
          </cell>
        </row>
        <row r="5830">
          <cell r="A5830" t="str">
            <v>SLT5</v>
          </cell>
          <cell r="B5830" t="str">
            <v>Secondary Service Less than 5 kW</v>
          </cell>
          <cell r="C5830">
            <v>30</v>
          </cell>
          <cell r="D5830">
            <v>25</v>
          </cell>
          <cell r="E5830" t="str">
            <v>R=A1R</v>
          </cell>
          <cell r="F5830">
            <v>3</v>
          </cell>
          <cell r="G5830">
            <v>37811</v>
          </cell>
          <cell r="H5830">
            <v>999</v>
          </cell>
          <cell r="I5830">
            <v>4</v>
          </cell>
          <cell r="J5830">
            <v>1</v>
          </cell>
        </row>
        <row r="5831">
          <cell r="A5831" t="str">
            <v>SLT5</v>
          </cell>
          <cell r="B5831" t="str">
            <v>Secondary Service Less than 5 kW</v>
          </cell>
          <cell r="C5831">
            <v>30</v>
          </cell>
          <cell r="D5831">
            <v>20</v>
          </cell>
          <cell r="E5831" t="str">
            <v>R=SL6S</v>
          </cell>
          <cell r="F5831">
            <v>3</v>
          </cell>
          <cell r="G5831">
            <v>36161</v>
          </cell>
          <cell r="H5831">
            <v>240</v>
          </cell>
          <cell r="I5831">
            <v>4</v>
          </cell>
          <cell r="J5831">
            <v>1</v>
          </cell>
        </row>
        <row r="5832">
          <cell r="A5832" t="str">
            <v>SLT5</v>
          </cell>
          <cell r="B5832" t="str">
            <v>Secondary Service Less than 5 kW</v>
          </cell>
          <cell r="C5832">
            <v>30</v>
          </cell>
          <cell r="D5832">
            <v>25</v>
          </cell>
          <cell r="E5832" t="str">
            <v>R=SV4SD</v>
          </cell>
          <cell r="F5832">
            <v>3</v>
          </cell>
          <cell r="G5832">
            <v>34700</v>
          </cell>
          <cell r="H5832">
            <v>999</v>
          </cell>
          <cell r="I5832">
            <v>4</v>
          </cell>
          <cell r="J5832">
            <v>1</v>
          </cell>
        </row>
        <row r="5833">
          <cell r="A5833" t="str">
            <v>SLT5</v>
          </cell>
          <cell r="B5833" t="str">
            <v>Secondary Service Less than 5 kW</v>
          </cell>
          <cell r="C5833">
            <v>30</v>
          </cell>
          <cell r="D5833">
            <v>20</v>
          </cell>
          <cell r="E5833" t="str">
            <v>R=SL6S</v>
          </cell>
          <cell r="F5833">
            <v>3</v>
          </cell>
          <cell r="G5833">
            <v>36419</v>
          </cell>
          <cell r="H5833">
            <v>240</v>
          </cell>
          <cell r="I5833">
            <v>4</v>
          </cell>
          <cell r="J5833">
            <v>3</v>
          </cell>
        </row>
        <row r="5834">
          <cell r="A5834" t="str">
            <v>SLT5</v>
          </cell>
          <cell r="B5834" t="str">
            <v>Secondary Service Less than 5 kW</v>
          </cell>
          <cell r="C5834">
            <v>30</v>
          </cell>
          <cell r="D5834">
            <v>20</v>
          </cell>
          <cell r="E5834" t="str">
            <v>R=SL2S</v>
          </cell>
          <cell r="F5834">
            <v>3</v>
          </cell>
          <cell r="G5834">
            <v>36424</v>
          </cell>
          <cell r="H5834">
            <v>480</v>
          </cell>
          <cell r="I5834">
            <v>3</v>
          </cell>
          <cell r="J5834">
            <v>1</v>
          </cell>
        </row>
        <row r="5835">
          <cell r="A5835" t="str">
            <v>SLT5</v>
          </cell>
          <cell r="B5835" t="str">
            <v>Secondary Service Less than 5 kW</v>
          </cell>
          <cell r="C5835">
            <v>30</v>
          </cell>
          <cell r="D5835">
            <v>25</v>
          </cell>
          <cell r="E5835" t="str">
            <v>R=A1D</v>
          </cell>
          <cell r="F5835">
            <v>3</v>
          </cell>
          <cell r="G5835">
            <v>35797</v>
          </cell>
          <cell r="H5835">
            <v>999</v>
          </cell>
          <cell r="I5835">
            <v>3</v>
          </cell>
          <cell r="J5835">
            <v>1</v>
          </cell>
        </row>
        <row r="5836">
          <cell r="A5836" t="str">
            <v>SLT5</v>
          </cell>
          <cell r="B5836" t="str">
            <v>Secondary Service Less than 5 kW</v>
          </cell>
          <cell r="C5836">
            <v>30</v>
          </cell>
          <cell r="D5836">
            <v>25</v>
          </cell>
          <cell r="E5836" t="str">
            <v>R=A1D</v>
          </cell>
          <cell r="F5836">
            <v>3</v>
          </cell>
          <cell r="G5836">
            <v>36788</v>
          </cell>
          <cell r="H5836">
            <v>999</v>
          </cell>
          <cell r="I5836">
            <v>4</v>
          </cell>
          <cell r="J5836">
            <v>2</v>
          </cell>
        </row>
        <row r="5837">
          <cell r="A5837" t="str">
            <v>SLT5</v>
          </cell>
          <cell r="B5837" t="str">
            <v>Secondary Service Less than 5 kW</v>
          </cell>
          <cell r="C5837">
            <v>30</v>
          </cell>
          <cell r="D5837">
            <v>25</v>
          </cell>
          <cell r="E5837" t="str">
            <v>R=A1D</v>
          </cell>
          <cell r="F5837">
            <v>3</v>
          </cell>
          <cell r="G5837">
            <v>37012</v>
          </cell>
          <cell r="H5837">
            <v>999</v>
          </cell>
          <cell r="I5837">
            <v>4</v>
          </cell>
          <cell r="J5837">
            <v>2</v>
          </cell>
        </row>
        <row r="5838">
          <cell r="A5838" t="str">
            <v>SLT5</v>
          </cell>
          <cell r="B5838" t="str">
            <v>Secondary Service Less than 5 kW</v>
          </cell>
          <cell r="C5838">
            <v>30</v>
          </cell>
          <cell r="D5838">
            <v>25</v>
          </cell>
          <cell r="E5838" t="str">
            <v>R=A1D</v>
          </cell>
          <cell r="F5838">
            <v>3</v>
          </cell>
          <cell r="G5838">
            <v>37117</v>
          </cell>
          <cell r="H5838">
            <v>999</v>
          </cell>
          <cell r="I5838">
            <v>4</v>
          </cell>
          <cell r="J5838">
            <v>1</v>
          </cell>
        </row>
        <row r="5839">
          <cell r="A5839" t="str">
            <v>SLT5</v>
          </cell>
          <cell r="B5839" t="str">
            <v>Secondary Service Less than 5 kW</v>
          </cell>
          <cell r="C5839">
            <v>30</v>
          </cell>
          <cell r="D5839">
            <v>25</v>
          </cell>
          <cell r="E5839" t="str">
            <v>R=A1D</v>
          </cell>
          <cell r="F5839">
            <v>3</v>
          </cell>
          <cell r="G5839">
            <v>37503</v>
          </cell>
          <cell r="H5839">
            <v>999</v>
          </cell>
          <cell r="I5839">
            <v>4</v>
          </cell>
          <cell r="J5839">
            <v>2</v>
          </cell>
        </row>
        <row r="5840">
          <cell r="A5840" t="str">
            <v>SLT5</v>
          </cell>
          <cell r="B5840" t="str">
            <v>Secondary Service Less than 5 kW</v>
          </cell>
          <cell r="C5840">
            <v>30</v>
          </cell>
          <cell r="D5840">
            <v>25</v>
          </cell>
          <cell r="E5840" t="str">
            <v>R=A1D</v>
          </cell>
          <cell r="F5840">
            <v>3</v>
          </cell>
          <cell r="G5840">
            <v>38874</v>
          </cell>
          <cell r="H5840">
            <v>999</v>
          </cell>
          <cell r="I5840">
            <v>3</v>
          </cell>
          <cell r="J5840">
            <v>1</v>
          </cell>
        </row>
        <row r="5841">
          <cell r="A5841" t="str">
            <v>SLT5</v>
          </cell>
          <cell r="B5841" t="str">
            <v>Secondary Service Less than 5 kW</v>
          </cell>
          <cell r="C5841">
            <v>30</v>
          </cell>
          <cell r="D5841">
            <v>25</v>
          </cell>
          <cell r="E5841" t="str">
            <v>R=A1D</v>
          </cell>
          <cell r="F5841">
            <v>3</v>
          </cell>
          <cell r="G5841">
            <v>38784</v>
          </cell>
          <cell r="H5841">
            <v>999</v>
          </cell>
          <cell r="I5841">
            <v>3</v>
          </cell>
          <cell r="J5841">
            <v>2</v>
          </cell>
        </row>
        <row r="5842">
          <cell r="A5842" t="str">
            <v>SLT5</v>
          </cell>
          <cell r="B5842" t="str">
            <v>Secondary Service Less than 5 kW</v>
          </cell>
          <cell r="C5842">
            <v>30</v>
          </cell>
          <cell r="D5842">
            <v>25</v>
          </cell>
          <cell r="E5842" t="str">
            <v>R=A1R</v>
          </cell>
          <cell r="F5842">
            <v>3</v>
          </cell>
          <cell r="G5842">
            <v>39069</v>
          </cell>
          <cell r="H5842">
            <v>999</v>
          </cell>
          <cell r="I5842">
            <v>4</v>
          </cell>
          <cell r="J5842">
            <v>1</v>
          </cell>
        </row>
        <row r="5843">
          <cell r="A5843" t="str">
            <v>SLT5</v>
          </cell>
          <cell r="B5843" t="str">
            <v>Secondary Service Less than 5 kW</v>
          </cell>
          <cell r="C5843">
            <v>30</v>
          </cell>
          <cell r="D5843">
            <v>25</v>
          </cell>
          <cell r="E5843" t="str">
            <v>R=A1R</v>
          </cell>
          <cell r="F5843">
            <v>3</v>
          </cell>
          <cell r="G5843">
            <v>39259</v>
          </cell>
          <cell r="H5843">
            <v>999</v>
          </cell>
          <cell r="I5843">
            <v>3</v>
          </cell>
          <cell r="J5843">
            <v>22</v>
          </cell>
        </row>
        <row r="5844">
          <cell r="A5844" t="str">
            <v>SLT5</v>
          </cell>
          <cell r="B5844" t="str">
            <v>Secondary Service Less than 5 kW</v>
          </cell>
          <cell r="C5844">
            <v>30</v>
          </cell>
          <cell r="D5844">
            <v>20</v>
          </cell>
          <cell r="E5844" t="str">
            <v>R=ABS7</v>
          </cell>
          <cell r="F5844">
            <v>3</v>
          </cell>
          <cell r="G5844">
            <v>39281</v>
          </cell>
          <cell r="H5844">
            <v>240</v>
          </cell>
          <cell r="I5844">
            <v>4</v>
          </cell>
          <cell r="J5844">
            <v>15</v>
          </cell>
        </row>
        <row r="5845">
          <cell r="A5845" t="str">
            <v>SLT5</v>
          </cell>
          <cell r="B5845" t="str">
            <v>Secondary Service Less than 5 kW</v>
          </cell>
          <cell r="C5845">
            <v>30</v>
          </cell>
          <cell r="D5845">
            <v>25</v>
          </cell>
          <cell r="E5845" t="str">
            <v>R=A1R</v>
          </cell>
          <cell r="F5845">
            <v>3</v>
          </cell>
          <cell r="G5845">
            <v>39538</v>
          </cell>
          <cell r="H5845">
            <v>999</v>
          </cell>
          <cell r="I5845">
            <v>4</v>
          </cell>
          <cell r="J5845">
            <v>1</v>
          </cell>
        </row>
        <row r="5846">
          <cell r="A5846" t="str">
            <v>SLT5</v>
          </cell>
          <cell r="B5846" t="str">
            <v>Secondary Service Less than 5 kW</v>
          </cell>
          <cell r="C5846">
            <v>30</v>
          </cell>
          <cell r="D5846">
            <v>25</v>
          </cell>
          <cell r="E5846" t="str">
            <v>R=A1R</v>
          </cell>
          <cell r="F5846">
            <v>3</v>
          </cell>
          <cell r="G5846">
            <v>39475</v>
          </cell>
          <cell r="H5846">
            <v>999</v>
          </cell>
          <cell r="I5846">
            <v>4</v>
          </cell>
          <cell r="J5846">
            <v>1</v>
          </cell>
        </row>
        <row r="5847">
          <cell r="A5847" t="str">
            <v>SLT5</v>
          </cell>
          <cell r="B5847" t="str">
            <v>Secondary Service Less than 5 kW</v>
          </cell>
          <cell r="C5847">
            <v>30</v>
          </cell>
          <cell r="D5847">
            <v>20</v>
          </cell>
          <cell r="E5847" t="str">
            <v>R=AXLS4E</v>
          </cell>
          <cell r="F5847">
            <v>3</v>
          </cell>
          <cell r="G5847">
            <v>39948</v>
          </cell>
          <cell r="H5847">
            <v>999</v>
          </cell>
          <cell r="I5847">
            <v>4</v>
          </cell>
          <cell r="J5847">
            <v>2</v>
          </cell>
        </row>
        <row r="5848">
          <cell r="A5848" t="str">
            <v>SLT5</v>
          </cell>
          <cell r="B5848" t="str">
            <v>Secondary Service Less than 5 kW</v>
          </cell>
          <cell r="C5848">
            <v>30</v>
          </cell>
          <cell r="D5848">
            <v>20</v>
          </cell>
          <cell r="E5848" t="str">
            <v>R=D4S7H</v>
          </cell>
          <cell r="F5848">
            <v>3</v>
          </cell>
          <cell r="H5848">
            <v>240</v>
          </cell>
          <cell r="I5848">
            <v>4</v>
          </cell>
          <cell r="J5848">
            <v>1</v>
          </cell>
        </row>
        <row r="5849">
          <cell r="A5849" t="str">
            <v>SLT5</v>
          </cell>
          <cell r="B5849" t="str">
            <v>Secondary Service Less than 5 kW</v>
          </cell>
          <cell r="C5849">
            <v>30</v>
          </cell>
          <cell r="D5849">
            <v>20</v>
          </cell>
          <cell r="E5849" t="str">
            <v>R=SL6S</v>
          </cell>
          <cell r="F5849">
            <v>3</v>
          </cell>
          <cell r="H5849">
            <v>240</v>
          </cell>
          <cell r="I5849">
            <v>4</v>
          </cell>
          <cell r="J5849">
            <v>6</v>
          </cell>
        </row>
        <row r="5850">
          <cell r="A5850" t="str">
            <v>SLT5</v>
          </cell>
          <cell r="B5850" t="str">
            <v>Secondary Service Less than 5 kW</v>
          </cell>
          <cell r="C5850">
            <v>30</v>
          </cell>
          <cell r="D5850">
            <v>25</v>
          </cell>
          <cell r="E5850" t="str">
            <v>R=D4S7H</v>
          </cell>
          <cell r="F5850">
            <v>3</v>
          </cell>
          <cell r="H5850">
            <v>240</v>
          </cell>
          <cell r="I5850">
            <v>4</v>
          </cell>
          <cell r="J5850">
            <v>8</v>
          </cell>
        </row>
        <row r="5851">
          <cell r="A5851" t="str">
            <v>SLT5</v>
          </cell>
          <cell r="B5851" t="str">
            <v>Secondary Service Less than 5 kW</v>
          </cell>
          <cell r="C5851">
            <v>30</v>
          </cell>
          <cell r="D5851">
            <v>20</v>
          </cell>
          <cell r="E5851" t="str">
            <v>R=A1D</v>
          </cell>
          <cell r="F5851">
            <v>3</v>
          </cell>
          <cell r="G5851">
            <v>38309</v>
          </cell>
          <cell r="H5851">
            <v>999</v>
          </cell>
          <cell r="I5851">
            <v>4</v>
          </cell>
          <cell r="J5851">
            <v>1</v>
          </cell>
        </row>
        <row r="5852">
          <cell r="A5852" t="str">
            <v>SLT5</v>
          </cell>
          <cell r="B5852" t="str">
            <v>Secondary Service Less than 5 kW</v>
          </cell>
          <cell r="C5852">
            <v>30</v>
          </cell>
          <cell r="D5852">
            <v>25</v>
          </cell>
          <cell r="E5852" t="str">
            <v>R=A1D</v>
          </cell>
          <cell r="F5852">
            <v>3</v>
          </cell>
          <cell r="G5852">
            <v>38533</v>
          </cell>
          <cell r="H5852">
            <v>999</v>
          </cell>
          <cell r="I5852">
            <v>4</v>
          </cell>
          <cell r="J5852">
            <v>1</v>
          </cell>
        </row>
        <row r="5853">
          <cell r="A5853" t="str">
            <v>SLT5</v>
          </cell>
          <cell r="B5853" t="str">
            <v>Secondary Service Less than 5 kW</v>
          </cell>
          <cell r="C5853">
            <v>30</v>
          </cell>
          <cell r="D5853">
            <v>25</v>
          </cell>
          <cell r="E5853" t="str">
            <v>R=AXS4</v>
          </cell>
          <cell r="F5853">
            <v>3</v>
          </cell>
          <cell r="H5853">
            <v>999</v>
          </cell>
          <cell r="I5853">
            <v>4</v>
          </cell>
          <cell r="J5853">
            <v>1</v>
          </cell>
        </row>
        <row r="5854">
          <cell r="A5854" t="str">
            <v>SLT5</v>
          </cell>
          <cell r="B5854" t="str">
            <v>Secondary Service Less than 5 kW</v>
          </cell>
          <cell r="C5854">
            <v>30</v>
          </cell>
          <cell r="D5854">
            <v>25</v>
          </cell>
          <cell r="E5854" t="str">
            <v>R=SL2SD</v>
          </cell>
          <cell r="F5854">
            <v>3</v>
          </cell>
          <cell r="H5854">
            <v>480</v>
          </cell>
          <cell r="I5854">
            <v>3</v>
          </cell>
          <cell r="J5854">
            <v>2</v>
          </cell>
        </row>
        <row r="5855">
          <cell r="A5855" t="str">
            <v>SLT5</v>
          </cell>
          <cell r="B5855" t="str">
            <v>Secondary Service Less than 5 kW</v>
          </cell>
          <cell r="C5855">
            <v>30</v>
          </cell>
          <cell r="D5855">
            <v>20</v>
          </cell>
          <cell r="E5855" t="str">
            <v>R=A1D</v>
          </cell>
          <cell r="F5855">
            <v>3</v>
          </cell>
          <cell r="H5855">
            <v>240</v>
          </cell>
          <cell r="I5855">
            <v>3</v>
          </cell>
          <cell r="J5855">
            <v>1</v>
          </cell>
        </row>
        <row r="5856">
          <cell r="A5856" t="str">
            <v>SLT5</v>
          </cell>
          <cell r="B5856" t="str">
            <v>Secondary Service Less than 5 kW</v>
          </cell>
          <cell r="C5856">
            <v>30</v>
          </cell>
          <cell r="D5856">
            <v>25</v>
          </cell>
          <cell r="E5856" t="str">
            <v>R=A1D</v>
          </cell>
          <cell r="F5856">
            <v>3</v>
          </cell>
          <cell r="G5856">
            <v>37802</v>
          </cell>
          <cell r="H5856">
            <v>999</v>
          </cell>
          <cell r="I5856">
            <v>4</v>
          </cell>
          <cell r="J5856">
            <v>1</v>
          </cell>
        </row>
        <row r="5857">
          <cell r="A5857" t="str">
            <v>SLT5</v>
          </cell>
          <cell r="B5857" t="str">
            <v>Secondary Service Less than 5 kW</v>
          </cell>
          <cell r="C5857">
            <v>30</v>
          </cell>
          <cell r="D5857">
            <v>20</v>
          </cell>
          <cell r="E5857" t="str">
            <v>R=SL6S</v>
          </cell>
          <cell r="F5857">
            <v>3</v>
          </cell>
          <cell r="G5857">
            <v>36546</v>
          </cell>
          <cell r="H5857">
            <v>240</v>
          </cell>
          <cell r="I5857">
            <v>4</v>
          </cell>
          <cell r="J5857">
            <v>2</v>
          </cell>
        </row>
        <row r="5858">
          <cell r="A5858" t="str">
            <v>SLT5</v>
          </cell>
          <cell r="B5858" t="str">
            <v>Secondary Service Less than 5 kW</v>
          </cell>
          <cell r="C5858">
            <v>30</v>
          </cell>
          <cell r="D5858">
            <v>25</v>
          </cell>
          <cell r="E5858" t="str">
            <v>R=A1D</v>
          </cell>
          <cell r="F5858">
            <v>3</v>
          </cell>
          <cell r="G5858">
            <v>36528</v>
          </cell>
          <cell r="H5858">
            <v>999</v>
          </cell>
          <cell r="I5858">
            <v>4</v>
          </cell>
          <cell r="J5858">
            <v>1</v>
          </cell>
        </row>
        <row r="5859">
          <cell r="A5859" t="str">
            <v>SLT5</v>
          </cell>
          <cell r="B5859" t="str">
            <v>Secondary Service Less than 5 kW</v>
          </cell>
          <cell r="C5859">
            <v>30</v>
          </cell>
          <cell r="D5859">
            <v>25</v>
          </cell>
          <cell r="E5859" t="str">
            <v>R=A1D</v>
          </cell>
          <cell r="F5859">
            <v>3</v>
          </cell>
          <cell r="G5859">
            <v>37238</v>
          </cell>
          <cell r="H5859">
            <v>999</v>
          </cell>
          <cell r="I5859">
            <v>4</v>
          </cell>
          <cell r="J5859">
            <v>1</v>
          </cell>
        </row>
        <row r="5860">
          <cell r="A5860" t="str">
            <v>SLT5</v>
          </cell>
          <cell r="B5860" t="str">
            <v>Secondary Service Less than 5 kW</v>
          </cell>
          <cell r="C5860">
            <v>30</v>
          </cell>
          <cell r="D5860">
            <v>25</v>
          </cell>
          <cell r="E5860" t="str">
            <v>R=A1D</v>
          </cell>
          <cell r="F5860">
            <v>3</v>
          </cell>
          <cell r="G5860">
            <v>37466</v>
          </cell>
          <cell r="H5860">
            <v>999</v>
          </cell>
          <cell r="I5860">
            <v>4</v>
          </cell>
          <cell r="J5860">
            <v>2</v>
          </cell>
        </row>
        <row r="5861">
          <cell r="A5861" t="str">
            <v>SLT5</v>
          </cell>
          <cell r="B5861" t="str">
            <v>Secondary Service Less than 5 kW</v>
          </cell>
          <cell r="C5861">
            <v>30</v>
          </cell>
          <cell r="D5861">
            <v>25</v>
          </cell>
          <cell r="E5861" t="str">
            <v>R=A1D</v>
          </cell>
          <cell r="F5861">
            <v>3</v>
          </cell>
          <cell r="G5861">
            <v>37363</v>
          </cell>
          <cell r="H5861">
            <v>999</v>
          </cell>
          <cell r="I5861">
            <v>3</v>
          </cell>
          <cell r="J5861">
            <v>1</v>
          </cell>
        </row>
        <row r="5862">
          <cell r="A5862" t="str">
            <v>SLT5</v>
          </cell>
          <cell r="B5862" t="str">
            <v>Secondary Service Less than 5 kW</v>
          </cell>
          <cell r="C5862">
            <v>30</v>
          </cell>
          <cell r="D5862">
            <v>25</v>
          </cell>
          <cell r="E5862" t="str">
            <v>R=A1D</v>
          </cell>
          <cell r="F5862">
            <v>3</v>
          </cell>
          <cell r="G5862">
            <v>37505</v>
          </cell>
          <cell r="H5862">
            <v>999</v>
          </cell>
          <cell r="I5862">
            <v>3</v>
          </cell>
          <cell r="J5862">
            <v>2</v>
          </cell>
        </row>
        <row r="5863">
          <cell r="A5863" t="str">
            <v>SLT5</v>
          </cell>
          <cell r="B5863" t="str">
            <v>Secondary Service Less than 5 kW</v>
          </cell>
          <cell r="C5863">
            <v>30</v>
          </cell>
          <cell r="D5863">
            <v>25</v>
          </cell>
          <cell r="E5863" t="str">
            <v>R=A1D</v>
          </cell>
          <cell r="F5863">
            <v>3</v>
          </cell>
          <cell r="G5863">
            <v>38958</v>
          </cell>
          <cell r="H5863">
            <v>999</v>
          </cell>
          <cell r="I5863">
            <v>4</v>
          </cell>
          <cell r="J5863">
            <v>4</v>
          </cell>
        </row>
        <row r="5864">
          <cell r="A5864" t="str">
            <v>SLT5</v>
          </cell>
          <cell r="B5864" t="str">
            <v>Secondary Service Less than 5 kW</v>
          </cell>
          <cell r="C5864">
            <v>30</v>
          </cell>
          <cell r="D5864">
            <v>25</v>
          </cell>
          <cell r="E5864" t="str">
            <v>R=A1R</v>
          </cell>
          <cell r="F5864">
            <v>3</v>
          </cell>
          <cell r="G5864">
            <v>39141</v>
          </cell>
          <cell r="H5864">
            <v>999</v>
          </cell>
          <cell r="I5864">
            <v>4</v>
          </cell>
          <cell r="J5864">
            <v>8</v>
          </cell>
        </row>
        <row r="5865">
          <cell r="A5865" t="str">
            <v>SLT5</v>
          </cell>
          <cell r="B5865" t="str">
            <v>Secondary Service Less than 5 kW</v>
          </cell>
          <cell r="C5865">
            <v>30</v>
          </cell>
          <cell r="D5865">
            <v>20</v>
          </cell>
          <cell r="E5865" t="str">
            <v>R=ABS7</v>
          </cell>
          <cell r="F5865">
            <v>3</v>
          </cell>
          <cell r="G5865">
            <v>39246</v>
          </cell>
          <cell r="H5865">
            <v>240</v>
          </cell>
          <cell r="I5865">
            <v>4</v>
          </cell>
          <cell r="J5865">
            <v>4</v>
          </cell>
        </row>
        <row r="5866">
          <cell r="A5866" t="str">
            <v>SLT5</v>
          </cell>
          <cell r="B5866" t="str">
            <v>Secondary Service Less than 5 kW</v>
          </cell>
          <cell r="C5866">
            <v>30</v>
          </cell>
          <cell r="D5866">
            <v>25</v>
          </cell>
          <cell r="E5866" t="str">
            <v>R=A1D</v>
          </cell>
          <cell r="F5866">
            <v>3</v>
          </cell>
          <cell r="G5866">
            <v>39258</v>
          </cell>
          <cell r="H5866">
            <v>999</v>
          </cell>
          <cell r="I5866">
            <v>4</v>
          </cell>
          <cell r="J5866">
            <v>1</v>
          </cell>
        </row>
        <row r="5867">
          <cell r="A5867" t="str">
            <v>SLT5</v>
          </cell>
          <cell r="B5867" t="str">
            <v>Secondary Service Less than 5 kW</v>
          </cell>
          <cell r="C5867">
            <v>30</v>
          </cell>
          <cell r="D5867">
            <v>20</v>
          </cell>
          <cell r="E5867" t="str">
            <v>R=ABS7</v>
          </cell>
          <cell r="F5867">
            <v>3</v>
          </cell>
          <cell r="G5867">
            <v>39251</v>
          </cell>
          <cell r="H5867">
            <v>240</v>
          </cell>
          <cell r="I5867">
            <v>4</v>
          </cell>
          <cell r="J5867">
            <v>6</v>
          </cell>
        </row>
        <row r="5868">
          <cell r="A5868" t="str">
            <v>SLT5</v>
          </cell>
          <cell r="B5868" t="str">
            <v>Secondary Service Less than 5 kW</v>
          </cell>
          <cell r="C5868">
            <v>30</v>
          </cell>
          <cell r="D5868">
            <v>20</v>
          </cell>
          <cell r="E5868" t="str">
            <v>R=ABS5</v>
          </cell>
          <cell r="F5868">
            <v>3</v>
          </cell>
          <cell r="G5868">
            <v>39344</v>
          </cell>
          <cell r="H5868">
            <v>480</v>
          </cell>
          <cell r="I5868">
            <v>3</v>
          </cell>
          <cell r="J5868">
            <v>2</v>
          </cell>
        </row>
        <row r="5869">
          <cell r="A5869" t="str">
            <v>SLT5</v>
          </cell>
          <cell r="B5869" t="str">
            <v>Secondary Service Less than 5 kW</v>
          </cell>
          <cell r="C5869">
            <v>30</v>
          </cell>
          <cell r="D5869">
            <v>20</v>
          </cell>
          <cell r="E5869" t="str">
            <v>R=ABS7</v>
          </cell>
          <cell r="F5869">
            <v>3</v>
          </cell>
          <cell r="G5869">
            <v>39483</v>
          </cell>
          <cell r="H5869">
            <v>240</v>
          </cell>
          <cell r="I5869">
            <v>4</v>
          </cell>
          <cell r="J5869">
            <v>1</v>
          </cell>
        </row>
        <row r="5870">
          <cell r="A5870" t="str">
            <v>SLT5</v>
          </cell>
          <cell r="B5870" t="str">
            <v>Secondary Service Less than 5 kW</v>
          </cell>
          <cell r="C5870">
            <v>30</v>
          </cell>
          <cell r="D5870">
            <v>20</v>
          </cell>
          <cell r="E5870" t="str">
            <v>R=AXLS4E</v>
          </cell>
          <cell r="F5870">
            <v>3</v>
          </cell>
          <cell r="G5870">
            <v>39583</v>
          </cell>
          <cell r="H5870">
            <v>999</v>
          </cell>
          <cell r="I5870">
            <v>3</v>
          </cell>
          <cell r="J5870">
            <v>2</v>
          </cell>
        </row>
        <row r="5871">
          <cell r="A5871" t="str">
            <v>SLT5</v>
          </cell>
          <cell r="B5871" t="str">
            <v>Secondary Service Less than 5 kW</v>
          </cell>
          <cell r="C5871">
            <v>30</v>
          </cell>
          <cell r="D5871">
            <v>25</v>
          </cell>
          <cell r="E5871" t="str">
            <v>R=A1D</v>
          </cell>
          <cell r="F5871">
            <v>3</v>
          </cell>
          <cell r="G5871">
            <v>39650</v>
          </cell>
          <cell r="H5871">
            <v>999</v>
          </cell>
          <cell r="I5871">
            <v>3</v>
          </cell>
          <cell r="J5871">
            <v>3</v>
          </cell>
        </row>
        <row r="5872">
          <cell r="A5872" t="str">
            <v>SLT5</v>
          </cell>
          <cell r="B5872" t="str">
            <v>Secondary Service Less than 5 kW</v>
          </cell>
          <cell r="C5872">
            <v>30</v>
          </cell>
          <cell r="D5872">
            <v>25</v>
          </cell>
          <cell r="E5872" t="str">
            <v>R=A1D</v>
          </cell>
          <cell r="F5872">
            <v>3</v>
          </cell>
          <cell r="G5872">
            <v>39734</v>
          </cell>
          <cell r="H5872">
            <v>999</v>
          </cell>
          <cell r="I5872">
            <v>3</v>
          </cell>
          <cell r="J5872">
            <v>1</v>
          </cell>
        </row>
        <row r="5873">
          <cell r="A5873" t="str">
            <v>SLT5</v>
          </cell>
          <cell r="B5873" t="str">
            <v>Secondary Service Less than 5 kW</v>
          </cell>
          <cell r="C5873">
            <v>30</v>
          </cell>
          <cell r="D5873">
            <v>20</v>
          </cell>
          <cell r="E5873" t="str">
            <v>R=VM62S</v>
          </cell>
          <cell r="F5873">
            <v>3</v>
          </cell>
          <cell r="H5873">
            <v>480</v>
          </cell>
          <cell r="I5873">
            <v>3</v>
          </cell>
          <cell r="J5873">
            <v>5</v>
          </cell>
        </row>
        <row r="5874">
          <cell r="A5874" t="str">
            <v>SLT5</v>
          </cell>
          <cell r="B5874" t="str">
            <v>Secondary Service Less than 5 kW</v>
          </cell>
          <cell r="C5874">
            <v>30</v>
          </cell>
          <cell r="D5874">
            <v>25</v>
          </cell>
          <cell r="E5874" t="str">
            <v>R=A1D</v>
          </cell>
          <cell r="F5874">
            <v>3</v>
          </cell>
          <cell r="G5874">
            <v>38516</v>
          </cell>
          <cell r="H5874">
            <v>999</v>
          </cell>
          <cell r="I5874">
            <v>3</v>
          </cell>
          <cell r="J5874">
            <v>6</v>
          </cell>
        </row>
        <row r="5875">
          <cell r="A5875" t="str">
            <v>SLT5</v>
          </cell>
          <cell r="B5875" t="str">
            <v>Secondary Service Less than 5 kW</v>
          </cell>
          <cell r="C5875">
            <v>30</v>
          </cell>
          <cell r="D5875">
            <v>25</v>
          </cell>
          <cell r="E5875" t="str">
            <v>R=A1RL</v>
          </cell>
          <cell r="F5875">
            <v>3</v>
          </cell>
          <cell r="G5875">
            <v>38084</v>
          </cell>
          <cell r="H5875">
            <v>999</v>
          </cell>
          <cell r="I5875">
            <v>3</v>
          </cell>
          <cell r="J5875">
            <v>1</v>
          </cell>
        </row>
        <row r="5876">
          <cell r="A5876" t="str">
            <v>SLT5</v>
          </cell>
          <cell r="B5876" t="str">
            <v>Secondary Service Less than 5 kW</v>
          </cell>
          <cell r="C5876">
            <v>30</v>
          </cell>
          <cell r="D5876">
            <v>25</v>
          </cell>
          <cell r="E5876" t="str">
            <v>R=A1D</v>
          </cell>
          <cell r="F5876">
            <v>3</v>
          </cell>
          <cell r="G5876">
            <v>38523</v>
          </cell>
          <cell r="H5876">
            <v>999</v>
          </cell>
          <cell r="I5876">
            <v>3</v>
          </cell>
          <cell r="J5876">
            <v>1</v>
          </cell>
        </row>
        <row r="5877">
          <cell r="A5877" t="str">
            <v>SLT5</v>
          </cell>
          <cell r="B5877" t="str">
            <v>Secondary Service Less than 5 kW</v>
          </cell>
          <cell r="C5877">
            <v>30</v>
          </cell>
          <cell r="D5877">
            <v>25</v>
          </cell>
          <cell r="E5877" t="str">
            <v>R=A1RL</v>
          </cell>
          <cell r="F5877">
            <v>3</v>
          </cell>
          <cell r="G5877">
            <v>38286</v>
          </cell>
          <cell r="H5877">
            <v>999</v>
          </cell>
          <cell r="I5877">
            <v>3</v>
          </cell>
          <cell r="J5877">
            <v>1</v>
          </cell>
        </row>
        <row r="5878">
          <cell r="A5878" t="str">
            <v>SLT5</v>
          </cell>
          <cell r="B5878" t="str">
            <v>Secondary Service Less than 5 kW</v>
          </cell>
          <cell r="C5878">
            <v>30</v>
          </cell>
          <cell r="D5878">
            <v>25</v>
          </cell>
          <cell r="E5878" t="str">
            <v>R=A1D</v>
          </cell>
          <cell r="F5878">
            <v>3</v>
          </cell>
          <cell r="G5878">
            <v>38075</v>
          </cell>
          <cell r="H5878">
            <v>999</v>
          </cell>
          <cell r="I5878">
            <v>3</v>
          </cell>
          <cell r="J5878">
            <v>4</v>
          </cell>
        </row>
        <row r="5879">
          <cell r="A5879" t="str">
            <v>SLT5</v>
          </cell>
          <cell r="B5879" t="str">
            <v>Secondary Service Less than 5 kW</v>
          </cell>
          <cell r="C5879">
            <v>30</v>
          </cell>
          <cell r="D5879">
            <v>25</v>
          </cell>
          <cell r="E5879" t="str">
            <v>R=K6WS</v>
          </cell>
          <cell r="F5879">
            <v>3</v>
          </cell>
          <cell r="H5879">
            <v>0</v>
          </cell>
          <cell r="I5879">
            <v>0</v>
          </cell>
          <cell r="J5879">
            <v>5</v>
          </cell>
        </row>
        <row r="5880">
          <cell r="A5880" t="str">
            <v>SLT5</v>
          </cell>
          <cell r="B5880" t="str">
            <v>Secondary Service Less than 5 kW</v>
          </cell>
          <cell r="C5880">
            <v>30</v>
          </cell>
          <cell r="D5880">
            <v>25</v>
          </cell>
          <cell r="E5880" t="str">
            <v>R=SV4SD</v>
          </cell>
          <cell r="F5880">
            <v>3</v>
          </cell>
          <cell r="H5880">
            <v>999</v>
          </cell>
          <cell r="I5880">
            <v>4</v>
          </cell>
          <cell r="J5880">
            <v>1</v>
          </cell>
        </row>
        <row r="5881">
          <cell r="A5881" t="str">
            <v>SLT5</v>
          </cell>
          <cell r="B5881" t="str">
            <v>Secondary Service Less than 5 kW</v>
          </cell>
          <cell r="C5881">
            <v>30</v>
          </cell>
          <cell r="D5881">
            <v>25</v>
          </cell>
          <cell r="E5881" t="str">
            <v>R=A1D</v>
          </cell>
          <cell r="F5881">
            <v>3</v>
          </cell>
          <cell r="G5881">
            <v>37817</v>
          </cell>
          <cell r="H5881">
            <v>999</v>
          </cell>
          <cell r="I5881">
            <v>4</v>
          </cell>
          <cell r="J5881">
            <v>1</v>
          </cell>
        </row>
        <row r="5882">
          <cell r="A5882" t="str">
            <v>SLT5</v>
          </cell>
          <cell r="B5882" t="str">
            <v>Secondary Service Less than 5 kW</v>
          </cell>
          <cell r="C5882">
            <v>30</v>
          </cell>
          <cell r="D5882">
            <v>25</v>
          </cell>
          <cell r="E5882" t="str">
            <v>R=A1D</v>
          </cell>
          <cell r="F5882">
            <v>3</v>
          </cell>
          <cell r="G5882">
            <v>36405</v>
          </cell>
          <cell r="H5882">
            <v>999</v>
          </cell>
          <cell r="I5882">
            <v>3</v>
          </cell>
          <cell r="J5882">
            <v>3</v>
          </cell>
        </row>
        <row r="5883">
          <cell r="A5883" t="str">
            <v>SLT5</v>
          </cell>
          <cell r="B5883" t="str">
            <v>Secondary Service Less than 5 kW</v>
          </cell>
          <cell r="C5883">
            <v>30</v>
          </cell>
          <cell r="D5883">
            <v>20</v>
          </cell>
          <cell r="E5883" t="str">
            <v>R=SL6S</v>
          </cell>
          <cell r="F5883">
            <v>3</v>
          </cell>
          <cell r="G5883">
            <v>36525</v>
          </cell>
          <cell r="H5883">
            <v>240</v>
          </cell>
          <cell r="I5883">
            <v>4</v>
          </cell>
          <cell r="J5883">
            <v>13</v>
          </cell>
        </row>
        <row r="5884">
          <cell r="A5884" t="str">
            <v>SLT5</v>
          </cell>
          <cell r="B5884" t="str">
            <v>Secondary Service Less than 5 kW</v>
          </cell>
          <cell r="C5884">
            <v>30</v>
          </cell>
          <cell r="D5884">
            <v>20</v>
          </cell>
          <cell r="E5884" t="str">
            <v>R=A1TL</v>
          </cell>
          <cell r="F5884">
            <v>3</v>
          </cell>
          <cell r="G5884">
            <v>37993</v>
          </cell>
          <cell r="H5884">
            <v>999</v>
          </cell>
          <cell r="I5884">
            <v>4</v>
          </cell>
          <cell r="J5884">
            <v>1</v>
          </cell>
        </row>
        <row r="5885">
          <cell r="A5885" t="str">
            <v>SLT5</v>
          </cell>
          <cell r="B5885" t="str">
            <v>Secondary Service Less than 5 kW</v>
          </cell>
          <cell r="C5885">
            <v>30</v>
          </cell>
          <cell r="D5885">
            <v>25</v>
          </cell>
          <cell r="E5885" t="str">
            <v>R=A1D</v>
          </cell>
          <cell r="F5885">
            <v>3</v>
          </cell>
          <cell r="G5885">
            <v>37117</v>
          </cell>
          <cell r="H5885">
            <v>999</v>
          </cell>
          <cell r="I5885">
            <v>3</v>
          </cell>
          <cell r="J5885">
            <v>1</v>
          </cell>
        </row>
        <row r="5886">
          <cell r="A5886" t="str">
            <v>SLT5</v>
          </cell>
          <cell r="B5886" t="str">
            <v>Secondary Service Less than 5 kW</v>
          </cell>
          <cell r="C5886">
            <v>30</v>
          </cell>
          <cell r="D5886">
            <v>25</v>
          </cell>
          <cell r="E5886" t="str">
            <v>R=A1D</v>
          </cell>
          <cell r="F5886">
            <v>3</v>
          </cell>
          <cell r="G5886">
            <v>37624</v>
          </cell>
          <cell r="H5886">
            <v>999</v>
          </cell>
          <cell r="I5886">
            <v>4</v>
          </cell>
          <cell r="J5886">
            <v>5</v>
          </cell>
        </row>
        <row r="5887">
          <cell r="A5887" t="str">
            <v>SLT5</v>
          </cell>
          <cell r="B5887" t="str">
            <v>Secondary Service Less than 5 kW</v>
          </cell>
          <cell r="C5887">
            <v>30</v>
          </cell>
          <cell r="D5887">
            <v>25</v>
          </cell>
          <cell r="E5887" t="str">
            <v>R=A1D</v>
          </cell>
          <cell r="F5887">
            <v>3</v>
          </cell>
          <cell r="G5887">
            <v>37641</v>
          </cell>
          <cell r="H5887">
            <v>999</v>
          </cell>
          <cell r="I5887">
            <v>4</v>
          </cell>
          <cell r="J5887">
            <v>2</v>
          </cell>
        </row>
        <row r="5888">
          <cell r="A5888" t="str">
            <v>SLT5</v>
          </cell>
          <cell r="B5888" t="str">
            <v>Secondary Service Less than 5 kW</v>
          </cell>
          <cell r="C5888">
            <v>30</v>
          </cell>
          <cell r="D5888">
            <v>25</v>
          </cell>
          <cell r="E5888" t="str">
            <v>R=A1RL</v>
          </cell>
          <cell r="F5888">
            <v>3</v>
          </cell>
          <cell r="G5888">
            <v>38771</v>
          </cell>
          <cell r="H5888">
            <v>999</v>
          </cell>
          <cell r="I5888">
            <v>3</v>
          </cell>
          <cell r="J5888">
            <v>1</v>
          </cell>
        </row>
        <row r="5889">
          <cell r="A5889" t="str">
            <v>SLT5</v>
          </cell>
          <cell r="B5889" t="str">
            <v>Secondary Service Less than 5 kW</v>
          </cell>
          <cell r="C5889">
            <v>30</v>
          </cell>
          <cell r="D5889">
            <v>25</v>
          </cell>
          <cell r="E5889" t="str">
            <v>R=A1R</v>
          </cell>
          <cell r="F5889">
            <v>3</v>
          </cell>
          <cell r="G5889">
            <v>39009</v>
          </cell>
          <cell r="H5889">
            <v>999</v>
          </cell>
          <cell r="I5889">
            <v>4</v>
          </cell>
          <cell r="J5889">
            <v>2</v>
          </cell>
        </row>
        <row r="5890">
          <cell r="A5890" t="str">
            <v>SLT5</v>
          </cell>
          <cell r="B5890" t="str">
            <v>Secondary Service Less than 5 kW</v>
          </cell>
          <cell r="C5890">
            <v>30</v>
          </cell>
          <cell r="D5890">
            <v>25</v>
          </cell>
          <cell r="E5890" t="str">
            <v>R=A1R</v>
          </cell>
          <cell r="F5890">
            <v>3</v>
          </cell>
          <cell r="G5890">
            <v>39048</v>
          </cell>
          <cell r="H5890">
            <v>999</v>
          </cell>
          <cell r="I5890">
            <v>4</v>
          </cell>
          <cell r="J5890">
            <v>3</v>
          </cell>
        </row>
        <row r="5891">
          <cell r="A5891" t="str">
            <v>SLT5</v>
          </cell>
          <cell r="B5891" t="str">
            <v>Secondary Service Less than 5 kW</v>
          </cell>
          <cell r="C5891">
            <v>30</v>
          </cell>
          <cell r="D5891">
            <v>25</v>
          </cell>
          <cell r="E5891" t="str">
            <v>R=A1R</v>
          </cell>
          <cell r="F5891">
            <v>3</v>
          </cell>
          <cell r="G5891">
            <v>39037</v>
          </cell>
          <cell r="H5891">
            <v>999</v>
          </cell>
          <cell r="I5891">
            <v>4</v>
          </cell>
          <cell r="J5891">
            <v>1</v>
          </cell>
        </row>
        <row r="5892">
          <cell r="A5892" t="str">
            <v>SLT5</v>
          </cell>
          <cell r="B5892" t="str">
            <v>Secondary Service Less than 5 kW</v>
          </cell>
          <cell r="C5892">
            <v>30</v>
          </cell>
          <cell r="D5892">
            <v>25</v>
          </cell>
          <cell r="E5892" t="str">
            <v>R=A1R</v>
          </cell>
          <cell r="F5892">
            <v>3</v>
          </cell>
          <cell r="G5892">
            <v>39162</v>
          </cell>
          <cell r="H5892">
            <v>999</v>
          </cell>
          <cell r="I5892">
            <v>4</v>
          </cell>
          <cell r="J5892">
            <v>5</v>
          </cell>
        </row>
        <row r="5893">
          <cell r="A5893" t="str">
            <v>SLT5</v>
          </cell>
          <cell r="B5893" t="str">
            <v>Secondary Service Less than 5 kW</v>
          </cell>
          <cell r="C5893">
            <v>30</v>
          </cell>
          <cell r="D5893">
            <v>20</v>
          </cell>
          <cell r="E5893" t="str">
            <v>R=A1RND</v>
          </cell>
          <cell r="F5893">
            <v>3</v>
          </cell>
          <cell r="G5893">
            <v>39245</v>
          </cell>
          <cell r="H5893">
            <v>999</v>
          </cell>
          <cell r="I5893">
            <v>4</v>
          </cell>
          <cell r="J5893">
            <v>1</v>
          </cell>
        </row>
        <row r="5894">
          <cell r="A5894" t="str">
            <v>SLT5</v>
          </cell>
          <cell r="B5894" t="str">
            <v>Secondary Service Less than 5 kW</v>
          </cell>
          <cell r="C5894">
            <v>30</v>
          </cell>
          <cell r="D5894">
            <v>25</v>
          </cell>
          <cell r="E5894" t="str">
            <v>R=A1R</v>
          </cell>
          <cell r="F5894">
            <v>3</v>
          </cell>
          <cell r="G5894">
            <v>39258</v>
          </cell>
          <cell r="H5894">
            <v>999</v>
          </cell>
          <cell r="I5894">
            <v>4</v>
          </cell>
          <cell r="J5894">
            <v>15</v>
          </cell>
        </row>
        <row r="5895">
          <cell r="A5895" t="str">
            <v>SLT5</v>
          </cell>
          <cell r="B5895" t="str">
            <v>Secondary Service Less than 5 kW</v>
          </cell>
          <cell r="C5895">
            <v>30</v>
          </cell>
          <cell r="D5895">
            <v>25</v>
          </cell>
          <cell r="E5895" t="str">
            <v>R=A1R</v>
          </cell>
          <cell r="F5895">
            <v>3</v>
          </cell>
          <cell r="G5895">
            <v>39342</v>
          </cell>
          <cell r="H5895">
            <v>999</v>
          </cell>
          <cell r="I5895">
            <v>3</v>
          </cell>
          <cell r="J5895">
            <v>1</v>
          </cell>
        </row>
        <row r="5896">
          <cell r="A5896" t="str">
            <v>SLT5</v>
          </cell>
          <cell r="B5896" t="str">
            <v>Secondary Service Less than 5 kW</v>
          </cell>
          <cell r="C5896">
            <v>30</v>
          </cell>
          <cell r="D5896">
            <v>25</v>
          </cell>
          <cell r="E5896" t="str">
            <v>R=A1R</v>
          </cell>
          <cell r="F5896">
            <v>3</v>
          </cell>
          <cell r="G5896">
            <v>39472</v>
          </cell>
          <cell r="H5896">
            <v>999</v>
          </cell>
          <cell r="I5896">
            <v>4</v>
          </cell>
          <cell r="J5896">
            <v>4</v>
          </cell>
        </row>
        <row r="5897">
          <cell r="A5897" t="str">
            <v>SLT5</v>
          </cell>
          <cell r="B5897" t="str">
            <v>Secondary Service Less than 5 kW</v>
          </cell>
          <cell r="C5897">
            <v>30</v>
          </cell>
          <cell r="D5897">
            <v>25</v>
          </cell>
          <cell r="E5897" t="str">
            <v>R=A1D+</v>
          </cell>
          <cell r="F5897">
            <v>3</v>
          </cell>
          <cell r="G5897">
            <v>40156</v>
          </cell>
          <cell r="H5897">
            <v>999</v>
          </cell>
          <cell r="I5897">
            <v>3</v>
          </cell>
          <cell r="J5897">
            <v>1</v>
          </cell>
        </row>
        <row r="5898">
          <cell r="A5898" t="str">
            <v>SLT5</v>
          </cell>
          <cell r="B5898" t="str">
            <v>Secondary Service Less than 5 kW</v>
          </cell>
          <cell r="C5898">
            <v>30</v>
          </cell>
          <cell r="D5898">
            <v>20</v>
          </cell>
          <cell r="E5898" t="str">
            <v>R=ABS7</v>
          </cell>
          <cell r="F5898">
            <v>3</v>
          </cell>
          <cell r="H5898">
            <v>240</v>
          </cell>
          <cell r="I5898">
            <v>4</v>
          </cell>
          <cell r="J5898">
            <v>7</v>
          </cell>
        </row>
        <row r="5899">
          <cell r="A5899" t="str">
            <v>SLT5</v>
          </cell>
          <cell r="B5899" t="str">
            <v>Secondary Service Less than 5 kW</v>
          </cell>
          <cell r="C5899">
            <v>30</v>
          </cell>
          <cell r="D5899">
            <v>20</v>
          </cell>
          <cell r="E5899" t="str">
            <v>R=SV4SD</v>
          </cell>
          <cell r="F5899">
            <v>3</v>
          </cell>
          <cell r="H5899">
            <v>999</v>
          </cell>
          <cell r="I5899">
            <v>4</v>
          </cell>
          <cell r="J5899">
            <v>1</v>
          </cell>
        </row>
        <row r="5900">
          <cell r="A5900" t="str">
            <v>SLT5</v>
          </cell>
          <cell r="B5900" t="str">
            <v>Secondary Service Less than 5 kW</v>
          </cell>
          <cell r="C5900">
            <v>30</v>
          </cell>
          <cell r="D5900">
            <v>20</v>
          </cell>
          <cell r="E5900" t="str">
            <v>R=DXS2</v>
          </cell>
          <cell r="F5900">
            <v>3</v>
          </cell>
          <cell r="H5900">
            <v>480</v>
          </cell>
          <cell r="I5900">
            <v>3</v>
          </cell>
          <cell r="J5900">
            <v>1</v>
          </cell>
        </row>
        <row r="5901">
          <cell r="A5901" t="str">
            <v>SLT5</v>
          </cell>
          <cell r="B5901" t="str">
            <v>Secondary Service Less than 5 kW</v>
          </cell>
          <cell r="C5901">
            <v>30</v>
          </cell>
          <cell r="D5901">
            <v>25</v>
          </cell>
          <cell r="E5901" t="str">
            <v>R=A1D</v>
          </cell>
          <cell r="F5901">
            <v>3</v>
          </cell>
          <cell r="H5901">
            <v>240</v>
          </cell>
          <cell r="I5901">
            <v>3</v>
          </cell>
          <cell r="J5901">
            <v>4</v>
          </cell>
        </row>
        <row r="5902">
          <cell r="A5902" t="str">
            <v>SLT5</v>
          </cell>
          <cell r="B5902" t="str">
            <v>Secondary Service Less than 5 kW</v>
          </cell>
          <cell r="C5902">
            <v>30</v>
          </cell>
          <cell r="D5902">
            <v>25</v>
          </cell>
          <cell r="E5902" t="str">
            <v>R=A1D</v>
          </cell>
          <cell r="F5902">
            <v>3</v>
          </cell>
          <cell r="G5902">
            <v>37845</v>
          </cell>
          <cell r="H5902">
            <v>999</v>
          </cell>
          <cell r="I5902">
            <v>3</v>
          </cell>
          <cell r="J5902">
            <v>2</v>
          </cell>
        </row>
        <row r="5903">
          <cell r="A5903" t="str">
            <v>SLT5</v>
          </cell>
          <cell r="B5903" t="str">
            <v>Secondary Service Less than 5 kW</v>
          </cell>
          <cell r="C5903">
            <v>30</v>
          </cell>
          <cell r="D5903">
            <v>25</v>
          </cell>
          <cell r="E5903" t="str">
            <v>R=SV4SD</v>
          </cell>
          <cell r="F5903">
            <v>3</v>
          </cell>
          <cell r="H5903">
            <v>277</v>
          </cell>
          <cell r="I5903">
            <v>4</v>
          </cell>
          <cell r="J5903">
            <v>1</v>
          </cell>
        </row>
        <row r="5904">
          <cell r="A5904" t="str">
            <v>SLT5</v>
          </cell>
          <cell r="B5904" t="str">
            <v>Secondary Service Less than 5 kW</v>
          </cell>
          <cell r="C5904">
            <v>30</v>
          </cell>
          <cell r="D5904">
            <v>25</v>
          </cell>
          <cell r="E5904" t="str">
            <v>R=SV4SD</v>
          </cell>
          <cell r="F5904">
            <v>3</v>
          </cell>
          <cell r="H5904">
            <v>480</v>
          </cell>
          <cell r="I5904">
            <v>4</v>
          </cell>
          <cell r="J5904">
            <v>1</v>
          </cell>
        </row>
        <row r="5905">
          <cell r="A5905" t="str">
            <v>SLT5</v>
          </cell>
          <cell r="B5905" t="str">
            <v>Secondary Service Less than 5 kW</v>
          </cell>
          <cell r="C5905">
            <v>30</v>
          </cell>
          <cell r="D5905">
            <v>25</v>
          </cell>
          <cell r="E5905" t="str">
            <v>R=A1D</v>
          </cell>
          <cell r="F5905">
            <v>3</v>
          </cell>
          <cell r="G5905">
            <v>36404</v>
          </cell>
          <cell r="H5905">
            <v>999</v>
          </cell>
          <cell r="I5905">
            <v>4</v>
          </cell>
          <cell r="J5905">
            <v>1</v>
          </cell>
        </row>
        <row r="5906">
          <cell r="A5906" t="str">
            <v>SLT5</v>
          </cell>
          <cell r="B5906" t="str">
            <v>Secondary Service Less than 5 kW</v>
          </cell>
          <cell r="C5906">
            <v>30</v>
          </cell>
          <cell r="D5906">
            <v>20</v>
          </cell>
          <cell r="E5906" t="str">
            <v>R=SL6S</v>
          </cell>
          <cell r="F5906">
            <v>3</v>
          </cell>
          <cell r="G5906">
            <v>35431</v>
          </cell>
          <cell r="H5906">
            <v>240</v>
          </cell>
          <cell r="I5906">
            <v>4</v>
          </cell>
          <cell r="J5906">
            <v>1</v>
          </cell>
        </row>
        <row r="5907">
          <cell r="A5907" t="str">
            <v>SLT5</v>
          </cell>
          <cell r="B5907" t="str">
            <v>Secondary Service Less than 5 kW</v>
          </cell>
          <cell r="C5907">
            <v>30</v>
          </cell>
          <cell r="D5907">
            <v>25</v>
          </cell>
          <cell r="E5907" t="str">
            <v>R=A1D</v>
          </cell>
          <cell r="F5907">
            <v>3</v>
          </cell>
          <cell r="G5907">
            <v>35796</v>
          </cell>
          <cell r="H5907">
            <v>999</v>
          </cell>
          <cell r="I5907">
            <v>4</v>
          </cell>
          <cell r="J5907">
            <v>1</v>
          </cell>
        </row>
        <row r="5908">
          <cell r="A5908" t="str">
            <v>SLT5</v>
          </cell>
          <cell r="B5908" t="str">
            <v>Secondary Service Less than 5 kW</v>
          </cell>
          <cell r="C5908">
            <v>30</v>
          </cell>
          <cell r="D5908">
            <v>20</v>
          </cell>
          <cell r="E5908" t="str">
            <v>R=S6A</v>
          </cell>
          <cell r="F5908">
            <v>3</v>
          </cell>
          <cell r="G5908">
            <v>34943</v>
          </cell>
          <cell r="H5908">
            <v>240</v>
          </cell>
          <cell r="I5908">
            <v>4</v>
          </cell>
          <cell r="J5908">
            <v>1</v>
          </cell>
        </row>
        <row r="5909">
          <cell r="A5909" t="str">
            <v>SLT5</v>
          </cell>
          <cell r="B5909" t="str">
            <v>Secondary Service Less than 5 kW</v>
          </cell>
          <cell r="C5909">
            <v>30</v>
          </cell>
          <cell r="D5909">
            <v>25</v>
          </cell>
          <cell r="E5909" t="str">
            <v>R=A1D</v>
          </cell>
          <cell r="F5909">
            <v>3</v>
          </cell>
          <cell r="G5909">
            <v>36386</v>
          </cell>
          <cell r="H5909">
            <v>999</v>
          </cell>
          <cell r="I5909">
            <v>3</v>
          </cell>
          <cell r="J5909">
            <v>1</v>
          </cell>
        </row>
        <row r="5910">
          <cell r="A5910" t="str">
            <v>SLT5</v>
          </cell>
          <cell r="B5910" t="str">
            <v>Secondary Service Less than 5 kW</v>
          </cell>
          <cell r="C5910">
            <v>30</v>
          </cell>
          <cell r="D5910">
            <v>25</v>
          </cell>
          <cell r="E5910" t="str">
            <v>R=A1D</v>
          </cell>
          <cell r="F5910">
            <v>3</v>
          </cell>
          <cell r="G5910">
            <v>35432</v>
          </cell>
          <cell r="H5910">
            <v>999</v>
          </cell>
          <cell r="I5910">
            <v>4</v>
          </cell>
          <cell r="J5910">
            <v>3</v>
          </cell>
        </row>
        <row r="5911">
          <cell r="A5911" t="str">
            <v>SLT5</v>
          </cell>
          <cell r="B5911" t="str">
            <v>Secondary Service Less than 5 kW</v>
          </cell>
          <cell r="C5911">
            <v>30</v>
          </cell>
          <cell r="D5911">
            <v>20</v>
          </cell>
          <cell r="E5911" t="str">
            <v>R=S6S</v>
          </cell>
          <cell r="F5911">
            <v>3</v>
          </cell>
          <cell r="G5911">
            <v>36525</v>
          </cell>
          <cell r="H5911">
            <v>240</v>
          </cell>
          <cell r="I5911">
            <v>4</v>
          </cell>
          <cell r="J5911">
            <v>3</v>
          </cell>
        </row>
        <row r="5912">
          <cell r="A5912" t="str">
            <v>SLT5</v>
          </cell>
          <cell r="B5912" t="str">
            <v>Secondary Service Less than 5 kW</v>
          </cell>
          <cell r="C5912">
            <v>30</v>
          </cell>
          <cell r="D5912">
            <v>25</v>
          </cell>
          <cell r="E5912" t="str">
            <v>R=A1D</v>
          </cell>
          <cell r="F5912">
            <v>3</v>
          </cell>
          <cell r="G5912">
            <v>36825</v>
          </cell>
          <cell r="H5912">
            <v>999</v>
          </cell>
          <cell r="I5912">
            <v>3</v>
          </cell>
          <cell r="J5912">
            <v>1</v>
          </cell>
        </row>
        <row r="5913">
          <cell r="A5913" t="str">
            <v>SLT5</v>
          </cell>
          <cell r="B5913" t="str">
            <v>Secondary Service Less than 5 kW</v>
          </cell>
          <cell r="C5913">
            <v>30</v>
          </cell>
          <cell r="D5913">
            <v>25</v>
          </cell>
          <cell r="E5913" t="str">
            <v>R=A1D</v>
          </cell>
          <cell r="F5913">
            <v>3</v>
          </cell>
          <cell r="G5913">
            <v>36846</v>
          </cell>
          <cell r="H5913">
            <v>999</v>
          </cell>
          <cell r="I5913">
            <v>4</v>
          </cell>
          <cell r="J5913">
            <v>1</v>
          </cell>
        </row>
        <row r="5914">
          <cell r="A5914" t="str">
            <v>SLT5</v>
          </cell>
          <cell r="B5914" t="str">
            <v>Secondary Service Less than 5 kW</v>
          </cell>
          <cell r="C5914">
            <v>30</v>
          </cell>
          <cell r="D5914">
            <v>20</v>
          </cell>
          <cell r="E5914" t="str">
            <v>R=A1D</v>
          </cell>
          <cell r="F5914">
            <v>3</v>
          </cell>
          <cell r="G5914">
            <v>37012</v>
          </cell>
          <cell r="H5914">
            <v>999</v>
          </cell>
          <cell r="I5914">
            <v>3</v>
          </cell>
          <cell r="J5914">
            <v>1</v>
          </cell>
        </row>
        <row r="5915">
          <cell r="A5915" t="str">
            <v>SLT5</v>
          </cell>
          <cell r="B5915" t="str">
            <v>Secondary Service Less than 5 kW</v>
          </cell>
          <cell r="C5915">
            <v>30</v>
          </cell>
          <cell r="D5915">
            <v>20</v>
          </cell>
          <cell r="E5915" t="str">
            <v>R=A1D</v>
          </cell>
          <cell r="F5915">
            <v>3</v>
          </cell>
          <cell r="G5915">
            <v>37238</v>
          </cell>
          <cell r="H5915">
            <v>999</v>
          </cell>
          <cell r="I5915">
            <v>4</v>
          </cell>
          <cell r="J5915">
            <v>1</v>
          </cell>
        </row>
        <row r="5916">
          <cell r="A5916" t="str">
            <v>SLT5</v>
          </cell>
          <cell r="B5916" t="str">
            <v>Secondary Service Less than 5 kW</v>
          </cell>
          <cell r="C5916">
            <v>30</v>
          </cell>
          <cell r="D5916">
            <v>25</v>
          </cell>
          <cell r="E5916" t="str">
            <v>R=A1D</v>
          </cell>
          <cell r="F5916">
            <v>3</v>
          </cell>
          <cell r="G5916">
            <v>37188</v>
          </cell>
          <cell r="H5916">
            <v>999</v>
          </cell>
          <cell r="I5916">
            <v>4</v>
          </cell>
          <cell r="J5916">
            <v>3</v>
          </cell>
        </row>
        <row r="5917">
          <cell r="A5917" t="str">
            <v>SLT5</v>
          </cell>
          <cell r="B5917" t="str">
            <v>Secondary Service Less than 5 kW</v>
          </cell>
          <cell r="C5917">
            <v>30</v>
          </cell>
          <cell r="D5917">
            <v>25</v>
          </cell>
          <cell r="E5917" t="str">
            <v>R=A1R</v>
          </cell>
          <cell r="F5917">
            <v>3</v>
          </cell>
          <cell r="G5917">
            <v>38874</v>
          </cell>
          <cell r="H5917">
            <v>999</v>
          </cell>
          <cell r="I5917">
            <v>4</v>
          </cell>
          <cell r="J5917">
            <v>1</v>
          </cell>
        </row>
        <row r="5918">
          <cell r="A5918" t="str">
            <v>SLT5</v>
          </cell>
          <cell r="B5918" t="str">
            <v>Secondary Service Less than 5 kW</v>
          </cell>
          <cell r="C5918">
            <v>30</v>
          </cell>
          <cell r="D5918">
            <v>25</v>
          </cell>
          <cell r="E5918" t="str">
            <v>R=A1R</v>
          </cell>
          <cell r="F5918">
            <v>3</v>
          </cell>
          <cell r="G5918">
            <v>39258</v>
          </cell>
          <cell r="H5918">
            <v>999</v>
          </cell>
          <cell r="I5918">
            <v>3</v>
          </cell>
          <cell r="J5918">
            <v>1</v>
          </cell>
        </row>
        <row r="5919">
          <cell r="A5919" t="str">
            <v>SLT5</v>
          </cell>
          <cell r="B5919" t="str">
            <v>Secondary Service Less than 5 kW</v>
          </cell>
          <cell r="C5919">
            <v>30</v>
          </cell>
          <cell r="D5919">
            <v>25</v>
          </cell>
          <cell r="E5919" t="str">
            <v>R=A1R</v>
          </cell>
          <cell r="F5919">
            <v>3</v>
          </cell>
          <cell r="G5919">
            <v>39294</v>
          </cell>
          <cell r="H5919">
            <v>999</v>
          </cell>
          <cell r="I5919">
            <v>4</v>
          </cell>
          <cell r="J5919">
            <v>4</v>
          </cell>
        </row>
        <row r="5920">
          <cell r="A5920" t="str">
            <v>SLT5</v>
          </cell>
          <cell r="B5920" t="str">
            <v>Secondary Service Less than 5 kW</v>
          </cell>
          <cell r="C5920">
            <v>30</v>
          </cell>
          <cell r="D5920">
            <v>25</v>
          </cell>
          <cell r="E5920" t="str">
            <v>R=A1R</v>
          </cell>
          <cell r="F5920">
            <v>3</v>
          </cell>
          <cell r="G5920">
            <v>39366</v>
          </cell>
          <cell r="H5920">
            <v>999</v>
          </cell>
          <cell r="I5920">
            <v>4</v>
          </cell>
          <cell r="J5920">
            <v>2</v>
          </cell>
        </row>
        <row r="5921">
          <cell r="A5921" t="str">
            <v>SLT5</v>
          </cell>
          <cell r="B5921" t="str">
            <v>Secondary Service Less than 5 kW</v>
          </cell>
          <cell r="C5921">
            <v>30</v>
          </cell>
          <cell r="D5921">
            <v>20</v>
          </cell>
          <cell r="E5921" t="str">
            <v>R=AXLS4E</v>
          </cell>
          <cell r="F5921">
            <v>3</v>
          </cell>
          <cell r="G5921">
            <v>39835</v>
          </cell>
          <cell r="H5921">
            <v>999</v>
          </cell>
          <cell r="I5921">
            <v>4</v>
          </cell>
          <cell r="J5921">
            <v>6</v>
          </cell>
        </row>
        <row r="5922">
          <cell r="A5922" t="str">
            <v>SLT5</v>
          </cell>
          <cell r="B5922" t="str">
            <v>Secondary Service Less than 5 kW</v>
          </cell>
          <cell r="C5922">
            <v>30</v>
          </cell>
          <cell r="D5922">
            <v>25</v>
          </cell>
          <cell r="E5922" t="str">
            <v>R=A1D</v>
          </cell>
          <cell r="F5922">
            <v>3</v>
          </cell>
          <cell r="G5922">
            <v>40014</v>
          </cell>
          <cell r="H5922">
            <v>999</v>
          </cell>
          <cell r="I5922">
            <v>3</v>
          </cell>
          <cell r="J5922">
            <v>2</v>
          </cell>
        </row>
        <row r="5923">
          <cell r="A5923" t="str">
            <v>SLT5</v>
          </cell>
          <cell r="B5923" t="str">
            <v>Secondary Service Less than 5 kW</v>
          </cell>
          <cell r="C5923">
            <v>30</v>
          </cell>
          <cell r="D5923">
            <v>25</v>
          </cell>
          <cell r="E5923" t="str">
            <v>R=A1D</v>
          </cell>
          <cell r="F5923">
            <v>3</v>
          </cell>
          <cell r="G5923">
            <v>40014</v>
          </cell>
          <cell r="H5923">
            <v>999</v>
          </cell>
          <cell r="I5923">
            <v>4</v>
          </cell>
          <cell r="J5923">
            <v>2</v>
          </cell>
        </row>
        <row r="5924">
          <cell r="A5924" t="str">
            <v>SLT5</v>
          </cell>
          <cell r="B5924" t="str">
            <v>Secondary Service Less than 5 kW</v>
          </cell>
          <cell r="C5924">
            <v>30</v>
          </cell>
          <cell r="D5924">
            <v>25</v>
          </cell>
          <cell r="E5924" t="str">
            <v>R=A1D</v>
          </cell>
          <cell r="F5924">
            <v>3</v>
          </cell>
          <cell r="G5924">
            <v>38517</v>
          </cell>
          <cell r="H5924">
            <v>999</v>
          </cell>
          <cell r="I5924">
            <v>4</v>
          </cell>
          <cell r="J5924">
            <v>1</v>
          </cell>
        </row>
        <row r="5925">
          <cell r="A5925" t="str">
            <v>SLT5</v>
          </cell>
          <cell r="B5925" t="str">
            <v>Secondary Service Less than 5 kW</v>
          </cell>
          <cell r="C5925">
            <v>30</v>
          </cell>
          <cell r="D5925">
            <v>25</v>
          </cell>
          <cell r="E5925" t="str">
            <v>R=A1D</v>
          </cell>
          <cell r="F5925">
            <v>3</v>
          </cell>
          <cell r="G5925">
            <v>38190</v>
          </cell>
          <cell r="H5925">
            <v>999</v>
          </cell>
          <cell r="I5925">
            <v>3</v>
          </cell>
          <cell r="J5925">
            <v>1</v>
          </cell>
        </row>
        <row r="5926">
          <cell r="A5926" t="str">
            <v>SLT5</v>
          </cell>
          <cell r="B5926" t="str">
            <v>Secondary Service Less than 5 kW</v>
          </cell>
          <cell r="C5926">
            <v>30</v>
          </cell>
          <cell r="D5926">
            <v>25</v>
          </cell>
          <cell r="E5926" t="str">
            <v>R=A1D</v>
          </cell>
          <cell r="F5926">
            <v>3</v>
          </cell>
          <cell r="G5926">
            <v>38257</v>
          </cell>
          <cell r="H5926">
            <v>999</v>
          </cell>
          <cell r="I5926">
            <v>4</v>
          </cell>
          <cell r="J5926">
            <v>5</v>
          </cell>
        </row>
        <row r="5927">
          <cell r="A5927" t="str">
            <v>SLT5</v>
          </cell>
          <cell r="B5927" t="str">
            <v>Secondary Service Less than 5 kW</v>
          </cell>
          <cell r="C5927">
            <v>30</v>
          </cell>
          <cell r="D5927">
            <v>25</v>
          </cell>
          <cell r="E5927" t="str">
            <v>R=A1D</v>
          </cell>
          <cell r="F5927">
            <v>3</v>
          </cell>
          <cell r="G5927">
            <v>38054</v>
          </cell>
          <cell r="H5927">
            <v>999</v>
          </cell>
          <cell r="I5927">
            <v>4</v>
          </cell>
          <cell r="J5927">
            <v>1</v>
          </cell>
        </row>
        <row r="5928">
          <cell r="A5928" t="str">
            <v>SLT5</v>
          </cell>
          <cell r="B5928" t="str">
            <v>Secondary Service Less than 5 kW</v>
          </cell>
          <cell r="C5928">
            <v>30</v>
          </cell>
          <cell r="D5928">
            <v>25</v>
          </cell>
          <cell r="E5928" t="str">
            <v>R=A1D</v>
          </cell>
          <cell r="F5928">
            <v>3</v>
          </cell>
          <cell r="G5928">
            <v>38521</v>
          </cell>
          <cell r="H5928">
            <v>999</v>
          </cell>
          <cell r="I5928">
            <v>4</v>
          </cell>
          <cell r="J5928">
            <v>3</v>
          </cell>
        </row>
        <row r="5929">
          <cell r="A5929" t="str">
            <v>SLT5</v>
          </cell>
          <cell r="B5929" t="str">
            <v>Secondary Service Less than 5 kW</v>
          </cell>
          <cell r="C5929">
            <v>30</v>
          </cell>
          <cell r="D5929">
            <v>25</v>
          </cell>
          <cell r="E5929" t="str">
            <v>R=DXS2</v>
          </cell>
          <cell r="F5929">
            <v>3</v>
          </cell>
          <cell r="H5929">
            <v>240</v>
          </cell>
          <cell r="I5929">
            <v>4</v>
          </cell>
          <cell r="J5929">
            <v>1</v>
          </cell>
        </row>
        <row r="5930">
          <cell r="A5930" t="str">
            <v>SLT5</v>
          </cell>
          <cell r="B5930" t="str">
            <v>Secondary Service Less than 5 kW</v>
          </cell>
          <cell r="C5930">
            <v>30</v>
          </cell>
          <cell r="D5930">
            <v>20</v>
          </cell>
          <cell r="E5930" t="str">
            <v>R=SV4SD</v>
          </cell>
          <cell r="F5930">
            <v>3</v>
          </cell>
          <cell r="H5930">
            <v>240</v>
          </cell>
          <cell r="I5930">
            <v>4</v>
          </cell>
          <cell r="J5930">
            <v>2</v>
          </cell>
        </row>
        <row r="5931">
          <cell r="A5931" t="str">
            <v>SLT5</v>
          </cell>
          <cell r="B5931" t="str">
            <v>Secondary Service Less than 5 kW</v>
          </cell>
          <cell r="C5931">
            <v>30</v>
          </cell>
          <cell r="D5931">
            <v>25</v>
          </cell>
          <cell r="E5931" t="str">
            <v>R=VM66S</v>
          </cell>
          <cell r="F5931">
            <v>3</v>
          </cell>
          <cell r="H5931">
            <v>240</v>
          </cell>
          <cell r="I5931">
            <v>4</v>
          </cell>
          <cell r="J5931">
            <v>1</v>
          </cell>
        </row>
        <row r="5932">
          <cell r="A5932" t="str">
            <v>SLT5</v>
          </cell>
          <cell r="B5932" t="str">
            <v>Secondary Service Less than 5 kW</v>
          </cell>
          <cell r="C5932">
            <v>30</v>
          </cell>
          <cell r="D5932">
            <v>25</v>
          </cell>
          <cell r="E5932" t="str">
            <v>R=A1D</v>
          </cell>
          <cell r="F5932">
            <v>3</v>
          </cell>
          <cell r="G5932">
            <v>36130</v>
          </cell>
          <cell r="H5932">
            <v>999</v>
          </cell>
          <cell r="I5932">
            <v>3</v>
          </cell>
          <cell r="J5932">
            <v>1</v>
          </cell>
        </row>
        <row r="5933">
          <cell r="A5933" t="str">
            <v>SLT5</v>
          </cell>
          <cell r="B5933" t="str">
            <v>Secondary Service Less than 5 kW</v>
          </cell>
          <cell r="C5933">
            <v>30</v>
          </cell>
          <cell r="D5933">
            <v>25</v>
          </cell>
          <cell r="E5933" t="str">
            <v>R=A1D</v>
          </cell>
          <cell r="F5933">
            <v>3</v>
          </cell>
          <cell r="G5933">
            <v>36404</v>
          </cell>
          <cell r="H5933">
            <v>999</v>
          </cell>
          <cell r="I5933">
            <v>4</v>
          </cell>
          <cell r="J5933">
            <v>1</v>
          </cell>
        </row>
        <row r="5934">
          <cell r="A5934" t="str">
            <v>SLT5</v>
          </cell>
          <cell r="B5934" t="str">
            <v>Secondary Service Less than 5 kW</v>
          </cell>
          <cell r="C5934">
            <v>30</v>
          </cell>
          <cell r="D5934">
            <v>25</v>
          </cell>
          <cell r="E5934" t="str">
            <v>R=A1D</v>
          </cell>
          <cell r="F5934">
            <v>3</v>
          </cell>
          <cell r="G5934">
            <v>36754</v>
          </cell>
          <cell r="H5934">
            <v>999</v>
          </cell>
          <cell r="I5934">
            <v>4</v>
          </cell>
          <cell r="J5934">
            <v>1</v>
          </cell>
        </row>
        <row r="5935">
          <cell r="A5935" t="str">
            <v>SLT5</v>
          </cell>
          <cell r="B5935" t="str">
            <v>Secondary Service Less than 5 kW</v>
          </cell>
          <cell r="C5935">
            <v>30</v>
          </cell>
          <cell r="D5935">
            <v>25</v>
          </cell>
          <cell r="E5935" t="str">
            <v>R=A1D</v>
          </cell>
          <cell r="F5935">
            <v>3</v>
          </cell>
          <cell r="G5935">
            <v>36928</v>
          </cell>
          <cell r="H5935">
            <v>999</v>
          </cell>
          <cell r="I5935">
            <v>4</v>
          </cell>
          <cell r="J5935">
            <v>3</v>
          </cell>
        </row>
        <row r="5936">
          <cell r="A5936" t="str">
            <v>SLT5</v>
          </cell>
          <cell r="B5936" t="str">
            <v>Secondary Service Less than 5 kW</v>
          </cell>
          <cell r="C5936">
            <v>30</v>
          </cell>
          <cell r="D5936">
            <v>25</v>
          </cell>
          <cell r="E5936" t="str">
            <v>R=A1D</v>
          </cell>
          <cell r="F5936">
            <v>3</v>
          </cell>
          <cell r="G5936">
            <v>37071</v>
          </cell>
          <cell r="H5936">
            <v>999</v>
          </cell>
          <cell r="I5936">
            <v>4</v>
          </cell>
          <cell r="J5936">
            <v>2</v>
          </cell>
        </row>
        <row r="5937">
          <cell r="A5937" t="str">
            <v>SLT5</v>
          </cell>
          <cell r="B5937" t="str">
            <v>Secondary Service Less than 5 kW</v>
          </cell>
          <cell r="C5937">
            <v>30</v>
          </cell>
          <cell r="D5937">
            <v>25</v>
          </cell>
          <cell r="E5937" t="str">
            <v>R=A1D</v>
          </cell>
          <cell r="F5937">
            <v>3</v>
          </cell>
          <cell r="G5937">
            <v>37181</v>
          </cell>
          <cell r="H5937">
            <v>999</v>
          </cell>
          <cell r="I5937">
            <v>3</v>
          </cell>
          <cell r="J5937">
            <v>1</v>
          </cell>
        </row>
        <row r="5938">
          <cell r="A5938" t="str">
            <v>SLT5</v>
          </cell>
          <cell r="B5938" t="str">
            <v>Secondary Service Less than 5 kW</v>
          </cell>
          <cell r="C5938">
            <v>30</v>
          </cell>
          <cell r="D5938">
            <v>25</v>
          </cell>
          <cell r="E5938" t="str">
            <v>R=A1D</v>
          </cell>
          <cell r="F5938">
            <v>3</v>
          </cell>
          <cell r="G5938">
            <v>38730</v>
          </cell>
          <cell r="H5938">
            <v>999</v>
          </cell>
          <cell r="I5938">
            <v>4</v>
          </cell>
          <cell r="J5938">
            <v>1</v>
          </cell>
        </row>
        <row r="5939">
          <cell r="A5939" t="str">
            <v>SLT5</v>
          </cell>
          <cell r="B5939" t="str">
            <v>Secondary Service Less than 5 kW</v>
          </cell>
          <cell r="C5939">
            <v>30</v>
          </cell>
          <cell r="D5939">
            <v>20</v>
          </cell>
          <cell r="E5939" t="str">
            <v>R=ABS7</v>
          </cell>
          <cell r="F5939">
            <v>3</v>
          </cell>
          <cell r="G5939">
            <v>39288</v>
          </cell>
          <cell r="H5939">
            <v>240</v>
          </cell>
          <cell r="I5939">
            <v>4</v>
          </cell>
          <cell r="J5939">
            <v>5</v>
          </cell>
        </row>
        <row r="5940">
          <cell r="A5940" t="str">
            <v>SLT5</v>
          </cell>
          <cell r="B5940" t="str">
            <v>Secondary Service Less than 5 kW</v>
          </cell>
          <cell r="C5940">
            <v>30</v>
          </cell>
          <cell r="D5940">
            <v>25</v>
          </cell>
          <cell r="E5940" t="str">
            <v>R=A1R</v>
          </cell>
          <cell r="F5940">
            <v>3</v>
          </cell>
          <cell r="G5940">
            <v>39420</v>
          </cell>
          <cell r="H5940">
            <v>999</v>
          </cell>
          <cell r="I5940">
            <v>4</v>
          </cell>
          <cell r="J5940">
            <v>1</v>
          </cell>
        </row>
        <row r="5941">
          <cell r="A5941" t="str">
            <v>SLT5</v>
          </cell>
          <cell r="B5941" t="str">
            <v>Secondary Service Less than 5 kW</v>
          </cell>
          <cell r="C5941">
            <v>30</v>
          </cell>
          <cell r="D5941">
            <v>20</v>
          </cell>
          <cell r="E5941" t="str">
            <v>R=ABS7</v>
          </cell>
          <cell r="F5941">
            <v>3</v>
          </cell>
          <cell r="G5941">
            <v>39373</v>
          </cell>
          <cell r="H5941">
            <v>240</v>
          </cell>
          <cell r="I5941">
            <v>4</v>
          </cell>
          <cell r="J5941">
            <v>3</v>
          </cell>
        </row>
        <row r="5942">
          <cell r="A5942" t="str">
            <v>SLT5</v>
          </cell>
          <cell r="B5942" t="str">
            <v>Secondary Service Less than 5 kW</v>
          </cell>
          <cell r="C5942">
            <v>30</v>
          </cell>
          <cell r="D5942">
            <v>25</v>
          </cell>
          <cell r="E5942" t="str">
            <v>R=A1R</v>
          </cell>
          <cell r="F5942">
            <v>3</v>
          </cell>
          <cell r="G5942">
            <v>39364</v>
          </cell>
          <cell r="H5942">
            <v>999</v>
          </cell>
          <cell r="I5942">
            <v>3</v>
          </cell>
          <cell r="J5942">
            <v>2</v>
          </cell>
        </row>
        <row r="5943">
          <cell r="A5943" t="str">
            <v>SLT5</v>
          </cell>
          <cell r="B5943" t="str">
            <v>Secondary Service Less than 5 kW</v>
          </cell>
          <cell r="C5943">
            <v>30</v>
          </cell>
          <cell r="D5943">
            <v>25</v>
          </cell>
          <cell r="E5943" t="str">
            <v>R=A1D</v>
          </cell>
          <cell r="F5943">
            <v>3</v>
          </cell>
          <cell r="G5943">
            <v>39708</v>
          </cell>
          <cell r="H5943">
            <v>999</v>
          </cell>
          <cell r="I5943">
            <v>4</v>
          </cell>
          <cell r="J5943">
            <v>33</v>
          </cell>
        </row>
        <row r="5944">
          <cell r="A5944" t="str">
            <v>SLT5</v>
          </cell>
          <cell r="B5944" t="str">
            <v>Secondary Service Less than 5 kW</v>
          </cell>
          <cell r="C5944">
            <v>30</v>
          </cell>
          <cell r="D5944">
            <v>25</v>
          </cell>
          <cell r="E5944" t="str">
            <v>R=A1D+</v>
          </cell>
          <cell r="F5944">
            <v>3</v>
          </cell>
          <cell r="G5944">
            <v>40073</v>
          </cell>
          <cell r="H5944">
            <v>999</v>
          </cell>
          <cell r="I5944">
            <v>3</v>
          </cell>
          <cell r="J5944">
            <v>3</v>
          </cell>
        </row>
        <row r="5945">
          <cell r="A5945" t="str">
            <v>SLT5</v>
          </cell>
          <cell r="B5945" t="str">
            <v>Secondary Service Less than 5 kW</v>
          </cell>
          <cell r="C5945">
            <v>30</v>
          </cell>
          <cell r="D5945">
            <v>25</v>
          </cell>
          <cell r="E5945" t="str">
            <v>R=SV4SD</v>
          </cell>
          <cell r="F5945">
            <v>3</v>
          </cell>
          <cell r="H5945">
            <v>0</v>
          </cell>
          <cell r="I5945">
            <v>0</v>
          </cell>
          <cell r="J5945">
            <v>1</v>
          </cell>
        </row>
        <row r="5946">
          <cell r="A5946" t="str">
            <v>SLT5</v>
          </cell>
          <cell r="B5946" t="str">
            <v>Secondary Service Less than 5 kW</v>
          </cell>
          <cell r="C5946">
            <v>30</v>
          </cell>
          <cell r="D5946">
            <v>25</v>
          </cell>
          <cell r="E5946" t="str">
            <v>R=K6WS</v>
          </cell>
          <cell r="F5946">
            <v>3</v>
          </cell>
          <cell r="H5946">
            <v>240</v>
          </cell>
          <cell r="I5946">
            <v>4</v>
          </cell>
          <cell r="J5946">
            <v>1</v>
          </cell>
        </row>
        <row r="5947">
          <cell r="A5947" t="str">
            <v>SLT5</v>
          </cell>
          <cell r="B5947" t="str">
            <v>Secondary Service Less than 5 kW</v>
          </cell>
          <cell r="C5947">
            <v>30</v>
          </cell>
          <cell r="D5947">
            <v>25</v>
          </cell>
          <cell r="E5947" t="str">
            <v>R=PWS</v>
          </cell>
          <cell r="F5947">
            <v>3</v>
          </cell>
          <cell r="H5947">
            <v>0</v>
          </cell>
          <cell r="I5947">
            <v>0</v>
          </cell>
          <cell r="J5947">
            <v>2</v>
          </cell>
        </row>
        <row r="5948">
          <cell r="A5948" t="str">
            <v>SLT5</v>
          </cell>
          <cell r="B5948" t="str">
            <v>Secondary Service Less than 5 kW</v>
          </cell>
          <cell r="C5948">
            <v>30</v>
          </cell>
          <cell r="D5948">
            <v>25</v>
          </cell>
          <cell r="E5948" t="str">
            <v>R=K2WS</v>
          </cell>
          <cell r="F5948">
            <v>3</v>
          </cell>
          <cell r="H5948">
            <v>0</v>
          </cell>
          <cell r="I5948">
            <v>0</v>
          </cell>
          <cell r="J5948">
            <v>2</v>
          </cell>
        </row>
        <row r="5949">
          <cell r="A5949" t="str">
            <v>SLT5</v>
          </cell>
          <cell r="B5949" t="str">
            <v>Secondary Service Less than 5 kW</v>
          </cell>
          <cell r="C5949">
            <v>30</v>
          </cell>
          <cell r="D5949">
            <v>25</v>
          </cell>
          <cell r="E5949" t="str">
            <v>R=A1D</v>
          </cell>
          <cell r="F5949">
            <v>3</v>
          </cell>
          <cell r="H5949">
            <v>208</v>
          </cell>
          <cell r="I5949">
            <v>4</v>
          </cell>
          <cell r="J5949">
            <v>3</v>
          </cell>
        </row>
        <row r="5950">
          <cell r="A5950" t="str">
            <v>SLT5</v>
          </cell>
          <cell r="B5950" t="str">
            <v>Secondary Service Less than 5 kW</v>
          </cell>
          <cell r="C5950">
            <v>30</v>
          </cell>
          <cell r="D5950">
            <v>20</v>
          </cell>
          <cell r="E5950" t="str">
            <v>R=SL6S</v>
          </cell>
          <cell r="F5950">
            <v>3</v>
          </cell>
          <cell r="G5950">
            <v>34700</v>
          </cell>
          <cell r="H5950">
            <v>240</v>
          </cell>
          <cell r="I5950">
            <v>4</v>
          </cell>
          <cell r="J5950">
            <v>1</v>
          </cell>
        </row>
        <row r="5951">
          <cell r="A5951" t="str">
            <v>SLT5</v>
          </cell>
          <cell r="B5951" t="str">
            <v>Secondary Service Less than 5 kW</v>
          </cell>
          <cell r="C5951">
            <v>30</v>
          </cell>
          <cell r="D5951">
            <v>25</v>
          </cell>
          <cell r="E5951" t="str">
            <v>R=SV4SD</v>
          </cell>
          <cell r="F5951">
            <v>3</v>
          </cell>
          <cell r="H5951">
            <v>999</v>
          </cell>
          <cell r="I5951">
            <v>4</v>
          </cell>
          <cell r="J5951">
            <v>1</v>
          </cell>
        </row>
        <row r="5952">
          <cell r="A5952" t="str">
            <v>SLT5</v>
          </cell>
          <cell r="B5952" t="str">
            <v>Secondary Service Less than 5 kW</v>
          </cell>
          <cell r="C5952">
            <v>30</v>
          </cell>
          <cell r="D5952">
            <v>20</v>
          </cell>
          <cell r="E5952" t="str">
            <v>R=S6S</v>
          </cell>
          <cell r="F5952">
            <v>3</v>
          </cell>
          <cell r="G5952">
            <v>35065</v>
          </cell>
          <cell r="H5952">
            <v>240</v>
          </cell>
          <cell r="I5952">
            <v>4</v>
          </cell>
          <cell r="J5952">
            <v>1</v>
          </cell>
        </row>
        <row r="5953">
          <cell r="A5953" t="str">
            <v>SLT5</v>
          </cell>
          <cell r="B5953" t="str">
            <v>Secondary Service Less than 5 kW</v>
          </cell>
          <cell r="C5953">
            <v>30</v>
          </cell>
          <cell r="D5953">
            <v>25</v>
          </cell>
          <cell r="E5953" t="str">
            <v>R=A1D</v>
          </cell>
          <cell r="F5953">
            <v>3</v>
          </cell>
          <cell r="G5953">
            <v>36481</v>
          </cell>
          <cell r="H5953">
            <v>999</v>
          </cell>
          <cell r="I5953">
            <v>4</v>
          </cell>
          <cell r="J5953">
            <v>1</v>
          </cell>
        </row>
        <row r="5954">
          <cell r="A5954" t="str">
            <v>SLT5</v>
          </cell>
          <cell r="B5954" t="str">
            <v>Secondary Service Less than 5 kW</v>
          </cell>
          <cell r="C5954">
            <v>30</v>
          </cell>
          <cell r="D5954">
            <v>25</v>
          </cell>
          <cell r="E5954" t="str">
            <v>R=A1D</v>
          </cell>
          <cell r="F5954">
            <v>3</v>
          </cell>
          <cell r="G5954">
            <v>36664</v>
          </cell>
          <cell r="H5954">
            <v>999</v>
          </cell>
          <cell r="I5954">
            <v>4</v>
          </cell>
          <cell r="J5954">
            <v>3</v>
          </cell>
        </row>
        <row r="5955">
          <cell r="A5955" t="str">
            <v>SLT5</v>
          </cell>
          <cell r="B5955" t="str">
            <v>Secondary Service Less than 5 kW</v>
          </cell>
          <cell r="C5955">
            <v>30</v>
          </cell>
          <cell r="D5955">
            <v>25</v>
          </cell>
          <cell r="E5955" t="str">
            <v>R=A1D</v>
          </cell>
          <cell r="F5955">
            <v>3</v>
          </cell>
          <cell r="G5955">
            <v>37117</v>
          </cell>
          <cell r="H5955">
            <v>999</v>
          </cell>
          <cell r="I5955">
            <v>4</v>
          </cell>
          <cell r="J5955">
            <v>1</v>
          </cell>
        </row>
        <row r="5956">
          <cell r="A5956" t="str">
            <v>SLT5</v>
          </cell>
          <cell r="B5956" t="str">
            <v>Secondary Service Less than 5 kW</v>
          </cell>
          <cell r="C5956">
            <v>30</v>
          </cell>
          <cell r="D5956">
            <v>25</v>
          </cell>
          <cell r="E5956" t="str">
            <v>R=A1D</v>
          </cell>
          <cell r="F5956">
            <v>3</v>
          </cell>
          <cell r="G5956">
            <v>37174</v>
          </cell>
          <cell r="H5956">
            <v>999</v>
          </cell>
          <cell r="I5956">
            <v>4</v>
          </cell>
          <cell r="J5956">
            <v>1</v>
          </cell>
        </row>
        <row r="5957">
          <cell r="A5957" t="str">
            <v>SLT5</v>
          </cell>
          <cell r="B5957" t="str">
            <v>Secondary Service Less than 5 kW</v>
          </cell>
          <cell r="C5957">
            <v>30</v>
          </cell>
          <cell r="D5957">
            <v>25</v>
          </cell>
          <cell r="E5957" t="str">
            <v>R=A1D</v>
          </cell>
          <cell r="F5957">
            <v>3</v>
          </cell>
          <cell r="G5957">
            <v>37174</v>
          </cell>
          <cell r="H5957">
            <v>999</v>
          </cell>
          <cell r="I5957">
            <v>4</v>
          </cell>
          <cell r="J5957">
            <v>3</v>
          </cell>
        </row>
        <row r="5958">
          <cell r="A5958" t="str">
            <v>SLT5</v>
          </cell>
          <cell r="B5958" t="str">
            <v>Secondary Service Less than 5 kW</v>
          </cell>
          <cell r="C5958">
            <v>30</v>
          </cell>
          <cell r="D5958">
            <v>25</v>
          </cell>
          <cell r="E5958" t="str">
            <v>R=A1D</v>
          </cell>
          <cell r="F5958">
            <v>3</v>
          </cell>
          <cell r="G5958">
            <v>37188</v>
          </cell>
          <cell r="H5958">
            <v>999</v>
          </cell>
          <cell r="I5958">
            <v>4</v>
          </cell>
          <cell r="J5958">
            <v>1</v>
          </cell>
        </row>
        <row r="5959">
          <cell r="A5959" t="str">
            <v>SLT5</v>
          </cell>
          <cell r="B5959" t="str">
            <v>Secondary Service Less than 5 kW</v>
          </cell>
          <cell r="C5959">
            <v>30</v>
          </cell>
          <cell r="D5959">
            <v>25</v>
          </cell>
          <cell r="E5959" t="str">
            <v>R=A1D</v>
          </cell>
          <cell r="F5959">
            <v>3</v>
          </cell>
          <cell r="G5959">
            <v>38734</v>
          </cell>
          <cell r="H5959">
            <v>999</v>
          </cell>
          <cell r="I5959">
            <v>4</v>
          </cell>
          <cell r="J5959">
            <v>6</v>
          </cell>
        </row>
        <row r="5960">
          <cell r="A5960" t="str">
            <v>SLT5</v>
          </cell>
          <cell r="B5960" t="str">
            <v>Secondary Service Less than 5 kW</v>
          </cell>
          <cell r="C5960">
            <v>30</v>
          </cell>
          <cell r="D5960">
            <v>25</v>
          </cell>
          <cell r="E5960" t="str">
            <v>R=A1D</v>
          </cell>
          <cell r="F5960">
            <v>3</v>
          </cell>
          <cell r="G5960">
            <v>38873</v>
          </cell>
          <cell r="H5960">
            <v>999</v>
          </cell>
          <cell r="I5960">
            <v>4</v>
          </cell>
          <cell r="J5960">
            <v>1</v>
          </cell>
        </row>
        <row r="5961">
          <cell r="A5961" t="str">
            <v>SLT5</v>
          </cell>
          <cell r="B5961" t="str">
            <v>Secondary Service Less than 5 kW</v>
          </cell>
          <cell r="C5961">
            <v>30</v>
          </cell>
          <cell r="D5961">
            <v>25</v>
          </cell>
          <cell r="E5961" t="str">
            <v>R=A1D</v>
          </cell>
          <cell r="F5961">
            <v>3</v>
          </cell>
          <cell r="G5961">
            <v>39000</v>
          </cell>
          <cell r="H5961">
            <v>999</v>
          </cell>
          <cell r="I5961">
            <v>3</v>
          </cell>
          <cell r="J5961">
            <v>3</v>
          </cell>
        </row>
        <row r="5962">
          <cell r="A5962" t="str">
            <v>SLT5</v>
          </cell>
          <cell r="B5962" t="str">
            <v>Secondary Service Less than 5 kW</v>
          </cell>
          <cell r="C5962">
            <v>30</v>
          </cell>
          <cell r="D5962">
            <v>20</v>
          </cell>
          <cell r="E5962" t="str">
            <v>R=ABS7</v>
          </cell>
          <cell r="F5962">
            <v>3</v>
          </cell>
          <cell r="G5962">
            <v>39280</v>
          </cell>
          <cell r="H5962">
            <v>240</v>
          </cell>
          <cell r="I5962">
            <v>4</v>
          </cell>
          <cell r="J5962">
            <v>8</v>
          </cell>
        </row>
        <row r="5963">
          <cell r="A5963" t="str">
            <v>SLT5</v>
          </cell>
          <cell r="B5963" t="str">
            <v>Secondary Service Less than 5 kW</v>
          </cell>
          <cell r="C5963">
            <v>30</v>
          </cell>
          <cell r="D5963">
            <v>25</v>
          </cell>
          <cell r="E5963" t="str">
            <v>R=A1R</v>
          </cell>
          <cell r="F5963">
            <v>3</v>
          </cell>
          <cell r="G5963">
            <v>39356</v>
          </cell>
          <cell r="H5963">
            <v>999</v>
          </cell>
          <cell r="I5963">
            <v>3</v>
          </cell>
          <cell r="J5963">
            <v>9</v>
          </cell>
        </row>
        <row r="5964">
          <cell r="A5964" t="str">
            <v>SLT5</v>
          </cell>
          <cell r="B5964" t="str">
            <v>Secondary Service Less than 5 kW</v>
          </cell>
          <cell r="C5964">
            <v>30</v>
          </cell>
          <cell r="D5964">
            <v>25</v>
          </cell>
          <cell r="E5964" t="str">
            <v>R=A1D</v>
          </cell>
          <cell r="F5964">
            <v>3</v>
          </cell>
          <cell r="G5964">
            <v>39587</v>
          </cell>
          <cell r="H5964">
            <v>999</v>
          </cell>
          <cell r="I5964">
            <v>3</v>
          </cell>
          <cell r="J5964">
            <v>3</v>
          </cell>
        </row>
        <row r="5965">
          <cell r="A5965" t="str">
            <v>SLT5</v>
          </cell>
          <cell r="B5965" t="str">
            <v>Secondary Service Less than 5 kW</v>
          </cell>
          <cell r="C5965">
            <v>30</v>
          </cell>
          <cell r="D5965">
            <v>25</v>
          </cell>
          <cell r="E5965" t="str">
            <v>R=A1D</v>
          </cell>
          <cell r="F5965">
            <v>3</v>
          </cell>
          <cell r="G5965">
            <v>39954</v>
          </cell>
          <cell r="H5965">
            <v>999</v>
          </cell>
          <cell r="I5965">
            <v>3</v>
          </cell>
          <cell r="J5965">
            <v>8</v>
          </cell>
        </row>
        <row r="5966">
          <cell r="A5966" t="str">
            <v>SLT5</v>
          </cell>
          <cell r="B5966" t="str">
            <v>Secondary Service Less than 5 kW</v>
          </cell>
          <cell r="C5966">
            <v>30</v>
          </cell>
          <cell r="D5966">
            <v>25</v>
          </cell>
          <cell r="E5966" t="str">
            <v>R=A1D</v>
          </cell>
          <cell r="F5966">
            <v>3</v>
          </cell>
          <cell r="G5966">
            <v>39989</v>
          </cell>
          <cell r="H5966">
            <v>999</v>
          </cell>
          <cell r="I5966">
            <v>3</v>
          </cell>
          <cell r="J5966">
            <v>5</v>
          </cell>
        </row>
        <row r="5967">
          <cell r="A5967" t="str">
            <v>SLT5</v>
          </cell>
          <cell r="B5967" t="str">
            <v>Secondary Service Less than 5 kW</v>
          </cell>
          <cell r="C5967">
            <v>30</v>
          </cell>
          <cell r="D5967">
            <v>25</v>
          </cell>
          <cell r="E5967" t="str">
            <v>R=A1D+</v>
          </cell>
          <cell r="F5967">
            <v>3</v>
          </cell>
          <cell r="G5967">
            <v>40073</v>
          </cell>
          <cell r="H5967">
            <v>999</v>
          </cell>
          <cell r="I5967">
            <v>4</v>
          </cell>
          <cell r="J5967">
            <v>4</v>
          </cell>
        </row>
        <row r="5968">
          <cell r="A5968" t="str">
            <v>SLT5</v>
          </cell>
          <cell r="B5968" t="str">
            <v>Secondary Service Less than 5 kW</v>
          </cell>
          <cell r="C5968">
            <v>30</v>
          </cell>
          <cell r="D5968">
            <v>25</v>
          </cell>
          <cell r="E5968" t="str">
            <v>R=A1D</v>
          </cell>
          <cell r="F5968">
            <v>3</v>
          </cell>
          <cell r="G5968">
            <v>40058</v>
          </cell>
          <cell r="H5968">
            <v>999</v>
          </cell>
          <cell r="I5968">
            <v>3</v>
          </cell>
          <cell r="J5968">
            <v>4</v>
          </cell>
        </row>
        <row r="5969">
          <cell r="A5969" t="str">
            <v>SLT5</v>
          </cell>
          <cell r="B5969" t="str">
            <v>Secondary Service Less than 5 kW</v>
          </cell>
          <cell r="C5969">
            <v>30</v>
          </cell>
          <cell r="D5969">
            <v>25</v>
          </cell>
          <cell r="E5969" t="str">
            <v>R=SV4SD</v>
          </cell>
          <cell r="F5969">
            <v>3</v>
          </cell>
          <cell r="H5969">
            <v>240</v>
          </cell>
          <cell r="I5969">
            <v>4</v>
          </cell>
          <cell r="J5969">
            <v>7</v>
          </cell>
        </row>
        <row r="5970">
          <cell r="A5970" t="str">
            <v>SLT5</v>
          </cell>
          <cell r="B5970" t="str">
            <v>Secondary Service Less than 5 kW</v>
          </cell>
          <cell r="C5970">
            <v>30</v>
          </cell>
          <cell r="D5970">
            <v>25</v>
          </cell>
          <cell r="E5970" t="str">
            <v>R=A1D</v>
          </cell>
          <cell r="F5970">
            <v>3</v>
          </cell>
          <cell r="G5970">
            <v>38293</v>
          </cell>
          <cell r="H5970">
            <v>999</v>
          </cell>
          <cell r="I5970">
            <v>3</v>
          </cell>
          <cell r="J5970">
            <v>2</v>
          </cell>
        </row>
        <row r="5971">
          <cell r="A5971" t="str">
            <v>SLT5</v>
          </cell>
          <cell r="B5971" t="str">
            <v>Secondary Service Less than 5 kW</v>
          </cell>
          <cell r="C5971">
            <v>30</v>
          </cell>
          <cell r="D5971">
            <v>25</v>
          </cell>
          <cell r="E5971" t="str">
            <v>R=A1D</v>
          </cell>
          <cell r="F5971">
            <v>3</v>
          </cell>
          <cell r="G5971">
            <v>38482</v>
          </cell>
          <cell r="H5971">
            <v>999</v>
          </cell>
          <cell r="I5971">
            <v>3</v>
          </cell>
          <cell r="J5971">
            <v>1</v>
          </cell>
        </row>
        <row r="5972">
          <cell r="A5972" t="str">
            <v>SLT5</v>
          </cell>
          <cell r="B5972" t="str">
            <v>Secondary Service Less than 5 kW</v>
          </cell>
          <cell r="C5972">
            <v>30</v>
          </cell>
          <cell r="D5972">
            <v>25</v>
          </cell>
          <cell r="E5972" t="str">
            <v>R=A1D</v>
          </cell>
          <cell r="F5972">
            <v>3</v>
          </cell>
          <cell r="G5972">
            <v>38419</v>
          </cell>
          <cell r="H5972">
            <v>999</v>
          </cell>
          <cell r="I5972">
            <v>4</v>
          </cell>
          <cell r="J5972">
            <v>2</v>
          </cell>
        </row>
        <row r="5973">
          <cell r="A5973" t="str">
            <v>SLT5</v>
          </cell>
          <cell r="B5973" t="str">
            <v>Secondary Service Less than 5 kW</v>
          </cell>
          <cell r="C5973">
            <v>30</v>
          </cell>
          <cell r="D5973">
            <v>25</v>
          </cell>
          <cell r="E5973" t="str">
            <v>R=A1D</v>
          </cell>
          <cell r="F5973">
            <v>3</v>
          </cell>
          <cell r="G5973">
            <v>37993</v>
          </cell>
          <cell r="H5973">
            <v>999</v>
          </cell>
          <cell r="I5973">
            <v>3</v>
          </cell>
          <cell r="J5973">
            <v>1</v>
          </cell>
        </row>
        <row r="5974">
          <cell r="A5974" t="str">
            <v>SLT5</v>
          </cell>
          <cell r="B5974" t="str">
            <v>Secondary Service Less than 5 kW</v>
          </cell>
          <cell r="C5974">
            <v>30</v>
          </cell>
          <cell r="D5974">
            <v>25</v>
          </cell>
          <cell r="E5974" t="str">
            <v>R=A1D</v>
          </cell>
          <cell r="F5974">
            <v>3</v>
          </cell>
          <cell r="G5974">
            <v>38533</v>
          </cell>
          <cell r="H5974">
            <v>999</v>
          </cell>
          <cell r="I5974">
            <v>4</v>
          </cell>
          <cell r="J5974">
            <v>5</v>
          </cell>
        </row>
        <row r="5975">
          <cell r="A5975" t="str">
            <v>SLT5</v>
          </cell>
          <cell r="B5975" t="str">
            <v>Secondary Service Less than 5 kW</v>
          </cell>
          <cell r="C5975">
            <v>30</v>
          </cell>
          <cell r="D5975">
            <v>20</v>
          </cell>
          <cell r="E5975" t="str">
            <v>R=A1DND</v>
          </cell>
          <cell r="F5975">
            <v>3</v>
          </cell>
          <cell r="G5975">
            <v>38533</v>
          </cell>
          <cell r="H5975">
            <v>999</v>
          </cell>
          <cell r="I5975">
            <v>4</v>
          </cell>
          <cell r="J5975">
            <v>1</v>
          </cell>
        </row>
        <row r="5976">
          <cell r="A5976" t="str">
            <v>SLT5</v>
          </cell>
          <cell r="B5976" t="str">
            <v>Secondary Service Less than 5 kW</v>
          </cell>
          <cell r="C5976">
            <v>30</v>
          </cell>
          <cell r="D5976">
            <v>25</v>
          </cell>
          <cell r="E5976" t="str">
            <v>R=A1D</v>
          </cell>
          <cell r="F5976">
            <v>3</v>
          </cell>
          <cell r="G5976">
            <v>38075</v>
          </cell>
          <cell r="H5976">
            <v>999</v>
          </cell>
          <cell r="I5976">
            <v>4</v>
          </cell>
          <cell r="J5976">
            <v>1</v>
          </cell>
        </row>
        <row r="5977">
          <cell r="A5977" t="str">
            <v>SLT5</v>
          </cell>
          <cell r="B5977" t="str">
            <v>Secondary Service Less than 5 kW</v>
          </cell>
          <cell r="C5977">
            <v>30</v>
          </cell>
          <cell r="D5977">
            <v>25</v>
          </cell>
          <cell r="E5977" t="str">
            <v>R=PWS</v>
          </cell>
          <cell r="F5977">
            <v>3</v>
          </cell>
          <cell r="H5977">
            <v>480</v>
          </cell>
          <cell r="I5977">
            <v>3</v>
          </cell>
          <cell r="J5977">
            <v>1</v>
          </cell>
        </row>
        <row r="5978">
          <cell r="A5978" t="str">
            <v>SLT5</v>
          </cell>
          <cell r="B5978" t="str">
            <v>Secondary Service Less than 5 kW</v>
          </cell>
          <cell r="C5978">
            <v>30</v>
          </cell>
          <cell r="D5978">
            <v>25</v>
          </cell>
          <cell r="E5978" t="str">
            <v>R=K2WS</v>
          </cell>
          <cell r="F5978">
            <v>3</v>
          </cell>
          <cell r="H5978">
            <v>480</v>
          </cell>
          <cell r="I5978">
            <v>3</v>
          </cell>
          <cell r="J5978">
            <v>1</v>
          </cell>
        </row>
        <row r="5979">
          <cell r="A5979" t="str">
            <v>SLT5</v>
          </cell>
          <cell r="B5979" t="str">
            <v>Secondary Service Less than 5 kW</v>
          </cell>
          <cell r="C5979">
            <v>30</v>
          </cell>
          <cell r="D5979">
            <v>25</v>
          </cell>
          <cell r="E5979" t="str">
            <v>R=A1D</v>
          </cell>
          <cell r="F5979">
            <v>3</v>
          </cell>
          <cell r="G5979">
            <v>37817</v>
          </cell>
          <cell r="H5979">
            <v>999</v>
          </cell>
          <cell r="I5979">
            <v>3</v>
          </cell>
          <cell r="J5979">
            <v>1</v>
          </cell>
        </row>
        <row r="5980">
          <cell r="A5980" t="str">
            <v>SLT5</v>
          </cell>
          <cell r="B5980" t="str">
            <v>Secondary Service Less than 5 kW</v>
          </cell>
          <cell r="C5980">
            <v>30</v>
          </cell>
          <cell r="D5980">
            <v>25</v>
          </cell>
          <cell r="E5980" t="str">
            <v>R=A1D</v>
          </cell>
          <cell r="F5980">
            <v>3</v>
          </cell>
          <cell r="G5980">
            <v>36405</v>
          </cell>
          <cell r="H5980">
            <v>999</v>
          </cell>
          <cell r="I5980">
            <v>4</v>
          </cell>
          <cell r="J5980">
            <v>2</v>
          </cell>
        </row>
        <row r="5981">
          <cell r="A5981" t="str">
            <v>SLT5</v>
          </cell>
          <cell r="B5981" t="str">
            <v>Secondary Service Less than 5 kW</v>
          </cell>
          <cell r="C5981">
            <v>30</v>
          </cell>
          <cell r="D5981">
            <v>20</v>
          </cell>
          <cell r="E5981" t="str">
            <v>R=S6S</v>
          </cell>
          <cell r="F5981">
            <v>3</v>
          </cell>
          <cell r="G5981">
            <v>36524</v>
          </cell>
          <cell r="H5981">
            <v>240</v>
          </cell>
          <cell r="I5981">
            <v>4</v>
          </cell>
          <cell r="J5981">
            <v>1</v>
          </cell>
        </row>
        <row r="5982">
          <cell r="A5982" t="str">
            <v>SLT5</v>
          </cell>
          <cell r="B5982" t="str">
            <v>Secondary Service Less than 5 kW</v>
          </cell>
          <cell r="C5982">
            <v>30</v>
          </cell>
          <cell r="D5982">
            <v>25</v>
          </cell>
          <cell r="E5982" t="str">
            <v>R=A1D</v>
          </cell>
          <cell r="F5982">
            <v>3</v>
          </cell>
          <cell r="G5982">
            <v>37676</v>
          </cell>
          <cell r="H5982">
            <v>999</v>
          </cell>
          <cell r="I5982">
            <v>3</v>
          </cell>
          <cell r="J5982">
            <v>2</v>
          </cell>
        </row>
        <row r="5983">
          <cell r="A5983" t="str">
            <v>SLT5</v>
          </cell>
          <cell r="B5983" t="str">
            <v>Secondary Service Less than 5 kW</v>
          </cell>
          <cell r="C5983">
            <v>30</v>
          </cell>
          <cell r="D5983">
            <v>25</v>
          </cell>
          <cell r="E5983" t="str">
            <v>R=A1D</v>
          </cell>
          <cell r="F5983">
            <v>3</v>
          </cell>
          <cell r="G5983">
            <v>37656</v>
          </cell>
          <cell r="H5983">
            <v>999</v>
          </cell>
          <cell r="I5983">
            <v>4</v>
          </cell>
          <cell r="J5983">
            <v>3</v>
          </cell>
        </row>
        <row r="5984">
          <cell r="A5984" t="str">
            <v>SLT5</v>
          </cell>
          <cell r="B5984" t="str">
            <v>Secondary Service Less than 5 kW</v>
          </cell>
          <cell r="C5984">
            <v>30</v>
          </cell>
          <cell r="D5984">
            <v>25</v>
          </cell>
          <cell r="E5984" t="str">
            <v>R=A1RL</v>
          </cell>
          <cell r="F5984">
            <v>3</v>
          </cell>
          <cell r="G5984">
            <v>38636</v>
          </cell>
          <cell r="H5984">
            <v>999</v>
          </cell>
          <cell r="I5984">
            <v>3</v>
          </cell>
          <cell r="J5984">
            <v>2</v>
          </cell>
        </row>
        <row r="5985">
          <cell r="A5985" t="str">
            <v>SLT5</v>
          </cell>
          <cell r="B5985" t="str">
            <v>Secondary Service Less than 5 kW</v>
          </cell>
          <cell r="C5985">
            <v>30</v>
          </cell>
          <cell r="D5985">
            <v>25</v>
          </cell>
          <cell r="E5985" t="str">
            <v>R=A1R</v>
          </cell>
          <cell r="F5985">
            <v>3</v>
          </cell>
          <cell r="G5985">
            <v>39343</v>
          </cell>
          <cell r="H5985">
            <v>999</v>
          </cell>
          <cell r="I5985">
            <v>3</v>
          </cell>
          <cell r="J5985">
            <v>3</v>
          </cell>
        </row>
        <row r="5986">
          <cell r="A5986" t="str">
            <v>SLT5</v>
          </cell>
          <cell r="B5986" t="str">
            <v>Secondary Service Less than 5 kW</v>
          </cell>
          <cell r="C5986">
            <v>30</v>
          </cell>
          <cell r="D5986">
            <v>20</v>
          </cell>
          <cell r="E5986" t="str">
            <v>R=ABS7</v>
          </cell>
          <cell r="F5986">
            <v>3</v>
          </cell>
          <cell r="G5986">
            <v>39314</v>
          </cell>
          <cell r="H5986">
            <v>240</v>
          </cell>
          <cell r="I5986">
            <v>4</v>
          </cell>
          <cell r="J5986">
            <v>3</v>
          </cell>
        </row>
        <row r="5987">
          <cell r="A5987" t="str">
            <v>SLT5</v>
          </cell>
          <cell r="B5987" t="str">
            <v>Secondary Service Less than 5 kW</v>
          </cell>
          <cell r="C5987">
            <v>30</v>
          </cell>
          <cell r="D5987">
            <v>25</v>
          </cell>
          <cell r="E5987" t="str">
            <v>R=A1D</v>
          </cell>
          <cell r="F5987">
            <v>3</v>
          </cell>
          <cell r="G5987">
            <v>39784</v>
          </cell>
          <cell r="H5987">
            <v>999</v>
          </cell>
          <cell r="I5987">
            <v>3</v>
          </cell>
          <cell r="J5987">
            <v>10</v>
          </cell>
        </row>
        <row r="5988">
          <cell r="A5988" t="str">
            <v>SLT5</v>
          </cell>
          <cell r="B5988" t="str">
            <v>Secondary Service Less than 5 kW</v>
          </cell>
          <cell r="C5988">
            <v>30</v>
          </cell>
          <cell r="D5988">
            <v>25</v>
          </cell>
          <cell r="E5988" t="str">
            <v>R=A1D</v>
          </cell>
          <cell r="F5988">
            <v>3</v>
          </cell>
          <cell r="H5988">
            <v>240</v>
          </cell>
          <cell r="I5988">
            <v>4</v>
          </cell>
          <cell r="J5988">
            <v>17</v>
          </cell>
        </row>
        <row r="5989">
          <cell r="A5989" t="str">
            <v>SLT5</v>
          </cell>
          <cell r="B5989" t="str">
            <v>Secondary Service Less than 5 kW</v>
          </cell>
          <cell r="C5989">
            <v>30</v>
          </cell>
          <cell r="D5989">
            <v>20</v>
          </cell>
          <cell r="E5989" t="str">
            <v>R=VM62S</v>
          </cell>
          <cell r="F5989">
            <v>3</v>
          </cell>
          <cell r="H5989">
            <v>480</v>
          </cell>
          <cell r="I5989">
            <v>3</v>
          </cell>
          <cell r="J5989">
            <v>2</v>
          </cell>
        </row>
        <row r="5990">
          <cell r="A5990" t="str">
            <v>SLT5</v>
          </cell>
          <cell r="B5990" t="str">
            <v>Secondary Service Less than 5 kW</v>
          </cell>
          <cell r="C5990">
            <v>30</v>
          </cell>
          <cell r="D5990">
            <v>25</v>
          </cell>
          <cell r="E5990" t="str">
            <v>R=A1D</v>
          </cell>
          <cell r="F5990">
            <v>3</v>
          </cell>
          <cell r="G5990">
            <v>38257</v>
          </cell>
          <cell r="H5990">
            <v>999</v>
          </cell>
          <cell r="I5990">
            <v>3</v>
          </cell>
          <cell r="J5990">
            <v>1</v>
          </cell>
        </row>
        <row r="5991">
          <cell r="A5991" t="str">
            <v>SLT5</v>
          </cell>
          <cell r="B5991" t="str">
            <v>Secondary Service Less than 5 kW</v>
          </cell>
          <cell r="C5991">
            <v>30</v>
          </cell>
          <cell r="D5991">
            <v>25</v>
          </cell>
          <cell r="E5991" t="str">
            <v>R=DXS2</v>
          </cell>
          <cell r="F5991">
            <v>3</v>
          </cell>
          <cell r="H5991">
            <v>240</v>
          </cell>
          <cell r="I5991">
            <v>3</v>
          </cell>
          <cell r="J5991">
            <v>1</v>
          </cell>
        </row>
        <row r="5992">
          <cell r="A5992" t="str">
            <v>SLT5</v>
          </cell>
          <cell r="B5992" t="str">
            <v>Secondary Service Less than 5 kW</v>
          </cell>
          <cell r="C5992">
            <v>30</v>
          </cell>
          <cell r="D5992">
            <v>20</v>
          </cell>
          <cell r="E5992" t="str">
            <v>R=ABS5</v>
          </cell>
          <cell r="F5992">
            <v>3</v>
          </cell>
          <cell r="G5992">
            <v>37628</v>
          </cell>
          <cell r="H5992">
            <v>480</v>
          </cell>
          <cell r="I5992">
            <v>3</v>
          </cell>
          <cell r="J5992">
            <v>2</v>
          </cell>
        </row>
        <row r="5993">
          <cell r="A5993" t="str">
            <v>SLT5</v>
          </cell>
          <cell r="B5993" t="str">
            <v>Secondary Service Less than 5 kW</v>
          </cell>
          <cell r="C5993">
            <v>30</v>
          </cell>
          <cell r="D5993">
            <v>25</v>
          </cell>
          <cell r="E5993" t="str">
            <v>R=VM66S</v>
          </cell>
          <cell r="F5993">
            <v>3</v>
          </cell>
          <cell r="G5993">
            <v>35916</v>
          </cell>
          <cell r="H5993">
            <v>240</v>
          </cell>
          <cell r="I5993">
            <v>4</v>
          </cell>
          <cell r="J5993">
            <v>1</v>
          </cell>
        </row>
        <row r="5994">
          <cell r="A5994" t="str">
            <v>SLT5</v>
          </cell>
          <cell r="B5994" t="str">
            <v>Secondary Service Less than 5 kW</v>
          </cell>
          <cell r="C5994">
            <v>30</v>
          </cell>
          <cell r="D5994">
            <v>25</v>
          </cell>
          <cell r="E5994" t="str">
            <v>R=A1D</v>
          </cell>
          <cell r="F5994">
            <v>3</v>
          </cell>
          <cell r="G5994">
            <v>36404</v>
          </cell>
          <cell r="H5994">
            <v>999</v>
          </cell>
          <cell r="I5994">
            <v>3</v>
          </cell>
          <cell r="J5994">
            <v>1</v>
          </cell>
        </row>
        <row r="5995">
          <cell r="A5995" t="str">
            <v>SLT5</v>
          </cell>
          <cell r="B5995" t="str">
            <v>Secondary Service Less than 5 kW</v>
          </cell>
          <cell r="C5995">
            <v>30</v>
          </cell>
          <cell r="D5995">
            <v>20</v>
          </cell>
          <cell r="E5995" t="str">
            <v>R=S6S</v>
          </cell>
          <cell r="F5995">
            <v>3</v>
          </cell>
          <cell r="G5995">
            <v>36529</v>
          </cell>
          <cell r="H5995">
            <v>240</v>
          </cell>
          <cell r="I5995">
            <v>4</v>
          </cell>
          <cell r="J5995">
            <v>1</v>
          </cell>
        </row>
        <row r="5996">
          <cell r="A5996" t="str">
            <v>SLT5</v>
          </cell>
          <cell r="B5996" t="str">
            <v>Secondary Service Less than 5 kW</v>
          </cell>
          <cell r="C5996">
            <v>30</v>
          </cell>
          <cell r="D5996">
            <v>20</v>
          </cell>
          <cell r="E5996" t="str">
            <v>R=A1D</v>
          </cell>
          <cell r="F5996">
            <v>3</v>
          </cell>
          <cell r="G5996">
            <v>36526</v>
          </cell>
          <cell r="H5996">
            <v>999</v>
          </cell>
          <cell r="I5996">
            <v>4</v>
          </cell>
          <cell r="J5996">
            <v>1</v>
          </cell>
        </row>
        <row r="5997">
          <cell r="A5997" t="str">
            <v>SLT5</v>
          </cell>
          <cell r="B5997" t="str">
            <v>Secondary Service Less than 5 kW</v>
          </cell>
          <cell r="C5997">
            <v>30</v>
          </cell>
          <cell r="D5997">
            <v>20</v>
          </cell>
          <cell r="E5997" t="str">
            <v>R=A1D</v>
          </cell>
          <cell r="F5997">
            <v>3</v>
          </cell>
          <cell r="G5997">
            <v>36405</v>
          </cell>
          <cell r="H5997">
            <v>999</v>
          </cell>
          <cell r="I5997">
            <v>3</v>
          </cell>
          <cell r="J5997">
            <v>1</v>
          </cell>
        </row>
        <row r="5998">
          <cell r="A5998" t="str">
            <v>SLT5</v>
          </cell>
          <cell r="B5998" t="str">
            <v>Secondary Service Less than 5 kW</v>
          </cell>
          <cell r="C5998">
            <v>30</v>
          </cell>
          <cell r="D5998">
            <v>25</v>
          </cell>
          <cell r="E5998" t="str">
            <v>R=A1D</v>
          </cell>
          <cell r="F5998">
            <v>3</v>
          </cell>
          <cell r="G5998">
            <v>37012</v>
          </cell>
          <cell r="H5998">
            <v>999</v>
          </cell>
          <cell r="I5998">
            <v>3</v>
          </cell>
          <cell r="J5998">
            <v>2</v>
          </cell>
        </row>
        <row r="5999">
          <cell r="A5999" t="str">
            <v>SLT5</v>
          </cell>
          <cell r="B5999" t="str">
            <v>Secondary Service Less than 5 kW</v>
          </cell>
          <cell r="C5999">
            <v>30</v>
          </cell>
          <cell r="D5999">
            <v>25</v>
          </cell>
          <cell r="E5999" t="str">
            <v>R=A1D</v>
          </cell>
          <cell r="F5999">
            <v>3</v>
          </cell>
          <cell r="G5999">
            <v>37095</v>
          </cell>
          <cell r="H5999">
            <v>999</v>
          </cell>
          <cell r="I5999">
            <v>4</v>
          </cell>
          <cell r="J5999">
            <v>3</v>
          </cell>
        </row>
        <row r="6000">
          <cell r="A6000" t="str">
            <v>SLT5</v>
          </cell>
          <cell r="B6000" t="str">
            <v>Secondary Service Less than 5 kW</v>
          </cell>
          <cell r="C6000">
            <v>30</v>
          </cell>
          <cell r="D6000">
            <v>25</v>
          </cell>
          <cell r="E6000" t="str">
            <v>R=A1D</v>
          </cell>
          <cell r="F6000">
            <v>3</v>
          </cell>
          <cell r="G6000">
            <v>37208</v>
          </cell>
          <cell r="H6000">
            <v>999</v>
          </cell>
          <cell r="I6000">
            <v>4</v>
          </cell>
          <cell r="J6000">
            <v>2</v>
          </cell>
        </row>
        <row r="6001">
          <cell r="A6001" t="str">
            <v>SLT5</v>
          </cell>
          <cell r="B6001" t="str">
            <v>Secondary Service Less than 5 kW</v>
          </cell>
          <cell r="C6001">
            <v>30</v>
          </cell>
          <cell r="D6001">
            <v>25</v>
          </cell>
          <cell r="E6001" t="str">
            <v>R=A1D</v>
          </cell>
          <cell r="F6001">
            <v>3</v>
          </cell>
          <cell r="G6001">
            <v>38874</v>
          </cell>
          <cell r="H6001">
            <v>999</v>
          </cell>
          <cell r="I6001">
            <v>4</v>
          </cell>
          <cell r="J6001">
            <v>1</v>
          </cell>
        </row>
        <row r="6002">
          <cell r="A6002" t="str">
            <v>SLT5</v>
          </cell>
          <cell r="B6002" t="str">
            <v>Secondary Service Less than 5 kW</v>
          </cell>
          <cell r="C6002">
            <v>30</v>
          </cell>
          <cell r="D6002">
            <v>25</v>
          </cell>
          <cell r="E6002" t="str">
            <v>R=A1D</v>
          </cell>
          <cell r="F6002">
            <v>3</v>
          </cell>
          <cell r="G6002">
            <v>38832</v>
          </cell>
          <cell r="H6002">
            <v>999</v>
          </cell>
          <cell r="I6002">
            <v>4</v>
          </cell>
          <cell r="J6002">
            <v>1</v>
          </cell>
        </row>
        <row r="6003">
          <cell r="A6003" t="str">
            <v>SLT5</v>
          </cell>
          <cell r="B6003" t="str">
            <v>Secondary Service Less than 5 kW</v>
          </cell>
          <cell r="C6003">
            <v>30</v>
          </cell>
          <cell r="D6003">
            <v>25</v>
          </cell>
          <cell r="E6003" t="str">
            <v>R=A1R</v>
          </cell>
          <cell r="F6003">
            <v>3</v>
          </cell>
          <cell r="G6003">
            <v>39051</v>
          </cell>
          <cell r="H6003">
            <v>999</v>
          </cell>
          <cell r="I6003">
            <v>4</v>
          </cell>
          <cell r="J6003">
            <v>2</v>
          </cell>
        </row>
        <row r="6004">
          <cell r="A6004" t="str">
            <v>SLT5</v>
          </cell>
          <cell r="B6004" t="str">
            <v>Secondary Service Less than 5 kW</v>
          </cell>
          <cell r="C6004">
            <v>30</v>
          </cell>
          <cell r="D6004">
            <v>25</v>
          </cell>
          <cell r="E6004" t="str">
            <v>R=A1R</v>
          </cell>
          <cell r="F6004">
            <v>3</v>
          </cell>
          <cell r="G6004">
            <v>39020</v>
          </cell>
          <cell r="H6004">
            <v>999</v>
          </cell>
          <cell r="I6004">
            <v>3</v>
          </cell>
          <cell r="J6004">
            <v>1</v>
          </cell>
        </row>
        <row r="6005">
          <cell r="A6005" t="str">
            <v>SLT5</v>
          </cell>
          <cell r="B6005" t="str">
            <v>Secondary Service Less than 5 kW</v>
          </cell>
          <cell r="C6005">
            <v>30</v>
          </cell>
          <cell r="D6005">
            <v>20</v>
          </cell>
          <cell r="E6005" t="str">
            <v>R=ABS7</v>
          </cell>
          <cell r="F6005">
            <v>3</v>
          </cell>
          <cell r="G6005">
            <v>39295</v>
          </cell>
          <cell r="H6005">
            <v>240</v>
          </cell>
          <cell r="I6005">
            <v>4</v>
          </cell>
          <cell r="J6005">
            <v>6</v>
          </cell>
        </row>
        <row r="6006">
          <cell r="A6006" t="str">
            <v>SLT5</v>
          </cell>
          <cell r="B6006" t="str">
            <v>Secondary Service Less than 5 kW</v>
          </cell>
          <cell r="C6006">
            <v>30</v>
          </cell>
          <cell r="D6006">
            <v>25</v>
          </cell>
          <cell r="E6006" t="str">
            <v>R=A1R</v>
          </cell>
          <cell r="F6006">
            <v>3</v>
          </cell>
          <cell r="G6006">
            <v>39232</v>
          </cell>
          <cell r="H6006">
            <v>999</v>
          </cell>
          <cell r="I6006">
            <v>3</v>
          </cell>
          <cell r="J6006">
            <v>2</v>
          </cell>
        </row>
        <row r="6007">
          <cell r="A6007" t="str">
            <v>SLT5</v>
          </cell>
          <cell r="B6007" t="str">
            <v>Secondary Service Less than 5 kW</v>
          </cell>
          <cell r="C6007">
            <v>30</v>
          </cell>
          <cell r="D6007">
            <v>25</v>
          </cell>
          <cell r="E6007" t="str">
            <v>R=A1R</v>
          </cell>
          <cell r="F6007">
            <v>3</v>
          </cell>
          <cell r="G6007">
            <v>39308</v>
          </cell>
          <cell r="H6007">
            <v>999</v>
          </cell>
          <cell r="I6007">
            <v>3</v>
          </cell>
          <cell r="J6007">
            <v>3</v>
          </cell>
        </row>
        <row r="6008">
          <cell r="A6008" t="str">
            <v>SLT5</v>
          </cell>
          <cell r="B6008" t="str">
            <v>Secondary Service Less than 5 kW</v>
          </cell>
          <cell r="C6008">
            <v>30</v>
          </cell>
          <cell r="D6008">
            <v>25</v>
          </cell>
          <cell r="E6008" t="str">
            <v>R=A1D</v>
          </cell>
          <cell r="F6008">
            <v>3</v>
          </cell>
          <cell r="G6008">
            <v>39472</v>
          </cell>
          <cell r="H6008">
            <v>999</v>
          </cell>
          <cell r="I6008">
            <v>4</v>
          </cell>
          <cell r="J6008">
            <v>1</v>
          </cell>
        </row>
        <row r="6009">
          <cell r="A6009" t="str">
            <v>SLT5</v>
          </cell>
          <cell r="B6009" t="str">
            <v>Secondary Service Less than 5 kW</v>
          </cell>
          <cell r="C6009">
            <v>30</v>
          </cell>
          <cell r="D6009">
            <v>25</v>
          </cell>
          <cell r="E6009" t="str">
            <v>R=A1D</v>
          </cell>
          <cell r="F6009">
            <v>3</v>
          </cell>
          <cell r="G6009">
            <v>39989</v>
          </cell>
          <cell r="H6009">
            <v>999</v>
          </cell>
          <cell r="I6009">
            <v>4</v>
          </cell>
          <cell r="J6009">
            <v>7</v>
          </cell>
        </row>
        <row r="6010">
          <cell r="A6010" t="str">
            <v>SLT5</v>
          </cell>
          <cell r="B6010" t="str">
            <v>Secondary Service Less than 5 kW</v>
          </cell>
          <cell r="C6010">
            <v>30</v>
          </cell>
          <cell r="D6010">
            <v>25</v>
          </cell>
          <cell r="E6010" t="str">
            <v>R=A1D+</v>
          </cell>
          <cell r="F6010">
            <v>3</v>
          </cell>
          <cell r="G6010">
            <v>40070</v>
          </cell>
          <cell r="H6010">
            <v>999</v>
          </cell>
          <cell r="I6010">
            <v>4</v>
          </cell>
          <cell r="J6010">
            <v>2</v>
          </cell>
        </row>
        <row r="6011">
          <cell r="A6011" t="str">
            <v>SLT5</v>
          </cell>
          <cell r="B6011" t="str">
            <v>Secondary Service Less than 5 kW</v>
          </cell>
          <cell r="C6011">
            <v>30</v>
          </cell>
          <cell r="D6011">
            <v>20</v>
          </cell>
          <cell r="E6011" t="str">
            <v>R=A1D</v>
          </cell>
          <cell r="F6011">
            <v>3</v>
          </cell>
          <cell r="H6011">
            <v>999</v>
          </cell>
          <cell r="I6011">
            <v>3</v>
          </cell>
          <cell r="J6011">
            <v>7</v>
          </cell>
        </row>
        <row r="6012">
          <cell r="A6012" t="str">
            <v>SLT5</v>
          </cell>
          <cell r="B6012" t="str">
            <v>Secondary Service Less than 5 kW</v>
          </cell>
          <cell r="C6012">
            <v>30</v>
          </cell>
          <cell r="D6012">
            <v>20</v>
          </cell>
          <cell r="E6012" t="str">
            <v>R=DDS2</v>
          </cell>
          <cell r="F6012">
            <v>3</v>
          </cell>
          <cell r="H6012">
            <v>240</v>
          </cell>
          <cell r="I6012">
            <v>4</v>
          </cell>
          <cell r="J6012">
            <v>1</v>
          </cell>
        </row>
        <row r="6013">
          <cell r="A6013" t="str">
            <v>SLT5</v>
          </cell>
          <cell r="B6013" t="str">
            <v>Secondary Service Less than 5 kW</v>
          </cell>
          <cell r="C6013">
            <v>30</v>
          </cell>
          <cell r="D6013">
            <v>25</v>
          </cell>
          <cell r="E6013" t="str">
            <v>R=A1D</v>
          </cell>
          <cell r="F6013">
            <v>3</v>
          </cell>
          <cell r="H6013">
            <v>120</v>
          </cell>
          <cell r="I6013">
            <v>4</v>
          </cell>
          <cell r="J6013">
            <v>1</v>
          </cell>
        </row>
        <row r="6014">
          <cell r="A6014" t="str">
            <v>SLT5</v>
          </cell>
          <cell r="B6014" t="str">
            <v>Secondary Service Less than 5 kW</v>
          </cell>
          <cell r="C6014">
            <v>30</v>
          </cell>
          <cell r="D6014">
            <v>25</v>
          </cell>
          <cell r="E6014" t="str">
            <v>R=A1D</v>
          </cell>
          <cell r="F6014">
            <v>3</v>
          </cell>
          <cell r="G6014">
            <v>38545</v>
          </cell>
          <cell r="H6014">
            <v>999</v>
          </cell>
          <cell r="I6014">
            <v>3</v>
          </cell>
          <cell r="J6014">
            <v>5</v>
          </cell>
        </row>
        <row r="6015">
          <cell r="A6015" t="str">
            <v>SLT5</v>
          </cell>
          <cell r="B6015" t="str">
            <v>Secondary Service Less than 5 kW</v>
          </cell>
          <cell r="C6015">
            <v>30</v>
          </cell>
          <cell r="D6015">
            <v>25</v>
          </cell>
          <cell r="E6015" t="str">
            <v>R=A3D</v>
          </cell>
          <cell r="F6015">
            <v>3</v>
          </cell>
          <cell r="G6015">
            <v>38181</v>
          </cell>
          <cell r="H6015">
            <v>999</v>
          </cell>
          <cell r="I6015">
            <v>4</v>
          </cell>
          <cell r="J6015">
            <v>2</v>
          </cell>
        </row>
        <row r="6016">
          <cell r="A6016" t="str">
            <v>SLT5</v>
          </cell>
          <cell r="B6016" t="str">
            <v>Secondary Service Less than 5 kW</v>
          </cell>
          <cell r="C6016">
            <v>30</v>
          </cell>
          <cell r="D6016">
            <v>20</v>
          </cell>
          <cell r="E6016" t="str">
            <v>R=AXS4</v>
          </cell>
          <cell r="F6016">
            <v>3</v>
          </cell>
          <cell r="H6016">
            <v>999</v>
          </cell>
          <cell r="I6016">
            <v>4</v>
          </cell>
          <cell r="J6016">
            <v>3</v>
          </cell>
        </row>
        <row r="6017">
          <cell r="A6017" t="str">
            <v>SLT5</v>
          </cell>
          <cell r="B6017" t="str">
            <v>Secondary Service Less than 5 kW</v>
          </cell>
          <cell r="C6017">
            <v>30</v>
          </cell>
          <cell r="D6017">
            <v>25</v>
          </cell>
          <cell r="E6017" t="str">
            <v>R=SV4SD</v>
          </cell>
          <cell r="F6017">
            <v>3</v>
          </cell>
          <cell r="H6017">
            <v>208</v>
          </cell>
          <cell r="I6017">
            <v>4</v>
          </cell>
          <cell r="J6017">
            <v>1</v>
          </cell>
        </row>
        <row r="6018">
          <cell r="A6018" t="str">
            <v>SLT5</v>
          </cell>
          <cell r="B6018" t="str">
            <v>Secondary Service Less than 5 kW</v>
          </cell>
          <cell r="C6018">
            <v>30</v>
          </cell>
          <cell r="D6018">
            <v>25</v>
          </cell>
          <cell r="E6018" t="str">
            <v>R=S2DS</v>
          </cell>
          <cell r="F6018">
            <v>3</v>
          </cell>
          <cell r="H6018">
            <v>480</v>
          </cell>
          <cell r="I6018">
            <v>3</v>
          </cell>
          <cell r="J6018">
            <v>2</v>
          </cell>
        </row>
        <row r="6019">
          <cell r="A6019" t="str">
            <v>SLT5</v>
          </cell>
          <cell r="B6019" t="str">
            <v>Secondary Service Less than 5 kW</v>
          </cell>
          <cell r="C6019">
            <v>30</v>
          </cell>
          <cell r="D6019">
            <v>25</v>
          </cell>
          <cell r="E6019" t="str">
            <v>R=A1D</v>
          </cell>
          <cell r="F6019">
            <v>3</v>
          </cell>
          <cell r="G6019">
            <v>36404</v>
          </cell>
          <cell r="H6019">
            <v>999</v>
          </cell>
          <cell r="I6019">
            <v>3</v>
          </cell>
          <cell r="J6019">
            <v>2</v>
          </cell>
        </row>
        <row r="6020">
          <cell r="A6020" t="str">
            <v>SLT5</v>
          </cell>
          <cell r="B6020" t="str">
            <v>Secondary Service Less than 5 kW</v>
          </cell>
          <cell r="C6020">
            <v>30</v>
          </cell>
          <cell r="D6020">
            <v>20</v>
          </cell>
          <cell r="E6020" t="str">
            <v>R=SL6S</v>
          </cell>
          <cell r="F6020">
            <v>3</v>
          </cell>
          <cell r="G6020">
            <v>36524</v>
          </cell>
          <cell r="H6020">
            <v>240</v>
          </cell>
          <cell r="I6020">
            <v>4</v>
          </cell>
          <cell r="J6020">
            <v>1</v>
          </cell>
        </row>
        <row r="6021">
          <cell r="A6021" t="str">
            <v>SLT5</v>
          </cell>
          <cell r="B6021" t="str">
            <v>Secondary Service Less than 5 kW</v>
          </cell>
          <cell r="C6021">
            <v>30</v>
          </cell>
          <cell r="D6021">
            <v>25</v>
          </cell>
          <cell r="E6021" t="str">
            <v>R=A1D</v>
          </cell>
          <cell r="F6021">
            <v>3</v>
          </cell>
          <cell r="G6021">
            <v>36558</v>
          </cell>
          <cell r="H6021">
            <v>999</v>
          </cell>
          <cell r="I6021">
            <v>3</v>
          </cell>
          <cell r="J6021">
            <v>1</v>
          </cell>
        </row>
        <row r="6022">
          <cell r="A6022" t="str">
            <v>SLT5</v>
          </cell>
          <cell r="B6022" t="str">
            <v>Secondary Service Less than 5 kW</v>
          </cell>
          <cell r="C6022">
            <v>30</v>
          </cell>
          <cell r="D6022">
            <v>25</v>
          </cell>
          <cell r="E6022" t="str">
            <v>R=A1D</v>
          </cell>
          <cell r="F6022">
            <v>3</v>
          </cell>
          <cell r="G6022">
            <v>36161</v>
          </cell>
          <cell r="H6022">
            <v>999</v>
          </cell>
          <cell r="I6022">
            <v>4</v>
          </cell>
          <cell r="J6022">
            <v>3</v>
          </cell>
        </row>
        <row r="6023">
          <cell r="A6023" t="str">
            <v>SLT5</v>
          </cell>
          <cell r="B6023" t="str">
            <v>Secondary Service Less than 5 kW</v>
          </cell>
          <cell r="C6023">
            <v>30</v>
          </cell>
          <cell r="D6023">
            <v>25</v>
          </cell>
          <cell r="E6023" t="str">
            <v>R=A1D</v>
          </cell>
          <cell r="F6023">
            <v>3</v>
          </cell>
          <cell r="G6023">
            <v>36747</v>
          </cell>
          <cell r="H6023">
            <v>999</v>
          </cell>
          <cell r="I6023">
            <v>3</v>
          </cell>
          <cell r="J6023">
            <v>2</v>
          </cell>
        </row>
        <row r="6024">
          <cell r="A6024" t="str">
            <v>SLT5</v>
          </cell>
          <cell r="B6024" t="str">
            <v>Secondary Service Less than 5 kW</v>
          </cell>
          <cell r="C6024">
            <v>30</v>
          </cell>
          <cell r="D6024">
            <v>25</v>
          </cell>
          <cell r="E6024" t="str">
            <v>R=A1D</v>
          </cell>
          <cell r="F6024">
            <v>3</v>
          </cell>
          <cell r="G6024">
            <v>37117</v>
          </cell>
          <cell r="H6024">
            <v>999</v>
          </cell>
          <cell r="I6024">
            <v>3</v>
          </cell>
          <cell r="J6024">
            <v>1</v>
          </cell>
        </row>
        <row r="6025">
          <cell r="A6025" t="str">
            <v>SLT5</v>
          </cell>
          <cell r="B6025" t="str">
            <v>Secondary Service Less than 5 kW</v>
          </cell>
          <cell r="C6025">
            <v>30</v>
          </cell>
          <cell r="D6025">
            <v>25</v>
          </cell>
          <cell r="E6025" t="str">
            <v>R=A1D</v>
          </cell>
          <cell r="F6025">
            <v>3</v>
          </cell>
          <cell r="G6025">
            <v>37511</v>
          </cell>
          <cell r="H6025">
            <v>999</v>
          </cell>
          <cell r="I6025">
            <v>3</v>
          </cell>
          <cell r="J6025">
            <v>3</v>
          </cell>
        </row>
        <row r="6026">
          <cell r="A6026" t="str">
            <v>SLT5</v>
          </cell>
          <cell r="B6026" t="str">
            <v>Secondary Service Less than 5 kW</v>
          </cell>
          <cell r="C6026">
            <v>30</v>
          </cell>
          <cell r="D6026">
            <v>25</v>
          </cell>
          <cell r="E6026" t="str">
            <v>R=A1R</v>
          </cell>
          <cell r="F6026">
            <v>3</v>
          </cell>
          <cell r="G6026">
            <v>39309</v>
          </cell>
          <cell r="H6026">
            <v>999</v>
          </cell>
          <cell r="I6026">
            <v>4</v>
          </cell>
          <cell r="J6026">
            <v>5</v>
          </cell>
        </row>
        <row r="6027">
          <cell r="A6027" t="str">
            <v>SLT5</v>
          </cell>
          <cell r="B6027" t="str">
            <v>Secondary Service Less than 5 kW</v>
          </cell>
          <cell r="C6027">
            <v>30</v>
          </cell>
          <cell r="D6027">
            <v>25</v>
          </cell>
          <cell r="E6027" t="str">
            <v>R=A1D</v>
          </cell>
          <cell r="F6027">
            <v>3</v>
          </cell>
          <cell r="G6027">
            <v>39665</v>
          </cell>
          <cell r="H6027">
            <v>999</v>
          </cell>
          <cell r="I6027">
            <v>4</v>
          </cell>
          <cell r="J6027">
            <v>2</v>
          </cell>
        </row>
        <row r="6028">
          <cell r="A6028" t="str">
            <v>SLT5</v>
          </cell>
          <cell r="B6028" t="str">
            <v>Secondary Service Less than 5 kW</v>
          </cell>
          <cell r="C6028">
            <v>30</v>
          </cell>
          <cell r="D6028">
            <v>20</v>
          </cell>
          <cell r="E6028" t="str">
            <v>R=SL6S</v>
          </cell>
          <cell r="F6028">
            <v>3</v>
          </cell>
          <cell r="H6028">
            <v>240</v>
          </cell>
          <cell r="I6028">
            <v>4</v>
          </cell>
          <cell r="J6028">
            <v>4</v>
          </cell>
        </row>
        <row r="6029">
          <cell r="A6029" t="str">
            <v>SLT5</v>
          </cell>
          <cell r="B6029" t="str">
            <v>Secondary Service Less than 5 kW</v>
          </cell>
          <cell r="C6029">
            <v>30</v>
          </cell>
          <cell r="D6029">
            <v>25</v>
          </cell>
          <cell r="E6029" t="str">
            <v>R=D4S7H</v>
          </cell>
          <cell r="F6029">
            <v>3</v>
          </cell>
          <cell r="H6029">
            <v>0</v>
          </cell>
          <cell r="I6029">
            <v>0</v>
          </cell>
          <cell r="J6029">
            <v>5</v>
          </cell>
        </row>
        <row r="6030">
          <cell r="A6030" t="str">
            <v>SLT5</v>
          </cell>
          <cell r="B6030" t="str">
            <v>Secondary Service Less than 5 kW</v>
          </cell>
          <cell r="C6030">
            <v>30</v>
          </cell>
          <cell r="D6030">
            <v>20</v>
          </cell>
          <cell r="E6030" t="str">
            <v>R=A1D</v>
          </cell>
          <cell r="F6030">
            <v>3</v>
          </cell>
          <cell r="H6030">
            <v>999</v>
          </cell>
          <cell r="I6030">
            <v>4</v>
          </cell>
          <cell r="J6030">
            <v>7</v>
          </cell>
        </row>
        <row r="6031">
          <cell r="A6031" t="str">
            <v>SLT5</v>
          </cell>
          <cell r="B6031" t="str">
            <v>Secondary Service Less than 5 kW</v>
          </cell>
          <cell r="C6031">
            <v>30</v>
          </cell>
          <cell r="D6031">
            <v>20</v>
          </cell>
          <cell r="E6031" t="str">
            <v>R=K5WS</v>
          </cell>
          <cell r="F6031">
            <v>3</v>
          </cell>
          <cell r="H6031">
            <v>277</v>
          </cell>
          <cell r="I6031">
            <v>4</v>
          </cell>
          <cell r="J6031">
            <v>1</v>
          </cell>
        </row>
        <row r="6032">
          <cell r="A6032" t="str">
            <v>SLT5</v>
          </cell>
          <cell r="B6032" t="str">
            <v>Secondary Service Less than 5 kW</v>
          </cell>
          <cell r="C6032">
            <v>30</v>
          </cell>
          <cell r="D6032">
            <v>25</v>
          </cell>
          <cell r="E6032" t="str">
            <v>R=A1D</v>
          </cell>
          <cell r="F6032">
            <v>3</v>
          </cell>
          <cell r="G6032">
            <v>38482</v>
          </cell>
          <cell r="H6032">
            <v>999</v>
          </cell>
          <cell r="I6032">
            <v>4</v>
          </cell>
          <cell r="J6032">
            <v>1</v>
          </cell>
        </row>
        <row r="6033">
          <cell r="A6033" t="str">
            <v>SLT5</v>
          </cell>
          <cell r="B6033" t="str">
            <v>Secondary Service Less than 5 kW</v>
          </cell>
          <cell r="C6033">
            <v>30</v>
          </cell>
          <cell r="D6033">
            <v>25</v>
          </cell>
          <cell r="E6033" t="str">
            <v>R=A1RL</v>
          </cell>
          <cell r="F6033">
            <v>3</v>
          </cell>
          <cell r="G6033">
            <v>38182</v>
          </cell>
          <cell r="H6033">
            <v>999</v>
          </cell>
          <cell r="I6033">
            <v>3</v>
          </cell>
          <cell r="J6033">
            <v>1</v>
          </cell>
        </row>
        <row r="6034">
          <cell r="A6034" t="str">
            <v>SLT5</v>
          </cell>
          <cell r="B6034" t="str">
            <v>Secondary Service Less than 5 kW</v>
          </cell>
          <cell r="C6034">
            <v>30</v>
          </cell>
          <cell r="D6034">
            <v>25</v>
          </cell>
          <cell r="E6034" t="str">
            <v>R=A1D</v>
          </cell>
          <cell r="F6034">
            <v>3</v>
          </cell>
          <cell r="G6034">
            <v>37802</v>
          </cell>
          <cell r="H6034">
            <v>999</v>
          </cell>
          <cell r="I6034">
            <v>4</v>
          </cell>
          <cell r="J6034">
            <v>11</v>
          </cell>
        </row>
        <row r="6035">
          <cell r="A6035" t="str">
            <v>SLT5</v>
          </cell>
          <cell r="B6035" t="str">
            <v>Secondary Service Less than 5 kW</v>
          </cell>
          <cell r="C6035">
            <v>30</v>
          </cell>
          <cell r="D6035">
            <v>25</v>
          </cell>
          <cell r="E6035" t="str">
            <v>R=A1D</v>
          </cell>
          <cell r="F6035">
            <v>3</v>
          </cell>
          <cell r="H6035">
            <v>480</v>
          </cell>
          <cell r="I6035">
            <v>4</v>
          </cell>
          <cell r="J6035">
            <v>2</v>
          </cell>
        </row>
        <row r="6036">
          <cell r="A6036" t="str">
            <v>SLT5</v>
          </cell>
          <cell r="B6036" t="str">
            <v>Secondary Service Less than 5 kW</v>
          </cell>
          <cell r="C6036">
            <v>30</v>
          </cell>
          <cell r="D6036">
            <v>25</v>
          </cell>
          <cell r="E6036" t="str">
            <v>R=VM62S</v>
          </cell>
          <cell r="F6036">
            <v>3</v>
          </cell>
          <cell r="H6036">
            <v>240</v>
          </cell>
          <cell r="I6036">
            <v>3</v>
          </cell>
          <cell r="J6036">
            <v>1</v>
          </cell>
        </row>
        <row r="6037">
          <cell r="A6037" t="str">
            <v>SLT5</v>
          </cell>
          <cell r="B6037" t="str">
            <v>Secondary Service Less than 5 kW</v>
          </cell>
          <cell r="C6037">
            <v>30</v>
          </cell>
          <cell r="D6037">
            <v>25</v>
          </cell>
          <cell r="E6037" t="str">
            <v>R=A1D</v>
          </cell>
          <cell r="F6037">
            <v>3</v>
          </cell>
          <cell r="H6037">
            <v>999</v>
          </cell>
          <cell r="I6037">
            <v>4</v>
          </cell>
          <cell r="J6037">
            <v>3</v>
          </cell>
        </row>
        <row r="6038">
          <cell r="A6038" t="str">
            <v>SLT5</v>
          </cell>
          <cell r="B6038" t="str">
            <v>Secondary Service Less than 5 kW</v>
          </cell>
          <cell r="C6038">
            <v>30</v>
          </cell>
          <cell r="D6038">
            <v>25</v>
          </cell>
          <cell r="E6038" t="str">
            <v>R=A1D</v>
          </cell>
          <cell r="F6038">
            <v>3</v>
          </cell>
          <cell r="G6038">
            <v>36526</v>
          </cell>
          <cell r="H6038">
            <v>999</v>
          </cell>
          <cell r="I6038">
            <v>4</v>
          </cell>
          <cell r="J6038">
            <v>10</v>
          </cell>
        </row>
        <row r="6039">
          <cell r="A6039" t="str">
            <v>SLT5</v>
          </cell>
          <cell r="B6039" t="str">
            <v>Secondary Service Less than 5 kW</v>
          </cell>
          <cell r="C6039">
            <v>30</v>
          </cell>
          <cell r="D6039">
            <v>25</v>
          </cell>
          <cell r="E6039" t="str">
            <v>R=VM62S</v>
          </cell>
          <cell r="F6039">
            <v>3</v>
          </cell>
          <cell r="H6039">
            <v>480</v>
          </cell>
          <cell r="I6039">
            <v>3</v>
          </cell>
          <cell r="J6039">
            <v>1</v>
          </cell>
        </row>
        <row r="6040">
          <cell r="A6040" t="str">
            <v>SLT5</v>
          </cell>
          <cell r="B6040" t="str">
            <v>Secondary Service Less than 5 kW</v>
          </cell>
          <cell r="C6040">
            <v>30</v>
          </cell>
          <cell r="D6040">
            <v>25</v>
          </cell>
          <cell r="E6040" t="str">
            <v>R=A1D</v>
          </cell>
          <cell r="F6040">
            <v>3</v>
          </cell>
          <cell r="G6040">
            <v>39048</v>
          </cell>
          <cell r="H6040">
            <v>999</v>
          </cell>
          <cell r="I6040">
            <v>3</v>
          </cell>
          <cell r="J6040">
            <v>1</v>
          </cell>
        </row>
        <row r="6041">
          <cell r="A6041" t="str">
            <v>SLT5</v>
          </cell>
          <cell r="B6041" t="str">
            <v>Secondary Service Less than 5 kW</v>
          </cell>
          <cell r="C6041">
            <v>30</v>
          </cell>
          <cell r="D6041">
            <v>25</v>
          </cell>
          <cell r="E6041" t="str">
            <v>R=A1D</v>
          </cell>
          <cell r="F6041">
            <v>3</v>
          </cell>
          <cell r="G6041">
            <v>38959</v>
          </cell>
          <cell r="H6041">
            <v>999</v>
          </cell>
          <cell r="I6041">
            <v>3</v>
          </cell>
          <cell r="J6041">
            <v>2</v>
          </cell>
        </row>
        <row r="6042">
          <cell r="A6042" t="str">
            <v>SLT5</v>
          </cell>
          <cell r="B6042" t="str">
            <v>Secondary Service Less than 5 kW</v>
          </cell>
          <cell r="C6042">
            <v>30</v>
          </cell>
          <cell r="D6042">
            <v>25</v>
          </cell>
          <cell r="E6042" t="str">
            <v>R=A1R</v>
          </cell>
          <cell r="F6042">
            <v>3</v>
          </cell>
          <cell r="G6042">
            <v>39183</v>
          </cell>
          <cell r="H6042">
            <v>999</v>
          </cell>
          <cell r="I6042">
            <v>3</v>
          </cell>
          <cell r="J6042">
            <v>2</v>
          </cell>
        </row>
        <row r="6043">
          <cell r="A6043" t="str">
            <v>SLT5</v>
          </cell>
          <cell r="B6043" t="str">
            <v>Secondary Service Less than 5 kW</v>
          </cell>
          <cell r="C6043">
            <v>30</v>
          </cell>
          <cell r="D6043">
            <v>25</v>
          </cell>
          <cell r="E6043" t="str">
            <v>R=A1R</v>
          </cell>
          <cell r="F6043">
            <v>3</v>
          </cell>
          <cell r="G6043">
            <v>39161</v>
          </cell>
          <cell r="H6043">
            <v>999</v>
          </cell>
          <cell r="I6043">
            <v>4</v>
          </cell>
          <cell r="J6043">
            <v>1</v>
          </cell>
        </row>
        <row r="6044">
          <cell r="A6044" t="str">
            <v>SLT5</v>
          </cell>
          <cell r="B6044" t="str">
            <v>Secondary Service Less than 5 kW</v>
          </cell>
          <cell r="C6044">
            <v>30</v>
          </cell>
          <cell r="D6044">
            <v>25</v>
          </cell>
          <cell r="E6044" t="str">
            <v>R=A1D</v>
          </cell>
          <cell r="F6044">
            <v>3</v>
          </cell>
          <cell r="G6044">
            <v>39664</v>
          </cell>
          <cell r="H6044">
            <v>999</v>
          </cell>
          <cell r="I6044">
            <v>4</v>
          </cell>
          <cell r="J6044">
            <v>3</v>
          </cell>
        </row>
        <row r="6045">
          <cell r="A6045" t="str">
            <v>SLT5</v>
          </cell>
          <cell r="B6045" t="str">
            <v>Secondary Service Less than 5 kW</v>
          </cell>
          <cell r="C6045">
            <v>30</v>
          </cell>
          <cell r="D6045">
            <v>25</v>
          </cell>
          <cell r="E6045" t="str">
            <v>R=A1D</v>
          </cell>
          <cell r="F6045">
            <v>3</v>
          </cell>
          <cell r="G6045">
            <v>39764</v>
          </cell>
          <cell r="H6045">
            <v>999</v>
          </cell>
          <cell r="I6045">
            <v>4</v>
          </cell>
          <cell r="J6045">
            <v>8</v>
          </cell>
        </row>
        <row r="6046">
          <cell r="A6046" t="str">
            <v>SLT5</v>
          </cell>
          <cell r="B6046" t="str">
            <v>Secondary Service Less than 5 kW</v>
          </cell>
          <cell r="C6046">
            <v>30</v>
          </cell>
          <cell r="D6046">
            <v>25</v>
          </cell>
          <cell r="E6046" t="str">
            <v>R=SV4SD</v>
          </cell>
          <cell r="F6046">
            <v>3</v>
          </cell>
          <cell r="H6046">
            <v>120</v>
          </cell>
          <cell r="I6046">
            <v>4</v>
          </cell>
          <cell r="J6046">
            <v>1</v>
          </cell>
        </row>
        <row r="6047">
          <cell r="A6047" t="str">
            <v>SLT5</v>
          </cell>
          <cell r="B6047" t="str">
            <v>Secondary Service Less than 5 kW</v>
          </cell>
          <cell r="C6047">
            <v>30</v>
          </cell>
          <cell r="D6047">
            <v>20</v>
          </cell>
          <cell r="E6047" t="str">
            <v>R=SV4SD</v>
          </cell>
          <cell r="F6047">
            <v>3</v>
          </cell>
          <cell r="H6047">
            <v>240</v>
          </cell>
          <cell r="I6047">
            <v>3</v>
          </cell>
          <cell r="J6047">
            <v>2</v>
          </cell>
        </row>
        <row r="6048">
          <cell r="A6048" t="str">
            <v>SLT5</v>
          </cell>
          <cell r="B6048" t="str">
            <v>Secondary Service Less than 5 kW</v>
          </cell>
          <cell r="C6048">
            <v>30</v>
          </cell>
          <cell r="D6048">
            <v>20</v>
          </cell>
          <cell r="E6048" t="str">
            <v>R=PWSY</v>
          </cell>
          <cell r="F6048">
            <v>3</v>
          </cell>
          <cell r="H6048">
            <v>240</v>
          </cell>
          <cell r="I6048">
            <v>4</v>
          </cell>
          <cell r="J6048">
            <v>1</v>
          </cell>
        </row>
        <row r="6049">
          <cell r="A6049" t="str">
            <v>SLT5</v>
          </cell>
          <cell r="B6049" t="str">
            <v>Secondary Service Less than 5 kW</v>
          </cell>
          <cell r="C6049">
            <v>30</v>
          </cell>
          <cell r="D6049">
            <v>25</v>
          </cell>
          <cell r="E6049" t="str">
            <v>R=E1S7E</v>
          </cell>
          <cell r="F6049">
            <v>3</v>
          </cell>
          <cell r="H6049">
            <v>0</v>
          </cell>
          <cell r="I6049">
            <v>0</v>
          </cell>
          <cell r="J6049">
            <v>1</v>
          </cell>
        </row>
        <row r="6050">
          <cell r="A6050" t="str">
            <v>SLT5</v>
          </cell>
          <cell r="B6050" t="str">
            <v>Secondary Service Less than 5 kW</v>
          </cell>
          <cell r="C6050">
            <v>30</v>
          </cell>
          <cell r="D6050">
            <v>20</v>
          </cell>
          <cell r="E6050" t="str">
            <v>R=SL6S</v>
          </cell>
          <cell r="F6050">
            <v>3</v>
          </cell>
          <cell r="H6050">
            <v>240</v>
          </cell>
          <cell r="I6050">
            <v>4</v>
          </cell>
          <cell r="J6050">
            <v>15</v>
          </cell>
        </row>
        <row r="6051">
          <cell r="A6051" t="str">
            <v>SLT5</v>
          </cell>
          <cell r="B6051" t="str">
            <v>Secondary Service Less than 5 kW</v>
          </cell>
          <cell r="C6051">
            <v>30</v>
          </cell>
          <cell r="D6051">
            <v>20</v>
          </cell>
          <cell r="E6051" t="str">
            <v>R=A1TL</v>
          </cell>
          <cell r="F6051">
            <v>3</v>
          </cell>
          <cell r="G6051">
            <v>37993</v>
          </cell>
          <cell r="H6051">
            <v>999</v>
          </cell>
          <cell r="I6051">
            <v>4</v>
          </cell>
          <cell r="J6051">
            <v>1</v>
          </cell>
        </row>
        <row r="6052">
          <cell r="A6052" t="str">
            <v>SLT5</v>
          </cell>
          <cell r="B6052" t="str">
            <v>Secondary Service Less than 5 kW</v>
          </cell>
          <cell r="C6052">
            <v>30</v>
          </cell>
          <cell r="D6052">
            <v>25</v>
          </cell>
          <cell r="E6052" t="str">
            <v>R=A1D</v>
          </cell>
          <cell r="F6052">
            <v>3</v>
          </cell>
          <cell r="G6052">
            <v>37841</v>
          </cell>
          <cell r="H6052">
            <v>999</v>
          </cell>
          <cell r="I6052">
            <v>3</v>
          </cell>
          <cell r="J6052">
            <v>1</v>
          </cell>
        </row>
        <row r="6053">
          <cell r="A6053" t="str">
            <v>SLT5</v>
          </cell>
          <cell r="B6053" t="str">
            <v>Secondary Service Less than 5 kW</v>
          </cell>
          <cell r="C6053">
            <v>30</v>
          </cell>
          <cell r="D6053">
            <v>25</v>
          </cell>
          <cell r="E6053" t="str">
            <v>R=A1D</v>
          </cell>
          <cell r="F6053">
            <v>3</v>
          </cell>
          <cell r="H6053">
            <v>999</v>
          </cell>
          <cell r="I6053">
            <v>3</v>
          </cell>
          <cell r="J6053">
            <v>1</v>
          </cell>
        </row>
        <row r="6054">
          <cell r="A6054" t="str">
            <v>SLT5</v>
          </cell>
          <cell r="B6054" t="str">
            <v>Secondary Service Less than 5 kW</v>
          </cell>
          <cell r="C6054">
            <v>30</v>
          </cell>
          <cell r="D6054">
            <v>25</v>
          </cell>
          <cell r="E6054" t="str">
            <v>R=A1D</v>
          </cell>
          <cell r="F6054">
            <v>3</v>
          </cell>
          <cell r="G6054">
            <v>36161</v>
          </cell>
          <cell r="H6054">
            <v>999</v>
          </cell>
          <cell r="I6054">
            <v>4</v>
          </cell>
          <cell r="J6054">
            <v>5</v>
          </cell>
        </row>
        <row r="6055">
          <cell r="A6055" t="str">
            <v>SLT5</v>
          </cell>
          <cell r="B6055" t="str">
            <v>Secondary Service Less than 5 kW</v>
          </cell>
          <cell r="C6055">
            <v>30</v>
          </cell>
          <cell r="D6055">
            <v>20</v>
          </cell>
          <cell r="E6055" t="str">
            <v>R=SL6S</v>
          </cell>
          <cell r="F6055">
            <v>3</v>
          </cell>
          <cell r="G6055">
            <v>35966</v>
          </cell>
          <cell r="H6055">
            <v>240</v>
          </cell>
          <cell r="I6055">
            <v>4</v>
          </cell>
          <cell r="J6055">
            <v>2</v>
          </cell>
        </row>
        <row r="6056">
          <cell r="A6056" t="str">
            <v>SLT5</v>
          </cell>
          <cell r="B6056" t="str">
            <v>Secondary Service Less than 5 kW</v>
          </cell>
          <cell r="C6056">
            <v>30</v>
          </cell>
          <cell r="D6056">
            <v>20</v>
          </cell>
          <cell r="E6056" t="str">
            <v>R=S6S</v>
          </cell>
          <cell r="F6056">
            <v>3</v>
          </cell>
          <cell r="G6056">
            <v>36404</v>
          </cell>
          <cell r="H6056">
            <v>240</v>
          </cell>
          <cell r="I6056">
            <v>4</v>
          </cell>
          <cell r="J6056">
            <v>2</v>
          </cell>
        </row>
        <row r="6057">
          <cell r="A6057" t="str">
            <v>SLT5</v>
          </cell>
          <cell r="B6057" t="str">
            <v>Secondary Service Less than 5 kW</v>
          </cell>
          <cell r="C6057">
            <v>30</v>
          </cell>
          <cell r="D6057">
            <v>25</v>
          </cell>
          <cell r="E6057" t="str">
            <v>R=A1D</v>
          </cell>
          <cell r="F6057">
            <v>3</v>
          </cell>
          <cell r="G6057">
            <v>35797</v>
          </cell>
          <cell r="H6057">
            <v>999</v>
          </cell>
          <cell r="I6057">
            <v>4</v>
          </cell>
          <cell r="J6057">
            <v>1</v>
          </cell>
        </row>
        <row r="6058">
          <cell r="A6058" t="str">
            <v>SLT5</v>
          </cell>
          <cell r="B6058" t="str">
            <v>Secondary Service Less than 5 kW</v>
          </cell>
          <cell r="C6058">
            <v>30</v>
          </cell>
          <cell r="D6058">
            <v>25</v>
          </cell>
          <cell r="E6058" t="str">
            <v>R=A1D</v>
          </cell>
          <cell r="F6058">
            <v>3</v>
          </cell>
          <cell r="G6058">
            <v>36439</v>
          </cell>
          <cell r="H6058">
            <v>999</v>
          </cell>
          <cell r="I6058">
            <v>3</v>
          </cell>
          <cell r="J6058">
            <v>1</v>
          </cell>
        </row>
        <row r="6059">
          <cell r="A6059" t="str">
            <v>SLT5</v>
          </cell>
          <cell r="B6059" t="str">
            <v>Secondary Service Less than 5 kW</v>
          </cell>
          <cell r="C6059">
            <v>30</v>
          </cell>
          <cell r="D6059">
            <v>25</v>
          </cell>
          <cell r="E6059" t="str">
            <v>R=A1D</v>
          </cell>
          <cell r="F6059">
            <v>3</v>
          </cell>
          <cell r="G6059">
            <v>35432</v>
          </cell>
          <cell r="H6059">
            <v>999</v>
          </cell>
          <cell r="I6059">
            <v>3</v>
          </cell>
          <cell r="J6059">
            <v>1</v>
          </cell>
        </row>
        <row r="6060">
          <cell r="A6060" t="str">
            <v>SLT5</v>
          </cell>
          <cell r="B6060" t="str">
            <v>Secondary Service Less than 5 kW</v>
          </cell>
          <cell r="C6060">
            <v>30</v>
          </cell>
          <cell r="D6060">
            <v>20</v>
          </cell>
          <cell r="E6060" t="str">
            <v>R=SL2S</v>
          </cell>
          <cell r="F6060">
            <v>3</v>
          </cell>
          <cell r="G6060">
            <v>36525</v>
          </cell>
          <cell r="H6060">
            <v>480</v>
          </cell>
          <cell r="I6060">
            <v>3</v>
          </cell>
          <cell r="J6060">
            <v>2</v>
          </cell>
        </row>
        <row r="6061">
          <cell r="A6061" t="str">
            <v>SLT5</v>
          </cell>
          <cell r="B6061" t="str">
            <v>Secondary Service Less than 5 kW</v>
          </cell>
          <cell r="C6061">
            <v>30</v>
          </cell>
          <cell r="D6061">
            <v>25</v>
          </cell>
          <cell r="E6061" t="str">
            <v>R=TH2P</v>
          </cell>
          <cell r="F6061">
            <v>3</v>
          </cell>
          <cell r="H6061">
            <v>240</v>
          </cell>
          <cell r="I6061">
            <v>4</v>
          </cell>
          <cell r="J6061">
            <v>1</v>
          </cell>
        </row>
        <row r="6062">
          <cell r="A6062" t="str">
            <v>SLT5</v>
          </cell>
          <cell r="B6062" t="str">
            <v>Secondary Service Less than 5 kW</v>
          </cell>
          <cell r="C6062">
            <v>30</v>
          </cell>
          <cell r="D6062">
            <v>25</v>
          </cell>
          <cell r="E6062" t="str">
            <v>R=A1D</v>
          </cell>
          <cell r="F6062">
            <v>3</v>
          </cell>
          <cell r="G6062">
            <v>37321</v>
          </cell>
          <cell r="H6062">
            <v>999</v>
          </cell>
          <cell r="I6062">
            <v>4</v>
          </cell>
          <cell r="J6062">
            <v>1</v>
          </cell>
        </row>
        <row r="6063">
          <cell r="A6063" t="str">
            <v>SLT5</v>
          </cell>
          <cell r="B6063" t="str">
            <v>Secondary Service Less than 5 kW</v>
          </cell>
          <cell r="C6063">
            <v>30</v>
          </cell>
          <cell r="D6063">
            <v>25</v>
          </cell>
          <cell r="E6063" t="str">
            <v>R=A1D</v>
          </cell>
          <cell r="F6063">
            <v>3</v>
          </cell>
          <cell r="G6063">
            <v>37452</v>
          </cell>
          <cell r="H6063">
            <v>999</v>
          </cell>
          <cell r="I6063">
            <v>3</v>
          </cell>
          <cell r="J6063">
            <v>1</v>
          </cell>
        </row>
        <row r="6064">
          <cell r="A6064" t="str">
            <v>SLT5</v>
          </cell>
          <cell r="B6064" t="str">
            <v>Secondary Service Less than 5 kW</v>
          </cell>
          <cell r="C6064">
            <v>30</v>
          </cell>
          <cell r="D6064">
            <v>25</v>
          </cell>
          <cell r="E6064" t="str">
            <v>R=A1D</v>
          </cell>
          <cell r="F6064">
            <v>3</v>
          </cell>
          <cell r="G6064">
            <v>37624</v>
          </cell>
          <cell r="H6064">
            <v>999</v>
          </cell>
          <cell r="I6064">
            <v>3</v>
          </cell>
          <cell r="J6064">
            <v>2</v>
          </cell>
        </row>
        <row r="6065">
          <cell r="A6065" t="str">
            <v>SLT5</v>
          </cell>
          <cell r="B6065" t="str">
            <v>Secondary Service Less than 5 kW</v>
          </cell>
          <cell r="C6065">
            <v>30</v>
          </cell>
          <cell r="D6065">
            <v>25</v>
          </cell>
          <cell r="E6065" t="str">
            <v>R=A1R</v>
          </cell>
          <cell r="F6065">
            <v>3</v>
          </cell>
          <cell r="G6065">
            <v>39316</v>
          </cell>
          <cell r="H6065">
            <v>999</v>
          </cell>
          <cell r="I6065">
            <v>4</v>
          </cell>
          <cell r="J6065">
            <v>2</v>
          </cell>
        </row>
        <row r="6066">
          <cell r="A6066" t="str">
            <v>SLT5</v>
          </cell>
          <cell r="B6066" t="str">
            <v>Secondary Service Less than 5 kW</v>
          </cell>
          <cell r="C6066">
            <v>30</v>
          </cell>
          <cell r="D6066">
            <v>20</v>
          </cell>
          <cell r="E6066" t="str">
            <v>R=ABS7</v>
          </cell>
          <cell r="F6066">
            <v>3</v>
          </cell>
          <cell r="G6066">
            <v>39525</v>
          </cell>
          <cell r="H6066">
            <v>240</v>
          </cell>
          <cell r="I6066">
            <v>4</v>
          </cell>
          <cell r="J6066">
            <v>20</v>
          </cell>
        </row>
        <row r="6067">
          <cell r="A6067" t="str">
            <v>SLT5</v>
          </cell>
          <cell r="B6067" t="str">
            <v>Secondary Service Less than 5 kW</v>
          </cell>
          <cell r="C6067">
            <v>30</v>
          </cell>
          <cell r="D6067">
            <v>25</v>
          </cell>
          <cell r="E6067" t="str">
            <v>R=A1D</v>
          </cell>
          <cell r="F6067">
            <v>3</v>
          </cell>
          <cell r="G6067">
            <v>39557</v>
          </cell>
          <cell r="H6067">
            <v>999</v>
          </cell>
          <cell r="I6067">
            <v>4</v>
          </cell>
          <cell r="J6067">
            <v>4</v>
          </cell>
        </row>
        <row r="6068">
          <cell r="A6068" t="str">
            <v>SLT5</v>
          </cell>
          <cell r="B6068" t="str">
            <v>Secondary Service Less than 5 kW</v>
          </cell>
          <cell r="C6068">
            <v>30</v>
          </cell>
          <cell r="D6068">
            <v>25</v>
          </cell>
          <cell r="E6068" t="str">
            <v>R=A1D</v>
          </cell>
          <cell r="F6068">
            <v>3</v>
          </cell>
          <cell r="G6068">
            <v>39580</v>
          </cell>
          <cell r="H6068">
            <v>999</v>
          </cell>
          <cell r="I6068">
            <v>3</v>
          </cell>
          <cell r="J6068">
            <v>2</v>
          </cell>
        </row>
        <row r="6069">
          <cell r="A6069" t="str">
            <v>SLT5</v>
          </cell>
          <cell r="B6069" t="str">
            <v>Secondary Service Less than 5 kW</v>
          </cell>
          <cell r="C6069">
            <v>30</v>
          </cell>
          <cell r="D6069">
            <v>25</v>
          </cell>
          <cell r="E6069" t="str">
            <v>R=A1D</v>
          </cell>
          <cell r="F6069">
            <v>3</v>
          </cell>
          <cell r="G6069">
            <v>40030</v>
          </cell>
          <cell r="H6069">
            <v>999</v>
          </cell>
          <cell r="I6069">
            <v>4</v>
          </cell>
          <cell r="J6069">
            <v>3</v>
          </cell>
        </row>
        <row r="6070">
          <cell r="A6070" t="str">
            <v>SLT5</v>
          </cell>
          <cell r="B6070" t="str">
            <v>Secondary Service Less than 5 kW</v>
          </cell>
          <cell r="C6070">
            <v>30</v>
          </cell>
          <cell r="D6070">
            <v>20</v>
          </cell>
          <cell r="E6070" t="str">
            <v>R=PWS</v>
          </cell>
          <cell r="F6070">
            <v>3</v>
          </cell>
          <cell r="H6070">
            <v>240</v>
          </cell>
          <cell r="I6070">
            <v>4</v>
          </cell>
          <cell r="J6070">
            <v>1</v>
          </cell>
        </row>
        <row r="6071">
          <cell r="A6071" t="str">
            <v>SLT5</v>
          </cell>
          <cell r="B6071" t="str">
            <v>Secondary Service Less than 5 kW</v>
          </cell>
          <cell r="C6071">
            <v>30</v>
          </cell>
          <cell r="D6071">
            <v>25</v>
          </cell>
          <cell r="E6071" t="str">
            <v>R=A1D</v>
          </cell>
          <cell r="F6071">
            <v>3</v>
          </cell>
          <cell r="H6071">
            <v>999</v>
          </cell>
          <cell r="I6071">
            <v>4</v>
          </cell>
          <cell r="J6071">
            <v>32</v>
          </cell>
        </row>
        <row r="6072">
          <cell r="A6072" t="str">
            <v>SLT5</v>
          </cell>
          <cell r="B6072" t="str">
            <v>Secondary Service Less than 5 kW</v>
          </cell>
          <cell r="C6072">
            <v>30</v>
          </cell>
          <cell r="D6072">
            <v>20</v>
          </cell>
          <cell r="E6072" t="str">
            <v>R=D5S7</v>
          </cell>
          <cell r="F6072">
            <v>3</v>
          </cell>
          <cell r="H6072">
            <v>240</v>
          </cell>
          <cell r="I6072">
            <v>4</v>
          </cell>
          <cell r="J6072">
            <v>5</v>
          </cell>
        </row>
        <row r="6073">
          <cell r="A6073" t="str">
            <v>SLT5</v>
          </cell>
          <cell r="B6073" t="str">
            <v>Secondary Service Less than 5 kW</v>
          </cell>
          <cell r="C6073">
            <v>30</v>
          </cell>
          <cell r="D6073">
            <v>25</v>
          </cell>
          <cell r="E6073" t="str">
            <v>R=A1D</v>
          </cell>
          <cell r="F6073">
            <v>3</v>
          </cell>
          <cell r="H6073">
            <v>277</v>
          </cell>
          <cell r="I6073">
            <v>4</v>
          </cell>
          <cell r="J6073">
            <v>2</v>
          </cell>
        </row>
        <row r="6074">
          <cell r="A6074" t="str">
            <v>SLT5</v>
          </cell>
          <cell r="B6074" t="str">
            <v>Secondary Service Less than 5 kW</v>
          </cell>
          <cell r="C6074">
            <v>30</v>
          </cell>
          <cell r="D6074">
            <v>25</v>
          </cell>
          <cell r="E6074" t="str">
            <v>R=A1D</v>
          </cell>
          <cell r="F6074">
            <v>3</v>
          </cell>
          <cell r="G6074">
            <v>38161</v>
          </cell>
          <cell r="H6074">
            <v>999</v>
          </cell>
          <cell r="I6074">
            <v>4</v>
          </cell>
          <cell r="J6074">
            <v>2</v>
          </cell>
        </row>
        <row r="6075">
          <cell r="A6075" t="str">
            <v>SLT5</v>
          </cell>
          <cell r="B6075" t="str">
            <v>Secondary Service Less than 5 kW</v>
          </cell>
          <cell r="C6075">
            <v>30</v>
          </cell>
          <cell r="D6075">
            <v>25</v>
          </cell>
          <cell r="E6075" t="str">
            <v>R=A1D</v>
          </cell>
          <cell r="F6075">
            <v>3</v>
          </cell>
          <cell r="G6075">
            <v>38334</v>
          </cell>
          <cell r="H6075">
            <v>999</v>
          </cell>
          <cell r="I6075">
            <v>4</v>
          </cell>
          <cell r="J6075">
            <v>3</v>
          </cell>
        </row>
        <row r="6076">
          <cell r="A6076" t="str">
            <v>SLT5</v>
          </cell>
          <cell r="B6076" t="str">
            <v>Secondary Service Less than 5 kW</v>
          </cell>
          <cell r="C6076">
            <v>30</v>
          </cell>
          <cell r="D6076">
            <v>25</v>
          </cell>
          <cell r="E6076" t="str">
            <v>R=A1D</v>
          </cell>
          <cell r="F6076">
            <v>3</v>
          </cell>
          <cell r="G6076">
            <v>38545</v>
          </cell>
          <cell r="H6076">
            <v>999</v>
          </cell>
          <cell r="I6076">
            <v>4</v>
          </cell>
          <cell r="J6076">
            <v>3</v>
          </cell>
        </row>
        <row r="6077">
          <cell r="A6077" t="str">
            <v>SLT5</v>
          </cell>
          <cell r="B6077" t="str">
            <v>Secondary Service Less than 5 kW</v>
          </cell>
          <cell r="C6077">
            <v>30</v>
          </cell>
          <cell r="D6077">
            <v>25</v>
          </cell>
          <cell r="E6077" t="str">
            <v>R=K2WS</v>
          </cell>
          <cell r="F6077">
            <v>3</v>
          </cell>
          <cell r="H6077">
            <v>240</v>
          </cell>
          <cell r="I6077">
            <v>3</v>
          </cell>
          <cell r="J6077">
            <v>2</v>
          </cell>
        </row>
        <row r="6078">
          <cell r="A6078" t="str">
            <v>SLT5</v>
          </cell>
          <cell r="B6078" t="str">
            <v>Secondary Service Less than 5 kW</v>
          </cell>
          <cell r="C6078">
            <v>30</v>
          </cell>
          <cell r="D6078">
            <v>25</v>
          </cell>
          <cell r="E6078" t="str">
            <v>R=TMT</v>
          </cell>
          <cell r="F6078">
            <v>3</v>
          </cell>
          <cell r="H6078">
            <v>240</v>
          </cell>
          <cell r="I6078">
            <v>3</v>
          </cell>
          <cell r="J6078">
            <v>1</v>
          </cell>
        </row>
        <row r="6079">
          <cell r="A6079" t="str">
            <v>SLT5</v>
          </cell>
          <cell r="B6079" t="str">
            <v>Secondary Service Less than 5 kW</v>
          </cell>
          <cell r="C6079">
            <v>30</v>
          </cell>
          <cell r="D6079">
            <v>20</v>
          </cell>
          <cell r="E6079" t="str">
            <v>R=ABS7</v>
          </cell>
          <cell r="F6079">
            <v>3</v>
          </cell>
          <cell r="G6079">
            <v>36118</v>
          </cell>
          <cell r="H6079">
            <v>240</v>
          </cell>
          <cell r="I6079">
            <v>4</v>
          </cell>
          <cell r="J6079">
            <v>1</v>
          </cell>
        </row>
        <row r="6080">
          <cell r="A6080" t="str">
            <v>SLT5</v>
          </cell>
          <cell r="B6080" t="str">
            <v>Secondary Service Less than 5 kW</v>
          </cell>
          <cell r="C6080">
            <v>30</v>
          </cell>
          <cell r="D6080">
            <v>25</v>
          </cell>
          <cell r="E6080" t="str">
            <v>R=A1D</v>
          </cell>
          <cell r="F6080">
            <v>3</v>
          </cell>
          <cell r="G6080">
            <v>35797</v>
          </cell>
          <cell r="H6080">
            <v>999</v>
          </cell>
          <cell r="I6080">
            <v>4</v>
          </cell>
          <cell r="J6080">
            <v>1</v>
          </cell>
        </row>
        <row r="6081">
          <cell r="A6081" t="str">
            <v>SLT5</v>
          </cell>
          <cell r="B6081" t="str">
            <v>Secondary Service Less than 5 kW</v>
          </cell>
          <cell r="C6081">
            <v>30</v>
          </cell>
          <cell r="D6081">
            <v>25</v>
          </cell>
          <cell r="E6081" t="str">
            <v>R=A1D</v>
          </cell>
          <cell r="F6081">
            <v>3</v>
          </cell>
          <cell r="G6081">
            <v>36405</v>
          </cell>
          <cell r="H6081">
            <v>999</v>
          </cell>
          <cell r="I6081">
            <v>4</v>
          </cell>
          <cell r="J6081">
            <v>1</v>
          </cell>
        </row>
        <row r="6082">
          <cell r="A6082" t="str">
            <v>SLT5</v>
          </cell>
          <cell r="B6082" t="str">
            <v>Secondary Service Less than 5 kW</v>
          </cell>
          <cell r="C6082">
            <v>30</v>
          </cell>
          <cell r="D6082">
            <v>25</v>
          </cell>
          <cell r="E6082" t="str">
            <v>R=A1D</v>
          </cell>
          <cell r="F6082">
            <v>3</v>
          </cell>
          <cell r="G6082">
            <v>36462</v>
          </cell>
          <cell r="H6082">
            <v>999</v>
          </cell>
          <cell r="I6082">
            <v>3</v>
          </cell>
          <cell r="J6082">
            <v>1</v>
          </cell>
        </row>
        <row r="6083">
          <cell r="A6083" t="str">
            <v>SLT5</v>
          </cell>
          <cell r="B6083" t="str">
            <v>Secondary Service Less than 5 kW</v>
          </cell>
          <cell r="C6083">
            <v>30</v>
          </cell>
          <cell r="D6083">
            <v>20</v>
          </cell>
          <cell r="E6083" t="str">
            <v>R=SL6S</v>
          </cell>
          <cell r="F6083">
            <v>3</v>
          </cell>
          <cell r="G6083">
            <v>35797</v>
          </cell>
          <cell r="H6083">
            <v>240</v>
          </cell>
          <cell r="I6083">
            <v>4</v>
          </cell>
          <cell r="J6083">
            <v>2</v>
          </cell>
        </row>
        <row r="6084">
          <cell r="A6084" t="str">
            <v>SLT5</v>
          </cell>
          <cell r="B6084" t="str">
            <v>Secondary Service Less than 5 kW</v>
          </cell>
          <cell r="C6084">
            <v>30</v>
          </cell>
          <cell r="D6084">
            <v>25</v>
          </cell>
          <cell r="E6084" t="str">
            <v>R=A1D</v>
          </cell>
          <cell r="F6084">
            <v>3</v>
          </cell>
          <cell r="G6084">
            <v>36434</v>
          </cell>
          <cell r="H6084">
            <v>999</v>
          </cell>
          <cell r="I6084">
            <v>4</v>
          </cell>
          <cell r="J6084">
            <v>1</v>
          </cell>
        </row>
        <row r="6085">
          <cell r="A6085" t="str">
            <v>SLT5</v>
          </cell>
          <cell r="B6085" t="str">
            <v>Secondary Service Less than 5 kW</v>
          </cell>
          <cell r="C6085">
            <v>30</v>
          </cell>
          <cell r="D6085">
            <v>20</v>
          </cell>
          <cell r="E6085" t="str">
            <v>R=ABS8</v>
          </cell>
          <cell r="F6085">
            <v>3</v>
          </cell>
          <cell r="G6085">
            <v>36525</v>
          </cell>
          <cell r="H6085">
            <v>277</v>
          </cell>
          <cell r="I6085">
            <v>4</v>
          </cell>
          <cell r="J6085">
            <v>2</v>
          </cell>
        </row>
        <row r="6086">
          <cell r="A6086" t="str">
            <v>SLT5</v>
          </cell>
          <cell r="B6086" t="str">
            <v>Secondary Service Less than 5 kW</v>
          </cell>
          <cell r="C6086">
            <v>30</v>
          </cell>
          <cell r="D6086">
            <v>25</v>
          </cell>
          <cell r="E6086" t="str">
            <v>R=A1D</v>
          </cell>
          <cell r="F6086">
            <v>3</v>
          </cell>
          <cell r="G6086">
            <v>37362</v>
          </cell>
          <cell r="H6086">
            <v>999</v>
          </cell>
          <cell r="I6086">
            <v>4</v>
          </cell>
          <cell r="J6086">
            <v>2</v>
          </cell>
        </row>
        <row r="6087">
          <cell r="A6087" t="str">
            <v>SLT5</v>
          </cell>
          <cell r="B6087" t="str">
            <v>Secondary Service Less than 5 kW</v>
          </cell>
          <cell r="C6087">
            <v>30</v>
          </cell>
          <cell r="D6087">
            <v>25</v>
          </cell>
          <cell r="E6087" t="str">
            <v>R=A1D</v>
          </cell>
          <cell r="F6087">
            <v>3</v>
          </cell>
          <cell r="G6087">
            <v>38748</v>
          </cell>
          <cell r="H6087">
            <v>999</v>
          </cell>
          <cell r="I6087">
            <v>3</v>
          </cell>
          <cell r="J6087">
            <v>2</v>
          </cell>
        </row>
        <row r="6088">
          <cell r="A6088" t="str">
            <v>SLT5</v>
          </cell>
          <cell r="B6088" t="str">
            <v>Secondary Service Less than 5 kW</v>
          </cell>
          <cell r="C6088">
            <v>30</v>
          </cell>
          <cell r="D6088">
            <v>25</v>
          </cell>
          <cell r="E6088" t="str">
            <v>R=A1D</v>
          </cell>
          <cell r="F6088">
            <v>3</v>
          </cell>
          <cell r="G6088">
            <v>38666</v>
          </cell>
          <cell r="H6088">
            <v>999</v>
          </cell>
          <cell r="I6088">
            <v>4</v>
          </cell>
          <cell r="J6088">
            <v>1</v>
          </cell>
        </row>
        <row r="6089">
          <cell r="A6089" t="str">
            <v>SLT5</v>
          </cell>
          <cell r="B6089" t="str">
            <v>Secondary Service Less than 5 kW</v>
          </cell>
          <cell r="C6089">
            <v>30</v>
          </cell>
          <cell r="D6089">
            <v>20</v>
          </cell>
          <cell r="E6089" t="str">
            <v>R=ABS5</v>
          </cell>
          <cell r="F6089">
            <v>3</v>
          </cell>
          <cell r="G6089">
            <v>39295</v>
          </cell>
          <cell r="H6089">
            <v>480</v>
          </cell>
          <cell r="I6089">
            <v>3</v>
          </cell>
          <cell r="J6089">
            <v>2</v>
          </cell>
        </row>
        <row r="6090">
          <cell r="A6090" t="str">
            <v>SLT5</v>
          </cell>
          <cell r="B6090" t="str">
            <v>Secondary Service Less than 5 kW</v>
          </cell>
          <cell r="C6090">
            <v>30</v>
          </cell>
          <cell r="D6090">
            <v>25</v>
          </cell>
          <cell r="E6090" t="str">
            <v>R=A1R</v>
          </cell>
          <cell r="F6090">
            <v>3</v>
          </cell>
          <cell r="G6090">
            <v>39279</v>
          </cell>
          <cell r="H6090">
            <v>999</v>
          </cell>
          <cell r="I6090">
            <v>4</v>
          </cell>
          <cell r="J6090">
            <v>2</v>
          </cell>
        </row>
        <row r="6091">
          <cell r="A6091" t="str">
            <v>SLT5</v>
          </cell>
          <cell r="B6091" t="str">
            <v>Secondary Service Less than 5 kW</v>
          </cell>
          <cell r="C6091">
            <v>30</v>
          </cell>
          <cell r="D6091">
            <v>25</v>
          </cell>
          <cell r="E6091" t="str">
            <v>R=A1R</v>
          </cell>
          <cell r="F6091">
            <v>3</v>
          </cell>
          <cell r="G6091">
            <v>39315</v>
          </cell>
          <cell r="H6091">
            <v>999</v>
          </cell>
          <cell r="I6091">
            <v>4</v>
          </cell>
          <cell r="J6091">
            <v>1</v>
          </cell>
        </row>
        <row r="6092">
          <cell r="A6092" t="str">
            <v>SLT5</v>
          </cell>
          <cell r="B6092" t="str">
            <v>Secondary Service Less than 5 kW</v>
          </cell>
          <cell r="C6092">
            <v>30</v>
          </cell>
          <cell r="D6092">
            <v>25</v>
          </cell>
          <cell r="E6092" t="str">
            <v>R=A1R</v>
          </cell>
          <cell r="F6092">
            <v>3</v>
          </cell>
          <cell r="G6092">
            <v>39356</v>
          </cell>
          <cell r="H6092">
            <v>999</v>
          </cell>
          <cell r="I6092">
            <v>4</v>
          </cell>
          <cell r="J6092">
            <v>4</v>
          </cell>
        </row>
        <row r="6093">
          <cell r="A6093" t="str">
            <v>SLT5</v>
          </cell>
          <cell r="B6093" t="str">
            <v>Secondary Service Less than 5 kW</v>
          </cell>
          <cell r="C6093">
            <v>30</v>
          </cell>
          <cell r="D6093">
            <v>20</v>
          </cell>
          <cell r="E6093" t="str">
            <v>R=SL5S</v>
          </cell>
          <cell r="F6093">
            <v>3</v>
          </cell>
          <cell r="H6093">
            <v>120</v>
          </cell>
          <cell r="I6093">
            <v>4</v>
          </cell>
          <cell r="J6093">
            <v>1</v>
          </cell>
        </row>
        <row r="6094">
          <cell r="A6094" t="str">
            <v>SLT5</v>
          </cell>
          <cell r="B6094" t="str">
            <v>Secondary Service Less than 5 kW</v>
          </cell>
          <cell r="C6094">
            <v>30</v>
          </cell>
          <cell r="D6094">
            <v>25</v>
          </cell>
          <cell r="E6094" t="str">
            <v>R=A1D</v>
          </cell>
          <cell r="F6094">
            <v>3</v>
          </cell>
          <cell r="G6094">
            <v>39647</v>
          </cell>
          <cell r="H6094">
            <v>999</v>
          </cell>
          <cell r="I6094">
            <v>4</v>
          </cell>
          <cell r="J6094">
            <v>3</v>
          </cell>
        </row>
        <row r="6095">
          <cell r="A6095" t="str">
            <v>SLT5</v>
          </cell>
          <cell r="B6095" t="str">
            <v>Secondary Service Less than 5 kW</v>
          </cell>
          <cell r="C6095">
            <v>30</v>
          </cell>
          <cell r="D6095">
            <v>25</v>
          </cell>
          <cell r="E6095" t="str">
            <v>R=A1D</v>
          </cell>
          <cell r="F6095">
            <v>3</v>
          </cell>
          <cell r="G6095">
            <v>40043</v>
          </cell>
          <cell r="H6095">
            <v>999</v>
          </cell>
          <cell r="I6095">
            <v>4</v>
          </cell>
          <cell r="J6095">
            <v>3</v>
          </cell>
        </row>
        <row r="6096">
          <cell r="A6096" t="str">
            <v>SLT5</v>
          </cell>
          <cell r="B6096" t="str">
            <v>Secondary Service Less than 5 kW</v>
          </cell>
          <cell r="C6096">
            <v>30</v>
          </cell>
          <cell r="D6096">
            <v>20</v>
          </cell>
          <cell r="E6096" t="str">
            <v>R=S6S</v>
          </cell>
          <cell r="F6096">
            <v>3</v>
          </cell>
          <cell r="H6096">
            <v>240</v>
          </cell>
          <cell r="I6096">
            <v>4</v>
          </cell>
          <cell r="J6096">
            <v>6</v>
          </cell>
        </row>
        <row r="6097">
          <cell r="A6097" t="str">
            <v>SLT5</v>
          </cell>
          <cell r="B6097" t="str">
            <v>Secondary Service Less than 5 kW</v>
          </cell>
          <cell r="C6097">
            <v>30</v>
          </cell>
          <cell r="D6097">
            <v>25</v>
          </cell>
          <cell r="E6097" t="str">
            <v>R=SV4SD</v>
          </cell>
          <cell r="F6097">
            <v>3</v>
          </cell>
          <cell r="H6097">
            <v>120</v>
          </cell>
          <cell r="I6097">
            <v>4</v>
          </cell>
          <cell r="J6097">
            <v>1</v>
          </cell>
        </row>
        <row r="6098">
          <cell r="A6098" t="str">
            <v>SLT5</v>
          </cell>
          <cell r="B6098" t="str">
            <v>Secondary Service Less than 5 kW</v>
          </cell>
          <cell r="C6098">
            <v>30</v>
          </cell>
          <cell r="D6098">
            <v>20</v>
          </cell>
          <cell r="E6098" t="str">
            <v>R=K6WS</v>
          </cell>
          <cell r="F6098">
            <v>3</v>
          </cell>
          <cell r="H6098">
            <v>240</v>
          </cell>
          <cell r="I6098">
            <v>4</v>
          </cell>
          <cell r="J6098">
            <v>3</v>
          </cell>
        </row>
        <row r="6099">
          <cell r="A6099" t="str">
            <v>SLT5</v>
          </cell>
          <cell r="B6099" t="str">
            <v>Secondary Service Less than 5 kW</v>
          </cell>
          <cell r="C6099">
            <v>30</v>
          </cell>
          <cell r="D6099">
            <v>25</v>
          </cell>
          <cell r="E6099" t="str">
            <v>R=DXS2</v>
          </cell>
          <cell r="F6099">
            <v>3</v>
          </cell>
          <cell r="H6099">
            <v>0</v>
          </cell>
          <cell r="I6099">
            <v>0</v>
          </cell>
          <cell r="J6099">
            <v>2</v>
          </cell>
        </row>
        <row r="6100">
          <cell r="A6100" t="str">
            <v>SLT5</v>
          </cell>
          <cell r="B6100" t="str">
            <v>Secondary Service Less than 5 kW</v>
          </cell>
          <cell r="C6100">
            <v>30</v>
          </cell>
          <cell r="D6100">
            <v>25</v>
          </cell>
          <cell r="E6100" t="str">
            <v>R=A1D</v>
          </cell>
          <cell r="F6100">
            <v>3</v>
          </cell>
          <cell r="G6100">
            <v>38413</v>
          </cell>
          <cell r="H6100">
            <v>999</v>
          </cell>
          <cell r="I6100">
            <v>4</v>
          </cell>
          <cell r="J6100">
            <v>1</v>
          </cell>
        </row>
        <row r="6101">
          <cell r="A6101" t="str">
            <v>SLT5</v>
          </cell>
          <cell r="B6101" t="str">
            <v>Secondary Service Less than 5 kW</v>
          </cell>
          <cell r="C6101">
            <v>30</v>
          </cell>
          <cell r="D6101">
            <v>25</v>
          </cell>
          <cell r="E6101" t="str">
            <v>R=A1D</v>
          </cell>
          <cell r="F6101">
            <v>3</v>
          </cell>
          <cell r="G6101">
            <v>38182</v>
          </cell>
          <cell r="H6101">
            <v>999</v>
          </cell>
          <cell r="I6101">
            <v>4</v>
          </cell>
          <cell r="J6101">
            <v>1</v>
          </cell>
        </row>
        <row r="6102">
          <cell r="A6102" t="str">
            <v>SLT5</v>
          </cell>
          <cell r="B6102" t="str">
            <v>Secondary Service Less than 5 kW</v>
          </cell>
          <cell r="C6102">
            <v>30</v>
          </cell>
          <cell r="D6102">
            <v>25</v>
          </cell>
          <cell r="E6102" t="str">
            <v>R=PWS</v>
          </cell>
          <cell r="F6102">
            <v>3</v>
          </cell>
          <cell r="H6102">
            <v>240</v>
          </cell>
          <cell r="I6102">
            <v>4</v>
          </cell>
          <cell r="J6102">
            <v>3</v>
          </cell>
        </row>
        <row r="6103">
          <cell r="A6103" t="str">
            <v>SLT5</v>
          </cell>
          <cell r="B6103" t="str">
            <v>Secondary Service Less than 5 kW</v>
          </cell>
          <cell r="C6103">
            <v>30</v>
          </cell>
          <cell r="D6103">
            <v>25</v>
          </cell>
          <cell r="E6103" t="str">
            <v>R=A1D</v>
          </cell>
          <cell r="F6103">
            <v>3</v>
          </cell>
          <cell r="H6103">
            <v>999</v>
          </cell>
          <cell r="I6103">
            <v>3</v>
          </cell>
          <cell r="J6103">
            <v>9</v>
          </cell>
        </row>
        <row r="6104">
          <cell r="A6104" t="str">
            <v>SLT5</v>
          </cell>
          <cell r="B6104" t="str">
            <v>Secondary Service Less than 5 kW</v>
          </cell>
          <cell r="C6104">
            <v>30</v>
          </cell>
          <cell r="D6104">
            <v>25</v>
          </cell>
          <cell r="E6104" t="str">
            <v>R=A1D</v>
          </cell>
          <cell r="F6104">
            <v>3</v>
          </cell>
          <cell r="H6104">
            <v>480</v>
          </cell>
          <cell r="I6104">
            <v>3</v>
          </cell>
          <cell r="J6104">
            <v>14</v>
          </cell>
        </row>
        <row r="6105">
          <cell r="A6105" t="str">
            <v>SLT5</v>
          </cell>
          <cell r="B6105" t="str">
            <v>Secondary Service Less than 5 kW</v>
          </cell>
          <cell r="C6105">
            <v>30</v>
          </cell>
          <cell r="D6105">
            <v>20</v>
          </cell>
          <cell r="E6105" t="str">
            <v>R=D5S8E</v>
          </cell>
          <cell r="F6105">
            <v>3</v>
          </cell>
          <cell r="H6105">
            <v>277</v>
          </cell>
          <cell r="I6105">
            <v>4</v>
          </cell>
          <cell r="J6105">
            <v>1</v>
          </cell>
        </row>
        <row r="6106">
          <cell r="A6106" t="str">
            <v>SLT5</v>
          </cell>
          <cell r="B6106" t="str">
            <v>Secondary Service Less than 5 kW</v>
          </cell>
          <cell r="C6106">
            <v>30</v>
          </cell>
          <cell r="D6106">
            <v>25</v>
          </cell>
          <cell r="E6106" t="str">
            <v>R=A1D</v>
          </cell>
          <cell r="F6106">
            <v>3</v>
          </cell>
          <cell r="G6106">
            <v>35431</v>
          </cell>
          <cell r="H6106">
            <v>999</v>
          </cell>
          <cell r="I6106">
            <v>4</v>
          </cell>
          <cell r="J6106">
            <v>1</v>
          </cell>
        </row>
        <row r="6107">
          <cell r="A6107" t="str">
            <v>SLT5</v>
          </cell>
          <cell r="B6107" t="str">
            <v>Secondary Service Less than 5 kW</v>
          </cell>
          <cell r="C6107">
            <v>30</v>
          </cell>
          <cell r="D6107">
            <v>25</v>
          </cell>
          <cell r="E6107" t="str">
            <v>R=A1D</v>
          </cell>
          <cell r="F6107">
            <v>3</v>
          </cell>
          <cell r="G6107">
            <v>37676</v>
          </cell>
          <cell r="H6107">
            <v>999</v>
          </cell>
          <cell r="I6107">
            <v>4</v>
          </cell>
          <cell r="J6107">
            <v>3</v>
          </cell>
        </row>
        <row r="6108">
          <cell r="A6108" t="str">
            <v>SLT5</v>
          </cell>
          <cell r="B6108" t="str">
            <v>Secondary Service Less than 5 kW</v>
          </cell>
          <cell r="C6108">
            <v>30</v>
          </cell>
          <cell r="D6108">
            <v>25</v>
          </cell>
          <cell r="E6108" t="str">
            <v>R=A1D</v>
          </cell>
          <cell r="F6108">
            <v>3</v>
          </cell>
          <cell r="G6108">
            <v>36720</v>
          </cell>
          <cell r="H6108">
            <v>999</v>
          </cell>
          <cell r="I6108">
            <v>3</v>
          </cell>
          <cell r="J6108">
            <v>1</v>
          </cell>
        </row>
        <row r="6109">
          <cell r="A6109" t="str">
            <v>SLT5</v>
          </cell>
          <cell r="B6109" t="str">
            <v>Secondary Service Less than 5 kW</v>
          </cell>
          <cell r="C6109">
            <v>30</v>
          </cell>
          <cell r="D6109">
            <v>25</v>
          </cell>
          <cell r="E6109" t="str">
            <v>R=A1D</v>
          </cell>
          <cell r="F6109">
            <v>3</v>
          </cell>
          <cell r="G6109">
            <v>37301</v>
          </cell>
          <cell r="H6109">
            <v>999</v>
          </cell>
          <cell r="I6109">
            <v>4</v>
          </cell>
          <cell r="J6109">
            <v>2</v>
          </cell>
        </row>
        <row r="6110">
          <cell r="A6110" t="str">
            <v>SLT5</v>
          </cell>
          <cell r="B6110" t="str">
            <v>Secondary Service Less than 5 kW</v>
          </cell>
          <cell r="C6110">
            <v>30</v>
          </cell>
          <cell r="D6110">
            <v>25</v>
          </cell>
          <cell r="E6110" t="str">
            <v>R=A1R</v>
          </cell>
          <cell r="F6110">
            <v>3</v>
          </cell>
          <cell r="G6110">
            <v>39300</v>
          </cell>
          <cell r="H6110">
            <v>999</v>
          </cell>
          <cell r="I6110">
            <v>3</v>
          </cell>
          <cell r="J6110">
            <v>5</v>
          </cell>
        </row>
        <row r="6111">
          <cell r="A6111" t="str">
            <v>SLT5</v>
          </cell>
          <cell r="B6111" t="str">
            <v>Secondary Service Less than 5 kW</v>
          </cell>
          <cell r="C6111">
            <v>30</v>
          </cell>
          <cell r="D6111">
            <v>25</v>
          </cell>
          <cell r="E6111" t="str">
            <v>R=A1D</v>
          </cell>
          <cell r="F6111">
            <v>3</v>
          </cell>
          <cell r="G6111">
            <v>39636</v>
          </cell>
          <cell r="H6111">
            <v>999</v>
          </cell>
          <cell r="I6111">
            <v>3</v>
          </cell>
          <cell r="J6111">
            <v>4</v>
          </cell>
        </row>
        <row r="6112">
          <cell r="A6112" t="str">
            <v>SLT5</v>
          </cell>
          <cell r="B6112" t="str">
            <v>Secondary Service Less than 5 kW</v>
          </cell>
          <cell r="C6112">
            <v>30</v>
          </cell>
          <cell r="D6112">
            <v>25</v>
          </cell>
          <cell r="E6112" t="str">
            <v>R=A1D</v>
          </cell>
          <cell r="F6112">
            <v>3</v>
          </cell>
          <cell r="G6112">
            <v>39708</v>
          </cell>
          <cell r="H6112">
            <v>999</v>
          </cell>
          <cell r="I6112">
            <v>3</v>
          </cell>
          <cell r="J6112">
            <v>6</v>
          </cell>
        </row>
        <row r="6113">
          <cell r="A6113" t="str">
            <v>SLT5</v>
          </cell>
          <cell r="B6113" t="str">
            <v>Secondary Service Less than 5 kW</v>
          </cell>
          <cell r="C6113">
            <v>30</v>
          </cell>
          <cell r="D6113">
            <v>20</v>
          </cell>
          <cell r="E6113" t="str">
            <v>R=SV4SD</v>
          </cell>
          <cell r="F6113">
            <v>3</v>
          </cell>
          <cell r="H6113">
            <v>240</v>
          </cell>
          <cell r="I6113">
            <v>4</v>
          </cell>
          <cell r="J6113">
            <v>5</v>
          </cell>
        </row>
        <row r="6114">
          <cell r="A6114" t="str">
            <v>SLT5</v>
          </cell>
          <cell r="B6114" t="str">
            <v>Secondary Service Less than 5 kW</v>
          </cell>
          <cell r="C6114">
            <v>30</v>
          </cell>
          <cell r="D6114">
            <v>20</v>
          </cell>
          <cell r="E6114" t="str">
            <v>R=S6S</v>
          </cell>
          <cell r="F6114">
            <v>3</v>
          </cell>
          <cell r="H6114">
            <v>240</v>
          </cell>
          <cell r="I6114">
            <v>4</v>
          </cell>
          <cell r="J6114">
            <v>15</v>
          </cell>
        </row>
        <row r="6115">
          <cell r="A6115" t="str">
            <v>SLT5</v>
          </cell>
          <cell r="B6115" t="str">
            <v>Secondary Service Less than 5 kW</v>
          </cell>
          <cell r="C6115">
            <v>30</v>
          </cell>
          <cell r="D6115">
            <v>20</v>
          </cell>
          <cell r="E6115" t="str">
            <v>R=A1RL</v>
          </cell>
          <cell r="F6115">
            <v>3</v>
          </cell>
          <cell r="G6115">
            <v>37993</v>
          </cell>
          <cell r="H6115">
            <v>999</v>
          </cell>
          <cell r="I6115">
            <v>4</v>
          </cell>
          <cell r="J6115">
            <v>1</v>
          </cell>
        </row>
        <row r="6116">
          <cell r="A6116" t="str">
            <v>SLT5</v>
          </cell>
          <cell r="B6116" t="str">
            <v>Secondary Service Less than 5 kW</v>
          </cell>
          <cell r="C6116">
            <v>30</v>
          </cell>
          <cell r="D6116">
            <v>25</v>
          </cell>
          <cell r="E6116" t="str">
            <v>R=A1D</v>
          </cell>
          <cell r="F6116">
            <v>3</v>
          </cell>
          <cell r="G6116">
            <v>37923</v>
          </cell>
          <cell r="H6116">
            <v>999</v>
          </cell>
          <cell r="I6116">
            <v>4</v>
          </cell>
          <cell r="J6116">
            <v>1</v>
          </cell>
        </row>
        <row r="6117">
          <cell r="A6117" t="str">
            <v>SLT5</v>
          </cell>
          <cell r="B6117" t="str">
            <v>Secondary Service Less than 5 kW</v>
          </cell>
          <cell r="C6117">
            <v>30</v>
          </cell>
          <cell r="D6117">
            <v>25</v>
          </cell>
          <cell r="E6117" t="str">
            <v>R=A1D</v>
          </cell>
          <cell r="F6117">
            <v>3</v>
          </cell>
          <cell r="G6117">
            <v>37942</v>
          </cell>
          <cell r="H6117">
            <v>999</v>
          </cell>
          <cell r="I6117">
            <v>4</v>
          </cell>
          <cell r="J6117">
            <v>2</v>
          </cell>
        </row>
        <row r="6118">
          <cell r="A6118" t="str">
            <v>SLT5</v>
          </cell>
          <cell r="B6118" t="str">
            <v>Secondary Service Less than 5 kW</v>
          </cell>
          <cell r="C6118">
            <v>30</v>
          </cell>
          <cell r="D6118">
            <v>25</v>
          </cell>
          <cell r="E6118" t="str">
            <v>R=A1D</v>
          </cell>
          <cell r="F6118">
            <v>3</v>
          </cell>
          <cell r="G6118">
            <v>38593</v>
          </cell>
          <cell r="H6118">
            <v>999</v>
          </cell>
          <cell r="I6118">
            <v>3</v>
          </cell>
          <cell r="J6118">
            <v>1</v>
          </cell>
        </row>
        <row r="6119">
          <cell r="A6119" t="str">
            <v>SLT5</v>
          </cell>
          <cell r="B6119" t="str">
            <v>Secondary Service Less than 5 kW</v>
          </cell>
          <cell r="C6119">
            <v>30</v>
          </cell>
          <cell r="D6119">
            <v>25</v>
          </cell>
          <cell r="E6119" t="str">
            <v>R=K5WS</v>
          </cell>
          <cell r="F6119">
            <v>3</v>
          </cell>
          <cell r="H6119">
            <v>240</v>
          </cell>
          <cell r="I6119">
            <v>4</v>
          </cell>
          <cell r="J6119">
            <v>1</v>
          </cell>
        </row>
        <row r="6120">
          <cell r="A6120" t="str">
            <v>SLT5</v>
          </cell>
          <cell r="B6120" t="str">
            <v>Secondary Service Less than 5 kW</v>
          </cell>
          <cell r="C6120">
            <v>30</v>
          </cell>
          <cell r="D6120">
            <v>20</v>
          </cell>
          <cell r="E6120" t="str">
            <v>R=SL6S</v>
          </cell>
          <cell r="F6120">
            <v>3</v>
          </cell>
          <cell r="H6120">
            <v>240</v>
          </cell>
          <cell r="I6120">
            <v>4</v>
          </cell>
          <cell r="J6120">
            <v>13</v>
          </cell>
        </row>
        <row r="6121">
          <cell r="A6121" t="str">
            <v>SLT5</v>
          </cell>
          <cell r="B6121" t="str">
            <v>Secondary Service Less than 5 kW</v>
          </cell>
          <cell r="C6121">
            <v>30</v>
          </cell>
          <cell r="D6121">
            <v>25</v>
          </cell>
          <cell r="E6121" t="str">
            <v>R=DXS2</v>
          </cell>
          <cell r="F6121">
            <v>3</v>
          </cell>
          <cell r="H6121">
            <v>480</v>
          </cell>
          <cell r="I6121">
            <v>3</v>
          </cell>
          <cell r="J6121">
            <v>2</v>
          </cell>
        </row>
        <row r="6122">
          <cell r="A6122" t="str">
            <v>SLT5</v>
          </cell>
          <cell r="B6122" t="str">
            <v>Secondary Service Less than 5 kW</v>
          </cell>
          <cell r="C6122">
            <v>30</v>
          </cell>
          <cell r="D6122">
            <v>20</v>
          </cell>
          <cell r="E6122" t="str">
            <v>R=VM62S</v>
          </cell>
          <cell r="F6122">
            <v>3</v>
          </cell>
          <cell r="H6122">
            <v>480</v>
          </cell>
          <cell r="I6122">
            <v>4</v>
          </cell>
          <cell r="J6122">
            <v>1</v>
          </cell>
        </row>
        <row r="6123">
          <cell r="A6123" t="str">
            <v>SLT5</v>
          </cell>
          <cell r="B6123" t="str">
            <v>Secondary Service Less than 5 kW</v>
          </cell>
          <cell r="C6123">
            <v>30</v>
          </cell>
          <cell r="D6123">
            <v>25</v>
          </cell>
          <cell r="E6123" t="str">
            <v>R=A1D</v>
          </cell>
          <cell r="F6123">
            <v>3</v>
          </cell>
          <cell r="G6123">
            <v>37851</v>
          </cell>
          <cell r="H6123">
            <v>999</v>
          </cell>
          <cell r="I6123">
            <v>3</v>
          </cell>
          <cell r="J6123">
            <v>2</v>
          </cell>
        </row>
        <row r="6124">
          <cell r="A6124" t="str">
            <v>SLT5</v>
          </cell>
          <cell r="B6124" t="str">
            <v>Secondary Service Less than 5 kW</v>
          </cell>
          <cell r="C6124">
            <v>30</v>
          </cell>
          <cell r="D6124">
            <v>20</v>
          </cell>
          <cell r="E6124" t="str">
            <v>R=VM62S</v>
          </cell>
          <cell r="F6124">
            <v>3</v>
          </cell>
          <cell r="H6124">
            <v>0</v>
          </cell>
          <cell r="I6124">
            <v>0</v>
          </cell>
          <cell r="J6124">
            <v>1</v>
          </cell>
        </row>
        <row r="6125">
          <cell r="A6125" t="str">
            <v>SLT5</v>
          </cell>
          <cell r="B6125" t="str">
            <v>Secondary Service Less than 5 kW</v>
          </cell>
          <cell r="C6125">
            <v>30</v>
          </cell>
          <cell r="D6125">
            <v>25</v>
          </cell>
          <cell r="E6125" t="str">
            <v>R=A1D</v>
          </cell>
          <cell r="F6125">
            <v>3</v>
          </cell>
          <cell r="G6125">
            <v>36462</v>
          </cell>
          <cell r="H6125">
            <v>999</v>
          </cell>
          <cell r="I6125">
            <v>4</v>
          </cell>
          <cell r="J6125">
            <v>1</v>
          </cell>
        </row>
        <row r="6126">
          <cell r="A6126" t="str">
            <v>SLT5</v>
          </cell>
          <cell r="B6126" t="str">
            <v>Secondary Service Less than 5 kW</v>
          </cell>
          <cell r="C6126">
            <v>30</v>
          </cell>
          <cell r="D6126">
            <v>25</v>
          </cell>
          <cell r="E6126" t="str">
            <v>R=A1D</v>
          </cell>
          <cell r="F6126">
            <v>3</v>
          </cell>
          <cell r="G6126">
            <v>36563</v>
          </cell>
          <cell r="H6126">
            <v>999</v>
          </cell>
          <cell r="I6126">
            <v>3</v>
          </cell>
          <cell r="J6126">
            <v>1</v>
          </cell>
        </row>
        <row r="6127">
          <cell r="A6127" t="str">
            <v>SLT5</v>
          </cell>
          <cell r="B6127" t="str">
            <v>Secondary Service Less than 5 kW</v>
          </cell>
          <cell r="C6127">
            <v>30</v>
          </cell>
          <cell r="D6127">
            <v>25</v>
          </cell>
          <cell r="E6127" t="str">
            <v>R=A1D</v>
          </cell>
          <cell r="F6127">
            <v>3</v>
          </cell>
          <cell r="G6127">
            <v>36528</v>
          </cell>
          <cell r="H6127">
            <v>999</v>
          </cell>
          <cell r="I6127">
            <v>4</v>
          </cell>
          <cell r="J6127">
            <v>1</v>
          </cell>
        </row>
        <row r="6128">
          <cell r="A6128" t="str">
            <v>SLT5</v>
          </cell>
          <cell r="B6128" t="str">
            <v>Secondary Service Less than 5 kW</v>
          </cell>
          <cell r="C6128">
            <v>30</v>
          </cell>
          <cell r="D6128">
            <v>20</v>
          </cell>
          <cell r="E6128" t="str">
            <v>R=SL6S</v>
          </cell>
          <cell r="F6128">
            <v>3</v>
          </cell>
          <cell r="H6128">
            <v>240</v>
          </cell>
          <cell r="I6128">
            <v>4</v>
          </cell>
          <cell r="J6128">
            <v>1</v>
          </cell>
        </row>
        <row r="6129">
          <cell r="A6129" t="str">
            <v>SLT5</v>
          </cell>
          <cell r="B6129" t="str">
            <v>Secondary Service Less than 5 kW</v>
          </cell>
          <cell r="C6129">
            <v>30</v>
          </cell>
          <cell r="D6129">
            <v>20</v>
          </cell>
          <cell r="E6129" t="str">
            <v>R=A1D</v>
          </cell>
          <cell r="F6129">
            <v>3</v>
          </cell>
          <cell r="G6129">
            <v>36928</v>
          </cell>
          <cell r="H6129">
            <v>999</v>
          </cell>
          <cell r="I6129">
            <v>4</v>
          </cell>
          <cell r="J6129">
            <v>1</v>
          </cell>
        </row>
        <row r="6130">
          <cell r="A6130" t="str">
            <v>SLT5</v>
          </cell>
          <cell r="B6130" t="str">
            <v>Secondary Service Less than 5 kW</v>
          </cell>
          <cell r="C6130">
            <v>30</v>
          </cell>
          <cell r="D6130">
            <v>25</v>
          </cell>
          <cell r="E6130" t="str">
            <v>R=A1D</v>
          </cell>
          <cell r="F6130">
            <v>3</v>
          </cell>
          <cell r="G6130">
            <v>37207</v>
          </cell>
          <cell r="H6130">
            <v>999</v>
          </cell>
          <cell r="I6130">
            <v>4</v>
          </cell>
          <cell r="J6130">
            <v>2</v>
          </cell>
        </row>
        <row r="6131">
          <cell r="A6131" t="str">
            <v>SLT5</v>
          </cell>
          <cell r="B6131" t="str">
            <v>Secondary Service Less than 5 kW</v>
          </cell>
          <cell r="C6131">
            <v>30</v>
          </cell>
          <cell r="D6131">
            <v>25</v>
          </cell>
          <cell r="E6131" t="str">
            <v>R=A1D</v>
          </cell>
          <cell r="F6131">
            <v>3</v>
          </cell>
          <cell r="G6131">
            <v>37411</v>
          </cell>
          <cell r="H6131">
            <v>999</v>
          </cell>
          <cell r="I6131">
            <v>4</v>
          </cell>
          <cell r="J6131">
            <v>2</v>
          </cell>
        </row>
        <row r="6132">
          <cell r="A6132" t="str">
            <v>SLT5</v>
          </cell>
          <cell r="B6132" t="str">
            <v>Secondary Service Less than 5 kW</v>
          </cell>
          <cell r="C6132">
            <v>30</v>
          </cell>
          <cell r="D6132">
            <v>25</v>
          </cell>
          <cell r="E6132" t="str">
            <v>R=A1D</v>
          </cell>
          <cell r="F6132">
            <v>3</v>
          </cell>
          <cell r="G6132">
            <v>38993</v>
          </cell>
          <cell r="H6132">
            <v>999</v>
          </cell>
          <cell r="I6132">
            <v>4</v>
          </cell>
          <cell r="J6132">
            <v>3</v>
          </cell>
        </row>
        <row r="6133">
          <cell r="A6133" t="str">
            <v>SLT5</v>
          </cell>
          <cell r="B6133" t="str">
            <v>Secondary Service Less than 5 kW</v>
          </cell>
          <cell r="C6133">
            <v>30</v>
          </cell>
          <cell r="D6133">
            <v>25</v>
          </cell>
          <cell r="E6133" t="str">
            <v>R=A1R</v>
          </cell>
          <cell r="F6133">
            <v>3</v>
          </cell>
          <cell r="G6133">
            <v>39009</v>
          </cell>
          <cell r="H6133">
            <v>999</v>
          </cell>
          <cell r="I6133">
            <v>3</v>
          </cell>
          <cell r="J6133">
            <v>4</v>
          </cell>
        </row>
        <row r="6134">
          <cell r="A6134" t="str">
            <v>SLT5</v>
          </cell>
          <cell r="B6134" t="str">
            <v>Secondary Service Less than 5 kW</v>
          </cell>
          <cell r="C6134">
            <v>30</v>
          </cell>
          <cell r="D6134">
            <v>25</v>
          </cell>
          <cell r="E6134" t="str">
            <v>R=A1D</v>
          </cell>
          <cell r="F6134">
            <v>3</v>
          </cell>
          <cell r="G6134">
            <v>39580</v>
          </cell>
          <cell r="H6134">
            <v>999</v>
          </cell>
          <cell r="I6134">
            <v>4</v>
          </cell>
          <cell r="J6134">
            <v>1</v>
          </cell>
        </row>
        <row r="6135">
          <cell r="A6135" t="str">
            <v>SLT5</v>
          </cell>
          <cell r="B6135" t="str">
            <v>Secondary Service Less than 5 kW</v>
          </cell>
          <cell r="C6135">
            <v>30</v>
          </cell>
          <cell r="D6135">
            <v>25</v>
          </cell>
          <cell r="E6135" t="str">
            <v>R=A1D</v>
          </cell>
          <cell r="F6135">
            <v>3</v>
          </cell>
          <cell r="G6135">
            <v>39636</v>
          </cell>
          <cell r="H6135">
            <v>999</v>
          </cell>
          <cell r="I6135">
            <v>4</v>
          </cell>
          <cell r="J6135">
            <v>18</v>
          </cell>
        </row>
        <row r="6136">
          <cell r="A6136" t="str">
            <v>SLT5</v>
          </cell>
          <cell r="B6136" t="str">
            <v>Secondary Service Less than 5 kW</v>
          </cell>
          <cell r="C6136">
            <v>30</v>
          </cell>
          <cell r="D6136">
            <v>25</v>
          </cell>
          <cell r="E6136" t="str">
            <v>R=A1D</v>
          </cell>
          <cell r="F6136">
            <v>3</v>
          </cell>
          <cell r="G6136">
            <v>39954</v>
          </cell>
          <cell r="H6136">
            <v>999</v>
          </cell>
          <cell r="I6136">
            <v>4</v>
          </cell>
          <cell r="J6136">
            <v>5</v>
          </cell>
        </row>
        <row r="6137">
          <cell r="A6137" t="str">
            <v>SLT5</v>
          </cell>
          <cell r="B6137" t="str">
            <v>Secondary Service Less than 5 kW</v>
          </cell>
          <cell r="C6137">
            <v>30</v>
          </cell>
          <cell r="D6137">
            <v>25</v>
          </cell>
          <cell r="E6137" t="str">
            <v>R=A1D</v>
          </cell>
          <cell r="F6137">
            <v>3</v>
          </cell>
          <cell r="G6137">
            <v>39835</v>
          </cell>
          <cell r="H6137">
            <v>999</v>
          </cell>
          <cell r="I6137">
            <v>3</v>
          </cell>
          <cell r="J6137">
            <v>3</v>
          </cell>
        </row>
        <row r="6138">
          <cell r="A6138" t="str">
            <v>SLT5</v>
          </cell>
          <cell r="B6138" t="str">
            <v>Secondary Service Less than 5 kW</v>
          </cell>
          <cell r="C6138">
            <v>50</v>
          </cell>
          <cell r="D6138">
            <v>25</v>
          </cell>
          <cell r="E6138" t="str">
            <v>R=A1D</v>
          </cell>
          <cell r="F6138">
            <v>3</v>
          </cell>
          <cell r="G6138">
            <v>38419</v>
          </cell>
          <cell r="H6138">
            <v>999</v>
          </cell>
          <cell r="I6138">
            <v>4</v>
          </cell>
          <cell r="J6138">
            <v>2</v>
          </cell>
        </row>
        <row r="6139">
          <cell r="A6139" t="str">
            <v>SLT5</v>
          </cell>
          <cell r="B6139" t="str">
            <v>Secondary Service Less than 5 kW</v>
          </cell>
          <cell r="C6139">
            <v>50</v>
          </cell>
          <cell r="D6139">
            <v>25</v>
          </cell>
          <cell r="E6139" t="str">
            <v>R=A1D</v>
          </cell>
          <cell r="F6139">
            <v>3</v>
          </cell>
          <cell r="G6139">
            <v>38533</v>
          </cell>
          <cell r="H6139">
            <v>999</v>
          </cell>
          <cell r="I6139">
            <v>4</v>
          </cell>
          <cell r="J6139">
            <v>1</v>
          </cell>
        </row>
        <row r="6140">
          <cell r="A6140" t="str">
            <v>SLT5</v>
          </cell>
          <cell r="B6140" t="str">
            <v>Secondary Service Less than 5 kW</v>
          </cell>
          <cell r="C6140">
            <v>50</v>
          </cell>
          <cell r="D6140">
            <v>25</v>
          </cell>
          <cell r="E6140" t="str">
            <v>R=A1D</v>
          </cell>
          <cell r="F6140">
            <v>3</v>
          </cell>
          <cell r="G6140">
            <v>38979</v>
          </cell>
          <cell r="H6140">
            <v>999</v>
          </cell>
          <cell r="I6140">
            <v>4</v>
          </cell>
          <cell r="J6140">
            <v>1</v>
          </cell>
        </row>
        <row r="6141">
          <cell r="A6141" t="str">
            <v>SLT5</v>
          </cell>
          <cell r="B6141" t="str">
            <v>Secondary Service Less than 5 kW</v>
          </cell>
          <cell r="C6141">
            <v>50</v>
          </cell>
          <cell r="D6141">
            <v>25</v>
          </cell>
          <cell r="E6141" t="str">
            <v>R=A1D</v>
          </cell>
          <cell r="F6141">
            <v>3</v>
          </cell>
          <cell r="G6141">
            <v>40057</v>
          </cell>
          <cell r="H6141">
            <v>999</v>
          </cell>
          <cell r="I6141">
            <v>4</v>
          </cell>
          <cell r="J6141">
            <v>1</v>
          </cell>
        </row>
        <row r="6142">
          <cell r="A6142" t="str">
            <v>SLT5</v>
          </cell>
          <cell r="B6142" t="str">
            <v>Secondary Service Less than 5 kW</v>
          </cell>
          <cell r="C6142">
            <v>50</v>
          </cell>
          <cell r="D6142">
            <v>25</v>
          </cell>
          <cell r="E6142" t="str">
            <v>R=A1D</v>
          </cell>
          <cell r="F6142">
            <v>3</v>
          </cell>
          <cell r="G6142">
            <v>39638</v>
          </cell>
          <cell r="H6142">
            <v>999</v>
          </cell>
          <cell r="I6142">
            <v>4</v>
          </cell>
          <cell r="J6142">
            <v>1</v>
          </cell>
        </row>
        <row r="6143">
          <cell r="A6143" t="str">
            <v>SLT5</v>
          </cell>
          <cell r="B6143" t="str">
            <v>Secondary Service Less than 5 kW</v>
          </cell>
          <cell r="C6143">
            <v>50</v>
          </cell>
          <cell r="D6143">
            <v>25</v>
          </cell>
          <cell r="E6143" t="str">
            <v>R=A1D</v>
          </cell>
          <cell r="F6143">
            <v>3</v>
          </cell>
          <cell r="G6143">
            <v>39947</v>
          </cell>
          <cell r="H6143">
            <v>999</v>
          </cell>
          <cell r="I6143">
            <v>4</v>
          </cell>
          <cell r="J6143">
            <v>1</v>
          </cell>
        </row>
        <row r="6144">
          <cell r="A6144" t="str">
            <v>SLT5</v>
          </cell>
          <cell r="B6144" t="str">
            <v>Secondary Service Less than 5 kW</v>
          </cell>
          <cell r="C6144">
            <v>50</v>
          </cell>
          <cell r="D6144">
            <v>25</v>
          </cell>
          <cell r="E6144" t="str">
            <v>R=A1D+</v>
          </cell>
          <cell r="F6144">
            <v>3</v>
          </cell>
          <cell r="G6144">
            <v>40164</v>
          </cell>
          <cell r="H6144">
            <v>999</v>
          </cell>
          <cell r="I6144">
            <v>4</v>
          </cell>
          <cell r="J6144">
            <v>2</v>
          </cell>
        </row>
        <row r="6145">
          <cell r="A6145" t="str">
            <v>SLT5</v>
          </cell>
          <cell r="B6145" t="str">
            <v>Secondary Service Less than 5 kW</v>
          </cell>
          <cell r="C6145">
            <v>50</v>
          </cell>
          <cell r="D6145">
            <v>25</v>
          </cell>
          <cell r="E6145" t="str">
            <v>R=A1D</v>
          </cell>
          <cell r="F6145">
            <v>3</v>
          </cell>
          <cell r="G6145">
            <v>37439</v>
          </cell>
          <cell r="H6145">
            <v>999</v>
          </cell>
          <cell r="I6145">
            <v>4</v>
          </cell>
          <cell r="J6145">
            <v>2</v>
          </cell>
        </row>
        <row r="6146">
          <cell r="A6146" t="str">
            <v>SLT5</v>
          </cell>
          <cell r="B6146" t="str">
            <v>Secondary Service Less than 5 kW</v>
          </cell>
          <cell r="C6146">
            <v>50</v>
          </cell>
          <cell r="D6146">
            <v>25</v>
          </cell>
          <cell r="E6146" t="str">
            <v>R=A1R</v>
          </cell>
          <cell r="F6146">
            <v>3</v>
          </cell>
          <cell r="G6146">
            <v>39342</v>
          </cell>
          <cell r="H6146">
            <v>999</v>
          </cell>
          <cell r="I6146">
            <v>4</v>
          </cell>
          <cell r="J6146">
            <v>1</v>
          </cell>
        </row>
        <row r="6147">
          <cell r="A6147" t="str">
            <v>SLT5</v>
          </cell>
          <cell r="B6147" t="str">
            <v>Secondary Service Less than 5 kW</v>
          </cell>
          <cell r="C6147">
            <v>50</v>
          </cell>
          <cell r="D6147">
            <v>25</v>
          </cell>
          <cell r="E6147" t="str">
            <v>R=A1D</v>
          </cell>
          <cell r="F6147">
            <v>3</v>
          </cell>
          <cell r="G6147">
            <v>39926</v>
          </cell>
          <cell r="H6147">
            <v>999</v>
          </cell>
          <cell r="I6147">
            <v>4</v>
          </cell>
          <cell r="J6147">
            <v>1</v>
          </cell>
        </row>
        <row r="6148">
          <cell r="A6148" t="str">
            <v>SLT5</v>
          </cell>
          <cell r="B6148" t="str">
            <v>Secondary Service Less than 5 kW</v>
          </cell>
          <cell r="C6148">
            <v>50</v>
          </cell>
          <cell r="D6148">
            <v>20</v>
          </cell>
          <cell r="E6148" t="str">
            <v>R=AXS4</v>
          </cell>
          <cell r="F6148">
            <v>3</v>
          </cell>
          <cell r="H6148">
            <v>999</v>
          </cell>
          <cell r="I6148">
            <v>4</v>
          </cell>
          <cell r="J6148">
            <v>1</v>
          </cell>
        </row>
        <row r="6149">
          <cell r="A6149" t="str">
            <v>SLT5</v>
          </cell>
          <cell r="B6149" t="str">
            <v>Secondary Service Less than 5 kW</v>
          </cell>
          <cell r="C6149">
            <v>50</v>
          </cell>
          <cell r="D6149">
            <v>25</v>
          </cell>
          <cell r="E6149" t="str">
            <v>R=A1D</v>
          </cell>
          <cell r="F6149">
            <v>3</v>
          </cell>
          <cell r="G6149">
            <v>37097</v>
          </cell>
          <cell r="H6149">
            <v>999</v>
          </cell>
          <cell r="I6149">
            <v>4</v>
          </cell>
          <cell r="J6149">
            <v>1</v>
          </cell>
        </row>
        <row r="6150">
          <cell r="A6150" t="str">
            <v>SLT5</v>
          </cell>
          <cell r="B6150" t="str">
            <v>Secondary Service Less than 5 kW</v>
          </cell>
          <cell r="C6150">
            <v>50</v>
          </cell>
          <cell r="D6150">
            <v>25</v>
          </cell>
          <cell r="E6150" t="str">
            <v>R=A1R</v>
          </cell>
          <cell r="F6150">
            <v>3</v>
          </cell>
          <cell r="G6150">
            <v>39364</v>
          </cell>
          <cell r="H6150">
            <v>999</v>
          </cell>
          <cell r="I6150">
            <v>4</v>
          </cell>
          <cell r="J6150">
            <v>1</v>
          </cell>
        </row>
        <row r="6151">
          <cell r="A6151" t="str">
            <v>SLT5</v>
          </cell>
          <cell r="B6151" t="str">
            <v>Secondary Service Less than 5 kW</v>
          </cell>
          <cell r="C6151">
            <v>50</v>
          </cell>
          <cell r="D6151">
            <v>25</v>
          </cell>
          <cell r="E6151" t="str">
            <v>R=A1R</v>
          </cell>
          <cell r="F6151">
            <v>3</v>
          </cell>
          <cell r="G6151">
            <v>39477</v>
          </cell>
          <cell r="H6151">
            <v>999</v>
          </cell>
          <cell r="I6151">
            <v>4</v>
          </cell>
          <cell r="J6151">
            <v>2</v>
          </cell>
        </row>
        <row r="6152">
          <cell r="A6152" t="str">
            <v>SLT5</v>
          </cell>
          <cell r="B6152" t="str">
            <v>Secondary Service Less than 5 kW</v>
          </cell>
          <cell r="C6152">
            <v>50</v>
          </cell>
          <cell r="D6152">
            <v>25</v>
          </cell>
          <cell r="E6152" t="str">
            <v>R=A1D</v>
          </cell>
          <cell r="F6152">
            <v>3</v>
          </cell>
          <cell r="G6152">
            <v>39650</v>
          </cell>
          <cell r="H6152">
            <v>999</v>
          </cell>
          <cell r="I6152">
            <v>4</v>
          </cell>
          <cell r="J6152">
            <v>1</v>
          </cell>
        </row>
        <row r="6153">
          <cell r="A6153" t="str">
            <v>SLT5</v>
          </cell>
          <cell r="B6153" t="str">
            <v>Secondary Service Less than 5 kW</v>
          </cell>
          <cell r="D6153">
            <v>25</v>
          </cell>
          <cell r="E6153" t="str">
            <v>R=PWSY</v>
          </cell>
          <cell r="F6153">
            <v>3</v>
          </cell>
          <cell r="I6153">
            <v>4</v>
          </cell>
          <cell r="J6153">
            <v>1</v>
          </cell>
        </row>
        <row r="6154">
          <cell r="J6154">
            <v>1254</v>
          </cell>
        </row>
        <row r="6156">
          <cell r="A6156" t="str">
            <v>TVAN</v>
          </cell>
          <cell r="B6156" t="str">
            <v>Transmission Service</v>
          </cell>
          <cell r="C6156">
            <v>2.5</v>
          </cell>
          <cell r="D6156">
            <v>31</v>
          </cell>
          <cell r="E6156" t="str">
            <v>T=MARKV</v>
          </cell>
          <cell r="F6156">
            <v>3</v>
          </cell>
          <cell r="G6156">
            <v>38546</v>
          </cell>
          <cell r="H6156">
            <v>120</v>
          </cell>
          <cell r="I6156">
            <v>4</v>
          </cell>
          <cell r="J6156">
            <v>1</v>
          </cell>
        </row>
        <row r="6157">
          <cell r="A6157" t="str">
            <v>TRAB</v>
          </cell>
          <cell r="B6157" t="str">
            <v>Transmission Service</v>
          </cell>
          <cell r="C6157">
            <v>2.5</v>
          </cell>
          <cell r="D6157">
            <v>25</v>
          </cell>
          <cell r="E6157" t="str">
            <v>T=A1RLCQ</v>
          </cell>
          <cell r="F6157">
            <v>3</v>
          </cell>
          <cell r="G6157">
            <v>39000</v>
          </cell>
          <cell r="H6157">
            <v>999</v>
          </cell>
          <cell r="I6157">
            <v>3</v>
          </cell>
          <cell r="J6157">
            <v>2</v>
          </cell>
        </row>
        <row r="6158">
          <cell r="A6158" t="str">
            <v>EPWM</v>
          </cell>
          <cell r="B6158" t="str">
            <v>Transmission Service</v>
          </cell>
          <cell r="C6158">
            <v>2.5</v>
          </cell>
          <cell r="D6158">
            <v>25</v>
          </cell>
          <cell r="E6158" t="str">
            <v>T=MARKV</v>
          </cell>
          <cell r="F6158">
            <v>3</v>
          </cell>
          <cell r="G6158">
            <v>37230</v>
          </cell>
          <cell r="H6158">
            <v>120</v>
          </cell>
          <cell r="I6158">
            <v>4</v>
          </cell>
          <cell r="J6158">
            <v>1</v>
          </cell>
        </row>
        <row r="6159">
          <cell r="A6159" t="str">
            <v>TRAA</v>
          </cell>
          <cell r="B6159" t="str">
            <v>Transmission Service</v>
          </cell>
          <cell r="C6159">
            <v>2.5</v>
          </cell>
          <cell r="D6159">
            <v>31</v>
          </cell>
          <cell r="E6159" t="str">
            <v>T=MARKV</v>
          </cell>
          <cell r="F6159">
            <v>3</v>
          </cell>
          <cell r="H6159">
            <v>120</v>
          </cell>
          <cell r="I6159">
            <v>4</v>
          </cell>
          <cell r="J6159">
            <v>1</v>
          </cell>
        </row>
        <row r="6160">
          <cell r="A6160" t="str">
            <v>TYAN</v>
          </cell>
          <cell r="B6160" t="str">
            <v>Transmission Service</v>
          </cell>
          <cell r="C6160">
            <v>2.5</v>
          </cell>
          <cell r="D6160">
            <v>25</v>
          </cell>
          <cell r="E6160" t="str">
            <v>T=Markv</v>
          </cell>
          <cell r="F6160">
            <v>3</v>
          </cell>
          <cell r="G6160">
            <v>40241</v>
          </cell>
          <cell r="H6160">
            <v>120</v>
          </cell>
          <cell r="I6160">
            <v>4</v>
          </cell>
          <cell r="J6160">
            <v>1</v>
          </cell>
        </row>
        <row r="6161">
          <cell r="A6161" t="str">
            <v>TRNF</v>
          </cell>
          <cell r="B6161" t="str">
            <v>Transmission Service</v>
          </cell>
          <cell r="C6161">
            <v>2.5</v>
          </cell>
          <cell r="D6161">
            <v>25</v>
          </cell>
          <cell r="E6161" t="str">
            <v>T=MARKV</v>
          </cell>
          <cell r="F6161">
            <v>3</v>
          </cell>
          <cell r="G6161">
            <v>37230</v>
          </cell>
          <cell r="H6161">
            <v>120</v>
          </cell>
          <cell r="I6161">
            <v>4</v>
          </cell>
          <cell r="J6161">
            <v>1</v>
          </cell>
        </row>
        <row r="6162">
          <cell r="A6162" t="str">
            <v>TMAN</v>
          </cell>
          <cell r="B6162" t="str">
            <v>Transmission Service</v>
          </cell>
          <cell r="C6162">
            <v>2.5</v>
          </cell>
          <cell r="D6162">
            <v>25</v>
          </cell>
          <cell r="E6162" t="str">
            <v>T=MARKV</v>
          </cell>
          <cell r="F6162">
            <v>3</v>
          </cell>
          <cell r="H6162">
            <v>120</v>
          </cell>
          <cell r="I6162">
            <v>4</v>
          </cell>
          <cell r="J6162">
            <v>1</v>
          </cell>
        </row>
        <row r="6163">
          <cell r="A6163" t="str">
            <v>TNP1</v>
          </cell>
          <cell r="B6163" t="str">
            <v>Transmission Service</v>
          </cell>
          <cell r="C6163">
            <v>2.5</v>
          </cell>
          <cell r="D6163">
            <v>25</v>
          </cell>
          <cell r="E6163" t="str">
            <v>T=MARKV</v>
          </cell>
          <cell r="F6163">
            <v>3</v>
          </cell>
          <cell r="G6163">
            <v>37230</v>
          </cell>
          <cell r="H6163">
            <v>120</v>
          </cell>
          <cell r="I6163">
            <v>4</v>
          </cell>
          <cell r="J6163">
            <v>1</v>
          </cell>
        </row>
        <row r="6164">
          <cell r="A6164" t="str">
            <v>TRAB</v>
          </cell>
          <cell r="B6164" t="str">
            <v>Transmission Service</v>
          </cell>
          <cell r="C6164">
            <v>2.5</v>
          </cell>
          <cell r="D6164">
            <v>25</v>
          </cell>
          <cell r="E6164" t="str">
            <v>T=MARKV</v>
          </cell>
          <cell r="F6164">
            <v>3</v>
          </cell>
          <cell r="G6164">
            <v>39300</v>
          </cell>
          <cell r="H6164">
            <v>120</v>
          </cell>
          <cell r="I6164">
            <v>4</v>
          </cell>
          <cell r="J6164">
            <v>1</v>
          </cell>
        </row>
        <row r="6165">
          <cell r="A6165" t="str">
            <v>TYAI</v>
          </cell>
          <cell r="B6165" t="str">
            <v>Transmission Service</v>
          </cell>
          <cell r="C6165">
            <v>2.5</v>
          </cell>
          <cell r="D6165">
            <v>31</v>
          </cell>
          <cell r="E6165" t="str">
            <v>T=MARKV</v>
          </cell>
          <cell r="F6165">
            <v>3</v>
          </cell>
          <cell r="G6165">
            <v>37230</v>
          </cell>
          <cell r="H6165">
            <v>120</v>
          </cell>
          <cell r="I6165">
            <v>4</v>
          </cell>
          <cell r="J6165">
            <v>1</v>
          </cell>
        </row>
        <row r="6166">
          <cell r="A6166" t="str">
            <v>TRAK</v>
          </cell>
          <cell r="B6166" t="str">
            <v>Transmission Service</v>
          </cell>
          <cell r="C6166">
            <v>2.5</v>
          </cell>
          <cell r="D6166">
            <v>25</v>
          </cell>
          <cell r="E6166" t="str">
            <v>T=MARKV</v>
          </cell>
          <cell r="F6166">
            <v>3</v>
          </cell>
          <cell r="H6166">
            <v>120</v>
          </cell>
          <cell r="I6166">
            <v>4</v>
          </cell>
          <cell r="J6166">
            <v>1</v>
          </cell>
        </row>
        <row r="6167">
          <cell r="A6167" t="str">
            <v>TRAI</v>
          </cell>
          <cell r="B6167" t="str">
            <v>Transmission Service</v>
          </cell>
          <cell r="C6167">
            <v>2.5</v>
          </cell>
          <cell r="D6167">
            <v>25</v>
          </cell>
          <cell r="E6167" t="str">
            <v>T=MARKV</v>
          </cell>
          <cell r="F6167">
            <v>3</v>
          </cell>
          <cell r="H6167">
            <v>120</v>
          </cell>
          <cell r="I6167">
            <v>4</v>
          </cell>
          <cell r="J6167">
            <v>1</v>
          </cell>
        </row>
        <row r="6168">
          <cell r="A6168" t="str">
            <v>TRMF</v>
          </cell>
          <cell r="B6168" t="str">
            <v>Transmission Service</v>
          </cell>
          <cell r="C6168">
            <v>2.5</v>
          </cell>
          <cell r="D6168">
            <v>31</v>
          </cell>
          <cell r="E6168" t="str">
            <v>T=MARKV</v>
          </cell>
          <cell r="F6168">
            <v>3</v>
          </cell>
          <cell r="G6168">
            <v>39605</v>
          </cell>
          <cell r="H6168">
            <v>69</v>
          </cell>
          <cell r="I6168">
            <v>4</v>
          </cell>
          <cell r="J6168">
            <v>1</v>
          </cell>
        </row>
        <row r="6169">
          <cell r="A6169" t="str">
            <v>TYAN</v>
          </cell>
          <cell r="B6169" t="str">
            <v>Transmission Service</v>
          </cell>
          <cell r="C6169">
            <v>2.5</v>
          </cell>
          <cell r="D6169">
            <v>25</v>
          </cell>
          <cell r="E6169" t="str">
            <v>T=A1RLCQ</v>
          </cell>
          <cell r="F6169">
            <v>3</v>
          </cell>
          <cell r="G6169">
            <v>39000</v>
          </cell>
          <cell r="H6169">
            <v>999</v>
          </cell>
          <cell r="I6169">
            <v>3</v>
          </cell>
          <cell r="J6169">
            <v>1</v>
          </cell>
        </row>
        <row r="6170">
          <cell r="A6170" t="str">
            <v>TTAN</v>
          </cell>
          <cell r="B6170" t="str">
            <v>Transmission Service</v>
          </cell>
          <cell r="C6170">
            <v>2.5</v>
          </cell>
          <cell r="D6170">
            <v>31</v>
          </cell>
          <cell r="E6170" t="str">
            <v>T=MARKV</v>
          </cell>
          <cell r="F6170">
            <v>3</v>
          </cell>
          <cell r="G6170">
            <v>39505</v>
          </cell>
          <cell r="H6170">
            <v>999</v>
          </cell>
          <cell r="I6170">
            <v>4</v>
          </cell>
          <cell r="J6170">
            <v>1</v>
          </cell>
        </row>
        <row r="6171">
          <cell r="A6171" t="str">
            <v>TSNF</v>
          </cell>
          <cell r="B6171" t="str">
            <v>Transmission Service</v>
          </cell>
          <cell r="C6171">
            <v>2.5</v>
          </cell>
          <cell r="D6171">
            <v>25</v>
          </cell>
          <cell r="E6171" t="str">
            <v>T=MARKV</v>
          </cell>
          <cell r="F6171">
            <v>3</v>
          </cell>
          <cell r="G6171">
            <v>39947</v>
          </cell>
          <cell r="H6171">
            <v>120</v>
          </cell>
          <cell r="I6171">
            <v>4</v>
          </cell>
          <cell r="J6171">
            <v>1</v>
          </cell>
        </row>
        <row r="6172">
          <cell r="A6172" t="str">
            <v>TKNF</v>
          </cell>
          <cell r="B6172" t="str">
            <v>Transmission Service</v>
          </cell>
          <cell r="C6172">
            <v>2.5</v>
          </cell>
          <cell r="D6172">
            <v>31</v>
          </cell>
          <cell r="E6172" t="str">
            <v>T=A1RLCQ</v>
          </cell>
          <cell r="F6172">
            <v>3</v>
          </cell>
          <cell r="G6172">
            <v>39000</v>
          </cell>
          <cell r="H6172">
            <v>999</v>
          </cell>
          <cell r="I6172">
            <v>3</v>
          </cell>
          <cell r="J6172">
            <v>1</v>
          </cell>
        </row>
        <row r="6173">
          <cell r="A6173" t="str">
            <v>TRAB</v>
          </cell>
          <cell r="B6173" t="str">
            <v>Transmission Service</v>
          </cell>
          <cell r="C6173">
            <v>2.5</v>
          </cell>
          <cell r="D6173">
            <v>25</v>
          </cell>
          <cell r="E6173" t="str">
            <v>T=MARKV</v>
          </cell>
          <cell r="F6173">
            <v>3</v>
          </cell>
          <cell r="G6173">
            <v>39234</v>
          </cell>
          <cell r="H6173">
            <v>120</v>
          </cell>
          <cell r="I6173">
            <v>4</v>
          </cell>
          <cell r="J6173">
            <v>1</v>
          </cell>
        </row>
        <row r="6174">
          <cell r="A6174" t="str">
            <v>TKAN</v>
          </cell>
          <cell r="B6174" t="str">
            <v>Transmission Service</v>
          </cell>
          <cell r="C6174">
            <v>2.5</v>
          </cell>
          <cell r="D6174">
            <v>25</v>
          </cell>
          <cell r="E6174" t="str">
            <v>T=A1RLCQ</v>
          </cell>
          <cell r="F6174">
            <v>3</v>
          </cell>
          <cell r="G6174">
            <v>38925</v>
          </cell>
          <cell r="H6174">
            <v>999</v>
          </cell>
          <cell r="I6174">
            <v>3</v>
          </cell>
          <cell r="J6174">
            <v>2</v>
          </cell>
        </row>
        <row r="6175">
          <cell r="A6175" t="str">
            <v>TYAN</v>
          </cell>
          <cell r="B6175" t="str">
            <v>Transmission Service</v>
          </cell>
          <cell r="C6175">
            <v>2.5</v>
          </cell>
          <cell r="D6175">
            <v>25</v>
          </cell>
          <cell r="E6175" t="str">
            <v>T=MARKV</v>
          </cell>
          <cell r="F6175">
            <v>3</v>
          </cell>
          <cell r="G6175">
            <v>39370</v>
          </cell>
          <cell r="H6175">
            <v>120</v>
          </cell>
          <cell r="I6175">
            <v>4</v>
          </cell>
          <cell r="J6175">
            <v>1</v>
          </cell>
        </row>
        <row r="6176">
          <cell r="A6176" t="str">
            <v>TRAN</v>
          </cell>
          <cell r="B6176" t="str">
            <v>Transmission Service</v>
          </cell>
          <cell r="C6176">
            <v>2.5</v>
          </cell>
          <cell r="D6176">
            <v>25</v>
          </cell>
          <cell r="E6176" t="str">
            <v>T=MARKV</v>
          </cell>
          <cell r="F6176">
            <v>3</v>
          </cell>
          <cell r="G6176">
            <v>38975</v>
          </cell>
          <cell r="H6176">
            <v>120</v>
          </cell>
          <cell r="I6176">
            <v>3</v>
          </cell>
          <cell r="J6176">
            <v>1</v>
          </cell>
        </row>
        <row r="6177">
          <cell r="A6177" t="str">
            <v>TRAM</v>
          </cell>
          <cell r="B6177" t="str">
            <v>Transmission Service</v>
          </cell>
          <cell r="D6177">
            <v>31</v>
          </cell>
          <cell r="E6177" t="str">
            <v>R=STQ121</v>
          </cell>
          <cell r="J6177">
            <v>1</v>
          </cell>
        </row>
        <row r="6178">
          <cell r="A6178" t="str">
            <v>TRAE</v>
          </cell>
          <cell r="B6178" t="str">
            <v>Transmission Service</v>
          </cell>
          <cell r="D6178">
            <v>31</v>
          </cell>
          <cell r="E6178" t="str">
            <v>T=MARKV</v>
          </cell>
          <cell r="G6178">
            <v>37230</v>
          </cell>
          <cell r="J6178">
            <v>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ACHWP"/>
    </sheetNames>
    <definedNames>
      <definedName name="DATA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-D-2.5Contributions&amp;Donations"/>
      <sheetName val="WP II-D-2.5-1 Educational "/>
      <sheetName val="WP II-D-2.5-2 Comm Service"/>
      <sheetName val="WP II-D-2.5-3 Econ Devel"/>
      <sheetName val="Donation Adjustment WP"/>
      <sheetName val="AP Donations"/>
      <sheetName val="Pivot GL"/>
      <sheetName val="TCC GL Detail Donations"/>
      <sheetName val="AP Dues"/>
      <sheetName val="Dues Adj WP"/>
      <sheetName val="II-D-2.6 Dues Summary"/>
      <sheetName val="II-D-2.6a Industry"/>
      <sheetName val="II-D-2.6b Business Economic"/>
      <sheetName val="II-D-2.6c Professional"/>
      <sheetName val="TCC GL Pivot Dues"/>
      <sheetName val="TCC GL Detail Dues"/>
      <sheetName val="Shannon's file 2 donations"/>
      <sheetName val="Shannon File 2 dues"/>
      <sheetName val="Sheet1"/>
    </sheetNames>
    <sheetDataSet>
      <sheetData sheetId="0">
        <row r="2">
          <cell r="B2" t="str">
            <v>PUBLIC UTILITY COMMISSION OF TEXAS</v>
          </cell>
        </row>
      </sheetData>
      <sheetData sheetId="1">
        <row r="1">
          <cell r="B1" t="str">
            <v>PUBLIC UTILITY COMMISSION OF TEXAS</v>
          </cell>
        </row>
      </sheetData>
      <sheetData sheetId="2">
        <row r="1">
          <cell r="B1" t="str">
            <v>PUBLIC UTILITY COMMISSION OF TEXAS</v>
          </cell>
        </row>
      </sheetData>
      <sheetData sheetId="3">
        <row r="2">
          <cell r="B2" t="str">
            <v>PUBLIC UTILITY COMMISSION OF TEXAS</v>
          </cell>
        </row>
      </sheetData>
      <sheetData sheetId="4">
        <row r="2">
          <cell r="A2" t="str">
            <v>Type</v>
          </cell>
        </row>
      </sheetData>
      <sheetData sheetId="5">
        <row r="1">
          <cell r="F1" t="str">
            <v>Use for Sched</v>
          </cell>
        </row>
      </sheetData>
      <sheetData sheetId="6">
        <row r="3">
          <cell r="A3" t="str">
            <v>Sum of Sum Amount</v>
          </cell>
        </row>
      </sheetData>
      <sheetData sheetId="7">
        <row r="1">
          <cell r="A1" t="str">
            <v>Unit</v>
          </cell>
        </row>
      </sheetData>
      <sheetData sheetId="8">
        <row r="1">
          <cell r="H1" t="str">
            <v>Use for Sched</v>
          </cell>
        </row>
      </sheetData>
      <sheetData sheetId="9">
        <row r="2">
          <cell r="A2" t="str">
            <v xml:space="preserve">Type </v>
          </cell>
        </row>
        <row r="3">
          <cell r="H3" t="str">
            <v>00644868</v>
          </cell>
          <cell r="I3">
            <v>84865.22</v>
          </cell>
          <cell r="J3">
            <v>65839.179999999993</v>
          </cell>
          <cell r="K3">
            <v>-19026.040000000008</v>
          </cell>
        </row>
        <row r="4">
          <cell r="H4" t="str">
            <v>00644869</v>
          </cell>
          <cell r="I4">
            <v>84865.22</v>
          </cell>
          <cell r="J4">
            <v>65839.179999999993</v>
          </cell>
          <cell r="K4">
            <v>-19026.040000000008</v>
          </cell>
        </row>
        <row r="5">
          <cell r="H5" t="str">
            <v>00647382</v>
          </cell>
          <cell r="I5">
            <v>84865.22</v>
          </cell>
          <cell r="J5">
            <v>65839.179999999993</v>
          </cell>
          <cell r="K5">
            <v>-19026.040000000008</v>
          </cell>
        </row>
        <row r="6">
          <cell r="H6" t="str">
            <v>00657812</v>
          </cell>
          <cell r="I6">
            <v>84865.22</v>
          </cell>
          <cell r="J6">
            <v>66277.290000000008</v>
          </cell>
          <cell r="K6">
            <v>-18587.929999999993</v>
          </cell>
        </row>
        <row r="7">
          <cell r="H7" t="str">
            <v>00672145</v>
          </cell>
          <cell r="I7">
            <v>84864.91</v>
          </cell>
          <cell r="J7">
            <v>66410.040000000008</v>
          </cell>
          <cell r="K7">
            <v>-18454.869999999995</v>
          </cell>
        </row>
        <row r="8">
          <cell r="H8" t="str">
            <v>00647383</v>
          </cell>
          <cell r="I8">
            <v>20000</v>
          </cell>
          <cell r="J8">
            <v>15516.17</v>
          </cell>
          <cell r="K8">
            <v>-4483.83</v>
          </cell>
        </row>
        <row r="9">
          <cell r="H9" t="str">
            <v>00667874</v>
          </cell>
          <cell r="I9">
            <v>7150</v>
          </cell>
          <cell r="J9">
            <v>5583.9400000000005</v>
          </cell>
          <cell r="K9">
            <v>-1566.0599999999995</v>
          </cell>
        </row>
        <row r="10">
          <cell r="H10" t="str">
            <v>00667875</v>
          </cell>
          <cell r="I10">
            <v>3850</v>
          </cell>
          <cell r="J10">
            <v>3006.74</v>
          </cell>
          <cell r="K10">
            <v>-843.26000000000022</v>
          </cell>
        </row>
        <row r="11">
          <cell r="H11" t="str">
            <v>00623023</v>
          </cell>
          <cell r="I11">
            <v>3000</v>
          </cell>
          <cell r="J11">
            <v>2324.7200000000003</v>
          </cell>
          <cell r="K11">
            <v>-675.27999999999975</v>
          </cell>
        </row>
        <row r="12">
          <cell r="H12" t="str">
            <v>00628313</v>
          </cell>
          <cell r="I12">
            <v>2042.68</v>
          </cell>
          <cell r="J12">
            <v>1582.8700000000001</v>
          </cell>
          <cell r="K12">
            <v>-459.80999999999995</v>
          </cell>
        </row>
        <row r="13">
          <cell r="H13" t="str">
            <v>00678119</v>
          </cell>
          <cell r="I13">
            <v>2089.9699999999998</v>
          </cell>
          <cell r="J13">
            <v>1635.4799999999998</v>
          </cell>
          <cell r="K13">
            <v>-454.49</v>
          </cell>
        </row>
        <row r="14">
          <cell r="H14" t="str">
            <v>00660146</v>
          </cell>
          <cell r="I14">
            <v>1344.46</v>
          </cell>
          <cell r="J14">
            <v>1049.99</v>
          </cell>
          <cell r="K14">
            <v>-294.47000000000003</v>
          </cell>
        </row>
        <row r="15">
          <cell r="H15" t="str">
            <v>00629842</v>
          </cell>
          <cell r="I15">
            <v>1190.03</v>
          </cell>
          <cell r="J15">
            <v>922.15</v>
          </cell>
          <cell r="K15">
            <v>-267.88</v>
          </cell>
        </row>
        <row r="16">
          <cell r="H16" t="str">
            <v>00654764</v>
          </cell>
          <cell r="I16">
            <v>767.13</v>
          </cell>
          <cell r="J16">
            <v>595.15</v>
          </cell>
          <cell r="K16">
            <v>-171.98000000000002</v>
          </cell>
        </row>
        <row r="17">
          <cell r="H17" t="str">
            <v>00628309</v>
          </cell>
          <cell r="I17">
            <v>659.24</v>
          </cell>
          <cell r="J17">
            <v>510.84000000000003</v>
          </cell>
          <cell r="K17">
            <v>-148.39999999999998</v>
          </cell>
        </row>
        <row r="18">
          <cell r="H18" t="str">
            <v>00652896</v>
          </cell>
          <cell r="I18">
            <v>659.24</v>
          </cell>
          <cell r="J18">
            <v>511.44</v>
          </cell>
          <cell r="K18">
            <v>-147.80000000000001</v>
          </cell>
        </row>
        <row r="19">
          <cell r="H19" t="str">
            <v>00682590</v>
          </cell>
          <cell r="I19">
            <v>637.97</v>
          </cell>
          <cell r="J19">
            <v>499.24</v>
          </cell>
          <cell r="K19">
            <v>-138.73000000000002</v>
          </cell>
        </row>
        <row r="20">
          <cell r="H20" t="str">
            <v>00627631</v>
          </cell>
          <cell r="I20">
            <v>564.26</v>
          </cell>
          <cell r="J20">
            <v>437.25</v>
          </cell>
          <cell r="K20">
            <v>-127.00999999999999</v>
          </cell>
        </row>
        <row r="21">
          <cell r="H21" t="str">
            <v>00660146</v>
          </cell>
          <cell r="I21">
            <v>579.77</v>
          </cell>
          <cell r="J21">
            <v>452.78</v>
          </cell>
          <cell r="K21">
            <v>-126.99000000000001</v>
          </cell>
        </row>
        <row r="22">
          <cell r="H22" t="str">
            <v>00673320</v>
          </cell>
          <cell r="I22">
            <v>416</v>
          </cell>
          <cell r="J22">
            <v>325.52999999999997</v>
          </cell>
          <cell r="K22">
            <v>-90.470000000000027</v>
          </cell>
        </row>
        <row r="23">
          <cell r="H23" t="str">
            <v>00683519</v>
          </cell>
          <cell r="I23">
            <v>363.14</v>
          </cell>
          <cell r="J23">
            <v>284.16999999999996</v>
          </cell>
          <cell r="K23">
            <v>-78.970000000000027</v>
          </cell>
        </row>
        <row r="24">
          <cell r="H24" t="str">
            <v>00644409</v>
          </cell>
          <cell r="I24">
            <v>350.1</v>
          </cell>
          <cell r="J24">
            <v>271.61</v>
          </cell>
          <cell r="K24">
            <v>-78.490000000000009</v>
          </cell>
        </row>
        <row r="25">
          <cell r="H25" t="str">
            <v>00652861</v>
          </cell>
          <cell r="I25">
            <v>345</v>
          </cell>
          <cell r="J25">
            <v>267.64999999999998</v>
          </cell>
          <cell r="K25">
            <v>-77.350000000000023</v>
          </cell>
        </row>
        <row r="26">
          <cell r="H26" t="str">
            <v>00660077</v>
          </cell>
          <cell r="I26">
            <v>340.95</v>
          </cell>
          <cell r="J26">
            <v>266.27</v>
          </cell>
          <cell r="K26">
            <v>-74.680000000000007</v>
          </cell>
        </row>
        <row r="27">
          <cell r="H27" t="str">
            <v>00632305</v>
          </cell>
          <cell r="I27">
            <v>330</v>
          </cell>
          <cell r="J27">
            <v>255.71</v>
          </cell>
          <cell r="K27">
            <v>-74.289999999999992</v>
          </cell>
        </row>
        <row r="28">
          <cell r="H28" t="str">
            <v>00632306</v>
          </cell>
          <cell r="I28">
            <v>324.95</v>
          </cell>
          <cell r="J28">
            <v>251.79999999999998</v>
          </cell>
          <cell r="K28">
            <v>-73.150000000000006</v>
          </cell>
        </row>
        <row r="29">
          <cell r="H29" t="str">
            <v>00644410</v>
          </cell>
          <cell r="I29">
            <v>326.12</v>
          </cell>
          <cell r="J29">
            <v>253</v>
          </cell>
          <cell r="K29">
            <v>-73.12</v>
          </cell>
        </row>
        <row r="30">
          <cell r="H30" t="str">
            <v>00623863</v>
          </cell>
          <cell r="I30">
            <v>320</v>
          </cell>
          <cell r="J30">
            <v>247.95999999999998</v>
          </cell>
          <cell r="K30">
            <v>-72.04000000000002</v>
          </cell>
        </row>
        <row r="31">
          <cell r="H31" t="str">
            <v>00660078</v>
          </cell>
          <cell r="I31">
            <v>325.11</v>
          </cell>
          <cell r="J31">
            <v>253.9</v>
          </cell>
          <cell r="K31">
            <v>-71.210000000000008</v>
          </cell>
        </row>
        <row r="32">
          <cell r="H32" t="str">
            <v>00667931</v>
          </cell>
          <cell r="I32">
            <v>320</v>
          </cell>
          <cell r="J32">
            <v>249.91</v>
          </cell>
          <cell r="K32">
            <v>-70.09</v>
          </cell>
        </row>
        <row r="33">
          <cell r="H33" t="str">
            <v>00682159</v>
          </cell>
          <cell r="I33">
            <v>320</v>
          </cell>
          <cell r="J33">
            <v>250.41</v>
          </cell>
          <cell r="K33">
            <v>-69.59</v>
          </cell>
        </row>
        <row r="34">
          <cell r="H34" t="str">
            <v>00660146</v>
          </cell>
          <cell r="I34">
            <v>260.45</v>
          </cell>
          <cell r="J34">
            <v>203.41</v>
          </cell>
          <cell r="K34">
            <v>-57.039999999999992</v>
          </cell>
        </row>
        <row r="35">
          <cell r="H35" t="str">
            <v>00654806</v>
          </cell>
          <cell r="I35">
            <v>104.85</v>
          </cell>
          <cell r="J35">
            <v>81.349999999999994</v>
          </cell>
          <cell r="K35">
            <v>-23.5</v>
          </cell>
        </row>
        <row r="36">
          <cell r="H36" t="str">
            <v>00652862</v>
          </cell>
          <cell r="I36">
            <v>100</v>
          </cell>
          <cell r="J36">
            <v>77.58</v>
          </cell>
          <cell r="K36">
            <v>-22.42</v>
          </cell>
        </row>
        <row r="37">
          <cell r="H37" t="str">
            <v>00673321</v>
          </cell>
          <cell r="I37">
            <v>96</v>
          </cell>
          <cell r="J37">
            <v>75.12</v>
          </cell>
          <cell r="K37">
            <v>-20.879999999999995</v>
          </cell>
        </row>
        <row r="38">
          <cell r="H38" t="str">
            <v>00673420</v>
          </cell>
          <cell r="I38">
            <v>96</v>
          </cell>
          <cell r="J38">
            <v>75.12</v>
          </cell>
          <cell r="K38">
            <v>-20.879999999999995</v>
          </cell>
        </row>
        <row r="39">
          <cell r="H39" t="str">
            <v>00675999</v>
          </cell>
          <cell r="I39">
            <v>96</v>
          </cell>
          <cell r="J39">
            <v>75.14</v>
          </cell>
          <cell r="K39">
            <v>-20.86</v>
          </cell>
        </row>
        <row r="40">
          <cell r="H40" t="str">
            <v>00646491</v>
          </cell>
          <cell r="I40">
            <v>89.3</v>
          </cell>
          <cell r="J40">
            <v>69.28</v>
          </cell>
          <cell r="K40">
            <v>-20.019999999999996</v>
          </cell>
        </row>
        <row r="41">
          <cell r="H41" t="str">
            <v>00682160</v>
          </cell>
          <cell r="I41">
            <v>89.3</v>
          </cell>
          <cell r="J41">
            <v>69.88</v>
          </cell>
          <cell r="K41">
            <v>-19.420000000000002</v>
          </cell>
        </row>
        <row r="42">
          <cell r="H42" t="str">
            <v>00625754</v>
          </cell>
          <cell r="I42">
            <v>77.63</v>
          </cell>
          <cell r="J42">
            <v>60.149999999999991</v>
          </cell>
          <cell r="K42">
            <v>-17.480000000000004</v>
          </cell>
        </row>
        <row r="43">
          <cell r="H43" t="str">
            <v>00637004</v>
          </cell>
          <cell r="I43">
            <v>75</v>
          </cell>
          <cell r="J43">
            <v>58.11</v>
          </cell>
          <cell r="K43">
            <v>-16.89</v>
          </cell>
        </row>
        <row r="44">
          <cell r="H44" t="str">
            <v>00667932</v>
          </cell>
          <cell r="I44">
            <v>73.05</v>
          </cell>
          <cell r="J44">
            <v>57.05</v>
          </cell>
          <cell r="K44">
            <v>-16</v>
          </cell>
        </row>
        <row r="45">
          <cell r="H45" t="str">
            <v>00652859</v>
          </cell>
          <cell r="I45">
            <v>61.2</v>
          </cell>
          <cell r="J45">
            <v>47.480000000000004</v>
          </cell>
          <cell r="K45">
            <v>-13.719999999999999</v>
          </cell>
        </row>
        <row r="46">
          <cell r="H46" t="str">
            <v>00634420</v>
          </cell>
          <cell r="I46">
            <v>31.65</v>
          </cell>
          <cell r="J46">
            <v>24.529999999999998</v>
          </cell>
          <cell r="K46">
            <v>-7.120000000000001</v>
          </cell>
        </row>
        <row r="47">
          <cell r="H47" t="str">
            <v>00652860</v>
          </cell>
          <cell r="I47">
            <v>25</v>
          </cell>
          <cell r="J47">
            <v>19.399999999999999</v>
          </cell>
          <cell r="K47">
            <v>-5.6000000000000014</v>
          </cell>
        </row>
        <row r="48">
          <cell r="H48" t="str">
            <v>00629368</v>
          </cell>
          <cell r="I48">
            <v>10</v>
          </cell>
          <cell r="J48">
            <v>7.74</v>
          </cell>
          <cell r="K48">
            <v>-2.2599999999999998</v>
          </cell>
        </row>
        <row r="49">
          <cell r="H49" t="str">
            <v>00629369</v>
          </cell>
          <cell r="I49">
            <v>10</v>
          </cell>
          <cell r="J49">
            <v>7.75</v>
          </cell>
          <cell r="K49">
            <v>-2.25</v>
          </cell>
        </row>
        <row r="50">
          <cell r="H50" t="str">
            <v>00629370</v>
          </cell>
          <cell r="I50">
            <v>10</v>
          </cell>
          <cell r="J50">
            <v>7.75</v>
          </cell>
          <cell r="K50">
            <v>-2.25</v>
          </cell>
        </row>
        <row r="51">
          <cell r="H51" t="str">
            <v>00667775</v>
          </cell>
          <cell r="I51">
            <v>4.42</v>
          </cell>
          <cell r="J51">
            <v>3.45</v>
          </cell>
          <cell r="K51">
            <v>-0.96999999999999975</v>
          </cell>
        </row>
        <row r="52">
          <cell r="H52" t="str">
            <v>00682718</v>
          </cell>
          <cell r="I52">
            <v>2.37</v>
          </cell>
          <cell r="J52">
            <v>1.86</v>
          </cell>
          <cell r="K52">
            <v>-0.51</v>
          </cell>
        </row>
        <row r="53">
          <cell r="H53" t="str">
            <v>00682181</v>
          </cell>
          <cell r="I53">
            <v>2.2599999999999998</v>
          </cell>
          <cell r="J53">
            <v>1.7699999999999998</v>
          </cell>
          <cell r="K53">
            <v>-0.49</v>
          </cell>
        </row>
        <row r="54">
          <cell r="H54" t="str">
            <v>00644408</v>
          </cell>
          <cell r="I54">
            <v>1.97</v>
          </cell>
          <cell r="J54">
            <v>1.53</v>
          </cell>
          <cell r="K54">
            <v>-0.43999999999999995</v>
          </cell>
        </row>
      </sheetData>
      <sheetData sheetId="10">
        <row r="2">
          <cell r="B2" t="str">
            <v>PUBLIC UTILITY COMMISSION OF TEXAS</v>
          </cell>
        </row>
      </sheetData>
      <sheetData sheetId="11">
        <row r="2">
          <cell r="B2" t="str">
            <v>PUBLIC UTILITY COMMISSION OF TEXAS</v>
          </cell>
        </row>
      </sheetData>
      <sheetData sheetId="12">
        <row r="1">
          <cell r="C1" t="str">
            <v>PUBLIC UTILITY COMMISSION OF TEXAS</v>
          </cell>
        </row>
      </sheetData>
      <sheetData sheetId="13">
        <row r="1">
          <cell r="C1" t="str">
            <v>AEP TEXAS CENTRAL COMPANY</v>
          </cell>
        </row>
      </sheetData>
      <sheetData sheetId="14">
        <row r="3">
          <cell r="A3" t="str">
            <v>Sum of Sum Amount</v>
          </cell>
        </row>
      </sheetData>
      <sheetData sheetId="15">
        <row r="1">
          <cell r="A1" t="str">
            <v>Unit</v>
          </cell>
        </row>
      </sheetData>
      <sheetData sheetId="16">
        <row r="1">
          <cell r="A1" t="str">
            <v>Voucher</v>
          </cell>
        </row>
        <row r="2">
          <cell r="A2" t="str">
            <v>00652654</v>
          </cell>
          <cell r="B2" t="str">
            <v>9554261000</v>
          </cell>
          <cell r="C2" t="str">
            <v>ICB4TARGET0000000031</v>
          </cell>
          <cell r="D2">
            <v>2014</v>
          </cell>
          <cell r="E2">
            <v>12</v>
          </cell>
          <cell r="F2" t="str">
            <v>2014-12-31</v>
          </cell>
          <cell r="G2" t="str">
            <v>PRJ</v>
          </cell>
          <cell r="H2" t="str">
            <v>119</v>
          </cell>
          <cell r="I2" t="str">
            <v>211</v>
          </cell>
          <cell r="K2" t="str">
            <v>000001120</v>
          </cell>
          <cell r="L2" t="str">
            <v>4261000</v>
          </cell>
          <cell r="M2" t="str">
            <v>1585</v>
          </cell>
          <cell r="N2" t="str">
            <v>99920</v>
          </cell>
          <cell r="O2" t="str">
            <v>11404</v>
          </cell>
          <cell r="P2" t="str">
            <v>294</v>
          </cell>
          <cell r="Q2" t="str">
            <v>955</v>
          </cell>
          <cell r="R2" t="str">
            <v>INTERCO BILL W/O</v>
          </cell>
          <cell r="S2" t="str">
            <v>PRA</v>
          </cell>
          <cell r="U2" t="str">
            <v>2014-12-31</v>
          </cell>
          <cell r="V2">
            <v>1469.86</v>
          </cell>
          <cell r="W2" t="str">
            <v>UTXECON101</v>
          </cell>
          <cell r="Y2" t="str">
            <v>LEGAL</v>
          </cell>
          <cell r="Z2" t="str">
            <v>ICB3</v>
          </cell>
          <cell r="AB2" t="str">
            <v>ICB</v>
          </cell>
          <cell r="AC2" t="str">
            <v>ICB</v>
          </cell>
          <cell r="AE2" t="str">
            <v>211</v>
          </cell>
          <cell r="AG2" t="str">
            <v>0000099027</v>
          </cell>
        </row>
        <row r="3">
          <cell r="A3" t="str">
            <v>00652649</v>
          </cell>
          <cell r="B3" t="str">
            <v>9554261000</v>
          </cell>
          <cell r="C3" t="str">
            <v>ICB4TARGET0000000032</v>
          </cell>
          <cell r="D3">
            <v>2014</v>
          </cell>
          <cell r="E3">
            <v>12</v>
          </cell>
          <cell r="F3" t="str">
            <v>2014-12-31</v>
          </cell>
          <cell r="G3" t="str">
            <v>PRJ</v>
          </cell>
          <cell r="H3" t="str">
            <v>119</v>
          </cell>
          <cell r="I3" t="str">
            <v>211</v>
          </cell>
          <cell r="K3" t="str">
            <v>000001120</v>
          </cell>
          <cell r="L3" t="str">
            <v>4261000</v>
          </cell>
          <cell r="M3" t="str">
            <v>1585</v>
          </cell>
          <cell r="N3" t="str">
            <v>99920</v>
          </cell>
          <cell r="O3" t="str">
            <v>11404</v>
          </cell>
          <cell r="P3" t="str">
            <v>294</v>
          </cell>
          <cell r="Q3" t="str">
            <v>955</v>
          </cell>
          <cell r="R3" t="str">
            <v>INTERCO BILL W/O</v>
          </cell>
          <cell r="S3" t="str">
            <v>PRA</v>
          </cell>
          <cell r="U3" t="str">
            <v>2014-12-31</v>
          </cell>
          <cell r="V3">
            <v>562.34</v>
          </cell>
          <cell r="W3" t="str">
            <v>UTXECON101</v>
          </cell>
          <cell r="Y3" t="str">
            <v>LEGAL</v>
          </cell>
          <cell r="Z3" t="str">
            <v>ICB3</v>
          </cell>
          <cell r="AB3" t="str">
            <v>ICB</v>
          </cell>
          <cell r="AC3" t="str">
            <v>ICB</v>
          </cell>
          <cell r="AE3" t="str">
            <v>211</v>
          </cell>
          <cell r="AG3" t="str">
            <v>0000101832</v>
          </cell>
        </row>
        <row r="4">
          <cell r="A4" t="str">
            <v>00684698</v>
          </cell>
          <cell r="B4" t="str">
            <v>9554265004</v>
          </cell>
          <cell r="C4" t="str">
            <v>ICB4TARGET0000000134</v>
          </cell>
          <cell r="D4">
            <v>2015</v>
          </cell>
          <cell r="E4">
            <v>6</v>
          </cell>
          <cell r="F4" t="str">
            <v>2015-06-30</v>
          </cell>
          <cell r="G4" t="str">
            <v>PRJ</v>
          </cell>
          <cell r="H4" t="str">
            <v>119</v>
          </cell>
          <cell r="I4" t="str">
            <v>211</v>
          </cell>
          <cell r="K4" t="str">
            <v>000001120</v>
          </cell>
          <cell r="L4" t="str">
            <v>4265004</v>
          </cell>
          <cell r="M4" t="str">
            <v>1585</v>
          </cell>
          <cell r="N4" t="str">
            <v>99920</v>
          </cell>
          <cell r="O4" t="str">
            <v>11404</v>
          </cell>
          <cell r="P4" t="str">
            <v>294</v>
          </cell>
          <cell r="Q4" t="str">
            <v>955</v>
          </cell>
          <cell r="R4" t="str">
            <v>INTERCO BILL W/O</v>
          </cell>
          <cell r="S4" t="str">
            <v>PRA</v>
          </cell>
          <cell r="U4" t="str">
            <v>2015-06-30</v>
          </cell>
          <cell r="V4">
            <v>4757.22</v>
          </cell>
          <cell r="W4" t="str">
            <v>UTXECON101</v>
          </cell>
          <cell r="Y4" t="str">
            <v>LEGAL</v>
          </cell>
          <cell r="Z4" t="str">
            <v>ICB3</v>
          </cell>
          <cell r="AB4" t="str">
            <v>ICB</v>
          </cell>
          <cell r="AC4" t="str">
            <v>ICB</v>
          </cell>
          <cell r="AE4" t="str">
            <v>211</v>
          </cell>
          <cell r="AG4" t="str">
            <v>0000101368</v>
          </cell>
        </row>
        <row r="5">
          <cell r="A5" t="str">
            <v>00636604</v>
          </cell>
          <cell r="B5" t="str">
            <v>9554261000</v>
          </cell>
          <cell r="C5" t="str">
            <v>ICB4TARGET0000000139</v>
          </cell>
          <cell r="D5">
            <v>2014</v>
          </cell>
          <cell r="E5">
            <v>9</v>
          </cell>
          <cell r="F5" t="str">
            <v>2014-09-30</v>
          </cell>
          <cell r="G5" t="str">
            <v>PRJ</v>
          </cell>
          <cell r="H5" t="str">
            <v>119</v>
          </cell>
          <cell r="I5" t="str">
            <v>211</v>
          </cell>
          <cell r="K5" t="str">
            <v>000001120</v>
          </cell>
          <cell r="L5" t="str">
            <v>4261000</v>
          </cell>
          <cell r="M5" t="str">
            <v>1585</v>
          </cell>
          <cell r="N5" t="str">
            <v>99920</v>
          </cell>
          <cell r="O5" t="str">
            <v>11404</v>
          </cell>
          <cell r="P5" t="str">
            <v>294</v>
          </cell>
          <cell r="Q5" t="str">
            <v>955</v>
          </cell>
          <cell r="R5" t="str">
            <v>INTERCO BILL W/O</v>
          </cell>
          <cell r="S5" t="str">
            <v>PRA</v>
          </cell>
          <cell r="U5" t="str">
            <v>2014-09-30</v>
          </cell>
          <cell r="V5">
            <v>369.79</v>
          </cell>
          <cell r="W5" t="str">
            <v>UTXECON101</v>
          </cell>
          <cell r="Y5" t="str">
            <v>LEGAL</v>
          </cell>
          <cell r="Z5" t="str">
            <v>ICB3</v>
          </cell>
          <cell r="AB5" t="str">
            <v>ICB</v>
          </cell>
          <cell r="AC5" t="str">
            <v>ICB</v>
          </cell>
          <cell r="AE5" t="str">
            <v>211</v>
          </cell>
          <cell r="AG5" t="str">
            <v>0000098214</v>
          </cell>
        </row>
        <row r="6">
          <cell r="A6" t="str">
            <v>00658042</v>
          </cell>
          <cell r="B6" t="str">
            <v>9554264000</v>
          </cell>
          <cell r="C6" t="str">
            <v>ICB4TARGET0000000150</v>
          </cell>
          <cell r="D6">
            <v>2015</v>
          </cell>
          <cell r="E6">
            <v>1</v>
          </cell>
          <cell r="F6" t="str">
            <v>2015-01-31</v>
          </cell>
          <cell r="G6" t="str">
            <v>PRJ</v>
          </cell>
          <cell r="H6" t="str">
            <v>119</v>
          </cell>
          <cell r="I6" t="str">
            <v>211</v>
          </cell>
          <cell r="K6" t="str">
            <v>000001120</v>
          </cell>
          <cell r="L6" t="str">
            <v>4264000</v>
          </cell>
          <cell r="M6" t="str">
            <v>1585</v>
          </cell>
          <cell r="N6" t="str">
            <v>99920</v>
          </cell>
          <cell r="O6" t="str">
            <v>13042</v>
          </cell>
          <cell r="P6" t="str">
            <v>289</v>
          </cell>
          <cell r="Q6" t="str">
            <v>955</v>
          </cell>
          <cell r="R6" t="str">
            <v>INTERCO BILL W/O</v>
          </cell>
          <cell r="S6" t="str">
            <v>PRA</v>
          </cell>
          <cell r="U6" t="str">
            <v>2015-01-31</v>
          </cell>
          <cell r="V6">
            <v>1493.17</v>
          </cell>
          <cell r="W6" t="str">
            <v>UTXECON101</v>
          </cell>
          <cell r="Y6" t="str">
            <v>LEGAL</v>
          </cell>
          <cell r="Z6" t="str">
            <v>ICB3</v>
          </cell>
          <cell r="AB6" t="str">
            <v>ICB</v>
          </cell>
          <cell r="AC6" t="str">
            <v>ICB</v>
          </cell>
          <cell r="AE6" t="str">
            <v>211</v>
          </cell>
          <cell r="AG6" t="str">
            <v>0000291754</v>
          </cell>
        </row>
        <row r="7">
          <cell r="A7" t="str">
            <v>00664254</v>
          </cell>
          <cell r="B7" t="str">
            <v>9554261000</v>
          </cell>
          <cell r="C7" t="str">
            <v>ICB4TARGET0000000184</v>
          </cell>
          <cell r="D7">
            <v>2015</v>
          </cell>
          <cell r="E7">
            <v>2</v>
          </cell>
          <cell r="F7" t="str">
            <v>2015-02-28</v>
          </cell>
          <cell r="G7" t="str">
            <v>PRJ</v>
          </cell>
          <cell r="H7" t="str">
            <v>119</v>
          </cell>
          <cell r="I7" t="str">
            <v>211</v>
          </cell>
          <cell r="K7" t="str">
            <v>000001120</v>
          </cell>
          <cell r="L7" t="str">
            <v>4261000</v>
          </cell>
          <cell r="M7" t="str">
            <v>1585</v>
          </cell>
          <cell r="N7" t="str">
            <v>99920</v>
          </cell>
          <cell r="O7" t="str">
            <v>11404</v>
          </cell>
          <cell r="P7" t="str">
            <v>294</v>
          </cell>
          <cell r="Q7" t="str">
            <v>955</v>
          </cell>
          <cell r="R7" t="str">
            <v>INTERCO BILL W/O</v>
          </cell>
          <cell r="S7" t="str">
            <v>PRA</v>
          </cell>
          <cell r="U7" t="str">
            <v>2015-02-28</v>
          </cell>
          <cell r="V7">
            <v>597.27</v>
          </cell>
          <cell r="W7" t="str">
            <v>UTXECON101</v>
          </cell>
          <cell r="Y7" t="str">
            <v>LEGAL</v>
          </cell>
          <cell r="Z7" t="str">
            <v>ICB3</v>
          </cell>
          <cell r="AB7" t="str">
            <v>ICB</v>
          </cell>
          <cell r="AC7" t="str">
            <v>ICB</v>
          </cell>
          <cell r="AE7" t="str">
            <v>211</v>
          </cell>
          <cell r="AG7" t="str">
            <v>0000009726</v>
          </cell>
        </row>
        <row r="8">
          <cell r="A8" t="str">
            <v>00635076</v>
          </cell>
          <cell r="B8" t="str">
            <v>9554261000</v>
          </cell>
          <cell r="C8" t="str">
            <v>ICB4TARGET0000000203</v>
          </cell>
          <cell r="D8">
            <v>2014</v>
          </cell>
          <cell r="E8">
            <v>9</v>
          </cell>
          <cell r="F8" t="str">
            <v>2014-09-30</v>
          </cell>
          <cell r="G8" t="str">
            <v>PRJ</v>
          </cell>
          <cell r="H8" t="str">
            <v>119</v>
          </cell>
          <cell r="I8" t="str">
            <v>211</v>
          </cell>
          <cell r="K8" t="str">
            <v>000001120</v>
          </cell>
          <cell r="L8" t="str">
            <v>4261000</v>
          </cell>
          <cell r="M8" t="str">
            <v>1517</v>
          </cell>
          <cell r="N8" t="str">
            <v>99920</v>
          </cell>
          <cell r="O8" t="str">
            <v>11404</v>
          </cell>
          <cell r="P8" t="str">
            <v>294</v>
          </cell>
          <cell r="Q8" t="str">
            <v>955</v>
          </cell>
          <cell r="R8" t="str">
            <v>INTERCO BILL W/O</v>
          </cell>
          <cell r="S8" t="str">
            <v>PRA</v>
          </cell>
          <cell r="U8" t="str">
            <v>2014-09-30</v>
          </cell>
          <cell r="V8">
            <v>547.59</v>
          </cell>
          <cell r="W8" t="str">
            <v>UTXECON301</v>
          </cell>
          <cell r="Y8" t="str">
            <v>LEGAL</v>
          </cell>
          <cell r="Z8" t="str">
            <v>ICB3</v>
          </cell>
          <cell r="AB8" t="str">
            <v>ICB</v>
          </cell>
          <cell r="AC8" t="str">
            <v>ICB</v>
          </cell>
          <cell r="AE8" t="str">
            <v>211</v>
          </cell>
          <cell r="AG8" t="str">
            <v>0000072802</v>
          </cell>
        </row>
        <row r="9">
          <cell r="A9" t="str">
            <v>00641055</v>
          </cell>
          <cell r="B9" t="str">
            <v>9554265004</v>
          </cell>
          <cell r="C9" t="str">
            <v>ICB4TARGET0000000218</v>
          </cell>
          <cell r="D9">
            <v>2014</v>
          </cell>
          <cell r="E9">
            <v>10</v>
          </cell>
          <cell r="F9" t="str">
            <v>2014-10-31</v>
          </cell>
          <cell r="G9" t="str">
            <v>PRJ</v>
          </cell>
          <cell r="H9" t="str">
            <v>119</v>
          </cell>
          <cell r="I9" t="str">
            <v>211</v>
          </cell>
          <cell r="K9" t="str">
            <v>000001120</v>
          </cell>
          <cell r="L9" t="str">
            <v>4265004</v>
          </cell>
          <cell r="M9" t="str">
            <v>1585</v>
          </cell>
          <cell r="N9" t="str">
            <v>99920</v>
          </cell>
          <cell r="O9" t="str">
            <v>11404</v>
          </cell>
          <cell r="P9" t="str">
            <v>294</v>
          </cell>
          <cell r="Q9" t="str">
            <v>955</v>
          </cell>
          <cell r="R9" t="str">
            <v>INTERCO BILL W/O</v>
          </cell>
          <cell r="S9" t="str">
            <v>PRA</v>
          </cell>
          <cell r="U9" t="str">
            <v>2014-10-31</v>
          </cell>
          <cell r="V9">
            <v>1224.8800000000001</v>
          </cell>
          <cell r="W9" t="str">
            <v>UTXECON101</v>
          </cell>
          <cell r="Y9" t="str">
            <v>LEGAL</v>
          </cell>
          <cell r="Z9" t="str">
            <v>ICB3</v>
          </cell>
          <cell r="AB9" t="str">
            <v>ICB</v>
          </cell>
          <cell r="AC9" t="str">
            <v>ICB</v>
          </cell>
          <cell r="AE9" t="str">
            <v>211</v>
          </cell>
          <cell r="AG9" t="str">
            <v>0000101369</v>
          </cell>
        </row>
        <row r="10">
          <cell r="A10" t="str">
            <v>00641056</v>
          </cell>
          <cell r="B10" t="str">
            <v>9554265004</v>
          </cell>
          <cell r="C10" t="str">
            <v>ICB4TARGET0000000219</v>
          </cell>
          <cell r="D10">
            <v>2014</v>
          </cell>
          <cell r="E10">
            <v>10</v>
          </cell>
          <cell r="F10" t="str">
            <v>2014-10-31</v>
          </cell>
          <cell r="G10" t="str">
            <v>PRJ</v>
          </cell>
          <cell r="H10" t="str">
            <v>119</v>
          </cell>
          <cell r="I10" t="str">
            <v>211</v>
          </cell>
          <cell r="K10" t="str">
            <v>000001120</v>
          </cell>
          <cell r="L10" t="str">
            <v>4265004</v>
          </cell>
          <cell r="M10" t="str">
            <v>1585</v>
          </cell>
          <cell r="N10" t="str">
            <v>99920</v>
          </cell>
          <cell r="O10" t="str">
            <v>11404</v>
          </cell>
          <cell r="P10" t="str">
            <v>294</v>
          </cell>
          <cell r="Q10" t="str">
            <v>955</v>
          </cell>
          <cell r="R10" t="str">
            <v>INTERCO BILL W/O</v>
          </cell>
          <cell r="S10" t="str">
            <v>PRA</v>
          </cell>
          <cell r="U10" t="str">
            <v>2014-10-31</v>
          </cell>
          <cell r="V10">
            <v>85.74</v>
          </cell>
          <cell r="W10" t="str">
            <v>UTXECON101</v>
          </cell>
          <cell r="Y10" t="str">
            <v>LEGAL</v>
          </cell>
          <cell r="Z10" t="str">
            <v>ICB3</v>
          </cell>
          <cell r="AB10" t="str">
            <v>ICB</v>
          </cell>
          <cell r="AC10" t="str">
            <v>ICB</v>
          </cell>
          <cell r="AE10" t="str">
            <v>211</v>
          </cell>
          <cell r="AG10" t="str">
            <v>0000101369</v>
          </cell>
        </row>
        <row r="11">
          <cell r="A11" t="str">
            <v>00641057</v>
          </cell>
          <cell r="B11" t="str">
            <v>9554265004</v>
          </cell>
          <cell r="C11" t="str">
            <v>ICB4TARGET0000000220</v>
          </cell>
          <cell r="D11">
            <v>2014</v>
          </cell>
          <cell r="E11">
            <v>10</v>
          </cell>
          <cell r="F11" t="str">
            <v>2014-10-31</v>
          </cell>
          <cell r="G11" t="str">
            <v>PRJ</v>
          </cell>
          <cell r="H11" t="str">
            <v>119</v>
          </cell>
          <cell r="I11" t="str">
            <v>211</v>
          </cell>
          <cell r="K11" t="str">
            <v>000001120</v>
          </cell>
          <cell r="L11" t="str">
            <v>4265004</v>
          </cell>
          <cell r="M11" t="str">
            <v>1585</v>
          </cell>
          <cell r="N11" t="str">
            <v>99920</v>
          </cell>
          <cell r="O11" t="str">
            <v>11404</v>
          </cell>
          <cell r="P11" t="str">
            <v>294</v>
          </cell>
          <cell r="Q11" t="str">
            <v>955</v>
          </cell>
          <cell r="R11" t="str">
            <v>INTERCO BILL W/O</v>
          </cell>
          <cell r="S11" t="str">
            <v>PRA</v>
          </cell>
          <cell r="U11" t="str">
            <v>2014-10-31</v>
          </cell>
          <cell r="V11">
            <v>204.19</v>
          </cell>
          <cell r="W11" t="str">
            <v>UTXECON101</v>
          </cell>
          <cell r="Y11" t="str">
            <v>LEGAL</v>
          </cell>
          <cell r="Z11" t="str">
            <v>ICB3</v>
          </cell>
          <cell r="AB11" t="str">
            <v>ICB</v>
          </cell>
          <cell r="AC11" t="str">
            <v>ICB</v>
          </cell>
          <cell r="AE11" t="str">
            <v>211</v>
          </cell>
          <cell r="AG11" t="str">
            <v>0000101369</v>
          </cell>
        </row>
        <row r="12">
          <cell r="A12" t="str">
            <v>00641417</v>
          </cell>
          <cell r="B12" t="str">
            <v>9554265004</v>
          </cell>
          <cell r="C12" t="str">
            <v>ICB4TARGET0000000221</v>
          </cell>
          <cell r="D12">
            <v>2014</v>
          </cell>
          <cell r="E12">
            <v>10</v>
          </cell>
          <cell r="F12" t="str">
            <v>2014-10-31</v>
          </cell>
          <cell r="G12" t="str">
            <v>PRJ</v>
          </cell>
          <cell r="H12" t="str">
            <v>119</v>
          </cell>
          <cell r="I12" t="str">
            <v>211</v>
          </cell>
          <cell r="K12" t="str">
            <v>000001120</v>
          </cell>
          <cell r="L12" t="str">
            <v>4265004</v>
          </cell>
          <cell r="M12" t="str">
            <v>1585</v>
          </cell>
          <cell r="N12" t="str">
            <v>99920</v>
          </cell>
          <cell r="O12" t="str">
            <v>11404</v>
          </cell>
          <cell r="P12" t="str">
            <v>294</v>
          </cell>
          <cell r="Q12" t="str">
            <v>955</v>
          </cell>
          <cell r="R12" t="str">
            <v>INTERCO BILL W/O</v>
          </cell>
          <cell r="S12" t="str">
            <v>PRA</v>
          </cell>
          <cell r="U12" t="str">
            <v>2014-10-31</v>
          </cell>
          <cell r="V12">
            <v>306.22000000000003</v>
          </cell>
          <cell r="W12" t="str">
            <v>UTXECON101</v>
          </cell>
          <cell r="Y12" t="str">
            <v>LEGAL</v>
          </cell>
          <cell r="Z12" t="str">
            <v>ICB3</v>
          </cell>
          <cell r="AB12" t="str">
            <v>ICB</v>
          </cell>
          <cell r="AC12" t="str">
            <v>ICB</v>
          </cell>
          <cell r="AE12" t="str">
            <v>211</v>
          </cell>
          <cell r="AG12" t="str">
            <v>0000261324</v>
          </cell>
        </row>
        <row r="13">
          <cell r="A13" t="str">
            <v>00643373</v>
          </cell>
          <cell r="B13" t="str">
            <v>9554265004</v>
          </cell>
          <cell r="C13" t="str">
            <v>ICB4TARGET0000000222</v>
          </cell>
          <cell r="D13">
            <v>2014</v>
          </cell>
          <cell r="E13">
            <v>10</v>
          </cell>
          <cell r="F13" t="str">
            <v>2014-10-31</v>
          </cell>
          <cell r="G13" t="str">
            <v>PRJ</v>
          </cell>
          <cell r="H13" t="str">
            <v>119</v>
          </cell>
          <cell r="I13" t="str">
            <v>211</v>
          </cell>
          <cell r="K13" t="str">
            <v>000001120</v>
          </cell>
          <cell r="L13" t="str">
            <v>4265004</v>
          </cell>
          <cell r="M13" t="str">
            <v>1585</v>
          </cell>
          <cell r="N13" t="str">
            <v>99920</v>
          </cell>
          <cell r="O13" t="str">
            <v>11404</v>
          </cell>
          <cell r="P13" t="str">
            <v>289</v>
          </cell>
          <cell r="Q13" t="str">
            <v>955</v>
          </cell>
          <cell r="R13" t="str">
            <v>INTERCO BILL W/O</v>
          </cell>
          <cell r="S13" t="str">
            <v>PRA</v>
          </cell>
          <cell r="U13" t="str">
            <v>2014-10-31</v>
          </cell>
          <cell r="V13">
            <v>367.46</v>
          </cell>
          <cell r="W13" t="str">
            <v>UTXECON101</v>
          </cell>
          <cell r="Y13" t="str">
            <v>LEGAL</v>
          </cell>
          <cell r="Z13" t="str">
            <v>ICB3</v>
          </cell>
          <cell r="AB13" t="str">
            <v>ICB</v>
          </cell>
          <cell r="AC13" t="str">
            <v>ICB</v>
          </cell>
          <cell r="AE13" t="str">
            <v>211</v>
          </cell>
          <cell r="AG13" t="str">
            <v>0000101387</v>
          </cell>
        </row>
        <row r="14">
          <cell r="A14" t="str">
            <v>00667117</v>
          </cell>
          <cell r="B14" t="str">
            <v>9554261000</v>
          </cell>
          <cell r="C14" t="str">
            <v>ICB4TARGET0000000238</v>
          </cell>
          <cell r="D14">
            <v>2015</v>
          </cell>
          <cell r="E14">
            <v>3</v>
          </cell>
          <cell r="F14" t="str">
            <v>2015-03-31</v>
          </cell>
          <cell r="G14" t="str">
            <v>PRJ</v>
          </cell>
          <cell r="H14" t="str">
            <v>119</v>
          </cell>
          <cell r="I14" t="str">
            <v>211</v>
          </cell>
          <cell r="K14" t="str">
            <v>000001120</v>
          </cell>
          <cell r="L14" t="str">
            <v>4261000</v>
          </cell>
          <cell r="M14" t="str">
            <v>1585</v>
          </cell>
          <cell r="N14" t="str">
            <v>99920</v>
          </cell>
          <cell r="O14" t="str">
            <v>11404</v>
          </cell>
          <cell r="P14" t="str">
            <v>294</v>
          </cell>
          <cell r="Q14" t="str">
            <v>955</v>
          </cell>
          <cell r="R14" t="str">
            <v>INTERCO BILL W/O</v>
          </cell>
          <cell r="S14" t="str">
            <v>PRA</v>
          </cell>
          <cell r="U14" t="str">
            <v>2015-03-31</v>
          </cell>
          <cell r="V14">
            <v>1194.54</v>
          </cell>
          <cell r="W14" t="str">
            <v>UTXECON101</v>
          </cell>
          <cell r="Y14" t="str">
            <v>LEGAL</v>
          </cell>
          <cell r="Z14" t="str">
            <v>ICB3</v>
          </cell>
          <cell r="AB14" t="str">
            <v>ICB</v>
          </cell>
          <cell r="AC14" t="str">
            <v>ICB</v>
          </cell>
          <cell r="AE14" t="str">
            <v>211</v>
          </cell>
          <cell r="AG14" t="str">
            <v>0000144626</v>
          </cell>
        </row>
        <row r="15">
          <cell r="A15" t="str">
            <v>00648201</v>
          </cell>
          <cell r="B15" t="str">
            <v>9554265004</v>
          </cell>
          <cell r="C15" t="str">
            <v>ICB4TARGET0000000269</v>
          </cell>
          <cell r="D15">
            <v>2014</v>
          </cell>
          <cell r="E15">
            <v>11</v>
          </cell>
          <cell r="F15" t="str">
            <v>2014-11-30</v>
          </cell>
          <cell r="G15" t="str">
            <v>PRJ</v>
          </cell>
          <cell r="H15" t="str">
            <v>119</v>
          </cell>
          <cell r="I15" t="str">
            <v>211</v>
          </cell>
          <cell r="K15" t="str">
            <v>000001120</v>
          </cell>
          <cell r="L15" t="str">
            <v>4265004</v>
          </cell>
          <cell r="M15" t="str">
            <v>1585</v>
          </cell>
          <cell r="N15" t="str">
            <v>99920</v>
          </cell>
          <cell r="O15" t="str">
            <v>11404</v>
          </cell>
          <cell r="P15" t="str">
            <v>294</v>
          </cell>
          <cell r="Q15" t="str">
            <v>955</v>
          </cell>
          <cell r="R15" t="str">
            <v>INTERCO BILL W/O</v>
          </cell>
          <cell r="S15" t="str">
            <v>PRA</v>
          </cell>
          <cell r="U15" t="str">
            <v>2014-11-30</v>
          </cell>
          <cell r="V15">
            <v>122.49</v>
          </cell>
          <cell r="W15" t="str">
            <v>UTXECON101</v>
          </cell>
          <cell r="Y15" t="str">
            <v>LEGAL</v>
          </cell>
          <cell r="Z15" t="str">
            <v>ICB3</v>
          </cell>
          <cell r="AB15" t="str">
            <v>ICB</v>
          </cell>
          <cell r="AC15" t="str">
            <v>ICB</v>
          </cell>
          <cell r="AE15" t="str">
            <v>211</v>
          </cell>
          <cell r="AG15" t="str">
            <v>0000101368</v>
          </cell>
        </row>
        <row r="16">
          <cell r="A16" t="str">
            <v>00669384</v>
          </cell>
          <cell r="B16" t="str">
            <v>9554261000</v>
          </cell>
          <cell r="C16" t="str">
            <v>ICB4TARGET0000000318</v>
          </cell>
          <cell r="D16">
            <v>2015</v>
          </cell>
          <cell r="E16">
            <v>3</v>
          </cell>
          <cell r="F16" t="str">
            <v>2015-03-31</v>
          </cell>
          <cell r="G16" t="str">
            <v>PRJ</v>
          </cell>
          <cell r="H16" t="str">
            <v>119</v>
          </cell>
          <cell r="I16" t="str">
            <v>211</v>
          </cell>
          <cell r="K16" t="str">
            <v>000001120</v>
          </cell>
          <cell r="L16" t="str">
            <v>4261000</v>
          </cell>
          <cell r="M16" t="str">
            <v>1517</v>
          </cell>
          <cell r="N16" t="str">
            <v>99920</v>
          </cell>
          <cell r="O16" t="str">
            <v>11404</v>
          </cell>
          <cell r="P16" t="str">
            <v>294</v>
          </cell>
          <cell r="Q16" t="str">
            <v>955</v>
          </cell>
          <cell r="R16" t="str">
            <v>INTERCO BILL W/O</v>
          </cell>
          <cell r="S16" t="str">
            <v>PRA</v>
          </cell>
          <cell r="U16" t="str">
            <v>2015-03-31</v>
          </cell>
          <cell r="V16">
            <v>1332.91</v>
          </cell>
          <cell r="W16" t="str">
            <v>UTXECON301</v>
          </cell>
          <cell r="Y16" t="str">
            <v>LEGAL</v>
          </cell>
          <cell r="Z16" t="str">
            <v>ICB3</v>
          </cell>
          <cell r="AB16" t="str">
            <v>ICB</v>
          </cell>
          <cell r="AC16" t="str">
            <v>ICB</v>
          </cell>
          <cell r="AE16" t="str">
            <v>211</v>
          </cell>
          <cell r="AG16" t="str">
            <v>0000100758</v>
          </cell>
        </row>
        <row r="17">
          <cell r="A17" t="str">
            <v>00678822</v>
          </cell>
          <cell r="B17" t="str">
            <v>9554265004</v>
          </cell>
          <cell r="C17" t="str">
            <v>ICB4TARGET0000000328</v>
          </cell>
          <cell r="D17">
            <v>2015</v>
          </cell>
          <cell r="E17">
            <v>5</v>
          </cell>
          <cell r="F17" t="str">
            <v>2015-05-31</v>
          </cell>
          <cell r="G17" t="str">
            <v>PRJ</v>
          </cell>
          <cell r="H17" t="str">
            <v>119</v>
          </cell>
          <cell r="I17" t="str">
            <v>211</v>
          </cell>
          <cell r="K17" t="str">
            <v>000001120</v>
          </cell>
          <cell r="L17" t="str">
            <v>4265004</v>
          </cell>
          <cell r="M17" t="str">
            <v>1585</v>
          </cell>
          <cell r="N17" t="str">
            <v>99920</v>
          </cell>
          <cell r="O17" t="str">
            <v>11404</v>
          </cell>
          <cell r="P17" t="str">
            <v>294</v>
          </cell>
          <cell r="Q17" t="str">
            <v>955</v>
          </cell>
          <cell r="R17" t="str">
            <v>INTERCO BILL W/O</v>
          </cell>
          <cell r="S17" t="str">
            <v>PRA</v>
          </cell>
          <cell r="U17" t="str">
            <v>2015-05-31</v>
          </cell>
          <cell r="V17">
            <v>1189.3</v>
          </cell>
          <cell r="W17" t="str">
            <v>UTXECON101</v>
          </cell>
          <cell r="Y17" t="str">
            <v>LEGAL</v>
          </cell>
          <cell r="Z17" t="str">
            <v>ICB3</v>
          </cell>
          <cell r="AB17" t="str">
            <v>ICB</v>
          </cell>
          <cell r="AC17" t="str">
            <v>ICB</v>
          </cell>
          <cell r="AE17" t="str">
            <v>211</v>
          </cell>
          <cell r="AG17" t="str">
            <v>0000101369</v>
          </cell>
        </row>
        <row r="18">
          <cell r="A18" t="str">
            <v>00652656</v>
          </cell>
          <cell r="B18" t="str">
            <v>9554265004</v>
          </cell>
          <cell r="C18" t="str">
            <v>ICB4TARGET0000000345</v>
          </cell>
          <cell r="D18">
            <v>2014</v>
          </cell>
          <cell r="E18">
            <v>12</v>
          </cell>
          <cell r="F18" t="str">
            <v>2014-12-31</v>
          </cell>
          <cell r="G18" t="str">
            <v>PRJ</v>
          </cell>
          <cell r="H18" t="str">
            <v>119</v>
          </cell>
          <cell r="I18" t="str">
            <v>211</v>
          </cell>
          <cell r="K18" t="str">
            <v>000001120</v>
          </cell>
          <cell r="L18" t="str">
            <v>4265004</v>
          </cell>
          <cell r="M18" t="str">
            <v>1585</v>
          </cell>
          <cell r="N18" t="str">
            <v>99920</v>
          </cell>
          <cell r="O18" t="str">
            <v>11404</v>
          </cell>
          <cell r="P18" t="str">
            <v>294</v>
          </cell>
          <cell r="Q18" t="str">
            <v>955</v>
          </cell>
          <cell r="R18" t="str">
            <v>INTERCO BILL W/O</v>
          </cell>
          <cell r="S18" t="str">
            <v>PRA</v>
          </cell>
          <cell r="U18" t="str">
            <v>2014-12-31</v>
          </cell>
          <cell r="V18">
            <v>1531.1</v>
          </cell>
          <cell r="W18" t="str">
            <v>UTXECON101</v>
          </cell>
          <cell r="Y18" t="str">
            <v>LEGAL</v>
          </cell>
          <cell r="Z18" t="str">
            <v>ICB3</v>
          </cell>
          <cell r="AB18" t="str">
            <v>ICB</v>
          </cell>
          <cell r="AC18" t="str">
            <v>ICB</v>
          </cell>
          <cell r="AE18" t="str">
            <v>211</v>
          </cell>
          <cell r="AG18" t="str">
            <v>0000101369</v>
          </cell>
        </row>
        <row r="19">
          <cell r="A19" t="str">
            <v>00673096</v>
          </cell>
          <cell r="B19" t="str">
            <v>9554265004</v>
          </cell>
          <cell r="C19" t="str">
            <v>ICB4TARGET0000000393</v>
          </cell>
          <cell r="D19">
            <v>2015</v>
          </cell>
          <cell r="E19">
            <v>4</v>
          </cell>
          <cell r="F19" t="str">
            <v>2015-04-30</v>
          </cell>
          <cell r="G19" t="str">
            <v>PRJ</v>
          </cell>
          <cell r="H19" t="str">
            <v>119</v>
          </cell>
          <cell r="I19" t="str">
            <v>211</v>
          </cell>
          <cell r="K19" t="str">
            <v>000001120</v>
          </cell>
          <cell r="L19" t="str">
            <v>4265004</v>
          </cell>
          <cell r="M19" t="str">
            <v>1585</v>
          </cell>
          <cell r="N19" t="str">
            <v>99920</v>
          </cell>
          <cell r="O19" t="str">
            <v>11404</v>
          </cell>
          <cell r="P19" t="str">
            <v>294</v>
          </cell>
          <cell r="Q19" t="str">
            <v>955</v>
          </cell>
          <cell r="R19" t="str">
            <v>INTERCO BILL W/O</v>
          </cell>
          <cell r="S19" t="str">
            <v>PRA</v>
          </cell>
          <cell r="U19" t="str">
            <v>2015-04-30</v>
          </cell>
          <cell r="V19">
            <v>178.39</v>
          </cell>
          <cell r="W19" t="str">
            <v>UTXECON101</v>
          </cell>
          <cell r="Y19" t="str">
            <v>LEGAL</v>
          </cell>
          <cell r="Z19" t="str">
            <v>ICB3</v>
          </cell>
          <cell r="AB19" t="str">
            <v>ICB</v>
          </cell>
          <cell r="AC19" t="str">
            <v>ICB</v>
          </cell>
          <cell r="AE19" t="str">
            <v>211</v>
          </cell>
          <cell r="AG19" t="str">
            <v>0000098369</v>
          </cell>
        </row>
        <row r="20">
          <cell r="A20" t="str">
            <v>00632232</v>
          </cell>
          <cell r="B20" t="str">
            <v>9554261000</v>
          </cell>
          <cell r="C20" t="str">
            <v>ICB4TARGET0000000635</v>
          </cell>
          <cell r="D20">
            <v>2014</v>
          </cell>
          <cell r="E20">
            <v>8</v>
          </cell>
          <cell r="F20" t="str">
            <v>2014-08-31</v>
          </cell>
          <cell r="G20" t="str">
            <v>PRJ</v>
          </cell>
          <cell r="H20" t="str">
            <v>119</v>
          </cell>
          <cell r="I20" t="str">
            <v>211</v>
          </cell>
          <cell r="K20" t="str">
            <v>000001120</v>
          </cell>
          <cell r="L20" t="str">
            <v>4261000</v>
          </cell>
          <cell r="M20" t="str">
            <v>1517</v>
          </cell>
          <cell r="N20" t="str">
            <v>99920</v>
          </cell>
          <cell r="O20" t="str">
            <v>11404</v>
          </cell>
          <cell r="P20" t="str">
            <v>294</v>
          </cell>
          <cell r="Q20" t="str">
            <v>955</v>
          </cell>
          <cell r="R20" t="str">
            <v>INTERCO BILL W/O</v>
          </cell>
          <cell r="S20" t="str">
            <v>PRA</v>
          </cell>
          <cell r="U20" t="str">
            <v>2014-08-31</v>
          </cell>
          <cell r="V20">
            <v>547.59</v>
          </cell>
          <cell r="W20" t="str">
            <v>UTXECON301</v>
          </cell>
          <cell r="Y20" t="str">
            <v>LEGAL</v>
          </cell>
          <cell r="Z20" t="str">
            <v>ICB3</v>
          </cell>
          <cell r="AB20" t="str">
            <v>ICB</v>
          </cell>
          <cell r="AC20" t="str">
            <v>ICB</v>
          </cell>
          <cell r="AE20" t="str">
            <v>211</v>
          </cell>
          <cell r="AG20" t="str">
            <v>0000132549</v>
          </cell>
        </row>
        <row r="21">
          <cell r="A21" t="str">
            <v>00632120</v>
          </cell>
          <cell r="B21" t="str">
            <v>9554261000</v>
          </cell>
          <cell r="C21" t="str">
            <v>ICB4TARGET0000000636</v>
          </cell>
          <cell r="D21">
            <v>2014</v>
          </cell>
          <cell r="E21">
            <v>8</v>
          </cell>
          <cell r="F21" t="str">
            <v>2014-08-31</v>
          </cell>
          <cell r="G21" t="str">
            <v>PRJ</v>
          </cell>
          <cell r="H21" t="str">
            <v>119</v>
          </cell>
          <cell r="I21" t="str">
            <v>211</v>
          </cell>
          <cell r="K21" t="str">
            <v>000001120</v>
          </cell>
          <cell r="L21" t="str">
            <v>4261000</v>
          </cell>
          <cell r="M21" t="str">
            <v>1517</v>
          </cell>
          <cell r="N21" t="str">
            <v>99920</v>
          </cell>
          <cell r="O21" t="str">
            <v>11404</v>
          </cell>
          <cell r="P21" t="str">
            <v>294</v>
          </cell>
          <cell r="Q21" t="str">
            <v>955</v>
          </cell>
          <cell r="R21" t="str">
            <v>INTERCO BILL W/O</v>
          </cell>
          <cell r="S21" t="str">
            <v>PRA</v>
          </cell>
          <cell r="U21" t="str">
            <v>2014-08-31</v>
          </cell>
          <cell r="V21">
            <v>821.39</v>
          </cell>
          <cell r="W21" t="str">
            <v>UTXECON301</v>
          </cell>
          <cell r="Y21" t="str">
            <v>LEGAL</v>
          </cell>
          <cell r="Z21" t="str">
            <v>ICB3</v>
          </cell>
          <cell r="AB21" t="str">
            <v>ICB</v>
          </cell>
          <cell r="AC21" t="str">
            <v>ICB</v>
          </cell>
          <cell r="AE21" t="str">
            <v>211</v>
          </cell>
          <cell r="AG21" t="str">
            <v>0000132917</v>
          </cell>
        </row>
        <row r="22">
          <cell r="A22" t="str">
            <v>00632112</v>
          </cell>
          <cell r="B22" t="str">
            <v>9554261000</v>
          </cell>
          <cell r="C22" t="str">
            <v>ICB4TARGET0000000637</v>
          </cell>
          <cell r="D22">
            <v>2014</v>
          </cell>
          <cell r="E22">
            <v>8</v>
          </cell>
          <cell r="F22" t="str">
            <v>2014-08-31</v>
          </cell>
          <cell r="G22" t="str">
            <v>PRJ</v>
          </cell>
          <cell r="H22" t="str">
            <v>119</v>
          </cell>
          <cell r="I22" t="str">
            <v>211</v>
          </cell>
          <cell r="K22" t="str">
            <v>000001120</v>
          </cell>
          <cell r="L22" t="str">
            <v>4261000</v>
          </cell>
          <cell r="M22" t="str">
            <v>1517</v>
          </cell>
          <cell r="N22" t="str">
            <v>99920</v>
          </cell>
          <cell r="O22" t="str">
            <v>11404</v>
          </cell>
          <cell r="P22" t="str">
            <v>294</v>
          </cell>
          <cell r="Q22" t="str">
            <v>955</v>
          </cell>
          <cell r="R22" t="str">
            <v>INTERCO BILL W/O</v>
          </cell>
          <cell r="S22" t="str">
            <v>PRA</v>
          </cell>
          <cell r="U22" t="str">
            <v>2014-08-31</v>
          </cell>
          <cell r="V22">
            <v>547.59</v>
          </cell>
          <cell r="W22" t="str">
            <v>UTXECON301</v>
          </cell>
          <cell r="Y22" t="str">
            <v>LEGAL</v>
          </cell>
          <cell r="Z22" t="str">
            <v>ICB3</v>
          </cell>
          <cell r="AB22" t="str">
            <v>ICB</v>
          </cell>
          <cell r="AC22" t="str">
            <v>ICB</v>
          </cell>
          <cell r="AE22" t="str">
            <v>211</v>
          </cell>
          <cell r="AG22" t="str">
            <v>0000225332</v>
          </cell>
        </row>
        <row r="23">
          <cell r="A23" t="str">
            <v>00632121</v>
          </cell>
          <cell r="B23" t="str">
            <v>9554261000</v>
          </cell>
          <cell r="C23" t="str">
            <v>ICB4TARGET0000000638</v>
          </cell>
          <cell r="D23">
            <v>2014</v>
          </cell>
          <cell r="E23">
            <v>8</v>
          </cell>
          <cell r="F23" t="str">
            <v>2014-08-31</v>
          </cell>
          <cell r="G23" t="str">
            <v>PRJ</v>
          </cell>
          <cell r="H23" t="str">
            <v>119</v>
          </cell>
          <cell r="I23" t="str">
            <v>211</v>
          </cell>
          <cell r="K23" t="str">
            <v>000001120</v>
          </cell>
          <cell r="L23" t="str">
            <v>4261000</v>
          </cell>
          <cell r="M23" t="str">
            <v>1517</v>
          </cell>
          <cell r="N23" t="str">
            <v>99920</v>
          </cell>
          <cell r="O23" t="str">
            <v>11404</v>
          </cell>
          <cell r="P23" t="str">
            <v>294</v>
          </cell>
          <cell r="Q23" t="str">
            <v>955</v>
          </cell>
          <cell r="R23" t="str">
            <v>INTERCO BILL W/O</v>
          </cell>
          <cell r="S23" t="str">
            <v>PRA</v>
          </cell>
          <cell r="U23" t="str">
            <v>2014-08-31</v>
          </cell>
          <cell r="V23">
            <v>821.39</v>
          </cell>
          <cell r="W23" t="str">
            <v>UTXECON301</v>
          </cell>
          <cell r="Y23" t="str">
            <v>LEGAL</v>
          </cell>
          <cell r="Z23" t="str">
            <v>ICB3</v>
          </cell>
          <cell r="AB23" t="str">
            <v>ICB</v>
          </cell>
          <cell r="AC23" t="str">
            <v>ICB</v>
          </cell>
          <cell r="AE23" t="str">
            <v>211</v>
          </cell>
          <cell r="AG23" t="str">
            <v>0000280812</v>
          </cell>
        </row>
        <row r="24">
          <cell r="A24" t="str">
            <v>00630059</v>
          </cell>
          <cell r="B24" t="str">
            <v>9554264000</v>
          </cell>
          <cell r="C24" t="str">
            <v>ICB4TARGET0000000706</v>
          </cell>
          <cell r="D24">
            <v>2014</v>
          </cell>
          <cell r="E24">
            <v>8</v>
          </cell>
          <cell r="F24" t="str">
            <v>2014-08-31</v>
          </cell>
          <cell r="G24" t="str">
            <v>PRJ</v>
          </cell>
          <cell r="H24" t="str">
            <v>119</v>
          </cell>
          <cell r="I24" t="str">
            <v>211</v>
          </cell>
          <cell r="K24" t="str">
            <v>TDOANDA</v>
          </cell>
          <cell r="L24" t="str">
            <v>4264000</v>
          </cell>
          <cell r="M24" t="str">
            <v>1585</v>
          </cell>
          <cell r="N24" t="str">
            <v>99920</v>
          </cell>
          <cell r="O24" t="str">
            <v>13042</v>
          </cell>
          <cell r="P24" t="str">
            <v>289</v>
          </cell>
          <cell r="Q24" t="str">
            <v>955</v>
          </cell>
          <cell r="R24" t="str">
            <v>INTERCO BILL W/O</v>
          </cell>
          <cell r="S24" t="str">
            <v>PRA</v>
          </cell>
          <cell r="U24" t="str">
            <v>2014-08-31</v>
          </cell>
          <cell r="V24">
            <v>120.73</v>
          </cell>
          <cell r="W24" t="str">
            <v>UTXE000301</v>
          </cell>
          <cell r="Y24" t="str">
            <v>TDOTH</v>
          </cell>
          <cell r="Z24" t="str">
            <v>ICB3</v>
          </cell>
          <cell r="AB24" t="str">
            <v>ICB</v>
          </cell>
          <cell r="AC24" t="str">
            <v>ICB</v>
          </cell>
          <cell r="AE24" t="str">
            <v>211</v>
          </cell>
          <cell r="AG24" t="str">
            <v>0000146747</v>
          </cell>
        </row>
        <row r="25">
          <cell r="A25" t="str">
            <v>00631031</v>
          </cell>
          <cell r="B25" t="str">
            <v>9554265004</v>
          </cell>
          <cell r="C25" t="str">
            <v>ICB4TARGET0000000789</v>
          </cell>
          <cell r="D25">
            <v>2014</v>
          </cell>
          <cell r="E25">
            <v>8</v>
          </cell>
          <cell r="F25" t="str">
            <v>2014-08-31</v>
          </cell>
          <cell r="G25" t="str">
            <v>PRJ</v>
          </cell>
          <cell r="H25" t="str">
            <v>119</v>
          </cell>
          <cell r="I25" t="str">
            <v>211</v>
          </cell>
          <cell r="K25" t="str">
            <v>000001120</v>
          </cell>
          <cell r="L25" t="str">
            <v>4265004</v>
          </cell>
          <cell r="M25" t="str">
            <v>1585</v>
          </cell>
          <cell r="N25" t="str">
            <v>99920</v>
          </cell>
          <cell r="O25" t="str">
            <v>11404</v>
          </cell>
          <cell r="P25" t="str">
            <v>289</v>
          </cell>
          <cell r="Q25" t="str">
            <v>955</v>
          </cell>
          <cell r="R25" t="str">
            <v>INTERCO BILL W/O</v>
          </cell>
          <cell r="S25" t="str">
            <v>PRA</v>
          </cell>
          <cell r="U25" t="str">
            <v>2014-08-31</v>
          </cell>
          <cell r="V25">
            <v>369.78</v>
          </cell>
          <cell r="W25" t="str">
            <v>UTXECON101</v>
          </cell>
          <cell r="Y25" t="str">
            <v>LEGAL</v>
          </cell>
          <cell r="Z25" t="str">
            <v>ICB3</v>
          </cell>
          <cell r="AB25" t="str">
            <v>ICB</v>
          </cell>
          <cell r="AC25" t="str">
            <v>ICB</v>
          </cell>
          <cell r="AE25" t="str">
            <v>211</v>
          </cell>
          <cell r="AG25" t="str">
            <v>0000164207</v>
          </cell>
        </row>
        <row r="26">
          <cell r="A26" t="str">
            <v>00629663</v>
          </cell>
          <cell r="B26" t="str">
            <v>9554265004</v>
          </cell>
          <cell r="C26" t="str">
            <v>ICB4TARGET0000000790</v>
          </cell>
          <cell r="D26">
            <v>2014</v>
          </cell>
          <cell r="E26">
            <v>8</v>
          </cell>
          <cell r="F26" t="str">
            <v>2014-08-31</v>
          </cell>
          <cell r="G26" t="str">
            <v>PRJ</v>
          </cell>
          <cell r="H26" t="str">
            <v>119</v>
          </cell>
          <cell r="I26" t="str">
            <v>211</v>
          </cell>
          <cell r="K26" t="str">
            <v>000001120</v>
          </cell>
          <cell r="L26" t="str">
            <v>4265004</v>
          </cell>
          <cell r="M26" t="str">
            <v>1585</v>
          </cell>
          <cell r="N26" t="str">
            <v>99920</v>
          </cell>
          <cell r="O26" t="str">
            <v>11404</v>
          </cell>
          <cell r="P26" t="str">
            <v>289</v>
          </cell>
          <cell r="Q26" t="str">
            <v>955</v>
          </cell>
          <cell r="R26" t="str">
            <v>INTERCO BILL W/O</v>
          </cell>
          <cell r="S26" t="str">
            <v>PRA</v>
          </cell>
          <cell r="U26" t="str">
            <v>2014-08-31</v>
          </cell>
          <cell r="V26">
            <v>1232.6600000000001</v>
          </cell>
          <cell r="W26" t="str">
            <v>UTXECON101</v>
          </cell>
          <cell r="Y26" t="str">
            <v>LEGAL</v>
          </cell>
          <cell r="Z26" t="str">
            <v>ICB3</v>
          </cell>
          <cell r="AB26" t="str">
            <v>ICB</v>
          </cell>
          <cell r="AC26" t="str">
            <v>ICB</v>
          </cell>
          <cell r="AE26" t="str">
            <v>211</v>
          </cell>
          <cell r="AG26" t="str">
            <v>0000253003</v>
          </cell>
        </row>
        <row r="27">
          <cell r="A27" t="str">
            <v>00627315</v>
          </cell>
          <cell r="B27" t="str">
            <v>9554261000</v>
          </cell>
          <cell r="C27" t="str">
            <v>ICB4TARGET0000000950</v>
          </cell>
          <cell r="D27">
            <v>2014</v>
          </cell>
          <cell r="E27">
            <v>7</v>
          </cell>
          <cell r="F27" t="str">
            <v>2014-07-31</v>
          </cell>
          <cell r="G27" t="str">
            <v>PRJ</v>
          </cell>
          <cell r="H27" t="str">
            <v>119</v>
          </cell>
          <cell r="I27" t="str">
            <v>211</v>
          </cell>
          <cell r="K27" t="str">
            <v>000001120</v>
          </cell>
          <cell r="L27" t="str">
            <v>4261000</v>
          </cell>
          <cell r="M27" t="str">
            <v>1517</v>
          </cell>
          <cell r="N27" t="str">
            <v>99920</v>
          </cell>
          <cell r="O27" t="str">
            <v>11404</v>
          </cell>
          <cell r="P27" t="str">
            <v>294</v>
          </cell>
          <cell r="Q27" t="str">
            <v>955</v>
          </cell>
          <cell r="R27" t="str">
            <v>INTERCO BILL W/O</v>
          </cell>
          <cell r="S27" t="str">
            <v>PRA</v>
          </cell>
          <cell r="U27" t="str">
            <v>2014-07-31</v>
          </cell>
          <cell r="V27">
            <v>2737.96</v>
          </cell>
          <cell r="W27" t="str">
            <v>UTXECON301</v>
          </cell>
          <cell r="Y27" t="str">
            <v>LEGAL</v>
          </cell>
          <cell r="Z27" t="str">
            <v>ICB3</v>
          </cell>
          <cell r="AB27" t="str">
            <v>ICB</v>
          </cell>
          <cell r="AC27" t="str">
            <v>ICB</v>
          </cell>
          <cell r="AE27" t="str">
            <v>211</v>
          </cell>
          <cell r="AG27" t="str">
            <v>0000120374</v>
          </cell>
        </row>
        <row r="28">
          <cell r="A28" t="str">
            <v>00685364</v>
          </cell>
          <cell r="B28" t="str">
            <v>9544261000</v>
          </cell>
          <cell r="C28" t="str">
            <v>ICB4TARGET0000000007</v>
          </cell>
          <cell r="D28">
            <v>2015</v>
          </cell>
          <cell r="E28">
            <v>6</v>
          </cell>
          <cell r="F28" t="str">
            <v>2015-06-30</v>
          </cell>
          <cell r="G28" t="str">
            <v>PRJ</v>
          </cell>
          <cell r="H28" t="str">
            <v>169</v>
          </cell>
          <cell r="I28" t="str">
            <v>211</v>
          </cell>
          <cell r="K28" t="str">
            <v>000001120</v>
          </cell>
          <cell r="L28" t="str">
            <v>4261000</v>
          </cell>
          <cell r="M28" t="str">
            <v>1113</v>
          </cell>
          <cell r="N28" t="str">
            <v>99920</v>
          </cell>
          <cell r="O28" t="str">
            <v>11404</v>
          </cell>
          <cell r="P28" t="str">
            <v>292</v>
          </cell>
          <cell r="Q28" t="str">
            <v>954</v>
          </cell>
          <cell r="R28" t="str">
            <v>INTERCO BILL W/O</v>
          </cell>
          <cell r="S28" t="str">
            <v>PRA</v>
          </cell>
          <cell r="U28" t="str">
            <v>2015-06-30</v>
          </cell>
          <cell r="V28">
            <v>202.78</v>
          </cell>
          <cell r="W28" t="str">
            <v>UTXECON201</v>
          </cell>
          <cell r="Y28" t="str">
            <v>LEGAL</v>
          </cell>
          <cell r="Z28" t="str">
            <v>ICB3</v>
          </cell>
          <cell r="AB28" t="str">
            <v>ICB</v>
          </cell>
          <cell r="AC28" t="str">
            <v>ICB</v>
          </cell>
          <cell r="AE28" t="str">
            <v>211</v>
          </cell>
          <cell r="AG28" t="str">
            <v>0000132609</v>
          </cell>
        </row>
        <row r="29">
          <cell r="A29" t="str">
            <v>00685363</v>
          </cell>
          <cell r="B29" t="str">
            <v>9544261000</v>
          </cell>
          <cell r="C29" t="str">
            <v>ICB4TARGET0000000008</v>
          </cell>
          <cell r="D29">
            <v>2015</v>
          </cell>
          <cell r="E29">
            <v>6</v>
          </cell>
          <cell r="F29" t="str">
            <v>2015-06-30</v>
          </cell>
          <cell r="G29" t="str">
            <v>PRJ</v>
          </cell>
          <cell r="H29" t="str">
            <v>169</v>
          </cell>
          <cell r="I29" t="str">
            <v>211</v>
          </cell>
          <cell r="K29" t="str">
            <v>000001120</v>
          </cell>
          <cell r="L29" t="str">
            <v>4261000</v>
          </cell>
          <cell r="M29" t="str">
            <v>1113</v>
          </cell>
          <cell r="N29" t="str">
            <v>99920</v>
          </cell>
          <cell r="O29" t="str">
            <v>11404</v>
          </cell>
          <cell r="P29" t="str">
            <v>292</v>
          </cell>
          <cell r="Q29" t="str">
            <v>954</v>
          </cell>
          <cell r="R29" t="str">
            <v>INTERCO BILL W/O</v>
          </cell>
          <cell r="S29" t="str">
            <v>PRA</v>
          </cell>
          <cell r="U29" t="str">
            <v>2015-06-30</v>
          </cell>
          <cell r="V29">
            <v>115.59</v>
          </cell>
          <cell r="W29" t="str">
            <v>UTXECON201</v>
          </cell>
          <cell r="Y29" t="str">
            <v>LEGAL</v>
          </cell>
          <cell r="Z29" t="str">
            <v>ICB3</v>
          </cell>
          <cell r="AB29" t="str">
            <v>ICB</v>
          </cell>
          <cell r="AC29" t="str">
            <v>ICB</v>
          </cell>
          <cell r="AE29" t="str">
            <v>211</v>
          </cell>
          <cell r="AG29" t="str">
            <v>0000286843</v>
          </cell>
        </row>
        <row r="30">
          <cell r="A30" t="str">
            <v>00681531</v>
          </cell>
          <cell r="B30" t="str">
            <v>9554261000</v>
          </cell>
          <cell r="C30" t="str">
            <v>ICB4TARGET0000000009</v>
          </cell>
          <cell r="D30">
            <v>2015</v>
          </cell>
          <cell r="E30">
            <v>6</v>
          </cell>
          <cell r="F30" t="str">
            <v>2015-06-30</v>
          </cell>
          <cell r="G30" t="str">
            <v>PRJ</v>
          </cell>
          <cell r="H30" t="str">
            <v>169</v>
          </cell>
          <cell r="I30" t="str">
            <v>211</v>
          </cell>
          <cell r="K30" t="str">
            <v>000001120</v>
          </cell>
          <cell r="L30" t="str">
            <v>4261000</v>
          </cell>
          <cell r="M30" t="str">
            <v>1113</v>
          </cell>
          <cell r="N30" t="str">
            <v>99920</v>
          </cell>
          <cell r="O30" t="str">
            <v>11404</v>
          </cell>
          <cell r="P30" t="str">
            <v>294</v>
          </cell>
          <cell r="Q30" t="str">
            <v>955</v>
          </cell>
          <cell r="R30" t="str">
            <v>INTERCO BILL W/O</v>
          </cell>
          <cell r="S30" t="str">
            <v>PRA</v>
          </cell>
          <cell r="U30" t="str">
            <v>2015-06-30</v>
          </cell>
          <cell r="V30">
            <v>456.66</v>
          </cell>
          <cell r="W30" t="str">
            <v>UTXECON201</v>
          </cell>
          <cell r="Y30" t="str">
            <v>LEGAL</v>
          </cell>
          <cell r="Z30" t="str">
            <v>ICB3</v>
          </cell>
          <cell r="AB30" t="str">
            <v>ICB</v>
          </cell>
          <cell r="AC30" t="str">
            <v>ICB</v>
          </cell>
          <cell r="AE30" t="str">
            <v>211</v>
          </cell>
          <cell r="AG30" t="str">
            <v>0000035634</v>
          </cell>
        </row>
        <row r="31">
          <cell r="A31" t="str">
            <v>00681532</v>
          </cell>
          <cell r="B31" t="str">
            <v>9554261000</v>
          </cell>
          <cell r="C31" t="str">
            <v>ICB4TARGET0000000010</v>
          </cell>
          <cell r="D31">
            <v>2015</v>
          </cell>
          <cell r="E31">
            <v>6</v>
          </cell>
          <cell r="F31" t="str">
            <v>2015-06-30</v>
          </cell>
          <cell r="G31" t="str">
            <v>PRJ</v>
          </cell>
          <cell r="H31" t="str">
            <v>169</v>
          </cell>
          <cell r="I31" t="str">
            <v>211</v>
          </cell>
          <cell r="K31" t="str">
            <v>000001120</v>
          </cell>
          <cell r="L31" t="str">
            <v>4261000</v>
          </cell>
          <cell r="M31" t="str">
            <v>1113</v>
          </cell>
          <cell r="N31" t="str">
            <v>99920</v>
          </cell>
          <cell r="O31" t="str">
            <v>11404</v>
          </cell>
          <cell r="P31" t="str">
            <v>294</v>
          </cell>
          <cell r="Q31" t="str">
            <v>955</v>
          </cell>
          <cell r="R31" t="str">
            <v>INTERCO BILL W/O</v>
          </cell>
          <cell r="S31" t="str">
            <v>PRA</v>
          </cell>
          <cell r="U31" t="str">
            <v>2015-06-30</v>
          </cell>
          <cell r="V31">
            <v>1441.77</v>
          </cell>
          <cell r="W31" t="str">
            <v>UTXECON201</v>
          </cell>
          <cell r="Y31" t="str">
            <v>LEGAL</v>
          </cell>
          <cell r="Z31" t="str">
            <v>ICB3</v>
          </cell>
          <cell r="AB31" t="str">
            <v>ICB</v>
          </cell>
          <cell r="AC31" t="str">
            <v>ICB</v>
          </cell>
          <cell r="AE31" t="str">
            <v>211</v>
          </cell>
          <cell r="AG31" t="str">
            <v>0000035634</v>
          </cell>
        </row>
        <row r="32">
          <cell r="A32" t="str">
            <v>00681535</v>
          </cell>
          <cell r="B32" t="str">
            <v>9554261000</v>
          </cell>
          <cell r="C32" t="str">
            <v>ICB4TARGET0000000011</v>
          </cell>
          <cell r="D32">
            <v>2015</v>
          </cell>
          <cell r="E32">
            <v>6</v>
          </cell>
          <cell r="F32" t="str">
            <v>2015-06-30</v>
          </cell>
          <cell r="G32" t="str">
            <v>PRJ</v>
          </cell>
          <cell r="H32" t="str">
            <v>169</v>
          </cell>
          <cell r="I32" t="str">
            <v>211</v>
          </cell>
          <cell r="K32" t="str">
            <v>000001120</v>
          </cell>
          <cell r="L32" t="str">
            <v>4261000</v>
          </cell>
          <cell r="M32" t="str">
            <v>1113</v>
          </cell>
          <cell r="N32" t="str">
            <v>99920</v>
          </cell>
          <cell r="O32" t="str">
            <v>11404</v>
          </cell>
          <cell r="P32" t="str">
            <v>294</v>
          </cell>
          <cell r="Q32" t="str">
            <v>955</v>
          </cell>
          <cell r="R32" t="str">
            <v>INTERCO BILL W/O</v>
          </cell>
          <cell r="S32" t="str">
            <v>PRA</v>
          </cell>
          <cell r="U32" t="str">
            <v>2015-06-30</v>
          </cell>
          <cell r="V32">
            <v>239.28</v>
          </cell>
          <cell r="W32" t="str">
            <v>UTXECON201</v>
          </cell>
          <cell r="Y32" t="str">
            <v>LEGAL</v>
          </cell>
          <cell r="Z32" t="str">
            <v>ICB3</v>
          </cell>
          <cell r="AB32" t="str">
            <v>ICB</v>
          </cell>
          <cell r="AC32" t="str">
            <v>ICB</v>
          </cell>
          <cell r="AE32" t="str">
            <v>211</v>
          </cell>
          <cell r="AG32" t="str">
            <v>0000040061</v>
          </cell>
        </row>
        <row r="33">
          <cell r="A33" t="str">
            <v>00682671</v>
          </cell>
          <cell r="B33" t="str">
            <v>9554261000</v>
          </cell>
          <cell r="C33" t="str">
            <v>ICB4TARGET0000000012</v>
          </cell>
          <cell r="D33">
            <v>2015</v>
          </cell>
          <cell r="E33">
            <v>6</v>
          </cell>
          <cell r="F33" t="str">
            <v>2015-06-30</v>
          </cell>
          <cell r="G33" t="str">
            <v>PRJ</v>
          </cell>
          <cell r="H33" t="str">
            <v>169</v>
          </cell>
          <cell r="I33" t="str">
            <v>211</v>
          </cell>
          <cell r="K33" t="str">
            <v>000001120</v>
          </cell>
          <cell r="L33" t="str">
            <v>4261000</v>
          </cell>
          <cell r="M33" t="str">
            <v>1113</v>
          </cell>
          <cell r="N33" t="str">
            <v>99920</v>
          </cell>
          <cell r="O33" t="str">
            <v>11404</v>
          </cell>
          <cell r="P33" t="str">
            <v>294</v>
          </cell>
          <cell r="Q33" t="str">
            <v>955</v>
          </cell>
          <cell r="R33" t="str">
            <v>INTERCO BILL W/O</v>
          </cell>
          <cell r="S33" t="str">
            <v>PRA</v>
          </cell>
          <cell r="U33" t="str">
            <v>2015-06-30</v>
          </cell>
          <cell r="V33">
            <v>202.78</v>
          </cell>
          <cell r="W33" t="str">
            <v>UTXECON201</v>
          </cell>
          <cell r="Y33" t="str">
            <v>LEGAL</v>
          </cell>
          <cell r="Z33" t="str">
            <v>ICB3</v>
          </cell>
          <cell r="AB33" t="str">
            <v>ICB</v>
          </cell>
          <cell r="AC33" t="str">
            <v>ICB</v>
          </cell>
          <cell r="AE33" t="str">
            <v>211</v>
          </cell>
          <cell r="AG33" t="str">
            <v>0000086873</v>
          </cell>
        </row>
        <row r="34">
          <cell r="A34" t="str">
            <v>00684695</v>
          </cell>
          <cell r="B34" t="str">
            <v>9554261000</v>
          </cell>
          <cell r="C34" t="str">
            <v>ICB4TARGET0000000013</v>
          </cell>
          <cell r="D34">
            <v>2015</v>
          </cell>
          <cell r="E34">
            <v>6</v>
          </cell>
          <cell r="F34" t="str">
            <v>2015-06-30</v>
          </cell>
          <cell r="G34" t="str">
            <v>PRJ</v>
          </cell>
          <cell r="H34" t="str">
            <v>169</v>
          </cell>
          <cell r="I34" t="str">
            <v>211</v>
          </cell>
          <cell r="K34" t="str">
            <v>000001120</v>
          </cell>
          <cell r="L34" t="str">
            <v>4261000</v>
          </cell>
          <cell r="M34" t="str">
            <v>1113</v>
          </cell>
          <cell r="N34" t="str">
            <v>99920</v>
          </cell>
          <cell r="O34" t="str">
            <v>11404</v>
          </cell>
          <cell r="P34" t="str">
            <v>294</v>
          </cell>
          <cell r="Q34" t="str">
            <v>955</v>
          </cell>
          <cell r="R34" t="str">
            <v>INTERCO BILL W/O</v>
          </cell>
          <cell r="S34" t="str">
            <v>PRA</v>
          </cell>
          <cell r="U34" t="str">
            <v>2015-06-30</v>
          </cell>
          <cell r="V34">
            <v>405.56</v>
          </cell>
          <cell r="W34" t="str">
            <v>UTXECON201</v>
          </cell>
          <cell r="Y34" t="str">
            <v>LEGAL</v>
          </cell>
          <cell r="Z34" t="str">
            <v>ICB3</v>
          </cell>
          <cell r="AB34" t="str">
            <v>ICB</v>
          </cell>
          <cell r="AC34" t="str">
            <v>ICB</v>
          </cell>
          <cell r="AE34" t="str">
            <v>211</v>
          </cell>
          <cell r="AG34" t="str">
            <v>0000132906</v>
          </cell>
        </row>
        <row r="35">
          <cell r="A35" t="str">
            <v>00681602</v>
          </cell>
          <cell r="B35" t="str">
            <v>9554261000</v>
          </cell>
          <cell r="C35" t="str">
            <v>ICB4TARGET0000000014</v>
          </cell>
          <cell r="D35">
            <v>2015</v>
          </cell>
          <cell r="E35">
            <v>6</v>
          </cell>
          <cell r="F35" t="str">
            <v>2015-06-30</v>
          </cell>
          <cell r="G35" t="str">
            <v>PRJ</v>
          </cell>
          <cell r="H35" t="str">
            <v>169</v>
          </cell>
          <cell r="I35" t="str">
            <v>211</v>
          </cell>
          <cell r="K35" t="str">
            <v>000001120</v>
          </cell>
          <cell r="L35" t="str">
            <v>4261000</v>
          </cell>
          <cell r="M35" t="str">
            <v>1113</v>
          </cell>
          <cell r="N35" t="str">
            <v>99920</v>
          </cell>
          <cell r="O35" t="str">
            <v>11404</v>
          </cell>
          <cell r="P35" t="str">
            <v>294</v>
          </cell>
          <cell r="Q35" t="str">
            <v>955</v>
          </cell>
          <cell r="R35" t="str">
            <v>INTERCO BILL W/O</v>
          </cell>
          <cell r="S35" t="str">
            <v>PRA</v>
          </cell>
          <cell r="U35" t="str">
            <v>2015-06-30</v>
          </cell>
          <cell r="V35">
            <v>506.95</v>
          </cell>
          <cell r="W35" t="str">
            <v>UTXECON201</v>
          </cell>
          <cell r="Y35" t="str">
            <v>LEGAL</v>
          </cell>
          <cell r="Z35" t="str">
            <v>ICB3</v>
          </cell>
          <cell r="AB35" t="str">
            <v>ICB</v>
          </cell>
          <cell r="AC35" t="str">
            <v>ICB</v>
          </cell>
          <cell r="AE35" t="str">
            <v>211</v>
          </cell>
          <cell r="AG35" t="str">
            <v>0000133071</v>
          </cell>
        </row>
        <row r="36">
          <cell r="A36" t="str">
            <v>00682590</v>
          </cell>
          <cell r="B36" t="str">
            <v>9554261000</v>
          </cell>
          <cell r="C36" t="str">
            <v>ICB4TARGET0000000015</v>
          </cell>
          <cell r="D36">
            <v>2015</v>
          </cell>
          <cell r="E36">
            <v>6</v>
          </cell>
          <cell r="F36" t="str">
            <v>2015-06-30</v>
          </cell>
          <cell r="G36" t="str">
            <v>PRJ</v>
          </cell>
          <cell r="H36" t="str">
            <v>169</v>
          </cell>
          <cell r="I36" t="str">
            <v>211</v>
          </cell>
          <cell r="K36" t="str">
            <v>000001120</v>
          </cell>
          <cell r="L36" t="str">
            <v>4261000</v>
          </cell>
          <cell r="M36" t="str">
            <v>1113</v>
          </cell>
          <cell r="N36" t="str">
            <v>99920</v>
          </cell>
          <cell r="O36" t="str">
            <v>10381</v>
          </cell>
          <cell r="P36" t="str">
            <v>294</v>
          </cell>
          <cell r="Q36" t="str">
            <v>955</v>
          </cell>
          <cell r="R36" t="str">
            <v>INTERCO BILL W/O</v>
          </cell>
          <cell r="S36" t="str">
            <v>PRA</v>
          </cell>
          <cell r="U36" t="str">
            <v>2015-06-30</v>
          </cell>
          <cell r="V36">
            <v>1530.95</v>
          </cell>
          <cell r="W36" t="str">
            <v>UTXECON201</v>
          </cell>
          <cell r="Y36" t="str">
            <v>LEGAL</v>
          </cell>
          <cell r="Z36" t="str">
            <v>ICB3</v>
          </cell>
          <cell r="AB36" t="str">
            <v>ICB</v>
          </cell>
          <cell r="AC36" t="str">
            <v>ICB</v>
          </cell>
          <cell r="AE36" t="str">
            <v>211</v>
          </cell>
          <cell r="AG36" t="str">
            <v>0000146747</v>
          </cell>
        </row>
        <row r="37">
          <cell r="A37" t="str">
            <v>00684145</v>
          </cell>
          <cell r="B37" t="str">
            <v>9554261000</v>
          </cell>
          <cell r="C37" t="str">
            <v>ICB4TARGET0000000016</v>
          </cell>
          <cell r="D37">
            <v>2015</v>
          </cell>
          <cell r="E37">
            <v>6</v>
          </cell>
          <cell r="F37" t="str">
            <v>2015-06-30</v>
          </cell>
          <cell r="G37" t="str">
            <v>PRJ</v>
          </cell>
          <cell r="H37" t="str">
            <v>169</v>
          </cell>
          <cell r="I37" t="str">
            <v>211</v>
          </cell>
          <cell r="K37" t="str">
            <v>000001120</v>
          </cell>
          <cell r="L37" t="str">
            <v>4261000</v>
          </cell>
          <cell r="M37" t="str">
            <v>1113</v>
          </cell>
          <cell r="N37" t="str">
            <v>99920</v>
          </cell>
          <cell r="O37" t="str">
            <v>11404</v>
          </cell>
          <cell r="P37" t="str">
            <v>294</v>
          </cell>
          <cell r="Q37" t="str">
            <v>955</v>
          </cell>
          <cell r="R37" t="str">
            <v>INTERCO BILL W/O</v>
          </cell>
          <cell r="S37" t="str">
            <v>PRA</v>
          </cell>
          <cell r="U37" t="str">
            <v>2015-06-30</v>
          </cell>
          <cell r="V37">
            <v>405.56</v>
          </cell>
          <cell r="W37" t="str">
            <v>UTXECON201</v>
          </cell>
          <cell r="Y37" t="str">
            <v>LEGAL</v>
          </cell>
          <cell r="Z37" t="str">
            <v>ICB3</v>
          </cell>
          <cell r="AB37" t="str">
            <v>ICB</v>
          </cell>
          <cell r="AC37" t="str">
            <v>ICB</v>
          </cell>
          <cell r="AE37" t="str">
            <v>211</v>
          </cell>
          <cell r="AG37" t="str">
            <v>0000151361</v>
          </cell>
        </row>
        <row r="38">
          <cell r="A38" t="str">
            <v>00657599</v>
          </cell>
          <cell r="B38" t="str">
            <v>9554261000</v>
          </cell>
          <cell r="C38" t="str">
            <v>ICB4TARGET0000000017</v>
          </cell>
          <cell r="D38">
            <v>2015</v>
          </cell>
          <cell r="E38">
            <v>1</v>
          </cell>
          <cell r="F38" t="str">
            <v>2015-01-31</v>
          </cell>
          <cell r="G38" t="str">
            <v>PRJ</v>
          </cell>
          <cell r="H38" t="str">
            <v>169</v>
          </cell>
          <cell r="I38" t="str">
            <v>211</v>
          </cell>
          <cell r="K38" t="str">
            <v>000001120</v>
          </cell>
          <cell r="L38" t="str">
            <v>4261000</v>
          </cell>
          <cell r="M38" t="str">
            <v>1113</v>
          </cell>
          <cell r="N38" t="str">
            <v>99920</v>
          </cell>
          <cell r="O38" t="str">
            <v>11404</v>
          </cell>
          <cell r="P38" t="str">
            <v>294</v>
          </cell>
          <cell r="Q38" t="str">
            <v>955</v>
          </cell>
          <cell r="R38" t="str">
            <v>INTERCO BILL W/O</v>
          </cell>
          <cell r="S38" t="str">
            <v>PRA</v>
          </cell>
          <cell r="U38" t="str">
            <v>2015-01-31</v>
          </cell>
          <cell r="V38">
            <v>2030.65</v>
          </cell>
          <cell r="W38" t="str">
            <v>UTXECON201</v>
          </cell>
          <cell r="Y38" t="str">
            <v>LEGAL</v>
          </cell>
          <cell r="Z38" t="str">
            <v>ICB3</v>
          </cell>
          <cell r="AB38" t="str">
            <v>ICB</v>
          </cell>
          <cell r="AC38" t="str">
            <v>ICB</v>
          </cell>
          <cell r="AE38" t="str">
            <v>211</v>
          </cell>
          <cell r="AG38" t="str">
            <v>0000009885</v>
          </cell>
        </row>
        <row r="39">
          <cell r="A39" t="str">
            <v>00681534</v>
          </cell>
          <cell r="B39" t="str">
            <v>9554261000</v>
          </cell>
          <cell r="C39" t="str">
            <v>ICB4TARGET0000000017</v>
          </cell>
          <cell r="D39">
            <v>2015</v>
          </cell>
          <cell r="E39">
            <v>6</v>
          </cell>
          <cell r="F39" t="str">
            <v>2015-06-30</v>
          </cell>
          <cell r="G39" t="str">
            <v>PRJ</v>
          </cell>
          <cell r="H39" t="str">
            <v>169</v>
          </cell>
          <cell r="I39" t="str">
            <v>211</v>
          </cell>
          <cell r="K39" t="str">
            <v>000001120</v>
          </cell>
          <cell r="L39" t="str">
            <v>4261000</v>
          </cell>
          <cell r="M39" t="str">
            <v>1113</v>
          </cell>
          <cell r="N39" t="str">
            <v>99920</v>
          </cell>
          <cell r="O39" t="str">
            <v>11404</v>
          </cell>
          <cell r="P39" t="str">
            <v>294</v>
          </cell>
          <cell r="Q39" t="str">
            <v>955</v>
          </cell>
          <cell r="R39" t="str">
            <v>INTERCO BILL W/O</v>
          </cell>
          <cell r="S39" t="str">
            <v>PRA</v>
          </cell>
          <cell r="U39" t="str">
            <v>2015-06-30</v>
          </cell>
          <cell r="V39">
            <v>405.56</v>
          </cell>
          <cell r="W39" t="str">
            <v>UTXECON201</v>
          </cell>
          <cell r="Y39" t="str">
            <v>LEGAL</v>
          </cell>
          <cell r="Z39" t="str">
            <v>ICB3</v>
          </cell>
          <cell r="AB39" t="str">
            <v>ICB</v>
          </cell>
          <cell r="AC39" t="str">
            <v>ICB</v>
          </cell>
          <cell r="AE39" t="str">
            <v>211</v>
          </cell>
          <cell r="AG39" t="str">
            <v>0000151362</v>
          </cell>
        </row>
        <row r="40">
          <cell r="A40" t="str">
            <v>00659393</v>
          </cell>
          <cell r="B40" t="str">
            <v>9554261000</v>
          </cell>
          <cell r="C40" t="str">
            <v>ICB4TARGET0000000018</v>
          </cell>
          <cell r="D40">
            <v>2015</v>
          </cell>
          <cell r="E40">
            <v>1</v>
          </cell>
          <cell r="F40" t="str">
            <v>2015-01-31</v>
          </cell>
          <cell r="G40" t="str">
            <v>PRJ</v>
          </cell>
          <cell r="H40" t="str">
            <v>169</v>
          </cell>
          <cell r="I40" t="str">
            <v>211</v>
          </cell>
          <cell r="K40" t="str">
            <v>000001120</v>
          </cell>
          <cell r="L40" t="str">
            <v>4261000</v>
          </cell>
          <cell r="M40" t="str">
            <v>1113</v>
          </cell>
          <cell r="N40" t="str">
            <v>99920</v>
          </cell>
          <cell r="O40" t="str">
            <v>11404</v>
          </cell>
          <cell r="P40" t="str">
            <v>294</v>
          </cell>
          <cell r="Q40" t="str">
            <v>955</v>
          </cell>
          <cell r="R40" t="str">
            <v>INTERCO BILL W/O</v>
          </cell>
          <cell r="S40" t="str">
            <v>PRA</v>
          </cell>
          <cell r="U40" t="str">
            <v>2015-01-31</v>
          </cell>
          <cell r="V40">
            <v>243.68</v>
          </cell>
          <cell r="W40" t="str">
            <v>UTXECON201</v>
          </cell>
          <cell r="Y40" t="str">
            <v>LEGAL</v>
          </cell>
          <cell r="Z40" t="str">
            <v>ICB3</v>
          </cell>
          <cell r="AB40" t="str">
            <v>ICB</v>
          </cell>
          <cell r="AC40" t="str">
            <v>ICB</v>
          </cell>
          <cell r="AE40" t="str">
            <v>211</v>
          </cell>
          <cell r="AG40" t="str">
            <v>0000014464</v>
          </cell>
        </row>
        <row r="41">
          <cell r="A41" t="str">
            <v>00684280</v>
          </cell>
          <cell r="B41" t="str">
            <v>9554261000</v>
          </cell>
          <cell r="C41" t="str">
            <v>ICB4TARGET0000000018</v>
          </cell>
          <cell r="D41">
            <v>2015</v>
          </cell>
          <cell r="E41">
            <v>6</v>
          </cell>
          <cell r="F41" t="str">
            <v>2015-06-30</v>
          </cell>
          <cell r="G41" t="str">
            <v>PRJ</v>
          </cell>
          <cell r="H41" t="str">
            <v>169</v>
          </cell>
          <cell r="I41" t="str">
            <v>211</v>
          </cell>
          <cell r="K41" t="str">
            <v>000001120</v>
          </cell>
          <cell r="L41" t="str">
            <v>4261000</v>
          </cell>
          <cell r="M41" t="str">
            <v>1113</v>
          </cell>
          <cell r="N41" t="str">
            <v>99920</v>
          </cell>
          <cell r="O41" t="str">
            <v>11404</v>
          </cell>
          <cell r="P41" t="str">
            <v>294</v>
          </cell>
          <cell r="Q41" t="str">
            <v>955</v>
          </cell>
          <cell r="R41" t="str">
            <v>INTERCO BILL W/O</v>
          </cell>
          <cell r="S41" t="str">
            <v>PRA</v>
          </cell>
          <cell r="U41" t="str">
            <v>2015-06-30</v>
          </cell>
          <cell r="V41">
            <v>1419.46</v>
          </cell>
          <cell r="W41" t="str">
            <v>UTXECON201</v>
          </cell>
          <cell r="Y41" t="str">
            <v>LEGAL</v>
          </cell>
          <cell r="Z41" t="str">
            <v>ICB3</v>
          </cell>
          <cell r="AB41" t="str">
            <v>ICB</v>
          </cell>
          <cell r="AC41" t="str">
            <v>ICB</v>
          </cell>
          <cell r="AE41" t="str">
            <v>211</v>
          </cell>
          <cell r="AG41" t="str">
            <v>0000245573</v>
          </cell>
        </row>
        <row r="42">
          <cell r="A42" t="str">
            <v>00657813</v>
          </cell>
          <cell r="B42" t="str">
            <v>9554261000</v>
          </cell>
          <cell r="C42" t="str">
            <v>ICB4TARGET0000000019</v>
          </cell>
          <cell r="D42">
            <v>2015</v>
          </cell>
          <cell r="E42">
            <v>1</v>
          </cell>
          <cell r="F42" t="str">
            <v>2015-01-31</v>
          </cell>
          <cell r="G42" t="str">
            <v>PRJ</v>
          </cell>
          <cell r="H42" t="str">
            <v>169</v>
          </cell>
          <cell r="I42" t="str">
            <v>211</v>
          </cell>
          <cell r="K42" t="str">
            <v>000001120</v>
          </cell>
          <cell r="L42" t="str">
            <v>4261000</v>
          </cell>
          <cell r="M42" t="str">
            <v>1113</v>
          </cell>
          <cell r="N42" t="str">
            <v>99920</v>
          </cell>
          <cell r="O42" t="str">
            <v>11404</v>
          </cell>
          <cell r="P42" t="str">
            <v>294</v>
          </cell>
          <cell r="Q42" t="str">
            <v>955</v>
          </cell>
          <cell r="R42" t="str">
            <v>INTERCO BILL W/O</v>
          </cell>
          <cell r="S42" t="str">
            <v>PRA</v>
          </cell>
          <cell r="U42" t="str">
            <v>2015-01-31</v>
          </cell>
          <cell r="V42">
            <v>1015.32</v>
          </cell>
          <cell r="W42" t="str">
            <v>UTXECON201</v>
          </cell>
          <cell r="Y42" t="str">
            <v>LEGAL</v>
          </cell>
          <cell r="Z42" t="str">
            <v>ICB3</v>
          </cell>
          <cell r="AB42" t="str">
            <v>ICB</v>
          </cell>
          <cell r="AC42" t="str">
            <v>ICB</v>
          </cell>
          <cell r="AE42" t="str">
            <v>211</v>
          </cell>
          <cell r="AG42" t="str">
            <v>0000052445</v>
          </cell>
        </row>
        <row r="43">
          <cell r="A43" t="str">
            <v>00681533</v>
          </cell>
          <cell r="B43" t="str">
            <v>9554261000</v>
          </cell>
          <cell r="C43" t="str">
            <v>ICB4TARGET0000000019</v>
          </cell>
          <cell r="D43">
            <v>2015</v>
          </cell>
          <cell r="E43">
            <v>6</v>
          </cell>
          <cell r="F43" t="str">
            <v>2015-06-30</v>
          </cell>
          <cell r="G43" t="str">
            <v>PRJ</v>
          </cell>
          <cell r="H43" t="str">
            <v>169</v>
          </cell>
          <cell r="I43" t="str">
            <v>211</v>
          </cell>
          <cell r="K43" t="str">
            <v>000001120</v>
          </cell>
          <cell r="L43" t="str">
            <v>4261000</v>
          </cell>
          <cell r="M43" t="str">
            <v>1113</v>
          </cell>
          <cell r="N43" t="str">
            <v>99920</v>
          </cell>
          <cell r="O43" t="str">
            <v>11404</v>
          </cell>
          <cell r="P43" t="str">
            <v>294</v>
          </cell>
          <cell r="Q43" t="str">
            <v>955</v>
          </cell>
          <cell r="R43" t="str">
            <v>INTERCO BILL W/O</v>
          </cell>
          <cell r="S43" t="str">
            <v>PRA</v>
          </cell>
          <cell r="U43" t="str">
            <v>2015-06-30</v>
          </cell>
          <cell r="V43">
            <v>405.56</v>
          </cell>
          <cell r="W43" t="str">
            <v>UTXECON201</v>
          </cell>
          <cell r="Y43" t="str">
            <v>LEGAL</v>
          </cell>
          <cell r="Z43" t="str">
            <v>ICB3</v>
          </cell>
          <cell r="AB43" t="str">
            <v>ICB</v>
          </cell>
          <cell r="AC43" t="str">
            <v>ICB</v>
          </cell>
          <cell r="AE43" t="str">
            <v>211</v>
          </cell>
          <cell r="AG43" t="str">
            <v>0000258568</v>
          </cell>
        </row>
        <row r="44">
          <cell r="A44" t="str">
            <v>00658157</v>
          </cell>
          <cell r="B44" t="str">
            <v>9554261000</v>
          </cell>
          <cell r="C44" t="str">
            <v>ICB4TARGET0000000020</v>
          </cell>
          <cell r="D44">
            <v>2015</v>
          </cell>
          <cell r="E44">
            <v>1</v>
          </cell>
          <cell r="F44" t="str">
            <v>2015-01-31</v>
          </cell>
          <cell r="G44" t="str">
            <v>PRJ</v>
          </cell>
          <cell r="H44" t="str">
            <v>169</v>
          </cell>
          <cell r="I44" t="str">
            <v>211</v>
          </cell>
          <cell r="K44" t="str">
            <v>000001120</v>
          </cell>
          <cell r="L44" t="str">
            <v>4261000</v>
          </cell>
          <cell r="M44" t="str">
            <v>1113</v>
          </cell>
          <cell r="N44" t="str">
            <v>99920</v>
          </cell>
          <cell r="O44" t="str">
            <v>11404</v>
          </cell>
          <cell r="P44" t="str">
            <v>294</v>
          </cell>
          <cell r="Q44" t="str">
            <v>955</v>
          </cell>
          <cell r="R44" t="str">
            <v>INTERCO BILL W/O</v>
          </cell>
          <cell r="S44" t="str">
            <v>PRA</v>
          </cell>
          <cell r="U44" t="str">
            <v>2015-01-31</v>
          </cell>
          <cell r="V44">
            <v>812.26</v>
          </cell>
          <cell r="W44" t="str">
            <v>UTXECON201</v>
          </cell>
          <cell r="Y44" t="str">
            <v>LEGAL</v>
          </cell>
          <cell r="Z44" t="str">
            <v>ICB3</v>
          </cell>
          <cell r="AB44" t="str">
            <v>ICB</v>
          </cell>
          <cell r="AC44" t="str">
            <v>ICB</v>
          </cell>
          <cell r="AE44" t="str">
            <v>211</v>
          </cell>
          <cell r="AG44" t="str">
            <v>0000121144</v>
          </cell>
        </row>
        <row r="45">
          <cell r="A45" t="str">
            <v>00682825</v>
          </cell>
          <cell r="B45" t="str">
            <v>9554261000</v>
          </cell>
          <cell r="C45" t="str">
            <v>ICB4TARGET0000000020</v>
          </cell>
          <cell r="D45">
            <v>2015</v>
          </cell>
          <cell r="E45">
            <v>6</v>
          </cell>
          <cell r="F45" t="str">
            <v>2015-06-30</v>
          </cell>
          <cell r="G45" t="str">
            <v>PRJ</v>
          </cell>
          <cell r="H45" t="str">
            <v>169</v>
          </cell>
          <cell r="I45" t="str">
            <v>211</v>
          </cell>
          <cell r="K45" t="str">
            <v>000001120</v>
          </cell>
          <cell r="L45" t="str">
            <v>4261000</v>
          </cell>
          <cell r="M45" t="str">
            <v>1113</v>
          </cell>
          <cell r="N45" t="str">
            <v>99920</v>
          </cell>
          <cell r="O45" t="str">
            <v>11404</v>
          </cell>
          <cell r="P45" t="str">
            <v>294</v>
          </cell>
          <cell r="Q45" t="str">
            <v>955</v>
          </cell>
          <cell r="R45" t="str">
            <v>INTERCO BILL W/O</v>
          </cell>
          <cell r="S45" t="str">
            <v>PRA</v>
          </cell>
          <cell r="U45" t="str">
            <v>2015-06-30</v>
          </cell>
          <cell r="V45">
            <v>405.56</v>
          </cell>
          <cell r="W45" t="str">
            <v>UTXECON201</v>
          </cell>
          <cell r="Y45" t="str">
            <v>LEGAL</v>
          </cell>
          <cell r="Z45" t="str">
            <v>ICB3</v>
          </cell>
          <cell r="AB45" t="str">
            <v>ICB</v>
          </cell>
          <cell r="AC45" t="str">
            <v>ICB</v>
          </cell>
          <cell r="AE45" t="str">
            <v>211</v>
          </cell>
          <cell r="AG45" t="str">
            <v>0000275097</v>
          </cell>
        </row>
        <row r="46">
          <cell r="A46" t="str">
            <v>00659392</v>
          </cell>
          <cell r="B46" t="str">
            <v>9554261000</v>
          </cell>
          <cell r="C46" t="str">
            <v>ICB4TARGET0000000021</v>
          </cell>
          <cell r="D46">
            <v>2015</v>
          </cell>
          <cell r="E46">
            <v>1</v>
          </cell>
          <cell r="F46" t="str">
            <v>2015-01-31</v>
          </cell>
          <cell r="G46" t="str">
            <v>PRJ</v>
          </cell>
          <cell r="H46" t="str">
            <v>169</v>
          </cell>
          <cell r="I46" t="str">
            <v>211</v>
          </cell>
          <cell r="K46" t="str">
            <v>000001120</v>
          </cell>
          <cell r="L46" t="str">
            <v>4261000</v>
          </cell>
          <cell r="M46" t="str">
            <v>1113</v>
          </cell>
          <cell r="N46" t="str">
            <v>99920</v>
          </cell>
          <cell r="O46" t="str">
            <v>11404</v>
          </cell>
          <cell r="P46" t="str">
            <v>294</v>
          </cell>
          <cell r="Q46" t="str">
            <v>955</v>
          </cell>
          <cell r="R46" t="str">
            <v>INTERCO BILL W/O</v>
          </cell>
          <cell r="S46" t="str">
            <v>PRA</v>
          </cell>
          <cell r="U46" t="str">
            <v>2015-01-31</v>
          </cell>
          <cell r="V46">
            <v>1015.32</v>
          </cell>
          <cell r="W46" t="str">
            <v>UTXECON201</v>
          </cell>
          <cell r="Y46" t="str">
            <v>LEGAL</v>
          </cell>
          <cell r="Z46" t="str">
            <v>ICB3</v>
          </cell>
          <cell r="AB46" t="str">
            <v>ICB</v>
          </cell>
          <cell r="AC46" t="str">
            <v>ICB</v>
          </cell>
          <cell r="AE46" t="str">
            <v>211</v>
          </cell>
          <cell r="AG46" t="str">
            <v>0000124114</v>
          </cell>
        </row>
        <row r="47">
          <cell r="A47" t="str">
            <v>00681530</v>
          </cell>
          <cell r="B47" t="str">
            <v>9554261000</v>
          </cell>
          <cell r="C47" t="str">
            <v>ICB4TARGET0000000021</v>
          </cell>
          <cell r="D47">
            <v>2015</v>
          </cell>
          <cell r="E47">
            <v>6</v>
          </cell>
          <cell r="F47" t="str">
            <v>2015-06-30</v>
          </cell>
          <cell r="G47" t="str">
            <v>PRJ</v>
          </cell>
          <cell r="H47" t="str">
            <v>169</v>
          </cell>
          <cell r="I47" t="str">
            <v>211</v>
          </cell>
          <cell r="K47" t="str">
            <v>000001120</v>
          </cell>
          <cell r="L47" t="str">
            <v>4261000</v>
          </cell>
          <cell r="M47" t="str">
            <v>1113</v>
          </cell>
          <cell r="N47" t="str">
            <v>99920</v>
          </cell>
          <cell r="O47" t="str">
            <v>11404</v>
          </cell>
          <cell r="P47" t="str">
            <v>294</v>
          </cell>
          <cell r="Q47" t="str">
            <v>955</v>
          </cell>
          <cell r="R47" t="str">
            <v>INTERCO BILL W/O</v>
          </cell>
          <cell r="S47" t="str">
            <v>PRA</v>
          </cell>
          <cell r="U47" t="str">
            <v>2015-06-30</v>
          </cell>
          <cell r="V47">
            <v>4055.6</v>
          </cell>
          <cell r="W47" t="str">
            <v>UTXECON201</v>
          </cell>
          <cell r="Y47" t="str">
            <v>LEGAL</v>
          </cell>
          <cell r="Z47" t="str">
            <v>ICB3</v>
          </cell>
          <cell r="AB47" t="str">
            <v>ICB</v>
          </cell>
          <cell r="AC47" t="str">
            <v>ICB</v>
          </cell>
          <cell r="AE47" t="str">
            <v>211</v>
          </cell>
          <cell r="AG47" t="str">
            <v>0000277657</v>
          </cell>
        </row>
        <row r="48">
          <cell r="A48" t="str">
            <v>00658158</v>
          </cell>
          <cell r="B48" t="str">
            <v>9554261000</v>
          </cell>
          <cell r="C48" t="str">
            <v>ICB4TARGET0000000022</v>
          </cell>
          <cell r="D48">
            <v>2015</v>
          </cell>
          <cell r="E48">
            <v>1</v>
          </cell>
          <cell r="F48" t="str">
            <v>2015-01-31</v>
          </cell>
          <cell r="G48" t="str">
            <v>PRJ</v>
          </cell>
          <cell r="H48" t="str">
            <v>169</v>
          </cell>
          <cell r="I48" t="str">
            <v>211</v>
          </cell>
          <cell r="K48" t="str">
            <v>000001120</v>
          </cell>
          <cell r="L48" t="str">
            <v>4261000</v>
          </cell>
          <cell r="M48" t="str">
            <v>1113</v>
          </cell>
          <cell r="N48" t="str">
            <v>99920</v>
          </cell>
          <cell r="O48" t="str">
            <v>11404</v>
          </cell>
          <cell r="P48" t="str">
            <v>294</v>
          </cell>
          <cell r="Q48" t="str">
            <v>955</v>
          </cell>
          <cell r="R48" t="str">
            <v>INTERCO BILL W/O</v>
          </cell>
          <cell r="S48" t="str">
            <v>PRA</v>
          </cell>
          <cell r="U48" t="str">
            <v>2015-01-31</v>
          </cell>
          <cell r="V48">
            <v>507.66</v>
          </cell>
          <cell r="W48" t="str">
            <v>UTXECON201</v>
          </cell>
          <cell r="Y48" t="str">
            <v>LEGAL</v>
          </cell>
          <cell r="Z48" t="str">
            <v>ICB3</v>
          </cell>
          <cell r="AB48" t="str">
            <v>ICB</v>
          </cell>
          <cell r="AC48" t="str">
            <v>ICB</v>
          </cell>
          <cell r="AE48" t="str">
            <v>211</v>
          </cell>
          <cell r="AG48" t="str">
            <v>0000124825</v>
          </cell>
        </row>
        <row r="49">
          <cell r="A49" t="str">
            <v>00682313</v>
          </cell>
          <cell r="B49" t="str">
            <v>9554261000</v>
          </cell>
          <cell r="C49" t="str">
            <v>ICB4TARGET0000000022</v>
          </cell>
          <cell r="D49">
            <v>2015</v>
          </cell>
          <cell r="E49">
            <v>6</v>
          </cell>
          <cell r="F49" t="str">
            <v>2015-06-30</v>
          </cell>
          <cell r="G49" t="str">
            <v>PRJ</v>
          </cell>
          <cell r="H49" t="str">
            <v>169</v>
          </cell>
          <cell r="I49" t="str">
            <v>211</v>
          </cell>
          <cell r="K49" t="str">
            <v>000001120</v>
          </cell>
          <cell r="L49" t="str">
            <v>4261000</v>
          </cell>
          <cell r="M49" t="str">
            <v>1113</v>
          </cell>
          <cell r="N49" t="str">
            <v>99920</v>
          </cell>
          <cell r="O49" t="str">
            <v>11404</v>
          </cell>
          <cell r="P49" t="str">
            <v>294</v>
          </cell>
          <cell r="Q49" t="str">
            <v>955</v>
          </cell>
          <cell r="R49" t="str">
            <v>INTERCO BILL W/O</v>
          </cell>
          <cell r="S49" t="str">
            <v>PRA</v>
          </cell>
          <cell r="U49" t="str">
            <v>2015-06-30</v>
          </cell>
          <cell r="V49">
            <v>141.94999999999999</v>
          </cell>
          <cell r="W49" t="str">
            <v>UTXECON201</v>
          </cell>
          <cell r="Y49" t="str">
            <v>LEGAL</v>
          </cell>
          <cell r="Z49" t="str">
            <v>ICB3</v>
          </cell>
          <cell r="AB49" t="str">
            <v>ICB</v>
          </cell>
          <cell r="AC49" t="str">
            <v>ICB</v>
          </cell>
          <cell r="AE49" t="str">
            <v>211</v>
          </cell>
          <cell r="AG49" t="str">
            <v>0000284285</v>
          </cell>
        </row>
        <row r="50">
          <cell r="A50" t="str">
            <v>00659232</v>
          </cell>
          <cell r="B50" t="str">
            <v>9554261000</v>
          </cell>
          <cell r="C50" t="str">
            <v>ICB4TARGET0000000023</v>
          </cell>
          <cell r="D50">
            <v>2015</v>
          </cell>
          <cell r="E50">
            <v>1</v>
          </cell>
          <cell r="F50" t="str">
            <v>2015-01-31</v>
          </cell>
          <cell r="G50" t="str">
            <v>PRJ</v>
          </cell>
          <cell r="H50" t="str">
            <v>169</v>
          </cell>
          <cell r="I50" t="str">
            <v>211</v>
          </cell>
          <cell r="K50" t="str">
            <v>000001120</v>
          </cell>
          <cell r="L50" t="str">
            <v>4261000</v>
          </cell>
          <cell r="M50" t="str">
            <v>1113</v>
          </cell>
          <cell r="N50" t="str">
            <v>99920</v>
          </cell>
          <cell r="O50" t="str">
            <v>11404</v>
          </cell>
          <cell r="P50" t="str">
            <v>294</v>
          </cell>
          <cell r="Q50" t="str">
            <v>955</v>
          </cell>
          <cell r="R50" t="str">
            <v>INTERCO BILL W/O</v>
          </cell>
          <cell r="S50" t="str">
            <v>PRA</v>
          </cell>
          <cell r="U50" t="str">
            <v>2015-01-31</v>
          </cell>
          <cell r="V50">
            <v>101.53</v>
          </cell>
          <cell r="W50" t="str">
            <v>UTXECON201</v>
          </cell>
          <cell r="Y50" t="str">
            <v>LEGAL</v>
          </cell>
          <cell r="Z50" t="str">
            <v>ICB3</v>
          </cell>
          <cell r="AB50" t="str">
            <v>ICB</v>
          </cell>
          <cell r="AC50" t="str">
            <v>ICB</v>
          </cell>
          <cell r="AE50" t="str">
            <v>211</v>
          </cell>
          <cell r="AG50" t="str">
            <v>0000131129</v>
          </cell>
        </row>
        <row r="51">
          <cell r="A51" t="str">
            <v>00682616</v>
          </cell>
          <cell r="B51" t="str">
            <v>9554261000</v>
          </cell>
          <cell r="C51" t="str">
            <v>ICB4TARGET0000000023</v>
          </cell>
          <cell r="D51">
            <v>2015</v>
          </cell>
          <cell r="E51">
            <v>6</v>
          </cell>
          <cell r="F51" t="str">
            <v>2015-06-30</v>
          </cell>
          <cell r="G51" t="str">
            <v>PRJ</v>
          </cell>
          <cell r="H51" t="str">
            <v>169</v>
          </cell>
          <cell r="I51" t="str">
            <v>211</v>
          </cell>
          <cell r="K51" t="str">
            <v>000001120</v>
          </cell>
          <cell r="L51" t="str">
            <v>4261000</v>
          </cell>
          <cell r="M51" t="str">
            <v>1113</v>
          </cell>
          <cell r="N51" t="str">
            <v>99920</v>
          </cell>
          <cell r="O51" t="str">
            <v>11404</v>
          </cell>
          <cell r="P51" t="str">
            <v>294</v>
          </cell>
          <cell r="Q51" t="str">
            <v>955</v>
          </cell>
          <cell r="R51" t="str">
            <v>INTERCO BILL W/O</v>
          </cell>
          <cell r="S51" t="str">
            <v>PRA</v>
          </cell>
          <cell r="U51" t="str">
            <v>2015-06-30</v>
          </cell>
          <cell r="V51">
            <v>506.95</v>
          </cell>
          <cell r="W51" t="str">
            <v>UTXECON201</v>
          </cell>
          <cell r="Y51" t="str">
            <v>LEGAL</v>
          </cell>
          <cell r="Z51" t="str">
            <v>ICB3</v>
          </cell>
          <cell r="AB51" t="str">
            <v>ICB</v>
          </cell>
          <cell r="AC51" t="str">
            <v>ICB</v>
          </cell>
          <cell r="AE51" t="str">
            <v>211</v>
          </cell>
          <cell r="AG51" t="str">
            <v>0000284306</v>
          </cell>
        </row>
        <row r="52">
          <cell r="A52" t="str">
            <v>00659237</v>
          </cell>
          <cell r="B52" t="str">
            <v>9554261000</v>
          </cell>
          <cell r="C52" t="str">
            <v>ICB4TARGET0000000024</v>
          </cell>
          <cell r="D52">
            <v>2015</v>
          </cell>
          <cell r="E52">
            <v>1</v>
          </cell>
          <cell r="F52" t="str">
            <v>2015-01-31</v>
          </cell>
          <cell r="G52" t="str">
            <v>PRJ</v>
          </cell>
          <cell r="H52" t="str">
            <v>169</v>
          </cell>
          <cell r="I52" t="str">
            <v>211</v>
          </cell>
          <cell r="K52" t="str">
            <v>000001120</v>
          </cell>
          <cell r="L52" t="str">
            <v>4261000</v>
          </cell>
          <cell r="M52" t="str">
            <v>1113</v>
          </cell>
          <cell r="N52" t="str">
            <v>99920</v>
          </cell>
          <cell r="O52" t="str">
            <v>11404</v>
          </cell>
          <cell r="P52" t="str">
            <v>294</v>
          </cell>
          <cell r="Q52" t="str">
            <v>955</v>
          </cell>
          <cell r="R52" t="str">
            <v>INTERCO BILL W/O</v>
          </cell>
          <cell r="S52" t="str">
            <v>PRA</v>
          </cell>
          <cell r="U52" t="str">
            <v>2015-01-31</v>
          </cell>
          <cell r="V52">
            <v>101.53</v>
          </cell>
          <cell r="W52" t="str">
            <v>UTXECON201</v>
          </cell>
          <cell r="Y52" t="str">
            <v>LEGAL</v>
          </cell>
          <cell r="Z52" t="str">
            <v>ICB3</v>
          </cell>
          <cell r="AB52" t="str">
            <v>ICB</v>
          </cell>
          <cell r="AC52" t="str">
            <v>ICB</v>
          </cell>
          <cell r="AE52" t="str">
            <v>211</v>
          </cell>
          <cell r="AG52" t="str">
            <v>0000131129</v>
          </cell>
        </row>
        <row r="53">
          <cell r="A53" t="str">
            <v>00682617</v>
          </cell>
          <cell r="B53" t="str">
            <v>9554261000</v>
          </cell>
          <cell r="C53" t="str">
            <v>ICB4TARGET0000000024</v>
          </cell>
          <cell r="D53">
            <v>2015</v>
          </cell>
          <cell r="E53">
            <v>6</v>
          </cell>
          <cell r="F53" t="str">
            <v>2015-06-30</v>
          </cell>
          <cell r="G53" t="str">
            <v>PRJ</v>
          </cell>
          <cell r="H53" t="str">
            <v>169</v>
          </cell>
          <cell r="I53" t="str">
            <v>211</v>
          </cell>
          <cell r="K53" t="str">
            <v>000001120</v>
          </cell>
          <cell r="L53" t="str">
            <v>4261000</v>
          </cell>
          <cell r="M53" t="str">
            <v>1113</v>
          </cell>
          <cell r="N53" t="str">
            <v>99920</v>
          </cell>
          <cell r="O53" t="str">
            <v>11404</v>
          </cell>
          <cell r="P53" t="str">
            <v>294</v>
          </cell>
          <cell r="Q53" t="str">
            <v>955</v>
          </cell>
          <cell r="R53" t="str">
            <v>INTERCO BILL W/O</v>
          </cell>
          <cell r="S53" t="str">
            <v>PRA</v>
          </cell>
          <cell r="U53" t="str">
            <v>2015-06-30</v>
          </cell>
          <cell r="V53">
            <v>506.95</v>
          </cell>
          <cell r="W53" t="str">
            <v>UTXECON201</v>
          </cell>
          <cell r="Y53" t="str">
            <v>LEGAL</v>
          </cell>
          <cell r="Z53" t="str">
            <v>ICB3</v>
          </cell>
          <cell r="AB53" t="str">
            <v>ICB</v>
          </cell>
          <cell r="AC53" t="str">
            <v>ICB</v>
          </cell>
          <cell r="AE53" t="str">
            <v>211</v>
          </cell>
          <cell r="AG53" t="str">
            <v>0000284306</v>
          </cell>
        </row>
        <row r="54">
          <cell r="A54" t="str">
            <v>00659261</v>
          </cell>
          <cell r="B54" t="str">
            <v>9554261000</v>
          </cell>
          <cell r="C54" t="str">
            <v>ICB4TARGET0000000025</v>
          </cell>
          <cell r="D54">
            <v>2015</v>
          </cell>
          <cell r="E54">
            <v>1</v>
          </cell>
          <cell r="F54" t="str">
            <v>2015-01-31</v>
          </cell>
          <cell r="G54" t="str">
            <v>PRJ</v>
          </cell>
          <cell r="H54" t="str">
            <v>169</v>
          </cell>
          <cell r="I54" t="str">
            <v>211</v>
          </cell>
          <cell r="K54" t="str">
            <v>000001120</v>
          </cell>
          <cell r="L54" t="str">
            <v>4261000</v>
          </cell>
          <cell r="M54" t="str">
            <v>1113</v>
          </cell>
          <cell r="N54" t="str">
            <v>99920</v>
          </cell>
          <cell r="O54" t="str">
            <v>11404</v>
          </cell>
          <cell r="P54" t="str">
            <v>294</v>
          </cell>
          <cell r="Q54" t="str">
            <v>955</v>
          </cell>
          <cell r="R54" t="str">
            <v>INTERCO BILL W/O</v>
          </cell>
          <cell r="S54" t="str">
            <v>PRA</v>
          </cell>
          <cell r="U54" t="str">
            <v>2015-01-31</v>
          </cell>
          <cell r="V54">
            <v>162.44999999999999</v>
          </cell>
          <cell r="W54" t="str">
            <v>UTXECON201</v>
          </cell>
          <cell r="Y54" t="str">
            <v>LEGAL</v>
          </cell>
          <cell r="Z54" t="str">
            <v>ICB3</v>
          </cell>
          <cell r="AB54" t="str">
            <v>ICB</v>
          </cell>
          <cell r="AC54" t="str">
            <v>ICB</v>
          </cell>
          <cell r="AE54" t="str">
            <v>211</v>
          </cell>
          <cell r="AG54" t="str">
            <v>0000135610</v>
          </cell>
        </row>
        <row r="55">
          <cell r="A55" t="str">
            <v>00682824</v>
          </cell>
          <cell r="B55" t="str">
            <v>9554261000</v>
          </cell>
          <cell r="C55" t="str">
            <v>ICB4TARGET0000000025</v>
          </cell>
          <cell r="D55">
            <v>2015</v>
          </cell>
          <cell r="E55">
            <v>6</v>
          </cell>
          <cell r="F55" t="str">
            <v>2015-06-30</v>
          </cell>
          <cell r="G55" t="str">
            <v>PRJ</v>
          </cell>
          <cell r="H55" t="str">
            <v>169</v>
          </cell>
          <cell r="I55" t="str">
            <v>211</v>
          </cell>
          <cell r="K55" t="str">
            <v>000001120</v>
          </cell>
          <cell r="L55" t="str">
            <v>4261000</v>
          </cell>
          <cell r="M55" t="str">
            <v>1113</v>
          </cell>
          <cell r="N55" t="str">
            <v>99920</v>
          </cell>
          <cell r="O55" t="str">
            <v>11404</v>
          </cell>
          <cell r="P55" t="str">
            <v>294</v>
          </cell>
          <cell r="Q55" t="str">
            <v>955</v>
          </cell>
          <cell r="R55" t="str">
            <v>INTERCO BILL W/O</v>
          </cell>
          <cell r="S55" t="str">
            <v>PRA</v>
          </cell>
          <cell r="U55" t="str">
            <v>2015-06-30</v>
          </cell>
          <cell r="V55">
            <v>202.78</v>
          </cell>
          <cell r="W55" t="str">
            <v>UTXECON201</v>
          </cell>
          <cell r="Y55" t="str">
            <v>LEGAL</v>
          </cell>
          <cell r="Z55" t="str">
            <v>ICB3</v>
          </cell>
          <cell r="AB55" t="str">
            <v>ICB</v>
          </cell>
          <cell r="AC55" t="str">
            <v>ICB</v>
          </cell>
          <cell r="AE55" t="str">
            <v>211</v>
          </cell>
          <cell r="AG55" t="str">
            <v>0000286179</v>
          </cell>
        </row>
        <row r="56">
          <cell r="A56" t="str">
            <v>00659523</v>
          </cell>
          <cell r="B56" t="str">
            <v>9554261000</v>
          </cell>
          <cell r="C56" t="str">
            <v>ICB4TARGET0000000026</v>
          </cell>
          <cell r="D56">
            <v>2015</v>
          </cell>
          <cell r="E56">
            <v>1</v>
          </cell>
          <cell r="F56" t="str">
            <v>2015-01-31</v>
          </cell>
          <cell r="G56" t="str">
            <v>PRJ</v>
          </cell>
          <cell r="H56" t="str">
            <v>169</v>
          </cell>
          <cell r="I56" t="str">
            <v>211</v>
          </cell>
          <cell r="K56" t="str">
            <v>000001120</v>
          </cell>
          <cell r="L56" t="str">
            <v>4261000</v>
          </cell>
          <cell r="M56" t="str">
            <v>1113</v>
          </cell>
          <cell r="N56" t="str">
            <v>99920</v>
          </cell>
          <cell r="O56" t="str">
            <v>11404</v>
          </cell>
          <cell r="P56" t="str">
            <v>294</v>
          </cell>
          <cell r="Q56" t="str">
            <v>955</v>
          </cell>
          <cell r="R56" t="str">
            <v>INTERCO BILL W/O</v>
          </cell>
          <cell r="S56" t="str">
            <v>PRA</v>
          </cell>
          <cell r="U56" t="str">
            <v>2015-01-31</v>
          </cell>
          <cell r="V56">
            <v>81.23</v>
          </cell>
          <cell r="W56" t="str">
            <v>UTXECON201</v>
          </cell>
          <cell r="Y56" t="str">
            <v>LEGAL</v>
          </cell>
          <cell r="Z56" t="str">
            <v>ICB3</v>
          </cell>
          <cell r="AB56" t="str">
            <v>ICB</v>
          </cell>
          <cell r="AC56" t="str">
            <v>ICB</v>
          </cell>
          <cell r="AE56" t="str">
            <v>211</v>
          </cell>
          <cell r="AG56" t="str">
            <v>0000135977</v>
          </cell>
        </row>
        <row r="57">
          <cell r="A57" t="str">
            <v>00659233</v>
          </cell>
          <cell r="B57" t="str">
            <v>9554261000</v>
          </cell>
          <cell r="C57" t="str">
            <v>ICB4TARGET0000000027</v>
          </cell>
          <cell r="D57">
            <v>2015</v>
          </cell>
          <cell r="E57">
            <v>1</v>
          </cell>
          <cell r="F57" t="str">
            <v>2015-01-31</v>
          </cell>
          <cell r="G57" t="str">
            <v>PRJ</v>
          </cell>
          <cell r="H57" t="str">
            <v>169</v>
          </cell>
          <cell r="I57" t="str">
            <v>211</v>
          </cell>
          <cell r="K57" t="str">
            <v>000001120</v>
          </cell>
          <cell r="L57" t="str">
            <v>4261000</v>
          </cell>
          <cell r="M57" t="str">
            <v>1113</v>
          </cell>
          <cell r="N57" t="str">
            <v>99920</v>
          </cell>
          <cell r="O57" t="str">
            <v>11404</v>
          </cell>
          <cell r="P57" t="str">
            <v>294</v>
          </cell>
          <cell r="Q57" t="str">
            <v>955</v>
          </cell>
          <cell r="R57" t="str">
            <v>INTERCO BILL W/O</v>
          </cell>
          <cell r="S57" t="str">
            <v>PRA</v>
          </cell>
          <cell r="U57" t="str">
            <v>2015-01-31</v>
          </cell>
          <cell r="V57">
            <v>609.19000000000005</v>
          </cell>
          <cell r="W57" t="str">
            <v>UTXECON201</v>
          </cell>
          <cell r="Y57" t="str">
            <v>LEGAL</v>
          </cell>
          <cell r="Z57" t="str">
            <v>ICB3</v>
          </cell>
          <cell r="AB57" t="str">
            <v>ICB</v>
          </cell>
          <cell r="AC57" t="str">
            <v>ICB</v>
          </cell>
          <cell r="AE57" t="str">
            <v>211</v>
          </cell>
          <cell r="AG57" t="str">
            <v>0000137010</v>
          </cell>
        </row>
        <row r="58">
          <cell r="A58" t="str">
            <v>00659231</v>
          </cell>
          <cell r="B58" t="str">
            <v>9554261000</v>
          </cell>
          <cell r="C58" t="str">
            <v>ICB4TARGET0000000028</v>
          </cell>
          <cell r="D58">
            <v>2015</v>
          </cell>
          <cell r="E58">
            <v>1</v>
          </cell>
          <cell r="F58" t="str">
            <v>2015-01-31</v>
          </cell>
          <cell r="G58" t="str">
            <v>PRJ</v>
          </cell>
          <cell r="H58" t="str">
            <v>169</v>
          </cell>
          <cell r="I58" t="str">
            <v>211</v>
          </cell>
          <cell r="K58" t="str">
            <v>000001120</v>
          </cell>
          <cell r="L58" t="str">
            <v>4261000</v>
          </cell>
          <cell r="M58" t="str">
            <v>1113</v>
          </cell>
          <cell r="N58" t="str">
            <v>99920</v>
          </cell>
          <cell r="O58" t="str">
            <v>11404</v>
          </cell>
          <cell r="P58" t="str">
            <v>294</v>
          </cell>
          <cell r="Q58" t="str">
            <v>955</v>
          </cell>
          <cell r="R58" t="str">
            <v>INTERCO BILL W/O</v>
          </cell>
          <cell r="S58" t="str">
            <v>PRA</v>
          </cell>
          <cell r="U58" t="str">
            <v>2015-01-31</v>
          </cell>
          <cell r="V58">
            <v>243.68</v>
          </cell>
          <cell r="W58" t="str">
            <v>UTXECON201</v>
          </cell>
          <cell r="Y58" t="str">
            <v>LEGAL</v>
          </cell>
          <cell r="Z58" t="str">
            <v>ICB3</v>
          </cell>
          <cell r="AB58" t="str">
            <v>ICB</v>
          </cell>
          <cell r="AC58" t="str">
            <v>ICB</v>
          </cell>
          <cell r="AE58" t="str">
            <v>211</v>
          </cell>
          <cell r="AG58" t="str">
            <v>0000140778</v>
          </cell>
        </row>
        <row r="59">
          <cell r="A59" t="str">
            <v>00659230</v>
          </cell>
          <cell r="B59" t="str">
            <v>9554261000</v>
          </cell>
          <cell r="C59" t="str">
            <v>ICB4TARGET0000000029</v>
          </cell>
          <cell r="D59">
            <v>2015</v>
          </cell>
          <cell r="E59">
            <v>1</v>
          </cell>
          <cell r="F59" t="str">
            <v>2015-01-31</v>
          </cell>
          <cell r="G59" t="str">
            <v>PRJ</v>
          </cell>
          <cell r="H59" t="str">
            <v>169</v>
          </cell>
          <cell r="I59" t="str">
            <v>211</v>
          </cell>
          <cell r="K59" t="str">
            <v>000001120</v>
          </cell>
          <cell r="L59" t="str">
            <v>4261000</v>
          </cell>
          <cell r="M59" t="str">
            <v>1113</v>
          </cell>
          <cell r="N59" t="str">
            <v>99920</v>
          </cell>
          <cell r="O59" t="str">
            <v>11404</v>
          </cell>
          <cell r="P59" t="str">
            <v>294</v>
          </cell>
          <cell r="Q59" t="str">
            <v>955</v>
          </cell>
          <cell r="R59" t="str">
            <v>INTERCO BILL W/O</v>
          </cell>
          <cell r="S59" t="str">
            <v>PRA</v>
          </cell>
          <cell r="U59" t="str">
            <v>2015-01-31</v>
          </cell>
          <cell r="V59">
            <v>203.07</v>
          </cell>
          <cell r="W59" t="str">
            <v>UTXECON201</v>
          </cell>
          <cell r="Y59" t="str">
            <v>LEGAL</v>
          </cell>
          <cell r="Z59" t="str">
            <v>ICB3</v>
          </cell>
          <cell r="AB59" t="str">
            <v>ICB</v>
          </cell>
          <cell r="AC59" t="str">
            <v>ICB</v>
          </cell>
          <cell r="AE59" t="str">
            <v>211</v>
          </cell>
          <cell r="AG59" t="str">
            <v>0000163140</v>
          </cell>
        </row>
        <row r="60">
          <cell r="A60" t="str">
            <v>00659236</v>
          </cell>
          <cell r="B60" t="str">
            <v>9554261000</v>
          </cell>
          <cell r="C60" t="str">
            <v>ICB4TARGET0000000030</v>
          </cell>
          <cell r="D60">
            <v>2015</v>
          </cell>
          <cell r="E60">
            <v>1</v>
          </cell>
          <cell r="F60" t="str">
            <v>2015-01-31</v>
          </cell>
          <cell r="G60" t="str">
            <v>PRJ</v>
          </cell>
          <cell r="H60" t="str">
            <v>169</v>
          </cell>
          <cell r="I60" t="str">
            <v>211</v>
          </cell>
          <cell r="K60" t="str">
            <v>000001120</v>
          </cell>
          <cell r="L60" t="str">
            <v>4261000</v>
          </cell>
          <cell r="M60" t="str">
            <v>1113</v>
          </cell>
          <cell r="N60" t="str">
            <v>99920</v>
          </cell>
          <cell r="O60" t="str">
            <v>11404</v>
          </cell>
          <cell r="P60" t="str">
            <v>294</v>
          </cell>
          <cell r="Q60" t="str">
            <v>955</v>
          </cell>
          <cell r="R60" t="str">
            <v>INTERCO BILL W/O</v>
          </cell>
          <cell r="S60" t="str">
            <v>PRA</v>
          </cell>
          <cell r="U60" t="str">
            <v>2015-01-31</v>
          </cell>
          <cell r="V60">
            <v>162.44999999999999</v>
          </cell>
          <cell r="W60" t="str">
            <v>UTXECON201</v>
          </cell>
          <cell r="Y60" t="str">
            <v>LEGAL</v>
          </cell>
          <cell r="Z60" t="str">
            <v>ICB3</v>
          </cell>
          <cell r="AB60" t="str">
            <v>ICB</v>
          </cell>
          <cell r="AC60" t="str">
            <v>ICB</v>
          </cell>
          <cell r="AE60" t="str">
            <v>211</v>
          </cell>
          <cell r="AG60" t="str">
            <v>0000199372</v>
          </cell>
        </row>
        <row r="61">
          <cell r="A61" t="str">
            <v>00658159</v>
          </cell>
          <cell r="B61" t="str">
            <v>9554261000</v>
          </cell>
          <cell r="C61" t="str">
            <v>ICB4TARGET0000000031</v>
          </cell>
          <cell r="D61">
            <v>2015</v>
          </cell>
          <cell r="E61">
            <v>1</v>
          </cell>
          <cell r="F61" t="str">
            <v>2015-01-31</v>
          </cell>
          <cell r="G61" t="str">
            <v>PRJ</v>
          </cell>
          <cell r="H61" t="str">
            <v>169</v>
          </cell>
          <cell r="I61" t="str">
            <v>211</v>
          </cell>
          <cell r="K61" t="str">
            <v>000001120</v>
          </cell>
          <cell r="L61" t="str">
            <v>4261000</v>
          </cell>
          <cell r="M61" t="str">
            <v>1113</v>
          </cell>
          <cell r="N61" t="str">
            <v>99920</v>
          </cell>
          <cell r="O61" t="str">
            <v>11404</v>
          </cell>
          <cell r="P61" t="str">
            <v>294</v>
          </cell>
          <cell r="Q61" t="str">
            <v>955</v>
          </cell>
          <cell r="R61" t="str">
            <v>INTERCO BILL W/O</v>
          </cell>
          <cell r="S61" t="str">
            <v>PRA</v>
          </cell>
          <cell r="U61" t="str">
            <v>2015-01-31</v>
          </cell>
          <cell r="V61">
            <v>121.84</v>
          </cell>
          <cell r="W61" t="str">
            <v>UTXECON201</v>
          </cell>
          <cell r="Y61" t="str">
            <v>LEGAL</v>
          </cell>
          <cell r="Z61" t="str">
            <v>ICB3</v>
          </cell>
          <cell r="AB61" t="str">
            <v>ICB</v>
          </cell>
          <cell r="AC61" t="str">
            <v>ICB</v>
          </cell>
          <cell r="AE61" t="str">
            <v>211</v>
          </cell>
          <cell r="AG61" t="str">
            <v>0000200253</v>
          </cell>
        </row>
        <row r="62">
          <cell r="A62" t="str">
            <v>00658156</v>
          </cell>
          <cell r="B62" t="str">
            <v>9554261000</v>
          </cell>
          <cell r="C62" t="str">
            <v>ICB4TARGET0000000032</v>
          </cell>
          <cell r="D62">
            <v>2015</v>
          </cell>
          <cell r="E62">
            <v>1</v>
          </cell>
          <cell r="F62" t="str">
            <v>2015-01-31</v>
          </cell>
          <cell r="G62" t="str">
            <v>PRJ</v>
          </cell>
          <cell r="H62" t="str">
            <v>169</v>
          </cell>
          <cell r="I62" t="str">
            <v>211</v>
          </cell>
          <cell r="K62" t="str">
            <v>000001120</v>
          </cell>
          <cell r="L62" t="str">
            <v>4261000</v>
          </cell>
          <cell r="M62" t="str">
            <v>1113</v>
          </cell>
          <cell r="N62" t="str">
            <v>99920</v>
          </cell>
          <cell r="O62" t="str">
            <v>11404</v>
          </cell>
          <cell r="P62" t="str">
            <v>294</v>
          </cell>
          <cell r="Q62" t="str">
            <v>955</v>
          </cell>
          <cell r="R62" t="str">
            <v>INTERCO BILL W/O</v>
          </cell>
          <cell r="S62" t="str">
            <v>PRA</v>
          </cell>
          <cell r="U62" t="str">
            <v>2015-01-31</v>
          </cell>
          <cell r="V62">
            <v>324.87</v>
          </cell>
          <cell r="W62" t="str">
            <v>UTXECON201</v>
          </cell>
          <cell r="Y62" t="str">
            <v>LEGAL</v>
          </cell>
          <cell r="Z62" t="str">
            <v>ICB3</v>
          </cell>
          <cell r="AB62" t="str">
            <v>ICB</v>
          </cell>
          <cell r="AC62" t="str">
            <v>ICB</v>
          </cell>
          <cell r="AE62" t="str">
            <v>211</v>
          </cell>
          <cell r="AG62" t="str">
            <v>0000209065</v>
          </cell>
        </row>
        <row r="63">
          <cell r="A63" t="str">
            <v>00652654</v>
          </cell>
          <cell r="B63" t="str">
            <v>9554261000</v>
          </cell>
          <cell r="C63" t="str">
            <v>ICB4TARGET0000000033</v>
          </cell>
          <cell r="D63">
            <v>2014</v>
          </cell>
          <cell r="E63">
            <v>12</v>
          </cell>
          <cell r="F63" t="str">
            <v>2014-12-31</v>
          </cell>
          <cell r="G63" t="str">
            <v>PRJ</v>
          </cell>
          <cell r="H63" t="str">
            <v>169</v>
          </cell>
          <cell r="I63" t="str">
            <v>211</v>
          </cell>
          <cell r="K63" t="str">
            <v>000001120</v>
          </cell>
          <cell r="L63" t="str">
            <v>4261000</v>
          </cell>
          <cell r="M63" t="str">
            <v>1585</v>
          </cell>
          <cell r="N63" t="str">
            <v>99920</v>
          </cell>
          <cell r="O63" t="str">
            <v>11404</v>
          </cell>
          <cell r="P63" t="str">
            <v>294</v>
          </cell>
          <cell r="Q63" t="str">
            <v>955</v>
          </cell>
          <cell r="R63" t="str">
            <v>INTERCO BILL W/O</v>
          </cell>
          <cell r="S63" t="str">
            <v>PRA</v>
          </cell>
          <cell r="U63" t="str">
            <v>2014-12-31</v>
          </cell>
          <cell r="V63">
            <v>3643.83</v>
          </cell>
          <cell r="W63" t="str">
            <v>UTXECON101</v>
          </cell>
          <cell r="Y63" t="str">
            <v>LEGAL</v>
          </cell>
          <cell r="Z63" t="str">
            <v>ICB3</v>
          </cell>
          <cell r="AB63" t="str">
            <v>ICB</v>
          </cell>
          <cell r="AC63" t="str">
            <v>ICB</v>
          </cell>
          <cell r="AE63" t="str">
            <v>211</v>
          </cell>
          <cell r="AG63" t="str">
            <v>0000099027</v>
          </cell>
        </row>
        <row r="64">
          <cell r="A64" t="str">
            <v>00659229</v>
          </cell>
          <cell r="B64" t="str">
            <v>9554261000</v>
          </cell>
          <cell r="C64" t="str">
            <v>ICB4TARGET0000000033</v>
          </cell>
          <cell r="D64">
            <v>2015</v>
          </cell>
          <cell r="E64">
            <v>1</v>
          </cell>
          <cell r="F64" t="str">
            <v>2015-01-31</v>
          </cell>
          <cell r="G64" t="str">
            <v>PRJ</v>
          </cell>
          <cell r="H64" t="str">
            <v>169</v>
          </cell>
          <cell r="I64" t="str">
            <v>211</v>
          </cell>
          <cell r="K64" t="str">
            <v>000001120</v>
          </cell>
          <cell r="L64" t="str">
            <v>4261000</v>
          </cell>
          <cell r="M64" t="str">
            <v>1113</v>
          </cell>
          <cell r="N64" t="str">
            <v>99920</v>
          </cell>
          <cell r="O64" t="str">
            <v>11404</v>
          </cell>
          <cell r="P64" t="str">
            <v>294</v>
          </cell>
          <cell r="Q64" t="str">
            <v>955</v>
          </cell>
          <cell r="R64" t="str">
            <v>INTERCO BILL W/O</v>
          </cell>
          <cell r="S64" t="str">
            <v>PRA</v>
          </cell>
          <cell r="U64" t="str">
            <v>2015-01-31</v>
          </cell>
          <cell r="V64">
            <v>203.07</v>
          </cell>
          <cell r="W64" t="str">
            <v>UTXECON201</v>
          </cell>
          <cell r="Y64" t="str">
            <v>LEGAL</v>
          </cell>
          <cell r="Z64" t="str">
            <v>ICB3</v>
          </cell>
          <cell r="AB64" t="str">
            <v>ICB</v>
          </cell>
          <cell r="AC64" t="str">
            <v>ICB</v>
          </cell>
          <cell r="AE64" t="str">
            <v>211</v>
          </cell>
          <cell r="AG64" t="str">
            <v>0000240973</v>
          </cell>
        </row>
        <row r="65">
          <cell r="A65" t="str">
            <v>00652649</v>
          </cell>
          <cell r="B65" t="str">
            <v>9554261000</v>
          </cell>
          <cell r="C65" t="str">
            <v>ICB4TARGET0000000034</v>
          </cell>
          <cell r="D65">
            <v>2014</v>
          </cell>
          <cell r="E65">
            <v>12</v>
          </cell>
          <cell r="F65" t="str">
            <v>2014-12-31</v>
          </cell>
          <cell r="G65" t="str">
            <v>PRJ</v>
          </cell>
          <cell r="H65" t="str">
            <v>169</v>
          </cell>
          <cell r="I65" t="str">
            <v>211</v>
          </cell>
          <cell r="K65" t="str">
            <v>000001120</v>
          </cell>
          <cell r="L65" t="str">
            <v>4261000</v>
          </cell>
          <cell r="M65" t="str">
            <v>1585</v>
          </cell>
          <cell r="N65" t="str">
            <v>99920</v>
          </cell>
          <cell r="O65" t="str">
            <v>11404</v>
          </cell>
          <cell r="P65" t="str">
            <v>294</v>
          </cell>
          <cell r="Q65" t="str">
            <v>955</v>
          </cell>
          <cell r="R65" t="str">
            <v>INTERCO BILL W/O</v>
          </cell>
          <cell r="S65" t="str">
            <v>PRA</v>
          </cell>
          <cell r="U65" t="str">
            <v>2014-12-31</v>
          </cell>
          <cell r="V65">
            <v>1394.07</v>
          </cell>
          <cell r="W65" t="str">
            <v>UTXECON101</v>
          </cell>
          <cell r="Y65" t="str">
            <v>LEGAL</v>
          </cell>
          <cell r="Z65" t="str">
            <v>ICB3</v>
          </cell>
          <cell r="AB65" t="str">
            <v>ICB</v>
          </cell>
          <cell r="AC65" t="str">
            <v>ICB</v>
          </cell>
          <cell r="AE65" t="str">
            <v>211</v>
          </cell>
          <cell r="AG65" t="str">
            <v>0000101832</v>
          </cell>
        </row>
        <row r="66">
          <cell r="A66" t="str">
            <v>00657836</v>
          </cell>
          <cell r="B66" t="str">
            <v>9554261000</v>
          </cell>
          <cell r="C66" t="str">
            <v>ICB4TARGET0000000034</v>
          </cell>
          <cell r="D66">
            <v>2015</v>
          </cell>
          <cell r="E66">
            <v>1</v>
          </cell>
          <cell r="F66" t="str">
            <v>2015-01-31</v>
          </cell>
          <cell r="G66" t="str">
            <v>PRJ</v>
          </cell>
          <cell r="H66" t="str">
            <v>169</v>
          </cell>
          <cell r="I66" t="str">
            <v>211</v>
          </cell>
          <cell r="K66" t="str">
            <v>000001120</v>
          </cell>
          <cell r="L66" t="str">
            <v>4261000</v>
          </cell>
          <cell r="M66" t="str">
            <v>1113</v>
          </cell>
          <cell r="N66" t="str">
            <v>99920</v>
          </cell>
          <cell r="O66" t="str">
            <v>11404</v>
          </cell>
          <cell r="P66" t="str">
            <v>294</v>
          </cell>
          <cell r="Q66" t="str">
            <v>955</v>
          </cell>
          <cell r="R66" t="str">
            <v>INTERCO BILL W/O</v>
          </cell>
          <cell r="S66" t="str">
            <v>PRA</v>
          </cell>
          <cell r="U66" t="str">
            <v>2015-01-31</v>
          </cell>
          <cell r="V66">
            <v>609.19000000000005</v>
          </cell>
          <cell r="W66" t="str">
            <v>UTXECON201</v>
          </cell>
          <cell r="Y66" t="str">
            <v>LEGAL</v>
          </cell>
          <cell r="Z66" t="str">
            <v>ICB3</v>
          </cell>
          <cell r="AB66" t="str">
            <v>ICB</v>
          </cell>
          <cell r="AC66" t="str">
            <v>ICB</v>
          </cell>
          <cell r="AE66" t="str">
            <v>211</v>
          </cell>
          <cell r="AG66" t="str">
            <v>0000291734</v>
          </cell>
        </row>
        <row r="67">
          <cell r="A67" t="str">
            <v>00658274</v>
          </cell>
          <cell r="B67" t="str">
            <v>9554261000</v>
          </cell>
          <cell r="C67" t="str">
            <v>ICB4TARGET0000000035</v>
          </cell>
          <cell r="D67">
            <v>2015</v>
          </cell>
          <cell r="E67">
            <v>1</v>
          </cell>
          <cell r="F67" t="str">
            <v>2015-01-31</v>
          </cell>
          <cell r="G67" t="str">
            <v>PRJ</v>
          </cell>
          <cell r="H67" t="str">
            <v>169</v>
          </cell>
          <cell r="I67" t="str">
            <v>211</v>
          </cell>
          <cell r="K67" t="str">
            <v>000001120</v>
          </cell>
          <cell r="L67" t="str">
            <v>4261000</v>
          </cell>
          <cell r="M67" t="str">
            <v>1113</v>
          </cell>
          <cell r="N67" t="str">
            <v>99920</v>
          </cell>
          <cell r="O67" t="str">
            <v>11404</v>
          </cell>
          <cell r="P67" t="str">
            <v>294</v>
          </cell>
          <cell r="Q67" t="str">
            <v>955</v>
          </cell>
          <cell r="R67" t="str">
            <v>INTERCO BILL W/O</v>
          </cell>
          <cell r="S67" t="str">
            <v>PRA</v>
          </cell>
          <cell r="U67" t="str">
            <v>2015-01-31</v>
          </cell>
          <cell r="V67">
            <v>487.36</v>
          </cell>
          <cell r="W67" t="str">
            <v>UTXECON201</v>
          </cell>
          <cell r="Y67" t="str">
            <v>LEGAL</v>
          </cell>
          <cell r="Z67" t="str">
            <v>ICB3</v>
          </cell>
          <cell r="AB67" t="str">
            <v>ICB</v>
          </cell>
          <cell r="AC67" t="str">
            <v>ICB</v>
          </cell>
          <cell r="AE67" t="str">
            <v>211</v>
          </cell>
          <cell r="AG67" t="str">
            <v>0000291805</v>
          </cell>
        </row>
        <row r="68">
          <cell r="A68" t="str">
            <v>00659260</v>
          </cell>
          <cell r="B68" t="str">
            <v>9554261000</v>
          </cell>
          <cell r="C68" t="str">
            <v>ICB4TARGET0000000036</v>
          </cell>
          <cell r="D68">
            <v>2015</v>
          </cell>
          <cell r="E68">
            <v>1</v>
          </cell>
          <cell r="F68" t="str">
            <v>2015-01-31</v>
          </cell>
          <cell r="G68" t="str">
            <v>PRJ</v>
          </cell>
          <cell r="H68" t="str">
            <v>169</v>
          </cell>
          <cell r="I68" t="str">
            <v>211</v>
          </cell>
          <cell r="K68" t="str">
            <v>000001120</v>
          </cell>
          <cell r="L68" t="str">
            <v>4261000</v>
          </cell>
          <cell r="M68" t="str">
            <v>1113</v>
          </cell>
          <cell r="N68" t="str">
            <v>99920</v>
          </cell>
          <cell r="O68" t="str">
            <v>11404</v>
          </cell>
          <cell r="P68" t="str">
            <v>294</v>
          </cell>
          <cell r="Q68" t="str">
            <v>955</v>
          </cell>
          <cell r="R68" t="str">
            <v>INTERCO BILL W/O</v>
          </cell>
          <cell r="S68" t="str">
            <v>PRA</v>
          </cell>
          <cell r="U68" t="str">
            <v>2015-01-31</v>
          </cell>
          <cell r="V68">
            <v>81.23</v>
          </cell>
          <cell r="W68" t="str">
            <v>UTXECON201</v>
          </cell>
          <cell r="Y68" t="str">
            <v>LEGAL</v>
          </cell>
          <cell r="Z68" t="str">
            <v>ICB3</v>
          </cell>
          <cell r="AB68" t="str">
            <v>ICB</v>
          </cell>
          <cell r="AC68" t="str">
            <v>ICB</v>
          </cell>
          <cell r="AE68" t="str">
            <v>211</v>
          </cell>
          <cell r="AG68" t="str">
            <v>0000291895</v>
          </cell>
        </row>
        <row r="69">
          <cell r="A69" t="str">
            <v>00652573</v>
          </cell>
          <cell r="B69" t="str">
            <v>5104261000</v>
          </cell>
          <cell r="C69" t="str">
            <v>ICB4TARGET0000000039</v>
          </cell>
          <cell r="D69">
            <v>2014</v>
          </cell>
          <cell r="E69">
            <v>12</v>
          </cell>
          <cell r="F69" t="str">
            <v>2014-12-31</v>
          </cell>
          <cell r="G69" t="str">
            <v>PRJ</v>
          </cell>
          <cell r="H69" t="str">
            <v>169</v>
          </cell>
          <cell r="I69" t="str">
            <v>211</v>
          </cell>
          <cell r="K69" t="str">
            <v>000001120</v>
          </cell>
          <cell r="L69" t="str">
            <v>4261000</v>
          </cell>
          <cell r="M69" t="str">
            <v>1113</v>
          </cell>
          <cell r="N69" t="str">
            <v>99920</v>
          </cell>
          <cell r="O69" t="str">
            <v>11833</v>
          </cell>
          <cell r="P69" t="str">
            <v>294</v>
          </cell>
          <cell r="Q69" t="str">
            <v>510</v>
          </cell>
          <cell r="R69" t="str">
            <v>INTERCO BILL W/O</v>
          </cell>
          <cell r="S69" t="str">
            <v>PRA</v>
          </cell>
          <cell r="U69" t="str">
            <v>2014-12-31</v>
          </cell>
          <cell r="V69">
            <v>39.14</v>
          </cell>
          <cell r="W69" t="str">
            <v>UTXECON201</v>
          </cell>
          <cell r="Y69" t="str">
            <v>LEGAL</v>
          </cell>
          <cell r="Z69" t="str">
            <v>ICB3</v>
          </cell>
          <cell r="AB69" t="str">
            <v>ICB</v>
          </cell>
          <cell r="AC69" t="str">
            <v>ICB</v>
          </cell>
          <cell r="AE69" t="str">
            <v>211</v>
          </cell>
          <cell r="AG69" t="str">
            <v>0000146747</v>
          </cell>
        </row>
        <row r="70">
          <cell r="A70" t="str">
            <v>00652901</v>
          </cell>
          <cell r="B70" t="str">
            <v>9554261000</v>
          </cell>
          <cell r="C70" t="str">
            <v>ICB4TARGET0000000040</v>
          </cell>
          <cell r="D70">
            <v>2014</v>
          </cell>
          <cell r="E70">
            <v>12</v>
          </cell>
          <cell r="F70" t="str">
            <v>2014-12-31</v>
          </cell>
          <cell r="G70" t="str">
            <v>PRJ</v>
          </cell>
          <cell r="H70" t="str">
            <v>169</v>
          </cell>
          <cell r="I70" t="str">
            <v>211</v>
          </cell>
          <cell r="K70" t="str">
            <v>000001120</v>
          </cell>
          <cell r="L70" t="str">
            <v>4261000</v>
          </cell>
          <cell r="M70" t="str">
            <v>1113</v>
          </cell>
          <cell r="N70" t="str">
            <v>99920</v>
          </cell>
          <cell r="O70" t="str">
            <v>11404</v>
          </cell>
          <cell r="P70" t="str">
            <v>294</v>
          </cell>
          <cell r="Q70" t="str">
            <v>955</v>
          </cell>
          <cell r="R70" t="str">
            <v>INTERCO BILL W/O</v>
          </cell>
          <cell r="S70" t="str">
            <v>PRA</v>
          </cell>
          <cell r="U70" t="str">
            <v>2014-12-31</v>
          </cell>
          <cell r="V70">
            <v>1956.98</v>
          </cell>
          <cell r="W70" t="str">
            <v>UTXECON201</v>
          </cell>
          <cell r="Y70" t="str">
            <v>LEGAL</v>
          </cell>
          <cell r="Z70" t="str">
            <v>ICB3</v>
          </cell>
          <cell r="AB70" t="str">
            <v>ICB</v>
          </cell>
          <cell r="AC70" t="str">
            <v>ICB</v>
          </cell>
          <cell r="AE70" t="str">
            <v>211</v>
          </cell>
          <cell r="AG70" t="str">
            <v>0000009885</v>
          </cell>
        </row>
        <row r="71">
          <cell r="A71" t="str">
            <v>00646306</v>
          </cell>
          <cell r="B71" t="str">
            <v>5104261000</v>
          </cell>
          <cell r="C71" t="str">
            <v>ICB4TARGET0000000040</v>
          </cell>
          <cell r="D71">
            <v>2014</v>
          </cell>
          <cell r="E71">
            <v>11</v>
          </cell>
          <cell r="F71" t="str">
            <v>2014-11-30</v>
          </cell>
          <cell r="G71" t="str">
            <v>PRJ</v>
          </cell>
          <cell r="H71" t="str">
            <v>169</v>
          </cell>
          <cell r="I71" t="str">
            <v>211</v>
          </cell>
          <cell r="K71" t="str">
            <v>000001120</v>
          </cell>
          <cell r="L71" t="str">
            <v>4261000</v>
          </cell>
          <cell r="M71" t="str">
            <v>1113</v>
          </cell>
          <cell r="N71" t="str">
            <v>99920</v>
          </cell>
          <cell r="O71" t="str">
            <v>13123</v>
          </cell>
          <cell r="P71" t="str">
            <v>294</v>
          </cell>
          <cell r="Q71" t="str">
            <v>510</v>
          </cell>
          <cell r="R71" t="str">
            <v>INTERCO BILL W/O</v>
          </cell>
          <cell r="S71" t="str">
            <v>PRA</v>
          </cell>
          <cell r="U71" t="str">
            <v>2014-11-30</v>
          </cell>
          <cell r="V71">
            <v>1643.89</v>
          </cell>
          <cell r="W71" t="str">
            <v>UTXECON201</v>
          </cell>
          <cell r="Y71" t="str">
            <v>LEGAL</v>
          </cell>
          <cell r="Z71" t="str">
            <v>ICB3</v>
          </cell>
          <cell r="AB71" t="str">
            <v>ICB</v>
          </cell>
          <cell r="AC71" t="str">
            <v>ICB</v>
          </cell>
          <cell r="AE71" t="str">
            <v>211</v>
          </cell>
          <cell r="AG71" t="str">
            <v>0000146747</v>
          </cell>
        </row>
        <row r="72">
          <cell r="A72" t="str">
            <v>00647380</v>
          </cell>
          <cell r="B72" t="str">
            <v>9554261000</v>
          </cell>
          <cell r="C72" t="str">
            <v>ICB4TARGET0000000041</v>
          </cell>
          <cell r="D72">
            <v>2014</v>
          </cell>
          <cell r="E72">
            <v>11</v>
          </cell>
          <cell r="F72" t="str">
            <v>2014-11-30</v>
          </cell>
          <cell r="G72" t="str">
            <v>PRJ</v>
          </cell>
          <cell r="H72" t="str">
            <v>169</v>
          </cell>
          <cell r="I72" t="str">
            <v>211</v>
          </cell>
          <cell r="K72" t="str">
            <v>000001120</v>
          </cell>
          <cell r="L72" t="str">
            <v>4261000</v>
          </cell>
          <cell r="M72" t="str">
            <v>1113</v>
          </cell>
          <cell r="N72" t="str">
            <v>99920</v>
          </cell>
          <cell r="O72" t="str">
            <v>11404</v>
          </cell>
          <cell r="P72" t="str">
            <v>294</v>
          </cell>
          <cell r="Q72" t="str">
            <v>955</v>
          </cell>
          <cell r="R72" t="str">
            <v>INTERCO BILL W/O</v>
          </cell>
          <cell r="S72" t="str">
            <v>PRA</v>
          </cell>
          <cell r="U72" t="str">
            <v>2014-11-30</v>
          </cell>
          <cell r="V72">
            <v>1956.98</v>
          </cell>
          <cell r="W72" t="str">
            <v>UTXECON201</v>
          </cell>
          <cell r="Y72" t="str">
            <v>LEGAL</v>
          </cell>
          <cell r="Z72" t="str">
            <v>ICB3</v>
          </cell>
          <cell r="AB72" t="str">
            <v>ICB</v>
          </cell>
          <cell r="AC72" t="str">
            <v>ICB</v>
          </cell>
          <cell r="AE72" t="str">
            <v>211</v>
          </cell>
          <cell r="AG72" t="str">
            <v>0000009885</v>
          </cell>
        </row>
        <row r="73">
          <cell r="A73" t="str">
            <v>00651514</v>
          </cell>
          <cell r="B73" t="str">
            <v>9554261000</v>
          </cell>
          <cell r="C73" t="str">
            <v>ICB4TARGET0000000041</v>
          </cell>
          <cell r="D73">
            <v>2014</v>
          </cell>
          <cell r="E73">
            <v>12</v>
          </cell>
          <cell r="F73" t="str">
            <v>2014-12-31</v>
          </cell>
          <cell r="G73" t="str">
            <v>PRJ</v>
          </cell>
          <cell r="H73" t="str">
            <v>169</v>
          </cell>
          <cell r="I73" t="str">
            <v>211</v>
          </cell>
          <cell r="K73" t="str">
            <v>000001120</v>
          </cell>
          <cell r="L73" t="str">
            <v>4261000</v>
          </cell>
          <cell r="M73" t="str">
            <v>1113</v>
          </cell>
          <cell r="N73" t="str">
            <v>99920</v>
          </cell>
          <cell r="O73" t="str">
            <v>11404</v>
          </cell>
          <cell r="P73" t="str">
            <v>294</v>
          </cell>
          <cell r="Q73" t="str">
            <v>955</v>
          </cell>
          <cell r="R73" t="str">
            <v>INTERCO BILL W/O</v>
          </cell>
          <cell r="S73" t="str">
            <v>PRA</v>
          </cell>
          <cell r="U73" t="str">
            <v>2014-12-31</v>
          </cell>
          <cell r="V73">
            <v>978.5</v>
          </cell>
          <cell r="W73" t="str">
            <v>UTXECON201</v>
          </cell>
          <cell r="Y73" t="str">
            <v>LEGAL</v>
          </cell>
          <cell r="Z73" t="str">
            <v>ICB3</v>
          </cell>
          <cell r="AB73" t="str">
            <v>ICB</v>
          </cell>
          <cell r="AC73" t="str">
            <v>ICB</v>
          </cell>
          <cell r="AE73" t="str">
            <v>211</v>
          </cell>
          <cell r="AG73" t="str">
            <v>0000014384</v>
          </cell>
        </row>
        <row r="74">
          <cell r="A74" t="str">
            <v>00647253</v>
          </cell>
          <cell r="B74" t="str">
            <v>9554261000</v>
          </cell>
          <cell r="C74" t="str">
            <v>ICB4TARGET0000000042</v>
          </cell>
          <cell r="D74">
            <v>2014</v>
          </cell>
          <cell r="E74">
            <v>11</v>
          </cell>
          <cell r="F74" t="str">
            <v>2014-11-30</v>
          </cell>
          <cell r="G74" t="str">
            <v>PRJ</v>
          </cell>
          <cell r="H74" t="str">
            <v>169</v>
          </cell>
          <cell r="I74" t="str">
            <v>211</v>
          </cell>
          <cell r="K74" t="str">
            <v>000001120</v>
          </cell>
          <cell r="L74" t="str">
            <v>4261000</v>
          </cell>
          <cell r="M74" t="str">
            <v>1113</v>
          </cell>
          <cell r="N74" t="str">
            <v>99920</v>
          </cell>
          <cell r="O74" t="str">
            <v>11404</v>
          </cell>
          <cell r="P74" t="str">
            <v>294</v>
          </cell>
          <cell r="Q74" t="str">
            <v>955</v>
          </cell>
          <cell r="R74" t="str">
            <v>INTERCO BILL W/O</v>
          </cell>
          <cell r="S74" t="str">
            <v>PRA</v>
          </cell>
          <cell r="U74" t="str">
            <v>2014-11-30</v>
          </cell>
          <cell r="V74">
            <v>195.7</v>
          </cell>
          <cell r="W74" t="str">
            <v>UTXECON201</v>
          </cell>
          <cell r="Y74" t="str">
            <v>LEGAL</v>
          </cell>
          <cell r="Z74" t="str">
            <v>ICB3</v>
          </cell>
          <cell r="AB74" t="str">
            <v>ICB</v>
          </cell>
          <cell r="AC74" t="str">
            <v>ICB</v>
          </cell>
          <cell r="AE74" t="str">
            <v>211</v>
          </cell>
          <cell r="AG74" t="str">
            <v>0000013355</v>
          </cell>
        </row>
        <row r="75">
          <cell r="A75" t="str">
            <v>00651444</v>
          </cell>
          <cell r="B75" t="str">
            <v>9554261000</v>
          </cell>
          <cell r="C75" t="str">
            <v>ICB4TARGET0000000042</v>
          </cell>
          <cell r="D75">
            <v>2014</v>
          </cell>
          <cell r="E75">
            <v>12</v>
          </cell>
          <cell r="F75" t="str">
            <v>2014-12-31</v>
          </cell>
          <cell r="G75" t="str">
            <v>PRJ</v>
          </cell>
          <cell r="H75" t="str">
            <v>169</v>
          </cell>
          <cell r="I75" t="str">
            <v>211</v>
          </cell>
          <cell r="K75" t="str">
            <v>000001120</v>
          </cell>
          <cell r="L75" t="str">
            <v>4261000</v>
          </cell>
          <cell r="M75" t="str">
            <v>1113</v>
          </cell>
          <cell r="N75" t="str">
            <v>99920</v>
          </cell>
          <cell r="O75" t="str">
            <v>11404</v>
          </cell>
          <cell r="P75" t="str">
            <v>294</v>
          </cell>
          <cell r="Q75" t="str">
            <v>955</v>
          </cell>
          <cell r="R75" t="str">
            <v>INTERCO BILL W/O</v>
          </cell>
          <cell r="S75" t="str">
            <v>PRA</v>
          </cell>
          <cell r="U75" t="str">
            <v>2014-12-31</v>
          </cell>
          <cell r="V75">
            <v>782.8</v>
          </cell>
          <cell r="W75" t="str">
            <v>UTXECON201</v>
          </cell>
          <cell r="Y75" t="str">
            <v>LEGAL</v>
          </cell>
          <cell r="Z75" t="str">
            <v>ICB3</v>
          </cell>
          <cell r="AB75" t="str">
            <v>ICB</v>
          </cell>
          <cell r="AC75" t="str">
            <v>ICB</v>
          </cell>
          <cell r="AE75" t="str">
            <v>211</v>
          </cell>
          <cell r="AG75" t="str">
            <v>0000014464</v>
          </cell>
        </row>
        <row r="76">
          <cell r="A76" t="str">
            <v>00648538</v>
          </cell>
          <cell r="B76" t="str">
            <v>9554261000</v>
          </cell>
          <cell r="C76" t="str">
            <v>ICB4TARGET0000000043</v>
          </cell>
          <cell r="D76">
            <v>2014</v>
          </cell>
          <cell r="E76">
            <v>11</v>
          </cell>
          <cell r="F76" t="str">
            <v>2014-11-30</v>
          </cell>
          <cell r="G76" t="str">
            <v>PRJ</v>
          </cell>
          <cell r="H76" t="str">
            <v>169</v>
          </cell>
          <cell r="I76" t="str">
            <v>211</v>
          </cell>
          <cell r="K76" t="str">
            <v>000001120</v>
          </cell>
          <cell r="L76" t="str">
            <v>4261000</v>
          </cell>
          <cell r="M76" t="str">
            <v>1113</v>
          </cell>
          <cell r="N76" t="str">
            <v>99920</v>
          </cell>
          <cell r="O76" t="str">
            <v>11404</v>
          </cell>
          <cell r="P76" t="str">
            <v>294</v>
          </cell>
          <cell r="Q76" t="str">
            <v>955</v>
          </cell>
          <cell r="R76" t="str">
            <v>INTERCO BILL W/O</v>
          </cell>
          <cell r="S76" t="str">
            <v>PRA</v>
          </cell>
          <cell r="U76" t="str">
            <v>2014-11-30</v>
          </cell>
          <cell r="V76">
            <v>180.05</v>
          </cell>
          <cell r="W76" t="str">
            <v>UTXECON201</v>
          </cell>
          <cell r="Y76" t="str">
            <v>LEGAL</v>
          </cell>
          <cell r="Z76" t="str">
            <v>ICB3</v>
          </cell>
          <cell r="AB76" t="str">
            <v>ICB</v>
          </cell>
          <cell r="AC76" t="str">
            <v>ICB</v>
          </cell>
          <cell r="AE76" t="str">
            <v>211</v>
          </cell>
          <cell r="AG76" t="str">
            <v>0000052445</v>
          </cell>
        </row>
        <row r="77">
          <cell r="A77" t="str">
            <v>00651647</v>
          </cell>
          <cell r="B77" t="str">
            <v>9554261000</v>
          </cell>
          <cell r="C77" t="str">
            <v>ICB4TARGET0000000043</v>
          </cell>
          <cell r="D77">
            <v>2014</v>
          </cell>
          <cell r="E77">
            <v>12</v>
          </cell>
          <cell r="F77" t="str">
            <v>2014-12-31</v>
          </cell>
          <cell r="G77" t="str">
            <v>PRJ</v>
          </cell>
          <cell r="H77" t="str">
            <v>169</v>
          </cell>
          <cell r="I77" t="str">
            <v>211</v>
          </cell>
          <cell r="K77" t="str">
            <v>000001120</v>
          </cell>
          <cell r="L77" t="str">
            <v>4261000</v>
          </cell>
          <cell r="M77" t="str">
            <v>1113</v>
          </cell>
          <cell r="N77" t="str">
            <v>99920</v>
          </cell>
          <cell r="O77" t="str">
            <v>11404</v>
          </cell>
          <cell r="P77" t="str">
            <v>294</v>
          </cell>
          <cell r="Q77" t="str">
            <v>955</v>
          </cell>
          <cell r="R77" t="str">
            <v>INTERCO BILL W/O</v>
          </cell>
          <cell r="S77" t="str">
            <v>PRA</v>
          </cell>
          <cell r="U77" t="str">
            <v>2014-12-31</v>
          </cell>
          <cell r="V77">
            <v>1957.01</v>
          </cell>
          <cell r="W77" t="str">
            <v>UTXECON201</v>
          </cell>
          <cell r="Y77" t="str">
            <v>LEGAL</v>
          </cell>
          <cell r="Z77" t="str">
            <v>ICB3</v>
          </cell>
          <cell r="AB77" t="str">
            <v>ICB</v>
          </cell>
          <cell r="AC77" t="str">
            <v>ICB</v>
          </cell>
          <cell r="AE77" t="str">
            <v>211</v>
          </cell>
          <cell r="AG77" t="str">
            <v>0000097118</v>
          </cell>
        </row>
        <row r="78">
          <cell r="A78" t="str">
            <v>00647447</v>
          </cell>
          <cell r="B78" t="str">
            <v>9554261000</v>
          </cell>
          <cell r="C78" t="str">
            <v>ICB4TARGET0000000044</v>
          </cell>
          <cell r="D78">
            <v>2014</v>
          </cell>
          <cell r="E78">
            <v>11</v>
          </cell>
          <cell r="F78" t="str">
            <v>2014-11-30</v>
          </cell>
          <cell r="G78" t="str">
            <v>PRJ</v>
          </cell>
          <cell r="H78" t="str">
            <v>169</v>
          </cell>
          <cell r="I78" t="str">
            <v>211</v>
          </cell>
          <cell r="K78" t="str">
            <v>000001120</v>
          </cell>
          <cell r="L78" t="str">
            <v>4261000</v>
          </cell>
          <cell r="M78" t="str">
            <v>1113</v>
          </cell>
          <cell r="N78" t="str">
            <v>99920</v>
          </cell>
          <cell r="O78" t="str">
            <v>11404</v>
          </cell>
          <cell r="P78" t="str">
            <v>294</v>
          </cell>
          <cell r="Q78" t="str">
            <v>955</v>
          </cell>
          <cell r="R78" t="str">
            <v>INTERCO BILL W/O</v>
          </cell>
          <cell r="S78" t="str">
            <v>PRA</v>
          </cell>
          <cell r="U78" t="str">
            <v>2014-11-30</v>
          </cell>
          <cell r="V78">
            <v>391.4</v>
          </cell>
          <cell r="W78" t="str">
            <v>UTXECON201</v>
          </cell>
          <cell r="Y78" t="str">
            <v>LEGAL</v>
          </cell>
          <cell r="Z78" t="str">
            <v>ICB3</v>
          </cell>
          <cell r="AB78" t="str">
            <v>ICB</v>
          </cell>
          <cell r="AC78" t="str">
            <v>ICB</v>
          </cell>
          <cell r="AE78" t="str">
            <v>211</v>
          </cell>
          <cell r="AG78" t="str">
            <v>0000073558</v>
          </cell>
        </row>
        <row r="79">
          <cell r="A79" t="str">
            <v>00651649</v>
          </cell>
          <cell r="B79" t="str">
            <v>9554261000</v>
          </cell>
          <cell r="C79" t="str">
            <v>ICB4TARGET0000000044</v>
          </cell>
          <cell r="D79">
            <v>2014</v>
          </cell>
          <cell r="E79">
            <v>12</v>
          </cell>
          <cell r="F79" t="str">
            <v>2014-12-31</v>
          </cell>
          <cell r="G79" t="str">
            <v>PRJ</v>
          </cell>
          <cell r="H79" t="str">
            <v>169</v>
          </cell>
          <cell r="I79" t="str">
            <v>211</v>
          </cell>
          <cell r="K79" t="str">
            <v>000001120</v>
          </cell>
          <cell r="L79" t="str">
            <v>4261000</v>
          </cell>
          <cell r="M79" t="str">
            <v>1113</v>
          </cell>
          <cell r="N79" t="str">
            <v>99920</v>
          </cell>
          <cell r="O79" t="str">
            <v>11404</v>
          </cell>
          <cell r="P79" t="str">
            <v>294</v>
          </cell>
          <cell r="Q79" t="str">
            <v>955</v>
          </cell>
          <cell r="R79" t="str">
            <v>INTERCO BILL W/O</v>
          </cell>
          <cell r="S79" t="str">
            <v>PRA</v>
          </cell>
          <cell r="U79" t="str">
            <v>2014-12-31</v>
          </cell>
          <cell r="V79">
            <v>587.1</v>
          </cell>
          <cell r="W79" t="str">
            <v>UTXECON201</v>
          </cell>
          <cell r="Y79" t="str">
            <v>LEGAL</v>
          </cell>
          <cell r="Z79" t="str">
            <v>ICB3</v>
          </cell>
          <cell r="AB79" t="str">
            <v>ICB</v>
          </cell>
          <cell r="AC79" t="str">
            <v>ICB</v>
          </cell>
          <cell r="AE79" t="str">
            <v>211</v>
          </cell>
          <cell r="AG79" t="str">
            <v>0000099469</v>
          </cell>
        </row>
        <row r="80">
          <cell r="A80" t="str">
            <v>00644563</v>
          </cell>
          <cell r="B80" t="str">
            <v>9554261000</v>
          </cell>
          <cell r="C80" t="str">
            <v>ICB4TARGET0000000045</v>
          </cell>
          <cell r="D80">
            <v>2014</v>
          </cell>
          <cell r="E80">
            <v>11</v>
          </cell>
          <cell r="F80" t="str">
            <v>2014-11-30</v>
          </cell>
          <cell r="G80" t="str">
            <v>PRJ</v>
          </cell>
          <cell r="H80" t="str">
            <v>169</v>
          </cell>
          <cell r="I80" t="str">
            <v>211</v>
          </cell>
          <cell r="K80" t="str">
            <v>000001120</v>
          </cell>
          <cell r="L80" t="str">
            <v>4261000</v>
          </cell>
          <cell r="M80" t="str">
            <v>1113</v>
          </cell>
          <cell r="N80" t="str">
            <v>99920</v>
          </cell>
          <cell r="O80" t="str">
            <v>11404</v>
          </cell>
          <cell r="P80" t="str">
            <v>294</v>
          </cell>
          <cell r="Q80" t="str">
            <v>955</v>
          </cell>
          <cell r="R80" t="str">
            <v>INTERCO BILL W/O</v>
          </cell>
          <cell r="S80" t="str">
            <v>PRA</v>
          </cell>
          <cell r="U80" t="str">
            <v>2014-11-30</v>
          </cell>
          <cell r="V80">
            <v>4060.4</v>
          </cell>
          <cell r="W80" t="str">
            <v>UTXECON201</v>
          </cell>
          <cell r="Y80" t="str">
            <v>LEGAL</v>
          </cell>
          <cell r="Z80" t="str">
            <v>ICB3</v>
          </cell>
          <cell r="AB80" t="str">
            <v>ICB</v>
          </cell>
          <cell r="AC80" t="str">
            <v>ICB</v>
          </cell>
          <cell r="AE80" t="str">
            <v>211</v>
          </cell>
          <cell r="AG80" t="str">
            <v>0000093544</v>
          </cell>
        </row>
        <row r="81">
          <cell r="A81" t="str">
            <v>00651192</v>
          </cell>
          <cell r="B81" t="str">
            <v>9554261000</v>
          </cell>
          <cell r="C81" t="str">
            <v>ICB4TARGET0000000045</v>
          </cell>
          <cell r="D81">
            <v>2014</v>
          </cell>
          <cell r="E81">
            <v>12</v>
          </cell>
          <cell r="F81" t="str">
            <v>2014-12-31</v>
          </cell>
          <cell r="G81" t="str">
            <v>PRJ</v>
          </cell>
          <cell r="H81" t="str">
            <v>169</v>
          </cell>
          <cell r="I81" t="str">
            <v>211</v>
          </cell>
          <cell r="K81" t="str">
            <v>000001120</v>
          </cell>
          <cell r="L81" t="str">
            <v>4261000</v>
          </cell>
          <cell r="M81" t="str">
            <v>1113</v>
          </cell>
          <cell r="N81" t="str">
            <v>99920</v>
          </cell>
          <cell r="O81" t="str">
            <v>11404</v>
          </cell>
          <cell r="P81" t="str">
            <v>294</v>
          </cell>
          <cell r="Q81" t="str">
            <v>955</v>
          </cell>
          <cell r="R81" t="str">
            <v>INTERCO BILL W/O</v>
          </cell>
          <cell r="S81" t="str">
            <v>PRA</v>
          </cell>
          <cell r="U81" t="str">
            <v>2014-12-31</v>
          </cell>
          <cell r="V81">
            <v>195.7</v>
          </cell>
          <cell r="W81" t="str">
            <v>UTXECON201</v>
          </cell>
          <cell r="Y81" t="str">
            <v>LEGAL</v>
          </cell>
          <cell r="Z81" t="str">
            <v>ICB3</v>
          </cell>
          <cell r="AB81" t="str">
            <v>ICB</v>
          </cell>
          <cell r="AC81" t="str">
            <v>ICB</v>
          </cell>
          <cell r="AE81" t="str">
            <v>211</v>
          </cell>
          <cell r="AG81" t="str">
            <v>0000101376</v>
          </cell>
        </row>
        <row r="82">
          <cell r="A82" t="str">
            <v>00648202</v>
          </cell>
          <cell r="B82" t="str">
            <v>9554261000</v>
          </cell>
          <cell r="C82" t="str">
            <v>ICB4TARGET0000000046</v>
          </cell>
          <cell r="D82">
            <v>2014</v>
          </cell>
          <cell r="E82">
            <v>11</v>
          </cell>
          <cell r="F82" t="str">
            <v>2014-11-30</v>
          </cell>
          <cell r="G82" t="str">
            <v>PRJ</v>
          </cell>
          <cell r="H82" t="str">
            <v>169</v>
          </cell>
          <cell r="I82" t="str">
            <v>211</v>
          </cell>
          <cell r="K82" t="str">
            <v>000001120</v>
          </cell>
          <cell r="L82" t="str">
            <v>4261000</v>
          </cell>
          <cell r="M82" t="str">
            <v>1113</v>
          </cell>
          <cell r="N82" t="str">
            <v>99920</v>
          </cell>
          <cell r="O82" t="str">
            <v>11404</v>
          </cell>
          <cell r="P82" t="str">
            <v>294</v>
          </cell>
          <cell r="Q82" t="str">
            <v>955</v>
          </cell>
          <cell r="R82" t="str">
            <v>INTERCO BILL W/O</v>
          </cell>
          <cell r="S82" t="str">
            <v>PRA</v>
          </cell>
          <cell r="U82" t="str">
            <v>2014-11-30</v>
          </cell>
          <cell r="V82">
            <v>1369.91</v>
          </cell>
          <cell r="W82" t="str">
            <v>UTXECON201</v>
          </cell>
          <cell r="Y82" t="str">
            <v>LEGAL</v>
          </cell>
          <cell r="Z82" t="str">
            <v>ICB3</v>
          </cell>
          <cell r="AB82" t="str">
            <v>ICB</v>
          </cell>
          <cell r="AC82" t="str">
            <v>ICB</v>
          </cell>
          <cell r="AE82" t="str">
            <v>211</v>
          </cell>
          <cell r="AG82" t="str">
            <v>0000093563</v>
          </cell>
        </row>
        <row r="83">
          <cell r="A83" t="str">
            <v>00651196</v>
          </cell>
          <cell r="B83" t="str">
            <v>9554261000</v>
          </cell>
          <cell r="C83" t="str">
            <v>ICB4TARGET0000000046</v>
          </cell>
          <cell r="D83">
            <v>2014</v>
          </cell>
          <cell r="E83">
            <v>12</v>
          </cell>
          <cell r="F83" t="str">
            <v>2014-12-31</v>
          </cell>
          <cell r="G83" t="str">
            <v>PRJ</v>
          </cell>
          <cell r="H83" t="str">
            <v>169</v>
          </cell>
          <cell r="I83" t="str">
            <v>211</v>
          </cell>
          <cell r="K83" t="str">
            <v>000001120</v>
          </cell>
          <cell r="L83" t="str">
            <v>4261000</v>
          </cell>
          <cell r="M83" t="str">
            <v>1113</v>
          </cell>
          <cell r="N83" t="str">
            <v>99920</v>
          </cell>
          <cell r="O83" t="str">
            <v>12397</v>
          </cell>
          <cell r="P83" t="str">
            <v>294</v>
          </cell>
          <cell r="Q83" t="str">
            <v>955</v>
          </cell>
          <cell r="R83" t="str">
            <v>INTERCO BILL W/O</v>
          </cell>
          <cell r="S83" t="str">
            <v>PRA</v>
          </cell>
          <cell r="U83" t="str">
            <v>2014-12-31</v>
          </cell>
          <cell r="V83">
            <v>9785.0400000000009</v>
          </cell>
          <cell r="W83" t="str">
            <v>UTXECON201</v>
          </cell>
          <cell r="Y83" t="str">
            <v>LEGAL</v>
          </cell>
          <cell r="Z83" t="str">
            <v>ICB3</v>
          </cell>
          <cell r="AB83" t="str">
            <v>ICB</v>
          </cell>
          <cell r="AC83" t="str">
            <v>ICB</v>
          </cell>
          <cell r="AE83" t="str">
            <v>211</v>
          </cell>
          <cell r="AG83" t="str">
            <v>0000101435</v>
          </cell>
        </row>
        <row r="84">
          <cell r="A84" t="str">
            <v>00644367</v>
          </cell>
          <cell r="B84" t="str">
            <v>9554261000</v>
          </cell>
          <cell r="C84" t="str">
            <v>ICB4TARGET0000000047</v>
          </cell>
          <cell r="D84">
            <v>2014</v>
          </cell>
          <cell r="E84">
            <v>11</v>
          </cell>
          <cell r="F84" t="str">
            <v>2014-11-30</v>
          </cell>
          <cell r="G84" t="str">
            <v>PRJ</v>
          </cell>
          <cell r="H84" t="str">
            <v>169</v>
          </cell>
          <cell r="I84" t="str">
            <v>211</v>
          </cell>
          <cell r="K84" t="str">
            <v>000001120</v>
          </cell>
          <cell r="L84" t="str">
            <v>4261000</v>
          </cell>
          <cell r="M84" t="str">
            <v>1113</v>
          </cell>
          <cell r="N84" t="str">
            <v>99920</v>
          </cell>
          <cell r="O84" t="str">
            <v>11404</v>
          </cell>
          <cell r="P84" t="str">
            <v>294</v>
          </cell>
          <cell r="Q84" t="str">
            <v>955</v>
          </cell>
          <cell r="R84" t="str">
            <v>INTERCO BILL W/O</v>
          </cell>
          <cell r="S84" t="str">
            <v>PRA</v>
          </cell>
          <cell r="U84" t="str">
            <v>2014-11-30</v>
          </cell>
          <cell r="V84">
            <v>391.4</v>
          </cell>
          <cell r="W84" t="str">
            <v>UTXECON201</v>
          </cell>
          <cell r="Y84" t="str">
            <v>LEGAL</v>
          </cell>
          <cell r="Z84" t="str">
            <v>ICB3</v>
          </cell>
          <cell r="AB84" t="str">
            <v>ICB</v>
          </cell>
          <cell r="AC84" t="str">
            <v>ICB</v>
          </cell>
          <cell r="AE84" t="str">
            <v>211</v>
          </cell>
          <cell r="AG84" t="str">
            <v>0000097349</v>
          </cell>
        </row>
        <row r="85">
          <cell r="A85" t="str">
            <v>00651711</v>
          </cell>
          <cell r="B85" t="str">
            <v>9554261000</v>
          </cell>
          <cell r="C85" t="str">
            <v>ICB4TARGET0000000047</v>
          </cell>
          <cell r="D85">
            <v>2014</v>
          </cell>
          <cell r="E85">
            <v>12</v>
          </cell>
          <cell r="F85" t="str">
            <v>2014-12-31</v>
          </cell>
          <cell r="G85" t="str">
            <v>PRJ</v>
          </cell>
          <cell r="H85" t="str">
            <v>169</v>
          </cell>
          <cell r="I85" t="str">
            <v>211</v>
          </cell>
          <cell r="K85" t="str">
            <v>000001120</v>
          </cell>
          <cell r="L85" t="str">
            <v>4261000</v>
          </cell>
          <cell r="M85" t="str">
            <v>1113</v>
          </cell>
          <cell r="N85" t="str">
            <v>99920</v>
          </cell>
          <cell r="O85" t="str">
            <v>12494</v>
          </cell>
          <cell r="P85" t="str">
            <v>294</v>
          </cell>
          <cell r="Q85" t="str">
            <v>955</v>
          </cell>
          <cell r="R85" t="str">
            <v>INTERCO BILL W/O</v>
          </cell>
          <cell r="S85" t="str">
            <v>PRA</v>
          </cell>
          <cell r="U85" t="str">
            <v>2014-12-31</v>
          </cell>
          <cell r="V85">
            <v>97.85</v>
          </cell>
          <cell r="W85" t="str">
            <v>UTXECON201</v>
          </cell>
          <cell r="Y85" t="str">
            <v>LEGAL</v>
          </cell>
          <cell r="Z85" t="str">
            <v>ICB3</v>
          </cell>
          <cell r="AB85" t="str">
            <v>ICB</v>
          </cell>
          <cell r="AC85" t="str">
            <v>ICB</v>
          </cell>
          <cell r="AE85" t="str">
            <v>211</v>
          </cell>
          <cell r="AG85" t="str">
            <v>0000101827</v>
          </cell>
        </row>
        <row r="86">
          <cell r="A86" t="str">
            <v>00646382</v>
          </cell>
          <cell r="B86" t="str">
            <v>9554261000</v>
          </cell>
          <cell r="C86" t="str">
            <v>ICB4TARGET0000000048</v>
          </cell>
          <cell r="D86">
            <v>2014</v>
          </cell>
          <cell r="E86">
            <v>11</v>
          </cell>
          <cell r="F86" t="str">
            <v>2014-11-30</v>
          </cell>
          <cell r="G86" t="str">
            <v>PRJ</v>
          </cell>
          <cell r="H86" t="str">
            <v>169</v>
          </cell>
          <cell r="I86" t="str">
            <v>211</v>
          </cell>
          <cell r="K86" t="str">
            <v>000001120</v>
          </cell>
          <cell r="L86" t="str">
            <v>4261000</v>
          </cell>
          <cell r="M86" t="str">
            <v>1113</v>
          </cell>
          <cell r="N86" t="str">
            <v>99920</v>
          </cell>
          <cell r="O86" t="str">
            <v>11404</v>
          </cell>
          <cell r="P86" t="str">
            <v>294</v>
          </cell>
          <cell r="Q86" t="str">
            <v>955</v>
          </cell>
          <cell r="R86" t="str">
            <v>INTERCO BILL W/O</v>
          </cell>
          <cell r="S86" t="str">
            <v>PRA</v>
          </cell>
          <cell r="U86" t="str">
            <v>2014-11-30</v>
          </cell>
          <cell r="V86">
            <v>587.1</v>
          </cell>
          <cell r="W86" t="str">
            <v>UTXECON201</v>
          </cell>
          <cell r="Y86" t="str">
            <v>LEGAL</v>
          </cell>
          <cell r="Z86" t="str">
            <v>ICB3</v>
          </cell>
          <cell r="AB86" t="str">
            <v>ICB</v>
          </cell>
          <cell r="AC86" t="str">
            <v>ICB</v>
          </cell>
          <cell r="AE86" t="str">
            <v>211</v>
          </cell>
          <cell r="AG86" t="str">
            <v>0000097349</v>
          </cell>
        </row>
        <row r="87">
          <cell r="A87" t="str">
            <v>00647721</v>
          </cell>
          <cell r="B87" t="str">
            <v>9554261000</v>
          </cell>
          <cell r="C87" t="str">
            <v>ICB4TARGET0000000048</v>
          </cell>
          <cell r="D87">
            <v>2014</v>
          </cell>
          <cell r="E87">
            <v>12</v>
          </cell>
          <cell r="F87" t="str">
            <v>2014-12-31</v>
          </cell>
          <cell r="G87" t="str">
            <v>PRJ</v>
          </cell>
          <cell r="H87" t="str">
            <v>169</v>
          </cell>
          <cell r="I87" t="str">
            <v>211</v>
          </cell>
          <cell r="K87" t="str">
            <v>000001120</v>
          </cell>
          <cell r="L87" t="str">
            <v>4261000</v>
          </cell>
          <cell r="M87" t="str">
            <v>1113</v>
          </cell>
          <cell r="N87" t="str">
            <v>99920</v>
          </cell>
          <cell r="O87" t="str">
            <v>11404</v>
          </cell>
          <cell r="P87" t="str">
            <v>294</v>
          </cell>
          <cell r="Q87" t="str">
            <v>955</v>
          </cell>
          <cell r="R87" t="str">
            <v>INTERCO BILL W/O</v>
          </cell>
          <cell r="S87" t="str">
            <v>PRA</v>
          </cell>
          <cell r="U87" t="str">
            <v>2014-12-31</v>
          </cell>
          <cell r="V87">
            <v>-587.1</v>
          </cell>
          <cell r="W87" t="str">
            <v>UTXECON201</v>
          </cell>
          <cell r="Y87" t="str">
            <v>LEGAL</v>
          </cell>
          <cell r="Z87" t="str">
            <v>ICB3</v>
          </cell>
          <cell r="AB87" t="str">
            <v>ICB</v>
          </cell>
          <cell r="AC87" t="str">
            <v>ICB</v>
          </cell>
          <cell r="AE87" t="str">
            <v>211</v>
          </cell>
          <cell r="AG87" t="str">
            <v>0000101832</v>
          </cell>
        </row>
        <row r="88">
          <cell r="A88" t="str">
            <v>00640321</v>
          </cell>
          <cell r="B88" t="str">
            <v>9554261000</v>
          </cell>
          <cell r="C88" t="str">
            <v>ICB4TARGET0000000049</v>
          </cell>
          <cell r="D88">
            <v>2014</v>
          </cell>
          <cell r="E88">
            <v>10</v>
          </cell>
          <cell r="F88" t="str">
            <v>2014-10-31</v>
          </cell>
          <cell r="G88" t="str">
            <v>PRJ</v>
          </cell>
          <cell r="H88" t="str">
            <v>169</v>
          </cell>
          <cell r="I88" t="str">
            <v>211</v>
          </cell>
          <cell r="K88" t="str">
            <v>000001120</v>
          </cell>
          <cell r="L88" t="str">
            <v>4261000</v>
          </cell>
          <cell r="M88" t="str">
            <v>1113</v>
          </cell>
          <cell r="N88" t="str">
            <v>99920</v>
          </cell>
          <cell r="O88" t="str">
            <v>11404</v>
          </cell>
          <cell r="P88" t="str">
            <v>294</v>
          </cell>
          <cell r="Q88" t="str">
            <v>955</v>
          </cell>
          <cell r="R88" t="str">
            <v>INTERCO BILL W/O</v>
          </cell>
          <cell r="S88" t="str">
            <v>PRA</v>
          </cell>
          <cell r="U88" t="str">
            <v>2014-10-31</v>
          </cell>
          <cell r="V88">
            <v>97.85</v>
          </cell>
          <cell r="W88" t="str">
            <v>UTXECON201</v>
          </cell>
          <cell r="Y88" t="str">
            <v>LEGAL</v>
          </cell>
          <cell r="Z88" t="str">
            <v>ICB3</v>
          </cell>
          <cell r="AB88" t="str">
            <v>ICB</v>
          </cell>
          <cell r="AC88" t="str">
            <v>ICB</v>
          </cell>
          <cell r="AE88" t="str">
            <v>211</v>
          </cell>
          <cell r="AG88" t="str">
            <v>0000035634</v>
          </cell>
        </row>
        <row r="89">
          <cell r="A89" t="str">
            <v>00645859</v>
          </cell>
          <cell r="B89" t="str">
            <v>9554261000</v>
          </cell>
          <cell r="C89" t="str">
            <v>ICB4TARGET0000000049</v>
          </cell>
          <cell r="D89">
            <v>2014</v>
          </cell>
          <cell r="E89">
            <v>11</v>
          </cell>
          <cell r="F89" t="str">
            <v>2014-11-30</v>
          </cell>
          <cell r="G89" t="str">
            <v>PRJ</v>
          </cell>
          <cell r="H89" t="str">
            <v>169</v>
          </cell>
          <cell r="I89" t="str">
            <v>211</v>
          </cell>
          <cell r="K89" t="str">
            <v>000001120</v>
          </cell>
          <cell r="L89" t="str">
            <v>4261000</v>
          </cell>
          <cell r="M89" t="str">
            <v>1113</v>
          </cell>
          <cell r="N89" t="str">
            <v>99920</v>
          </cell>
          <cell r="O89" t="str">
            <v>11404</v>
          </cell>
          <cell r="P89" t="str">
            <v>294</v>
          </cell>
          <cell r="Q89" t="str">
            <v>955</v>
          </cell>
          <cell r="R89" t="str">
            <v>INTERCO BILL W/O</v>
          </cell>
          <cell r="S89" t="str">
            <v>PRA</v>
          </cell>
          <cell r="U89" t="str">
            <v>2014-11-30</v>
          </cell>
          <cell r="V89">
            <v>978.5</v>
          </cell>
          <cell r="W89" t="str">
            <v>UTXECON201</v>
          </cell>
          <cell r="Y89" t="str">
            <v>LEGAL</v>
          </cell>
          <cell r="Z89" t="str">
            <v>ICB3</v>
          </cell>
          <cell r="AB89" t="str">
            <v>ICB</v>
          </cell>
          <cell r="AC89" t="str">
            <v>ICB</v>
          </cell>
          <cell r="AE89" t="str">
            <v>211</v>
          </cell>
          <cell r="AG89" t="str">
            <v>0000101430</v>
          </cell>
        </row>
        <row r="90">
          <cell r="A90" t="str">
            <v>00651190</v>
          </cell>
          <cell r="B90" t="str">
            <v>9554261000</v>
          </cell>
          <cell r="C90" t="str">
            <v>ICB4TARGET0000000049</v>
          </cell>
          <cell r="D90">
            <v>2014</v>
          </cell>
          <cell r="E90">
            <v>12</v>
          </cell>
          <cell r="F90" t="str">
            <v>2014-12-31</v>
          </cell>
          <cell r="G90" t="str">
            <v>PRJ</v>
          </cell>
          <cell r="H90" t="str">
            <v>169</v>
          </cell>
          <cell r="I90" t="str">
            <v>211</v>
          </cell>
          <cell r="K90" t="str">
            <v>000001120</v>
          </cell>
          <cell r="L90" t="str">
            <v>4261000</v>
          </cell>
          <cell r="M90" t="str">
            <v>1113</v>
          </cell>
          <cell r="N90" t="str">
            <v>99920</v>
          </cell>
          <cell r="O90" t="str">
            <v>11404</v>
          </cell>
          <cell r="P90" t="str">
            <v>294</v>
          </cell>
          <cell r="Q90" t="str">
            <v>955</v>
          </cell>
          <cell r="R90" t="str">
            <v>INTERCO BILL W/O</v>
          </cell>
          <cell r="S90" t="str">
            <v>PRA</v>
          </cell>
          <cell r="U90" t="str">
            <v>2014-12-31</v>
          </cell>
          <cell r="V90">
            <v>391.4</v>
          </cell>
          <cell r="W90" t="str">
            <v>UTXECON201</v>
          </cell>
          <cell r="Y90" t="str">
            <v>LEGAL</v>
          </cell>
          <cell r="Z90" t="str">
            <v>ICB3</v>
          </cell>
          <cell r="AB90" t="str">
            <v>ICB</v>
          </cell>
          <cell r="AC90" t="str">
            <v>ICB</v>
          </cell>
          <cell r="AE90" t="str">
            <v>211</v>
          </cell>
          <cell r="AG90" t="str">
            <v>0000110984</v>
          </cell>
        </row>
        <row r="91">
          <cell r="A91" t="str">
            <v>00640322</v>
          </cell>
          <cell r="B91" t="str">
            <v>9554261000</v>
          </cell>
          <cell r="C91" t="str">
            <v>ICB4TARGET0000000050</v>
          </cell>
          <cell r="D91">
            <v>2014</v>
          </cell>
          <cell r="E91">
            <v>10</v>
          </cell>
          <cell r="F91" t="str">
            <v>2014-10-31</v>
          </cell>
          <cell r="G91" t="str">
            <v>PRJ</v>
          </cell>
          <cell r="H91" t="str">
            <v>169</v>
          </cell>
          <cell r="I91" t="str">
            <v>211</v>
          </cell>
          <cell r="K91" t="str">
            <v>000001120</v>
          </cell>
          <cell r="L91" t="str">
            <v>4261000</v>
          </cell>
          <cell r="M91" t="str">
            <v>1113</v>
          </cell>
          <cell r="N91" t="str">
            <v>99920</v>
          </cell>
          <cell r="O91" t="str">
            <v>11404</v>
          </cell>
          <cell r="P91" t="str">
            <v>294</v>
          </cell>
          <cell r="Q91" t="str">
            <v>955</v>
          </cell>
          <cell r="R91" t="str">
            <v>INTERCO BILL W/O</v>
          </cell>
          <cell r="S91" t="str">
            <v>PRA</v>
          </cell>
          <cell r="U91" t="str">
            <v>2014-10-31</v>
          </cell>
          <cell r="V91">
            <v>117.42</v>
          </cell>
          <cell r="W91" t="str">
            <v>UTXECON201</v>
          </cell>
          <cell r="Y91" t="str">
            <v>LEGAL</v>
          </cell>
          <cell r="Z91" t="str">
            <v>ICB3</v>
          </cell>
          <cell r="AB91" t="str">
            <v>ICB</v>
          </cell>
          <cell r="AC91" t="str">
            <v>ICB</v>
          </cell>
          <cell r="AE91" t="str">
            <v>211</v>
          </cell>
          <cell r="AG91" t="str">
            <v>0000093544</v>
          </cell>
        </row>
        <row r="92">
          <cell r="A92" t="str">
            <v>00647721</v>
          </cell>
          <cell r="B92" t="str">
            <v>9554261000</v>
          </cell>
          <cell r="C92" t="str">
            <v>ICB4TARGET0000000050</v>
          </cell>
          <cell r="D92">
            <v>2014</v>
          </cell>
          <cell r="E92">
            <v>11</v>
          </cell>
          <cell r="F92" t="str">
            <v>2014-11-30</v>
          </cell>
          <cell r="G92" t="str">
            <v>PRJ</v>
          </cell>
          <cell r="H92" t="str">
            <v>169</v>
          </cell>
          <cell r="I92" t="str">
            <v>211</v>
          </cell>
          <cell r="K92" t="str">
            <v>000001120</v>
          </cell>
          <cell r="L92" t="str">
            <v>4261000</v>
          </cell>
          <cell r="M92" t="str">
            <v>1113</v>
          </cell>
          <cell r="N92" t="str">
            <v>99920</v>
          </cell>
          <cell r="O92" t="str">
            <v>11404</v>
          </cell>
          <cell r="P92" t="str">
            <v>294</v>
          </cell>
          <cell r="Q92" t="str">
            <v>955</v>
          </cell>
          <cell r="R92" t="str">
            <v>INTERCO BILL W/O</v>
          </cell>
          <cell r="S92" t="str">
            <v>PRA</v>
          </cell>
          <cell r="U92" t="str">
            <v>2014-11-30</v>
          </cell>
          <cell r="V92">
            <v>587.1</v>
          </cell>
          <cell r="W92" t="str">
            <v>UTXECON201</v>
          </cell>
          <cell r="Y92" t="str">
            <v>LEGAL</v>
          </cell>
          <cell r="Z92" t="str">
            <v>ICB3</v>
          </cell>
          <cell r="AB92" t="str">
            <v>ICB</v>
          </cell>
          <cell r="AC92" t="str">
            <v>ICB</v>
          </cell>
          <cell r="AE92" t="str">
            <v>211</v>
          </cell>
          <cell r="AG92" t="str">
            <v>0000101832</v>
          </cell>
        </row>
        <row r="93">
          <cell r="A93" t="str">
            <v>00652904</v>
          </cell>
          <cell r="B93" t="str">
            <v>9554261000</v>
          </cell>
          <cell r="C93" t="str">
            <v>ICB4TARGET0000000050</v>
          </cell>
          <cell r="D93">
            <v>2014</v>
          </cell>
          <cell r="E93">
            <v>12</v>
          </cell>
          <cell r="F93" t="str">
            <v>2014-12-31</v>
          </cell>
          <cell r="G93" t="str">
            <v>PRJ</v>
          </cell>
          <cell r="H93" t="str">
            <v>169</v>
          </cell>
          <cell r="I93" t="str">
            <v>211</v>
          </cell>
          <cell r="K93" t="str">
            <v>000001120</v>
          </cell>
          <cell r="L93" t="str">
            <v>4261000</v>
          </cell>
          <cell r="M93" t="str">
            <v>1113</v>
          </cell>
          <cell r="N93" t="str">
            <v>99920</v>
          </cell>
          <cell r="O93" t="str">
            <v>11404</v>
          </cell>
          <cell r="P93" t="str">
            <v>294</v>
          </cell>
          <cell r="Q93" t="str">
            <v>955</v>
          </cell>
          <cell r="R93" t="str">
            <v>INTERCO BILL W/O</v>
          </cell>
          <cell r="S93" t="str">
            <v>PRA</v>
          </cell>
          <cell r="U93" t="str">
            <v>2014-12-31</v>
          </cell>
          <cell r="V93">
            <v>1056.79</v>
          </cell>
          <cell r="W93" t="str">
            <v>UTXECON201</v>
          </cell>
          <cell r="Y93" t="str">
            <v>LEGAL</v>
          </cell>
          <cell r="Z93" t="str">
            <v>ICB3</v>
          </cell>
          <cell r="AB93" t="str">
            <v>ICB</v>
          </cell>
          <cell r="AC93" t="str">
            <v>ICB</v>
          </cell>
          <cell r="AE93" t="str">
            <v>211</v>
          </cell>
          <cell r="AG93" t="str">
            <v>0000121145</v>
          </cell>
        </row>
        <row r="94">
          <cell r="A94" t="str">
            <v>00643214</v>
          </cell>
          <cell r="B94" t="str">
            <v>9554261000</v>
          </cell>
          <cell r="C94" t="str">
            <v>ICB4TARGET0000000051</v>
          </cell>
          <cell r="D94">
            <v>2014</v>
          </cell>
          <cell r="E94">
            <v>10</v>
          </cell>
          <cell r="F94" t="str">
            <v>2014-10-31</v>
          </cell>
          <cell r="G94" t="str">
            <v>PRJ</v>
          </cell>
          <cell r="H94" t="str">
            <v>169</v>
          </cell>
          <cell r="I94" t="str">
            <v>211</v>
          </cell>
          <cell r="K94" t="str">
            <v>000001120</v>
          </cell>
          <cell r="L94" t="str">
            <v>4261000</v>
          </cell>
          <cell r="M94" t="str">
            <v>1113</v>
          </cell>
          <cell r="N94" t="str">
            <v>99920</v>
          </cell>
          <cell r="O94" t="str">
            <v>11404</v>
          </cell>
          <cell r="P94" t="str">
            <v>294</v>
          </cell>
          <cell r="Q94" t="str">
            <v>955</v>
          </cell>
          <cell r="R94" t="str">
            <v>INTERCO BILL W/O</v>
          </cell>
          <cell r="S94" t="str">
            <v>PRA</v>
          </cell>
          <cell r="U94" t="str">
            <v>2014-10-31</v>
          </cell>
          <cell r="V94">
            <v>234.84</v>
          </cell>
          <cell r="W94" t="str">
            <v>UTXECON201</v>
          </cell>
          <cell r="Y94" t="str">
            <v>LEGAL</v>
          </cell>
          <cell r="Z94" t="str">
            <v>ICB3</v>
          </cell>
          <cell r="AB94" t="str">
            <v>ICB</v>
          </cell>
          <cell r="AC94" t="str">
            <v>ICB</v>
          </cell>
          <cell r="AE94" t="str">
            <v>211</v>
          </cell>
          <cell r="AG94" t="str">
            <v>0000100764</v>
          </cell>
        </row>
        <row r="95">
          <cell r="A95" t="str">
            <v>00645863</v>
          </cell>
          <cell r="B95" t="str">
            <v>9554261000</v>
          </cell>
          <cell r="C95" t="str">
            <v>ICB4TARGET0000000051</v>
          </cell>
          <cell r="D95">
            <v>2014</v>
          </cell>
          <cell r="E95">
            <v>11</v>
          </cell>
          <cell r="F95" t="str">
            <v>2014-11-30</v>
          </cell>
          <cell r="G95" t="str">
            <v>PRJ</v>
          </cell>
          <cell r="H95" t="str">
            <v>169</v>
          </cell>
          <cell r="I95" t="str">
            <v>211</v>
          </cell>
          <cell r="K95" t="str">
            <v>000001120</v>
          </cell>
          <cell r="L95" t="str">
            <v>4261000</v>
          </cell>
          <cell r="M95" t="str">
            <v>1113</v>
          </cell>
          <cell r="N95" t="str">
            <v>99920</v>
          </cell>
          <cell r="O95" t="str">
            <v>11404</v>
          </cell>
          <cell r="P95" t="str">
            <v>294</v>
          </cell>
          <cell r="Q95" t="str">
            <v>955</v>
          </cell>
          <cell r="R95" t="str">
            <v>INTERCO BILL W/O</v>
          </cell>
          <cell r="S95" t="str">
            <v>PRA</v>
          </cell>
          <cell r="U95" t="str">
            <v>2014-11-30</v>
          </cell>
          <cell r="V95">
            <v>587.1</v>
          </cell>
          <cell r="W95" t="str">
            <v>UTXECON201</v>
          </cell>
          <cell r="Y95" t="str">
            <v>LEGAL</v>
          </cell>
          <cell r="Z95" t="str">
            <v>ICB3</v>
          </cell>
          <cell r="AB95" t="str">
            <v>ICB</v>
          </cell>
          <cell r="AC95" t="str">
            <v>ICB</v>
          </cell>
          <cell r="AE95" t="str">
            <v>211</v>
          </cell>
          <cell r="AG95" t="str">
            <v>0000120050</v>
          </cell>
        </row>
        <row r="96">
          <cell r="A96" t="str">
            <v>00651193</v>
          </cell>
          <cell r="B96" t="str">
            <v>9554261000</v>
          </cell>
          <cell r="C96" t="str">
            <v>ICB4TARGET0000000051</v>
          </cell>
          <cell r="D96">
            <v>2014</v>
          </cell>
          <cell r="E96">
            <v>12</v>
          </cell>
          <cell r="F96" t="str">
            <v>2014-12-31</v>
          </cell>
          <cell r="G96" t="str">
            <v>PRJ</v>
          </cell>
          <cell r="H96" t="str">
            <v>169</v>
          </cell>
          <cell r="I96" t="str">
            <v>211</v>
          </cell>
          <cell r="K96" t="str">
            <v>000001120</v>
          </cell>
          <cell r="L96" t="str">
            <v>4261000</v>
          </cell>
          <cell r="M96" t="str">
            <v>1113</v>
          </cell>
          <cell r="N96" t="str">
            <v>99920</v>
          </cell>
          <cell r="O96" t="str">
            <v>11404</v>
          </cell>
          <cell r="P96" t="str">
            <v>294</v>
          </cell>
          <cell r="Q96" t="str">
            <v>955</v>
          </cell>
          <cell r="R96" t="str">
            <v>INTERCO BILL W/O</v>
          </cell>
          <cell r="S96" t="str">
            <v>PRA</v>
          </cell>
          <cell r="U96" t="str">
            <v>2014-12-31</v>
          </cell>
          <cell r="V96">
            <v>5158.68</v>
          </cell>
          <cell r="W96" t="str">
            <v>UTXECON201</v>
          </cell>
          <cell r="Y96" t="str">
            <v>LEGAL</v>
          </cell>
          <cell r="Z96" t="str">
            <v>ICB3</v>
          </cell>
          <cell r="AB96" t="str">
            <v>ICB</v>
          </cell>
          <cell r="AC96" t="str">
            <v>ICB</v>
          </cell>
          <cell r="AE96" t="str">
            <v>211</v>
          </cell>
          <cell r="AG96" t="str">
            <v>0000124002</v>
          </cell>
        </row>
        <row r="97">
          <cell r="A97" t="str">
            <v>00640320</v>
          </cell>
          <cell r="B97" t="str">
            <v>9554261000</v>
          </cell>
          <cell r="C97" t="str">
            <v>ICB4TARGET0000000052</v>
          </cell>
          <cell r="D97">
            <v>2014</v>
          </cell>
          <cell r="E97">
            <v>10</v>
          </cell>
          <cell r="F97" t="str">
            <v>2014-10-31</v>
          </cell>
          <cell r="G97" t="str">
            <v>PRJ</v>
          </cell>
          <cell r="H97" t="str">
            <v>169</v>
          </cell>
          <cell r="I97" t="str">
            <v>211</v>
          </cell>
          <cell r="K97" t="str">
            <v>000001120</v>
          </cell>
          <cell r="L97" t="str">
            <v>4261000</v>
          </cell>
          <cell r="M97" t="str">
            <v>1113</v>
          </cell>
          <cell r="N97" t="str">
            <v>99920</v>
          </cell>
          <cell r="O97" t="str">
            <v>11404</v>
          </cell>
          <cell r="P97" t="str">
            <v>294</v>
          </cell>
          <cell r="Q97" t="str">
            <v>955</v>
          </cell>
          <cell r="R97" t="str">
            <v>INTERCO BILL W/O</v>
          </cell>
          <cell r="S97" t="str">
            <v>PRA</v>
          </cell>
          <cell r="U97" t="str">
            <v>2014-10-31</v>
          </cell>
          <cell r="V97">
            <v>136.99</v>
          </cell>
          <cell r="W97" t="str">
            <v>UTXECON201</v>
          </cell>
          <cell r="Y97" t="str">
            <v>LEGAL</v>
          </cell>
          <cell r="Z97" t="str">
            <v>ICB3</v>
          </cell>
          <cell r="AB97" t="str">
            <v>ICB</v>
          </cell>
          <cell r="AC97" t="str">
            <v>ICB</v>
          </cell>
          <cell r="AE97" t="str">
            <v>211</v>
          </cell>
          <cell r="AG97" t="str">
            <v>0000121145</v>
          </cell>
        </row>
        <row r="98">
          <cell r="A98" t="str">
            <v>00644561</v>
          </cell>
          <cell r="B98" t="str">
            <v>9554261000</v>
          </cell>
          <cell r="C98" t="str">
            <v>ICB4TARGET0000000052</v>
          </cell>
          <cell r="D98">
            <v>2014</v>
          </cell>
          <cell r="E98">
            <v>11</v>
          </cell>
          <cell r="F98" t="str">
            <v>2014-11-30</v>
          </cell>
          <cell r="G98" t="str">
            <v>PRJ</v>
          </cell>
          <cell r="H98" t="str">
            <v>169</v>
          </cell>
          <cell r="I98" t="str">
            <v>211</v>
          </cell>
          <cell r="K98" t="str">
            <v>000001120</v>
          </cell>
          <cell r="L98" t="str">
            <v>4261000</v>
          </cell>
          <cell r="M98" t="str">
            <v>1113</v>
          </cell>
          <cell r="N98" t="str">
            <v>99920</v>
          </cell>
          <cell r="O98" t="str">
            <v>11404</v>
          </cell>
          <cell r="P98" t="str">
            <v>294</v>
          </cell>
          <cell r="Q98" t="str">
            <v>955</v>
          </cell>
          <cell r="R98" t="str">
            <v>INTERCO BILL W/O</v>
          </cell>
          <cell r="S98" t="str">
            <v>PRA</v>
          </cell>
          <cell r="U98" t="str">
            <v>2014-11-30</v>
          </cell>
          <cell r="V98">
            <v>782.8</v>
          </cell>
          <cell r="W98" t="str">
            <v>UTXECON201</v>
          </cell>
          <cell r="Y98" t="str">
            <v>LEGAL</v>
          </cell>
          <cell r="Z98" t="str">
            <v>ICB3</v>
          </cell>
          <cell r="AB98" t="str">
            <v>ICB</v>
          </cell>
          <cell r="AC98" t="str">
            <v>ICB</v>
          </cell>
          <cell r="AE98" t="str">
            <v>211</v>
          </cell>
          <cell r="AG98" t="str">
            <v>0000121145</v>
          </cell>
        </row>
        <row r="99">
          <cell r="A99" t="str">
            <v>00651876</v>
          </cell>
          <cell r="B99" t="str">
            <v>9554261000</v>
          </cell>
          <cell r="C99" t="str">
            <v>ICB4TARGET0000000052</v>
          </cell>
          <cell r="D99">
            <v>2014</v>
          </cell>
          <cell r="E99">
            <v>12</v>
          </cell>
          <cell r="F99" t="str">
            <v>2014-12-31</v>
          </cell>
          <cell r="G99" t="str">
            <v>PRJ</v>
          </cell>
          <cell r="H99" t="str">
            <v>169</v>
          </cell>
          <cell r="I99" t="str">
            <v>211</v>
          </cell>
          <cell r="K99" t="str">
            <v>000001120</v>
          </cell>
          <cell r="L99" t="str">
            <v>4261000</v>
          </cell>
          <cell r="M99" t="str">
            <v>1113</v>
          </cell>
          <cell r="N99" t="str">
            <v>99920</v>
          </cell>
          <cell r="O99" t="str">
            <v>11404</v>
          </cell>
          <cell r="P99" t="str">
            <v>294</v>
          </cell>
          <cell r="Q99" t="str">
            <v>955</v>
          </cell>
          <cell r="R99" t="str">
            <v>INTERCO BILL W/O</v>
          </cell>
          <cell r="S99" t="str">
            <v>PRA</v>
          </cell>
          <cell r="U99" t="str">
            <v>2014-12-31</v>
          </cell>
          <cell r="V99">
            <v>978.5</v>
          </cell>
          <cell r="W99" t="str">
            <v>UTXECON201</v>
          </cell>
          <cell r="Y99" t="str">
            <v>LEGAL</v>
          </cell>
          <cell r="Z99" t="str">
            <v>ICB3</v>
          </cell>
          <cell r="AB99" t="str">
            <v>ICB</v>
          </cell>
          <cell r="AC99" t="str">
            <v>ICB</v>
          </cell>
          <cell r="AE99" t="str">
            <v>211</v>
          </cell>
          <cell r="AG99" t="str">
            <v>0000124825</v>
          </cell>
        </row>
        <row r="100">
          <cell r="A100" t="str">
            <v>00640324</v>
          </cell>
          <cell r="B100" t="str">
            <v>9554261000</v>
          </cell>
          <cell r="C100" t="str">
            <v>ICB4TARGET0000000053</v>
          </cell>
          <cell r="D100">
            <v>2014</v>
          </cell>
          <cell r="E100">
            <v>10</v>
          </cell>
          <cell r="F100" t="str">
            <v>2014-10-31</v>
          </cell>
          <cell r="G100" t="str">
            <v>PRJ</v>
          </cell>
          <cell r="H100" t="str">
            <v>169</v>
          </cell>
          <cell r="I100" t="str">
            <v>211</v>
          </cell>
          <cell r="K100" t="str">
            <v>000001120</v>
          </cell>
          <cell r="L100" t="str">
            <v>4261000</v>
          </cell>
          <cell r="M100" t="str">
            <v>1113</v>
          </cell>
          <cell r="N100" t="str">
            <v>99920</v>
          </cell>
          <cell r="O100" t="str">
            <v>11404</v>
          </cell>
          <cell r="P100" t="str">
            <v>294</v>
          </cell>
          <cell r="Q100" t="str">
            <v>955</v>
          </cell>
          <cell r="R100" t="str">
            <v>INTERCO BILL W/O</v>
          </cell>
          <cell r="S100" t="str">
            <v>PRA</v>
          </cell>
          <cell r="U100" t="str">
            <v>2014-10-31</v>
          </cell>
          <cell r="V100">
            <v>391.4</v>
          </cell>
          <cell r="W100" t="str">
            <v>UTXECON201</v>
          </cell>
          <cell r="Y100" t="str">
            <v>LEGAL</v>
          </cell>
          <cell r="Z100" t="str">
            <v>ICB3</v>
          </cell>
          <cell r="AB100" t="str">
            <v>ICB</v>
          </cell>
          <cell r="AC100" t="str">
            <v>ICB</v>
          </cell>
          <cell r="AE100" t="str">
            <v>211</v>
          </cell>
          <cell r="AG100" t="str">
            <v>0000121258</v>
          </cell>
        </row>
        <row r="101">
          <cell r="A101" t="str">
            <v>00648832</v>
          </cell>
          <cell r="B101" t="str">
            <v>9554261000</v>
          </cell>
          <cell r="C101" t="str">
            <v>ICB4TARGET0000000053</v>
          </cell>
          <cell r="D101">
            <v>2014</v>
          </cell>
          <cell r="E101">
            <v>11</v>
          </cell>
          <cell r="F101" t="str">
            <v>2014-11-30</v>
          </cell>
          <cell r="G101" t="str">
            <v>PRJ</v>
          </cell>
          <cell r="H101" t="str">
            <v>169</v>
          </cell>
          <cell r="I101" t="str">
            <v>211</v>
          </cell>
          <cell r="K101" t="str">
            <v>000001120</v>
          </cell>
          <cell r="L101" t="str">
            <v>4261000</v>
          </cell>
          <cell r="M101" t="str">
            <v>1113</v>
          </cell>
          <cell r="N101" t="str">
            <v>99920</v>
          </cell>
          <cell r="O101" t="str">
            <v>11404</v>
          </cell>
          <cell r="P101" t="str">
            <v>294</v>
          </cell>
          <cell r="Q101" t="str">
            <v>955</v>
          </cell>
          <cell r="R101" t="str">
            <v>INTERCO BILL W/O</v>
          </cell>
          <cell r="S101" t="str">
            <v>PRA</v>
          </cell>
          <cell r="U101" t="str">
            <v>2014-11-30</v>
          </cell>
          <cell r="V101">
            <v>587.1</v>
          </cell>
          <cell r="W101" t="str">
            <v>UTXECON201</v>
          </cell>
          <cell r="Y101" t="str">
            <v>LEGAL</v>
          </cell>
          <cell r="Z101" t="str">
            <v>ICB3</v>
          </cell>
          <cell r="AB101" t="str">
            <v>ICB</v>
          </cell>
          <cell r="AC101" t="str">
            <v>ICB</v>
          </cell>
          <cell r="AE101" t="str">
            <v>211</v>
          </cell>
          <cell r="AG101" t="str">
            <v>0000124002</v>
          </cell>
        </row>
        <row r="102">
          <cell r="A102" t="str">
            <v>00651298</v>
          </cell>
          <cell r="B102" t="str">
            <v>9554261000</v>
          </cell>
          <cell r="C102" t="str">
            <v>ICB4TARGET0000000053</v>
          </cell>
          <cell r="D102">
            <v>2014</v>
          </cell>
          <cell r="E102">
            <v>12</v>
          </cell>
          <cell r="F102" t="str">
            <v>2014-12-31</v>
          </cell>
          <cell r="G102" t="str">
            <v>PRJ</v>
          </cell>
          <cell r="H102" t="str">
            <v>169</v>
          </cell>
          <cell r="I102" t="str">
            <v>211</v>
          </cell>
          <cell r="K102" t="str">
            <v>000001120</v>
          </cell>
          <cell r="L102" t="str">
            <v>4261000</v>
          </cell>
          <cell r="M102" t="str">
            <v>1113</v>
          </cell>
          <cell r="N102" t="str">
            <v>99920</v>
          </cell>
          <cell r="O102" t="str">
            <v>12397</v>
          </cell>
          <cell r="P102" t="str">
            <v>294</v>
          </cell>
          <cell r="Q102" t="str">
            <v>955</v>
          </cell>
          <cell r="R102" t="str">
            <v>INTERCO BILL W/O</v>
          </cell>
          <cell r="S102" t="str">
            <v>PRA</v>
          </cell>
          <cell r="U102" t="str">
            <v>2014-12-31</v>
          </cell>
          <cell r="V102">
            <v>293.55</v>
          </cell>
          <cell r="W102" t="str">
            <v>UTXECON201</v>
          </cell>
          <cell r="Y102" t="str">
            <v>LEGAL</v>
          </cell>
          <cell r="Z102" t="str">
            <v>ICB3</v>
          </cell>
          <cell r="AB102" t="str">
            <v>ICB</v>
          </cell>
          <cell r="AC102" t="str">
            <v>ICB</v>
          </cell>
          <cell r="AE102" t="str">
            <v>211</v>
          </cell>
          <cell r="AG102" t="str">
            <v>0000125871</v>
          </cell>
        </row>
        <row r="103">
          <cell r="A103" t="str">
            <v>00644250</v>
          </cell>
          <cell r="B103" t="str">
            <v>9554261000</v>
          </cell>
          <cell r="C103" t="str">
            <v>ICB4TARGET0000000054</v>
          </cell>
          <cell r="D103">
            <v>2014</v>
          </cell>
          <cell r="E103">
            <v>10</v>
          </cell>
          <cell r="F103" t="str">
            <v>2014-10-31</v>
          </cell>
          <cell r="G103" t="str">
            <v>PRJ</v>
          </cell>
          <cell r="H103" t="str">
            <v>169</v>
          </cell>
          <cell r="I103" t="str">
            <v>211</v>
          </cell>
          <cell r="K103" t="str">
            <v>000001120</v>
          </cell>
          <cell r="L103" t="str">
            <v>4261000</v>
          </cell>
          <cell r="M103" t="str">
            <v>1113</v>
          </cell>
          <cell r="N103" t="str">
            <v>99920</v>
          </cell>
          <cell r="O103" t="str">
            <v>11404</v>
          </cell>
          <cell r="P103" t="str">
            <v>294</v>
          </cell>
          <cell r="Q103" t="str">
            <v>955</v>
          </cell>
          <cell r="R103" t="str">
            <v>INTERCO BILL W/O</v>
          </cell>
          <cell r="S103" t="str">
            <v>PRA</v>
          </cell>
          <cell r="U103" t="str">
            <v>2014-10-31</v>
          </cell>
          <cell r="V103">
            <v>391.4</v>
          </cell>
          <cell r="W103" t="str">
            <v>UTXECON201</v>
          </cell>
          <cell r="Y103" t="str">
            <v>LEGAL</v>
          </cell>
          <cell r="Z103" t="str">
            <v>ICB3</v>
          </cell>
          <cell r="AB103" t="str">
            <v>ICB</v>
          </cell>
          <cell r="AC103" t="str">
            <v>ICB</v>
          </cell>
          <cell r="AE103" t="str">
            <v>211</v>
          </cell>
          <cell r="AG103" t="str">
            <v>0000121258</v>
          </cell>
        </row>
        <row r="104">
          <cell r="A104" t="str">
            <v>00646091</v>
          </cell>
          <cell r="B104" t="str">
            <v>9554261000</v>
          </cell>
          <cell r="C104" t="str">
            <v>ICB4TARGET0000000054</v>
          </cell>
          <cell r="D104">
            <v>2014</v>
          </cell>
          <cell r="E104">
            <v>11</v>
          </cell>
          <cell r="F104" t="str">
            <v>2014-11-30</v>
          </cell>
          <cell r="G104" t="str">
            <v>PRJ</v>
          </cell>
          <cell r="H104" t="str">
            <v>169</v>
          </cell>
          <cell r="I104" t="str">
            <v>211</v>
          </cell>
          <cell r="K104" t="str">
            <v>000001120</v>
          </cell>
          <cell r="L104" t="str">
            <v>4261000</v>
          </cell>
          <cell r="M104" t="str">
            <v>1113</v>
          </cell>
          <cell r="N104" t="str">
            <v>99920</v>
          </cell>
          <cell r="O104" t="str">
            <v>11404</v>
          </cell>
          <cell r="P104" t="str">
            <v>294</v>
          </cell>
          <cell r="Q104" t="str">
            <v>955</v>
          </cell>
          <cell r="R104" t="str">
            <v>INTERCO BILL W/O</v>
          </cell>
          <cell r="S104" t="str">
            <v>PRA</v>
          </cell>
          <cell r="U104" t="str">
            <v>2014-11-30</v>
          </cell>
          <cell r="V104">
            <v>587.1</v>
          </cell>
          <cell r="W104" t="str">
            <v>UTXECON201</v>
          </cell>
          <cell r="Y104" t="str">
            <v>LEGAL</v>
          </cell>
          <cell r="Z104" t="str">
            <v>ICB3</v>
          </cell>
          <cell r="AB104" t="str">
            <v>ICB</v>
          </cell>
          <cell r="AC104" t="str">
            <v>ICB</v>
          </cell>
          <cell r="AE104" t="str">
            <v>211</v>
          </cell>
          <cell r="AG104" t="str">
            <v>0000126813</v>
          </cell>
        </row>
        <row r="105">
          <cell r="A105" t="str">
            <v>00652132</v>
          </cell>
          <cell r="B105" t="str">
            <v>9554261000</v>
          </cell>
          <cell r="C105" t="str">
            <v>ICB4TARGET0000000054</v>
          </cell>
          <cell r="D105">
            <v>2014</v>
          </cell>
          <cell r="E105">
            <v>12</v>
          </cell>
          <cell r="F105" t="str">
            <v>2014-12-31</v>
          </cell>
          <cell r="G105" t="str">
            <v>PRJ</v>
          </cell>
          <cell r="H105" t="str">
            <v>169</v>
          </cell>
          <cell r="I105" t="str">
            <v>211</v>
          </cell>
          <cell r="K105" t="str">
            <v>000001120</v>
          </cell>
          <cell r="L105" t="str">
            <v>4261000</v>
          </cell>
          <cell r="M105" t="str">
            <v>1113</v>
          </cell>
          <cell r="N105" t="str">
            <v>99920</v>
          </cell>
          <cell r="O105" t="str">
            <v>11404</v>
          </cell>
          <cell r="P105" t="str">
            <v>294</v>
          </cell>
          <cell r="Q105" t="str">
            <v>955</v>
          </cell>
          <cell r="R105" t="str">
            <v>INTERCO BILL W/O</v>
          </cell>
          <cell r="S105" t="str">
            <v>PRA</v>
          </cell>
          <cell r="U105" t="str">
            <v>2014-12-31</v>
          </cell>
          <cell r="V105">
            <v>117.42</v>
          </cell>
          <cell r="W105" t="str">
            <v>UTXECON201</v>
          </cell>
          <cell r="Y105" t="str">
            <v>LEGAL</v>
          </cell>
          <cell r="Z105" t="str">
            <v>ICB3</v>
          </cell>
          <cell r="AB105" t="str">
            <v>ICB</v>
          </cell>
          <cell r="AC105" t="str">
            <v>ICB</v>
          </cell>
          <cell r="AE105" t="str">
            <v>211</v>
          </cell>
          <cell r="AG105" t="str">
            <v>0000133492</v>
          </cell>
        </row>
        <row r="106">
          <cell r="A106" t="str">
            <v>00640325</v>
          </cell>
          <cell r="B106" t="str">
            <v>9554261000</v>
          </cell>
          <cell r="C106" t="str">
            <v>ICB4TARGET0000000055</v>
          </cell>
          <cell r="D106">
            <v>2014</v>
          </cell>
          <cell r="E106">
            <v>10</v>
          </cell>
          <cell r="F106" t="str">
            <v>2014-10-31</v>
          </cell>
          <cell r="G106" t="str">
            <v>PRJ</v>
          </cell>
          <cell r="H106" t="str">
            <v>169</v>
          </cell>
          <cell r="I106" t="str">
            <v>211</v>
          </cell>
          <cell r="K106" t="str">
            <v>000001120</v>
          </cell>
          <cell r="L106" t="str">
            <v>4261000</v>
          </cell>
          <cell r="M106" t="str">
            <v>1113</v>
          </cell>
          <cell r="N106" t="str">
            <v>99920</v>
          </cell>
          <cell r="O106" t="str">
            <v>11404</v>
          </cell>
          <cell r="P106" t="str">
            <v>294</v>
          </cell>
          <cell r="Q106" t="str">
            <v>955</v>
          </cell>
          <cell r="R106" t="str">
            <v>INTERCO BILL W/O</v>
          </cell>
          <cell r="S106" t="str">
            <v>PRA</v>
          </cell>
          <cell r="U106" t="str">
            <v>2014-10-31</v>
          </cell>
          <cell r="V106">
            <v>489.25</v>
          </cell>
          <cell r="W106" t="str">
            <v>UTXECON201</v>
          </cell>
          <cell r="Y106" t="str">
            <v>LEGAL</v>
          </cell>
          <cell r="Z106" t="str">
            <v>ICB3</v>
          </cell>
          <cell r="AB106" t="str">
            <v>ICB</v>
          </cell>
          <cell r="AC106" t="str">
            <v>ICB</v>
          </cell>
          <cell r="AE106" t="str">
            <v>211</v>
          </cell>
          <cell r="AG106" t="str">
            <v>0000124825</v>
          </cell>
        </row>
        <row r="107">
          <cell r="A107" t="str">
            <v>00648536</v>
          </cell>
          <cell r="B107" t="str">
            <v>9554261000</v>
          </cell>
          <cell r="C107" t="str">
            <v>ICB4TARGET0000000055</v>
          </cell>
          <cell r="D107">
            <v>2014</v>
          </cell>
          <cell r="E107">
            <v>11</v>
          </cell>
          <cell r="F107" t="str">
            <v>2014-11-30</v>
          </cell>
          <cell r="G107" t="str">
            <v>PRJ</v>
          </cell>
          <cell r="H107" t="str">
            <v>169</v>
          </cell>
          <cell r="I107" t="str">
            <v>211</v>
          </cell>
          <cell r="K107" t="str">
            <v>000001120</v>
          </cell>
          <cell r="L107" t="str">
            <v>4261000</v>
          </cell>
          <cell r="M107" t="str">
            <v>1113</v>
          </cell>
          <cell r="N107" t="str">
            <v>99920</v>
          </cell>
          <cell r="O107" t="str">
            <v>11404</v>
          </cell>
          <cell r="P107" t="str">
            <v>294</v>
          </cell>
          <cell r="Q107" t="str">
            <v>955</v>
          </cell>
          <cell r="R107" t="str">
            <v>INTERCO BILL W/O</v>
          </cell>
          <cell r="S107" t="str">
            <v>PRA</v>
          </cell>
          <cell r="U107" t="str">
            <v>2014-11-30</v>
          </cell>
          <cell r="V107">
            <v>391.4</v>
          </cell>
          <cell r="W107" t="str">
            <v>UTXECON201</v>
          </cell>
          <cell r="Y107" t="str">
            <v>LEGAL</v>
          </cell>
          <cell r="Z107" t="str">
            <v>ICB3</v>
          </cell>
          <cell r="AB107" t="str">
            <v>ICB</v>
          </cell>
          <cell r="AC107" t="str">
            <v>ICB</v>
          </cell>
          <cell r="AE107" t="str">
            <v>211</v>
          </cell>
          <cell r="AG107" t="str">
            <v>0000130706</v>
          </cell>
        </row>
        <row r="108">
          <cell r="A108" t="str">
            <v>00651186</v>
          </cell>
          <cell r="B108" t="str">
            <v>9554261000</v>
          </cell>
          <cell r="C108" t="str">
            <v>ICB4TARGET0000000055</v>
          </cell>
          <cell r="D108">
            <v>2014</v>
          </cell>
          <cell r="E108">
            <v>12</v>
          </cell>
          <cell r="F108" t="str">
            <v>2014-12-31</v>
          </cell>
          <cell r="G108" t="str">
            <v>PRJ</v>
          </cell>
          <cell r="H108" t="str">
            <v>169</v>
          </cell>
          <cell r="I108" t="str">
            <v>211</v>
          </cell>
          <cell r="K108" t="str">
            <v>000001120</v>
          </cell>
          <cell r="L108" t="str">
            <v>4261000</v>
          </cell>
          <cell r="M108" t="str">
            <v>1113</v>
          </cell>
          <cell r="N108" t="str">
            <v>99920</v>
          </cell>
          <cell r="O108" t="str">
            <v>12397</v>
          </cell>
          <cell r="P108" t="str">
            <v>294</v>
          </cell>
          <cell r="Q108" t="str">
            <v>955</v>
          </cell>
          <cell r="R108" t="str">
            <v>INTERCO BILL W/O</v>
          </cell>
          <cell r="S108" t="str">
            <v>PRA</v>
          </cell>
          <cell r="U108" t="str">
            <v>2014-12-31</v>
          </cell>
          <cell r="V108">
            <v>3914.02</v>
          </cell>
          <cell r="W108" t="str">
            <v>UTXECON201</v>
          </cell>
          <cell r="Y108" t="str">
            <v>LEGAL</v>
          </cell>
          <cell r="Z108" t="str">
            <v>ICB3</v>
          </cell>
          <cell r="AB108" t="str">
            <v>ICB</v>
          </cell>
          <cell r="AC108" t="str">
            <v>ICB</v>
          </cell>
          <cell r="AE108" t="str">
            <v>211</v>
          </cell>
          <cell r="AG108" t="str">
            <v>0000133757</v>
          </cell>
        </row>
        <row r="109">
          <cell r="A109" t="str">
            <v>00640896</v>
          </cell>
          <cell r="B109" t="str">
            <v>9554261000</v>
          </cell>
          <cell r="C109" t="str">
            <v>ICB4TARGET0000000056</v>
          </cell>
          <cell r="D109">
            <v>2014</v>
          </cell>
          <cell r="E109">
            <v>10</v>
          </cell>
          <cell r="F109" t="str">
            <v>2014-10-31</v>
          </cell>
          <cell r="G109" t="str">
            <v>PRJ</v>
          </cell>
          <cell r="H109" t="str">
            <v>169</v>
          </cell>
          <cell r="I109" t="str">
            <v>211</v>
          </cell>
          <cell r="K109" t="str">
            <v>000001120</v>
          </cell>
          <cell r="L109" t="str">
            <v>4261000</v>
          </cell>
          <cell r="M109" t="str">
            <v>1113</v>
          </cell>
          <cell r="N109" t="str">
            <v>99920</v>
          </cell>
          <cell r="O109" t="str">
            <v>11404</v>
          </cell>
          <cell r="P109" t="str">
            <v>294</v>
          </cell>
          <cell r="Q109" t="str">
            <v>955</v>
          </cell>
          <cell r="R109" t="str">
            <v>INTERCO BILL W/O</v>
          </cell>
          <cell r="S109" t="str">
            <v>PRA</v>
          </cell>
          <cell r="U109" t="str">
            <v>2014-10-31</v>
          </cell>
          <cell r="V109">
            <v>311.16000000000003</v>
          </cell>
          <cell r="W109" t="str">
            <v>UTXECON201</v>
          </cell>
          <cell r="Y109" t="str">
            <v>LEGAL</v>
          </cell>
          <cell r="Z109" t="str">
            <v>ICB3</v>
          </cell>
          <cell r="AB109" t="str">
            <v>ICB</v>
          </cell>
          <cell r="AC109" t="str">
            <v>ICB</v>
          </cell>
          <cell r="AE109" t="str">
            <v>211</v>
          </cell>
          <cell r="AG109" t="str">
            <v>0000131109</v>
          </cell>
        </row>
        <row r="110">
          <cell r="A110" t="str">
            <v>00647379</v>
          </cell>
          <cell r="B110" t="str">
            <v>9554261000</v>
          </cell>
          <cell r="C110" t="str">
            <v>ICB4TARGET0000000056</v>
          </cell>
          <cell r="D110">
            <v>2014</v>
          </cell>
          <cell r="E110">
            <v>11</v>
          </cell>
          <cell r="F110" t="str">
            <v>2014-11-30</v>
          </cell>
          <cell r="G110" t="str">
            <v>PRJ</v>
          </cell>
          <cell r="H110" t="str">
            <v>169</v>
          </cell>
          <cell r="I110" t="str">
            <v>211</v>
          </cell>
          <cell r="K110" t="str">
            <v>000001120</v>
          </cell>
          <cell r="L110" t="str">
            <v>4261000</v>
          </cell>
          <cell r="M110" t="str">
            <v>1113</v>
          </cell>
          <cell r="N110" t="str">
            <v>99920</v>
          </cell>
          <cell r="O110" t="str">
            <v>11404</v>
          </cell>
          <cell r="P110" t="str">
            <v>294</v>
          </cell>
          <cell r="Q110" t="str">
            <v>955</v>
          </cell>
          <cell r="R110" t="str">
            <v>INTERCO BILL W/O</v>
          </cell>
          <cell r="S110" t="str">
            <v>PRA</v>
          </cell>
          <cell r="U110" t="str">
            <v>2014-11-30</v>
          </cell>
          <cell r="V110">
            <v>195.7</v>
          </cell>
          <cell r="W110" t="str">
            <v>UTXECON201</v>
          </cell>
          <cell r="Y110" t="str">
            <v>LEGAL</v>
          </cell>
          <cell r="Z110" t="str">
            <v>ICB3</v>
          </cell>
          <cell r="AB110" t="str">
            <v>ICB</v>
          </cell>
          <cell r="AC110" t="str">
            <v>ICB</v>
          </cell>
          <cell r="AE110" t="str">
            <v>211</v>
          </cell>
          <cell r="AG110" t="str">
            <v>0000132609</v>
          </cell>
        </row>
        <row r="111">
          <cell r="A111" t="str">
            <v>00651646</v>
          </cell>
          <cell r="B111" t="str">
            <v>9554261000</v>
          </cell>
          <cell r="C111" t="str">
            <v>ICB4TARGET0000000056</v>
          </cell>
          <cell r="D111">
            <v>2014</v>
          </cell>
          <cell r="E111">
            <v>12</v>
          </cell>
          <cell r="F111" t="str">
            <v>2014-12-31</v>
          </cell>
          <cell r="G111" t="str">
            <v>PRJ</v>
          </cell>
          <cell r="H111" t="str">
            <v>169</v>
          </cell>
          <cell r="I111" t="str">
            <v>211</v>
          </cell>
          <cell r="K111" t="str">
            <v>000001120</v>
          </cell>
          <cell r="L111" t="str">
            <v>4261000</v>
          </cell>
          <cell r="M111" t="str">
            <v>1113</v>
          </cell>
          <cell r="N111" t="str">
            <v>99920</v>
          </cell>
          <cell r="O111" t="str">
            <v>12397</v>
          </cell>
          <cell r="P111" t="str">
            <v>294</v>
          </cell>
          <cell r="Q111" t="str">
            <v>955</v>
          </cell>
          <cell r="R111" t="str">
            <v>INTERCO BILL W/O</v>
          </cell>
          <cell r="S111" t="str">
            <v>PRA</v>
          </cell>
          <cell r="U111" t="str">
            <v>2014-12-31</v>
          </cell>
          <cell r="V111">
            <v>1957.01</v>
          </cell>
          <cell r="W111" t="str">
            <v>UTXECON201</v>
          </cell>
          <cell r="Y111" t="str">
            <v>LEGAL</v>
          </cell>
          <cell r="Z111" t="str">
            <v>ICB3</v>
          </cell>
          <cell r="AB111" t="str">
            <v>ICB</v>
          </cell>
          <cell r="AC111" t="str">
            <v>ICB</v>
          </cell>
          <cell r="AE111" t="str">
            <v>211</v>
          </cell>
          <cell r="AG111" t="str">
            <v>0000134745</v>
          </cell>
        </row>
        <row r="112">
          <cell r="A112" t="str">
            <v>00644249</v>
          </cell>
          <cell r="B112" t="str">
            <v>9554261000</v>
          </cell>
          <cell r="C112" t="str">
            <v>ICB4TARGET0000000057</v>
          </cell>
          <cell r="D112">
            <v>2014</v>
          </cell>
          <cell r="E112">
            <v>10</v>
          </cell>
          <cell r="F112" t="str">
            <v>2014-10-31</v>
          </cell>
          <cell r="G112" t="str">
            <v>PRJ</v>
          </cell>
          <cell r="H112" t="str">
            <v>169</v>
          </cell>
          <cell r="I112" t="str">
            <v>211</v>
          </cell>
          <cell r="K112" t="str">
            <v>000001120</v>
          </cell>
          <cell r="L112" t="str">
            <v>4261000</v>
          </cell>
          <cell r="M112" t="str">
            <v>1113</v>
          </cell>
          <cell r="N112" t="str">
            <v>99920</v>
          </cell>
          <cell r="O112" t="str">
            <v>11404</v>
          </cell>
          <cell r="P112" t="str">
            <v>294</v>
          </cell>
          <cell r="Q112" t="str">
            <v>955</v>
          </cell>
          <cell r="R112" t="str">
            <v>INTERCO BILL W/O</v>
          </cell>
          <cell r="S112" t="str">
            <v>PRA</v>
          </cell>
          <cell r="U112" t="str">
            <v>2014-10-31</v>
          </cell>
          <cell r="V112">
            <v>207.44</v>
          </cell>
          <cell r="W112" t="str">
            <v>UTXECON201</v>
          </cell>
          <cell r="Y112" t="str">
            <v>LEGAL</v>
          </cell>
          <cell r="Z112" t="str">
            <v>ICB3</v>
          </cell>
          <cell r="AB112" t="str">
            <v>ICB</v>
          </cell>
          <cell r="AC112" t="str">
            <v>ICB</v>
          </cell>
          <cell r="AE112" t="str">
            <v>211</v>
          </cell>
          <cell r="AG112" t="str">
            <v>0000131754</v>
          </cell>
        </row>
        <row r="113">
          <cell r="A113" t="str">
            <v>00647378</v>
          </cell>
          <cell r="B113" t="str">
            <v>9554261000</v>
          </cell>
          <cell r="C113" t="str">
            <v>ICB4TARGET0000000057</v>
          </cell>
          <cell r="D113">
            <v>2014</v>
          </cell>
          <cell r="E113">
            <v>11</v>
          </cell>
          <cell r="F113" t="str">
            <v>2014-11-30</v>
          </cell>
          <cell r="G113" t="str">
            <v>PRJ</v>
          </cell>
          <cell r="H113" t="str">
            <v>169</v>
          </cell>
          <cell r="I113" t="str">
            <v>211</v>
          </cell>
          <cell r="K113" t="str">
            <v>000001120</v>
          </cell>
          <cell r="L113" t="str">
            <v>4261000</v>
          </cell>
          <cell r="M113" t="str">
            <v>1113</v>
          </cell>
          <cell r="N113" t="str">
            <v>99920</v>
          </cell>
          <cell r="O113" t="str">
            <v>11404</v>
          </cell>
          <cell r="P113" t="str">
            <v>294</v>
          </cell>
          <cell r="Q113" t="str">
            <v>955</v>
          </cell>
          <cell r="R113" t="str">
            <v>INTERCO BILL W/O</v>
          </cell>
          <cell r="S113" t="str">
            <v>PRA</v>
          </cell>
          <cell r="U113" t="str">
            <v>2014-11-30</v>
          </cell>
          <cell r="V113">
            <v>195.7</v>
          </cell>
          <cell r="W113" t="str">
            <v>UTXECON201</v>
          </cell>
          <cell r="Y113" t="str">
            <v>LEGAL</v>
          </cell>
          <cell r="Z113" t="str">
            <v>ICB3</v>
          </cell>
          <cell r="AB113" t="str">
            <v>ICB</v>
          </cell>
          <cell r="AC113" t="str">
            <v>ICB</v>
          </cell>
          <cell r="AE113" t="str">
            <v>211</v>
          </cell>
          <cell r="AG113" t="str">
            <v>0000132616</v>
          </cell>
        </row>
        <row r="114">
          <cell r="A114" t="str">
            <v>00651297</v>
          </cell>
          <cell r="B114" t="str">
            <v>9554261000</v>
          </cell>
          <cell r="C114" t="str">
            <v>ICB4TARGET0000000057</v>
          </cell>
          <cell r="D114">
            <v>2014</v>
          </cell>
          <cell r="E114">
            <v>12</v>
          </cell>
          <cell r="F114" t="str">
            <v>2014-12-31</v>
          </cell>
          <cell r="G114" t="str">
            <v>PRJ</v>
          </cell>
          <cell r="H114" t="str">
            <v>169</v>
          </cell>
          <cell r="I114" t="str">
            <v>211</v>
          </cell>
          <cell r="K114" t="str">
            <v>000001120</v>
          </cell>
          <cell r="L114" t="str">
            <v>4261000</v>
          </cell>
          <cell r="M114" t="str">
            <v>1113</v>
          </cell>
          <cell r="N114" t="str">
            <v>99920</v>
          </cell>
          <cell r="O114" t="str">
            <v>11404</v>
          </cell>
          <cell r="P114" t="str">
            <v>294</v>
          </cell>
          <cell r="Q114" t="str">
            <v>955</v>
          </cell>
          <cell r="R114" t="str">
            <v>INTERCO BILL W/O</v>
          </cell>
          <cell r="S114" t="str">
            <v>PRA</v>
          </cell>
          <cell r="U114" t="str">
            <v>2014-12-31</v>
          </cell>
          <cell r="V114">
            <v>391.4</v>
          </cell>
          <cell r="W114" t="str">
            <v>UTXECON201</v>
          </cell>
          <cell r="Y114" t="str">
            <v>LEGAL</v>
          </cell>
          <cell r="Z114" t="str">
            <v>ICB3</v>
          </cell>
          <cell r="AB114" t="str">
            <v>ICB</v>
          </cell>
          <cell r="AC114" t="str">
            <v>ICB</v>
          </cell>
          <cell r="AE114" t="str">
            <v>211</v>
          </cell>
          <cell r="AG114" t="str">
            <v>0000137756</v>
          </cell>
        </row>
        <row r="115">
          <cell r="A115" t="str">
            <v>00643208</v>
          </cell>
          <cell r="B115" t="str">
            <v>9554261000</v>
          </cell>
          <cell r="C115" t="str">
            <v>ICB4TARGET0000000058</v>
          </cell>
          <cell r="D115">
            <v>2014</v>
          </cell>
          <cell r="E115">
            <v>10</v>
          </cell>
          <cell r="F115" t="str">
            <v>2014-10-31</v>
          </cell>
          <cell r="G115" t="str">
            <v>PRJ</v>
          </cell>
          <cell r="H115" t="str">
            <v>169</v>
          </cell>
          <cell r="I115" t="str">
            <v>211</v>
          </cell>
          <cell r="K115" t="str">
            <v>000001120</v>
          </cell>
          <cell r="L115" t="str">
            <v>4261000</v>
          </cell>
          <cell r="M115" t="str">
            <v>1113</v>
          </cell>
          <cell r="N115" t="str">
            <v>99920</v>
          </cell>
          <cell r="O115" t="str">
            <v>11404</v>
          </cell>
          <cell r="P115" t="str">
            <v>294</v>
          </cell>
          <cell r="Q115" t="str">
            <v>955</v>
          </cell>
          <cell r="R115" t="str">
            <v>INTERCO BILL W/O</v>
          </cell>
          <cell r="S115" t="str">
            <v>PRA</v>
          </cell>
          <cell r="U115" t="str">
            <v>2014-10-31</v>
          </cell>
          <cell r="V115">
            <v>195.7</v>
          </cell>
          <cell r="W115" t="str">
            <v>UTXECON201</v>
          </cell>
          <cell r="Y115" t="str">
            <v>LEGAL</v>
          </cell>
          <cell r="Z115" t="str">
            <v>ICB3</v>
          </cell>
          <cell r="AB115" t="str">
            <v>ICB</v>
          </cell>
          <cell r="AC115" t="str">
            <v>ICB</v>
          </cell>
          <cell r="AE115" t="str">
            <v>211</v>
          </cell>
          <cell r="AG115" t="str">
            <v>0000132843</v>
          </cell>
        </row>
        <row r="116">
          <cell r="A116" t="str">
            <v>00646088</v>
          </cell>
          <cell r="B116" t="str">
            <v>9554261000</v>
          </cell>
          <cell r="C116" t="str">
            <v>ICB4TARGET0000000058</v>
          </cell>
          <cell r="D116">
            <v>2014</v>
          </cell>
          <cell r="E116">
            <v>11</v>
          </cell>
          <cell r="F116" t="str">
            <v>2014-11-30</v>
          </cell>
          <cell r="G116" t="str">
            <v>PRJ</v>
          </cell>
          <cell r="H116" t="str">
            <v>169</v>
          </cell>
          <cell r="I116" t="str">
            <v>211</v>
          </cell>
          <cell r="K116" t="str">
            <v>000001120</v>
          </cell>
          <cell r="L116" t="str">
            <v>4261000</v>
          </cell>
          <cell r="M116" t="str">
            <v>1113</v>
          </cell>
          <cell r="N116" t="str">
            <v>99920</v>
          </cell>
          <cell r="O116" t="str">
            <v>11404</v>
          </cell>
          <cell r="P116" t="str">
            <v>294</v>
          </cell>
          <cell r="Q116" t="str">
            <v>955</v>
          </cell>
          <cell r="R116" t="str">
            <v>INTERCO BILL W/O</v>
          </cell>
          <cell r="S116" t="str">
            <v>PRA</v>
          </cell>
          <cell r="U116" t="str">
            <v>2014-11-30</v>
          </cell>
          <cell r="V116">
            <v>117.42</v>
          </cell>
          <cell r="W116" t="str">
            <v>UTXECON201</v>
          </cell>
          <cell r="Y116" t="str">
            <v>LEGAL</v>
          </cell>
          <cell r="Z116" t="str">
            <v>ICB3</v>
          </cell>
          <cell r="AB116" t="str">
            <v>ICB</v>
          </cell>
          <cell r="AC116" t="str">
            <v>ICB</v>
          </cell>
          <cell r="AE116" t="str">
            <v>211</v>
          </cell>
          <cell r="AG116" t="str">
            <v>0000132685</v>
          </cell>
        </row>
        <row r="117">
          <cell r="A117" t="str">
            <v>00653233</v>
          </cell>
          <cell r="B117" t="str">
            <v>9554261000</v>
          </cell>
          <cell r="C117" t="str">
            <v>ICB4TARGET0000000058</v>
          </cell>
          <cell r="D117">
            <v>2014</v>
          </cell>
          <cell r="E117">
            <v>12</v>
          </cell>
          <cell r="F117" t="str">
            <v>2014-12-31</v>
          </cell>
          <cell r="G117" t="str">
            <v>PRJ</v>
          </cell>
          <cell r="H117" t="str">
            <v>169</v>
          </cell>
          <cell r="I117" t="str">
            <v>211</v>
          </cell>
          <cell r="K117" t="str">
            <v>000001120</v>
          </cell>
          <cell r="L117" t="str">
            <v>4261000</v>
          </cell>
          <cell r="M117" t="str">
            <v>1113</v>
          </cell>
          <cell r="N117" t="str">
            <v>99920</v>
          </cell>
          <cell r="O117" t="str">
            <v>11404</v>
          </cell>
          <cell r="P117" t="str">
            <v>294</v>
          </cell>
          <cell r="Q117" t="str">
            <v>955</v>
          </cell>
          <cell r="R117" t="str">
            <v>INTERCO BILL W/O</v>
          </cell>
          <cell r="S117" t="str">
            <v>PRA</v>
          </cell>
          <cell r="U117" t="str">
            <v>2014-12-31</v>
          </cell>
          <cell r="V117">
            <v>88.07</v>
          </cell>
          <cell r="W117" t="str">
            <v>UTXECON201</v>
          </cell>
          <cell r="Y117" t="str">
            <v>LEGAL</v>
          </cell>
          <cell r="Z117" t="str">
            <v>ICB3</v>
          </cell>
          <cell r="AB117" t="str">
            <v>ICB</v>
          </cell>
          <cell r="AC117" t="str">
            <v>ICB</v>
          </cell>
          <cell r="AE117" t="str">
            <v>211</v>
          </cell>
          <cell r="AG117" t="str">
            <v>0000138274</v>
          </cell>
        </row>
        <row r="118">
          <cell r="A118" t="str">
            <v>00643210</v>
          </cell>
          <cell r="B118" t="str">
            <v>9554261000</v>
          </cell>
          <cell r="C118" t="str">
            <v>ICB4TARGET0000000059</v>
          </cell>
          <cell r="D118">
            <v>2014</v>
          </cell>
          <cell r="E118">
            <v>10</v>
          </cell>
          <cell r="F118" t="str">
            <v>2014-10-31</v>
          </cell>
          <cell r="G118" t="str">
            <v>PRJ</v>
          </cell>
          <cell r="H118" t="str">
            <v>169</v>
          </cell>
          <cell r="I118" t="str">
            <v>211</v>
          </cell>
          <cell r="K118" t="str">
            <v>000001120</v>
          </cell>
          <cell r="L118" t="str">
            <v>4261000</v>
          </cell>
          <cell r="M118" t="str">
            <v>1113</v>
          </cell>
          <cell r="N118" t="str">
            <v>99920</v>
          </cell>
          <cell r="O118" t="str">
            <v>11404</v>
          </cell>
          <cell r="P118" t="str">
            <v>294</v>
          </cell>
          <cell r="Q118" t="str">
            <v>955</v>
          </cell>
          <cell r="R118" t="str">
            <v>INTERCO BILL W/O</v>
          </cell>
          <cell r="S118" t="str">
            <v>PRA</v>
          </cell>
          <cell r="U118" t="str">
            <v>2014-10-31</v>
          </cell>
          <cell r="V118">
            <v>125.25</v>
          </cell>
          <cell r="W118" t="str">
            <v>UTXECON201</v>
          </cell>
          <cell r="Y118" t="str">
            <v>LEGAL</v>
          </cell>
          <cell r="Z118" t="str">
            <v>ICB3</v>
          </cell>
          <cell r="AB118" t="str">
            <v>ICB</v>
          </cell>
          <cell r="AC118" t="str">
            <v>ICB</v>
          </cell>
          <cell r="AE118" t="str">
            <v>211</v>
          </cell>
          <cell r="AG118" t="str">
            <v>0000133492</v>
          </cell>
        </row>
        <row r="119">
          <cell r="A119" t="str">
            <v>00647251</v>
          </cell>
          <cell r="B119" t="str">
            <v>9554261000</v>
          </cell>
          <cell r="C119" t="str">
            <v>ICB4TARGET0000000059</v>
          </cell>
          <cell r="D119">
            <v>2014</v>
          </cell>
          <cell r="E119">
            <v>11</v>
          </cell>
          <cell r="F119" t="str">
            <v>2014-11-30</v>
          </cell>
          <cell r="G119" t="str">
            <v>PRJ</v>
          </cell>
          <cell r="H119" t="str">
            <v>169</v>
          </cell>
          <cell r="I119" t="str">
            <v>211</v>
          </cell>
          <cell r="K119" t="str">
            <v>000001120</v>
          </cell>
          <cell r="L119" t="str">
            <v>4261000</v>
          </cell>
          <cell r="M119" t="str">
            <v>1113</v>
          </cell>
          <cell r="N119" t="str">
            <v>99920</v>
          </cell>
          <cell r="O119" t="str">
            <v>11404</v>
          </cell>
          <cell r="P119" t="str">
            <v>294</v>
          </cell>
          <cell r="Q119" t="str">
            <v>955</v>
          </cell>
          <cell r="R119" t="str">
            <v>INTERCO BILL W/O</v>
          </cell>
          <cell r="S119" t="str">
            <v>PRA</v>
          </cell>
          <cell r="U119" t="str">
            <v>2014-11-30</v>
          </cell>
          <cell r="V119">
            <v>46.97</v>
          </cell>
          <cell r="W119" t="str">
            <v>UTXECON201</v>
          </cell>
          <cell r="Y119" t="str">
            <v>LEGAL</v>
          </cell>
          <cell r="Z119" t="str">
            <v>ICB3</v>
          </cell>
          <cell r="AB119" t="str">
            <v>ICB</v>
          </cell>
          <cell r="AC119" t="str">
            <v>ICB</v>
          </cell>
          <cell r="AE119" t="str">
            <v>211</v>
          </cell>
          <cell r="AG119" t="str">
            <v>0000135814</v>
          </cell>
        </row>
        <row r="120">
          <cell r="A120" t="str">
            <v>00652021</v>
          </cell>
          <cell r="B120" t="str">
            <v>9554261000</v>
          </cell>
          <cell r="C120" t="str">
            <v>ICB4TARGET0000000059</v>
          </cell>
          <cell r="D120">
            <v>2014</v>
          </cell>
          <cell r="E120">
            <v>12</v>
          </cell>
          <cell r="F120" t="str">
            <v>2014-12-31</v>
          </cell>
          <cell r="G120" t="str">
            <v>PRJ</v>
          </cell>
          <cell r="H120" t="str">
            <v>169</v>
          </cell>
          <cell r="I120" t="str">
            <v>211</v>
          </cell>
          <cell r="K120" t="str">
            <v>000001120</v>
          </cell>
          <cell r="L120" t="str">
            <v>4261000</v>
          </cell>
          <cell r="M120" t="str">
            <v>1113</v>
          </cell>
          <cell r="N120" t="str">
            <v>99920</v>
          </cell>
          <cell r="O120" t="str">
            <v>11404</v>
          </cell>
          <cell r="P120" t="str">
            <v>294</v>
          </cell>
          <cell r="Q120" t="str">
            <v>955</v>
          </cell>
          <cell r="R120" t="str">
            <v>INTERCO BILL W/O</v>
          </cell>
          <cell r="S120" t="str">
            <v>PRA</v>
          </cell>
          <cell r="U120" t="str">
            <v>2014-12-31</v>
          </cell>
          <cell r="V120">
            <v>117.42</v>
          </cell>
          <cell r="W120" t="str">
            <v>UTXECON201</v>
          </cell>
          <cell r="Y120" t="str">
            <v>LEGAL</v>
          </cell>
          <cell r="Z120" t="str">
            <v>ICB3</v>
          </cell>
          <cell r="AB120" t="str">
            <v>ICB</v>
          </cell>
          <cell r="AC120" t="str">
            <v>ICB</v>
          </cell>
          <cell r="AE120" t="str">
            <v>211</v>
          </cell>
          <cell r="AG120" t="str">
            <v>0000141982</v>
          </cell>
        </row>
        <row r="121">
          <cell r="A121" t="str">
            <v>00634447</v>
          </cell>
          <cell r="B121" t="str">
            <v>9554261000</v>
          </cell>
          <cell r="C121" t="str">
            <v>ICB4TARGET0000000060</v>
          </cell>
          <cell r="D121">
            <v>2014</v>
          </cell>
          <cell r="E121">
            <v>10</v>
          </cell>
          <cell r="F121" t="str">
            <v>2014-10-31</v>
          </cell>
          <cell r="G121" t="str">
            <v>PRJ</v>
          </cell>
          <cell r="H121" t="str">
            <v>169</v>
          </cell>
          <cell r="I121" t="str">
            <v>211</v>
          </cell>
          <cell r="K121" t="str">
            <v>000001120</v>
          </cell>
          <cell r="L121" t="str">
            <v>4261000</v>
          </cell>
          <cell r="M121" t="str">
            <v>1113</v>
          </cell>
          <cell r="N121" t="str">
            <v>99920</v>
          </cell>
          <cell r="O121" t="str">
            <v>11404</v>
          </cell>
          <cell r="P121" t="str">
            <v>294</v>
          </cell>
          <cell r="Q121" t="str">
            <v>955</v>
          </cell>
          <cell r="R121" t="str">
            <v>INTERCO BILL W/O</v>
          </cell>
          <cell r="S121" t="str">
            <v>PRA</v>
          </cell>
          <cell r="U121" t="str">
            <v>2014-10-31</v>
          </cell>
          <cell r="V121">
            <v>-1174.21</v>
          </cell>
          <cell r="W121" t="str">
            <v>UTXECON201</v>
          </cell>
          <cell r="Y121" t="str">
            <v>LEGAL</v>
          </cell>
          <cell r="Z121" t="str">
            <v>ICB3</v>
          </cell>
          <cell r="AB121" t="str">
            <v>ICB</v>
          </cell>
          <cell r="AC121" t="str">
            <v>ICB</v>
          </cell>
          <cell r="AE121" t="str">
            <v>211</v>
          </cell>
          <cell r="AG121" t="str">
            <v>0000136782</v>
          </cell>
        </row>
        <row r="122">
          <cell r="A122" t="str">
            <v>00644562</v>
          </cell>
          <cell r="B122" t="str">
            <v>9554261000</v>
          </cell>
          <cell r="C122" t="str">
            <v>ICB4TARGET0000000060</v>
          </cell>
          <cell r="D122">
            <v>2014</v>
          </cell>
          <cell r="E122">
            <v>11</v>
          </cell>
          <cell r="F122" t="str">
            <v>2014-11-30</v>
          </cell>
          <cell r="G122" t="str">
            <v>PRJ</v>
          </cell>
          <cell r="H122" t="str">
            <v>169</v>
          </cell>
          <cell r="I122" t="str">
            <v>211</v>
          </cell>
          <cell r="K122" t="str">
            <v>000001120</v>
          </cell>
          <cell r="L122" t="str">
            <v>4261000</v>
          </cell>
          <cell r="M122" t="str">
            <v>1113</v>
          </cell>
          <cell r="N122" t="str">
            <v>99920</v>
          </cell>
          <cell r="O122" t="str">
            <v>11404</v>
          </cell>
          <cell r="P122" t="str">
            <v>294</v>
          </cell>
          <cell r="Q122" t="str">
            <v>955</v>
          </cell>
          <cell r="R122" t="str">
            <v>INTERCO BILL W/O</v>
          </cell>
          <cell r="S122" t="str">
            <v>PRA</v>
          </cell>
          <cell r="U122" t="str">
            <v>2014-11-30</v>
          </cell>
          <cell r="V122">
            <v>195.7</v>
          </cell>
          <cell r="W122" t="str">
            <v>UTXECON201</v>
          </cell>
          <cell r="Y122" t="str">
            <v>LEGAL</v>
          </cell>
          <cell r="Z122" t="str">
            <v>ICB3</v>
          </cell>
          <cell r="AB122" t="str">
            <v>ICB</v>
          </cell>
          <cell r="AC122" t="str">
            <v>ICB</v>
          </cell>
          <cell r="AE122" t="str">
            <v>211</v>
          </cell>
          <cell r="AG122" t="str">
            <v>0000136501</v>
          </cell>
        </row>
        <row r="123">
          <cell r="A123" t="str">
            <v>00651648</v>
          </cell>
          <cell r="B123" t="str">
            <v>9554261000</v>
          </cell>
          <cell r="C123" t="str">
            <v>ICB4TARGET0000000060</v>
          </cell>
          <cell r="D123">
            <v>2014</v>
          </cell>
          <cell r="E123">
            <v>12</v>
          </cell>
          <cell r="F123" t="str">
            <v>2014-12-31</v>
          </cell>
          <cell r="G123" t="str">
            <v>PRJ</v>
          </cell>
          <cell r="H123" t="str">
            <v>169</v>
          </cell>
          <cell r="I123" t="str">
            <v>211</v>
          </cell>
          <cell r="K123" t="str">
            <v>000001120</v>
          </cell>
          <cell r="L123" t="str">
            <v>4261000</v>
          </cell>
          <cell r="M123" t="str">
            <v>1113</v>
          </cell>
          <cell r="N123" t="str">
            <v>99920</v>
          </cell>
          <cell r="O123" t="str">
            <v>11404</v>
          </cell>
          <cell r="P123" t="str">
            <v>294</v>
          </cell>
          <cell r="Q123" t="str">
            <v>955</v>
          </cell>
          <cell r="R123" t="str">
            <v>INTERCO BILL W/O</v>
          </cell>
          <cell r="S123" t="str">
            <v>PRA</v>
          </cell>
          <cell r="U123" t="str">
            <v>2014-12-31</v>
          </cell>
          <cell r="V123">
            <v>587.1</v>
          </cell>
          <cell r="W123" t="str">
            <v>UTXECON201</v>
          </cell>
          <cell r="Y123" t="str">
            <v>LEGAL</v>
          </cell>
          <cell r="Z123" t="str">
            <v>ICB3</v>
          </cell>
          <cell r="AB123" t="str">
            <v>ICB</v>
          </cell>
          <cell r="AC123" t="str">
            <v>ICB</v>
          </cell>
          <cell r="AE123" t="str">
            <v>211</v>
          </cell>
          <cell r="AG123" t="str">
            <v>0000142875</v>
          </cell>
        </row>
        <row r="124">
          <cell r="A124" t="str">
            <v>00643207</v>
          </cell>
          <cell r="B124" t="str">
            <v>9554261000</v>
          </cell>
          <cell r="C124" t="str">
            <v>ICB4TARGET0000000061</v>
          </cell>
          <cell r="D124">
            <v>2014</v>
          </cell>
          <cell r="E124">
            <v>10</v>
          </cell>
          <cell r="F124" t="str">
            <v>2014-10-31</v>
          </cell>
          <cell r="G124" t="str">
            <v>PRJ</v>
          </cell>
          <cell r="H124" t="str">
            <v>169</v>
          </cell>
          <cell r="I124" t="str">
            <v>211</v>
          </cell>
          <cell r="K124" t="str">
            <v>000001120</v>
          </cell>
          <cell r="L124" t="str">
            <v>4261000</v>
          </cell>
          <cell r="M124" t="str">
            <v>1113</v>
          </cell>
          <cell r="N124" t="str">
            <v>99920</v>
          </cell>
          <cell r="O124" t="str">
            <v>11404</v>
          </cell>
          <cell r="P124" t="str">
            <v>294</v>
          </cell>
          <cell r="Q124" t="str">
            <v>955</v>
          </cell>
          <cell r="R124" t="str">
            <v>INTERCO BILL W/O</v>
          </cell>
          <cell r="S124" t="str">
            <v>PRA</v>
          </cell>
          <cell r="U124" t="str">
            <v>2014-10-31</v>
          </cell>
          <cell r="V124">
            <v>136.99</v>
          </cell>
          <cell r="W124" t="str">
            <v>UTXECON201</v>
          </cell>
          <cell r="Y124" t="str">
            <v>LEGAL</v>
          </cell>
          <cell r="Z124" t="str">
            <v>ICB3</v>
          </cell>
          <cell r="AB124" t="str">
            <v>ICB</v>
          </cell>
          <cell r="AC124" t="str">
            <v>ICB</v>
          </cell>
          <cell r="AE124" t="str">
            <v>211</v>
          </cell>
          <cell r="AG124" t="str">
            <v>0000140778</v>
          </cell>
        </row>
        <row r="125">
          <cell r="A125" t="str">
            <v>00645857</v>
          </cell>
          <cell r="B125" t="str">
            <v>9554261000</v>
          </cell>
          <cell r="C125" t="str">
            <v>ICB4TARGET0000000061</v>
          </cell>
          <cell r="D125">
            <v>2014</v>
          </cell>
          <cell r="E125">
            <v>11</v>
          </cell>
          <cell r="F125" t="str">
            <v>2014-11-30</v>
          </cell>
          <cell r="G125" t="str">
            <v>PRJ</v>
          </cell>
          <cell r="H125" t="str">
            <v>169</v>
          </cell>
          <cell r="I125" t="str">
            <v>211</v>
          </cell>
          <cell r="K125" t="str">
            <v>000001120</v>
          </cell>
          <cell r="L125" t="str">
            <v>4261000</v>
          </cell>
          <cell r="M125" t="str">
            <v>1113</v>
          </cell>
          <cell r="N125" t="str">
            <v>99920</v>
          </cell>
          <cell r="O125" t="str">
            <v>11404</v>
          </cell>
          <cell r="P125" t="str">
            <v>294</v>
          </cell>
          <cell r="Q125" t="str">
            <v>955</v>
          </cell>
          <cell r="R125" t="str">
            <v>INTERCO BILL W/O</v>
          </cell>
          <cell r="S125" t="str">
            <v>PRA</v>
          </cell>
          <cell r="U125" t="str">
            <v>2014-11-30</v>
          </cell>
          <cell r="V125">
            <v>195.7</v>
          </cell>
          <cell r="W125" t="str">
            <v>UTXECON201</v>
          </cell>
          <cell r="Y125" t="str">
            <v>LEGAL</v>
          </cell>
          <cell r="Z125" t="str">
            <v>ICB3</v>
          </cell>
          <cell r="AB125" t="str">
            <v>ICB</v>
          </cell>
          <cell r="AC125" t="str">
            <v>ICB</v>
          </cell>
          <cell r="AE125" t="str">
            <v>211</v>
          </cell>
          <cell r="AG125" t="str">
            <v>0000140296</v>
          </cell>
        </row>
        <row r="126">
          <cell r="A126" t="str">
            <v>00654083</v>
          </cell>
          <cell r="B126" t="str">
            <v>9554261000</v>
          </cell>
          <cell r="C126" t="str">
            <v>ICB4TARGET0000000061</v>
          </cell>
          <cell r="D126">
            <v>2014</v>
          </cell>
          <cell r="E126">
            <v>12</v>
          </cell>
          <cell r="F126" t="str">
            <v>2014-12-31</v>
          </cell>
          <cell r="G126" t="str">
            <v>PRJ</v>
          </cell>
          <cell r="H126" t="str">
            <v>169</v>
          </cell>
          <cell r="I126" t="str">
            <v>211</v>
          </cell>
          <cell r="K126" t="str">
            <v>000001120</v>
          </cell>
          <cell r="L126" t="str">
            <v>4261000</v>
          </cell>
          <cell r="M126" t="str">
            <v>1113</v>
          </cell>
          <cell r="N126" t="str">
            <v>99920</v>
          </cell>
          <cell r="O126" t="str">
            <v>13123</v>
          </cell>
          <cell r="P126" t="str">
            <v>294</v>
          </cell>
          <cell r="Q126" t="str">
            <v>955</v>
          </cell>
          <cell r="R126" t="str">
            <v>INTERCO BILL W/O</v>
          </cell>
          <cell r="S126" t="str">
            <v>PRA</v>
          </cell>
          <cell r="U126" t="str">
            <v>2014-12-31</v>
          </cell>
          <cell r="V126">
            <v>821.94</v>
          </cell>
          <cell r="W126" t="str">
            <v>UTXECON201</v>
          </cell>
          <cell r="Y126" t="str">
            <v>LEGAL</v>
          </cell>
          <cell r="Z126" t="str">
            <v>ICB3</v>
          </cell>
          <cell r="AB126" t="str">
            <v>ICB</v>
          </cell>
          <cell r="AC126" t="str">
            <v>ICB</v>
          </cell>
          <cell r="AE126" t="str">
            <v>211</v>
          </cell>
          <cell r="AG126" t="str">
            <v>0000146747</v>
          </cell>
        </row>
        <row r="127">
          <cell r="A127" t="str">
            <v>00640898</v>
          </cell>
          <cell r="B127" t="str">
            <v>9554261000</v>
          </cell>
          <cell r="C127" t="str">
            <v>ICB4TARGET0000000062</v>
          </cell>
          <cell r="D127">
            <v>2014</v>
          </cell>
          <cell r="E127">
            <v>10</v>
          </cell>
          <cell r="F127" t="str">
            <v>2014-10-31</v>
          </cell>
          <cell r="G127" t="str">
            <v>PRJ</v>
          </cell>
          <cell r="H127" t="str">
            <v>169</v>
          </cell>
          <cell r="I127" t="str">
            <v>211</v>
          </cell>
          <cell r="K127" t="str">
            <v>000001120</v>
          </cell>
          <cell r="L127" t="str">
            <v>4261000</v>
          </cell>
          <cell r="M127" t="str">
            <v>1113</v>
          </cell>
          <cell r="N127" t="str">
            <v>99920</v>
          </cell>
          <cell r="O127" t="str">
            <v>11404</v>
          </cell>
          <cell r="P127" t="str">
            <v>294</v>
          </cell>
          <cell r="Q127" t="str">
            <v>955</v>
          </cell>
          <cell r="R127" t="str">
            <v>INTERCO BILL W/O</v>
          </cell>
          <cell r="S127" t="str">
            <v>PRA</v>
          </cell>
          <cell r="U127" t="str">
            <v>2014-10-31</v>
          </cell>
          <cell r="V127">
            <v>117.42</v>
          </cell>
          <cell r="W127" t="str">
            <v>UTXECON201</v>
          </cell>
          <cell r="Y127" t="str">
            <v>LEGAL</v>
          </cell>
          <cell r="Z127" t="str">
            <v>ICB3</v>
          </cell>
          <cell r="AB127" t="str">
            <v>ICB</v>
          </cell>
          <cell r="AC127" t="str">
            <v>ICB</v>
          </cell>
          <cell r="AE127" t="str">
            <v>211</v>
          </cell>
          <cell r="AG127" t="str">
            <v>0000141208</v>
          </cell>
        </row>
        <row r="128">
          <cell r="A128" t="str">
            <v>00645858</v>
          </cell>
          <cell r="B128" t="str">
            <v>9554261000</v>
          </cell>
          <cell r="C128" t="str">
            <v>ICB4TARGET0000000062</v>
          </cell>
          <cell r="D128">
            <v>2014</v>
          </cell>
          <cell r="E128">
            <v>11</v>
          </cell>
          <cell r="F128" t="str">
            <v>2014-11-30</v>
          </cell>
          <cell r="G128" t="str">
            <v>PRJ</v>
          </cell>
          <cell r="H128" t="str">
            <v>169</v>
          </cell>
          <cell r="I128" t="str">
            <v>211</v>
          </cell>
          <cell r="K128" t="str">
            <v>000001120</v>
          </cell>
          <cell r="L128" t="str">
            <v>4261000</v>
          </cell>
          <cell r="M128" t="str">
            <v>1113</v>
          </cell>
          <cell r="N128" t="str">
            <v>99920</v>
          </cell>
          <cell r="O128" t="str">
            <v>11404</v>
          </cell>
          <cell r="P128" t="str">
            <v>294</v>
          </cell>
          <cell r="Q128" t="str">
            <v>955</v>
          </cell>
          <cell r="R128" t="str">
            <v>INTERCO BILL W/O</v>
          </cell>
          <cell r="S128" t="str">
            <v>PRA</v>
          </cell>
          <cell r="U128" t="str">
            <v>2014-11-30</v>
          </cell>
          <cell r="V128">
            <v>391.4</v>
          </cell>
          <cell r="W128" t="str">
            <v>UTXECON201</v>
          </cell>
          <cell r="Y128" t="str">
            <v>LEGAL</v>
          </cell>
          <cell r="Z128" t="str">
            <v>ICB3</v>
          </cell>
          <cell r="AB128" t="str">
            <v>ICB</v>
          </cell>
          <cell r="AC128" t="str">
            <v>ICB</v>
          </cell>
          <cell r="AE128" t="str">
            <v>211</v>
          </cell>
          <cell r="AG128" t="str">
            <v>0000140296</v>
          </cell>
        </row>
        <row r="129">
          <cell r="A129" t="str">
            <v>00651445</v>
          </cell>
          <cell r="B129" t="str">
            <v>9554261000</v>
          </cell>
          <cell r="C129" t="str">
            <v>ICB4TARGET0000000062</v>
          </cell>
          <cell r="D129">
            <v>2014</v>
          </cell>
          <cell r="E129">
            <v>12</v>
          </cell>
          <cell r="F129" t="str">
            <v>2014-12-31</v>
          </cell>
          <cell r="G129" t="str">
            <v>PRJ</v>
          </cell>
          <cell r="H129" t="str">
            <v>169</v>
          </cell>
          <cell r="I129" t="str">
            <v>211</v>
          </cell>
          <cell r="K129" t="str">
            <v>000001120</v>
          </cell>
          <cell r="L129" t="str">
            <v>4261000</v>
          </cell>
          <cell r="M129" t="str">
            <v>1113</v>
          </cell>
          <cell r="N129" t="str">
            <v>99920</v>
          </cell>
          <cell r="O129" t="str">
            <v>11404</v>
          </cell>
          <cell r="P129" t="str">
            <v>294</v>
          </cell>
          <cell r="Q129" t="str">
            <v>955</v>
          </cell>
          <cell r="R129" t="str">
            <v>INTERCO BILL W/O</v>
          </cell>
          <cell r="S129" t="str">
            <v>PRA</v>
          </cell>
          <cell r="U129" t="str">
            <v>2014-12-31</v>
          </cell>
          <cell r="V129">
            <v>391.4</v>
          </cell>
          <cell r="W129" t="str">
            <v>UTXECON201</v>
          </cell>
          <cell r="Y129" t="str">
            <v>LEGAL</v>
          </cell>
          <cell r="Z129" t="str">
            <v>ICB3</v>
          </cell>
          <cell r="AB129" t="str">
            <v>ICB</v>
          </cell>
          <cell r="AC129" t="str">
            <v>ICB</v>
          </cell>
          <cell r="AE129" t="str">
            <v>211</v>
          </cell>
          <cell r="AG129" t="str">
            <v>0000151361</v>
          </cell>
        </row>
        <row r="130">
          <cell r="A130" t="str">
            <v>00640319</v>
          </cell>
          <cell r="B130" t="str">
            <v>9554261000</v>
          </cell>
          <cell r="C130" t="str">
            <v>ICB4TARGET0000000063</v>
          </cell>
          <cell r="D130">
            <v>2014</v>
          </cell>
          <cell r="E130">
            <v>10</v>
          </cell>
          <cell r="F130" t="str">
            <v>2014-10-31</v>
          </cell>
          <cell r="G130" t="str">
            <v>PRJ</v>
          </cell>
          <cell r="H130" t="str">
            <v>169</v>
          </cell>
          <cell r="I130" t="str">
            <v>211</v>
          </cell>
          <cell r="K130" t="str">
            <v>000001120</v>
          </cell>
          <cell r="L130" t="str">
            <v>4261000</v>
          </cell>
          <cell r="M130" t="str">
            <v>1113</v>
          </cell>
          <cell r="N130" t="str">
            <v>99920</v>
          </cell>
          <cell r="O130" t="str">
            <v>11404</v>
          </cell>
          <cell r="P130" t="str">
            <v>294</v>
          </cell>
          <cell r="Q130" t="str">
            <v>955</v>
          </cell>
          <cell r="R130" t="str">
            <v>INTERCO BILL W/O</v>
          </cell>
          <cell r="S130" t="str">
            <v>PRA</v>
          </cell>
          <cell r="U130" t="str">
            <v>2014-10-31</v>
          </cell>
          <cell r="V130">
            <v>391.4</v>
          </cell>
          <cell r="W130" t="str">
            <v>UTXECON201</v>
          </cell>
          <cell r="Y130" t="str">
            <v>LEGAL</v>
          </cell>
          <cell r="Z130" t="str">
            <v>ICB3</v>
          </cell>
          <cell r="AB130" t="str">
            <v>ICB</v>
          </cell>
          <cell r="AC130" t="str">
            <v>ICB</v>
          </cell>
          <cell r="AE130" t="str">
            <v>211</v>
          </cell>
          <cell r="AG130" t="str">
            <v>0000141982</v>
          </cell>
        </row>
        <row r="131">
          <cell r="A131" t="str">
            <v>00647722</v>
          </cell>
          <cell r="B131" t="str">
            <v>9554261000</v>
          </cell>
          <cell r="C131" t="str">
            <v>ICB4TARGET0000000063</v>
          </cell>
          <cell r="D131">
            <v>2014</v>
          </cell>
          <cell r="E131">
            <v>11</v>
          </cell>
          <cell r="F131" t="str">
            <v>2014-11-30</v>
          </cell>
          <cell r="G131" t="str">
            <v>PRJ</v>
          </cell>
          <cell r="H131" t="str">
            <v>169</v>
          </cell>
          <cell r="I131" t="str">
            <v>211</v>
          </cell>
          <cell r="K131" t="str">
            <v>000001120</v>
          </cell>
          <cell r="L131" t="str">
            <v>4261000</v>
          </cell>
          <cell r="M131" t="str">
            <v>1113</v>
          </cell>
          <cell r="N131" t="str">
            <v>99920</v>
          </cell>
          <cell r="O131" t="str">
            <v>11404</v>
          </cell>
          <cell r="P131" t="str">
            <v>294</v>
          </cell>
          <cell r="Q131" t="str">
            <v>955</v>
          </cell>
          <cell r="R131" t="str">
            <v>INTERCO BILL W/O</v>
          </cell>
          <cell r="S131" t="str">
            <v>PRA</v>
          </cell>
          <cell r="U131" t="str">
            <v>2014-11-30</v>
          </cell>
          <cell r="V131">
            <v>782.8</v>
          </cell>
          <cell r="W131" t="str">
            <v>UTXECON201</v>
          </cell>
          <cell r="Y131" t="str">
            <v>LEGAL</v>
          </cell>
          <cell r="Z131" t="str">
            <v>ICB3</v>
          </cell>
          <cell r="AB131" t="str">
            <v>ICB</v>
          </cell>
          <cell r="AC131" t="str">
            <v>ICB</v>
          </cell>
          <cell r="AE131" t="str">
            <v>211</v>
          </cell>
          <cell r="AG131" t="str">
            <v>0000141436</v>
          </cell>
        </row>
        <row r="132">
          <cell r="A132" t="str">
            <v>00651446</v>
          </cell>
          <cell r="B132" t="str">
            <v>9554261000</v>
          </cell>
          <cell r="C132" t="str">
            <v>ICB4TARGET0000000063</v>
          </cell>
          <cell r="D132">
            <v>2014</v>
          </cell>
          <cell r="E132">
            <v>12</v>
          </cell>
          <cell r="F132" t="str">
            <v>2014-12-31</v>
          </cell>
          <cell r="G132" t="str">
            <v>PRJ</v>
          </cell>
          <cell r="H132" t="str">
            <v>169</v>
          </cell>
          <cell r="I132" t="str">
            <v>211</v>
          </cell>
          <cell r="K132" t="str">
            <v>000001120</v>
          </cell>
          <cell r="L132" t="str">
            <v>4261000</v>
          </cell>
          <cell r="M132" t="str">
            <v>1113</v>
          </cell>
          <cell r="N132" t="str">
            <v>99920</v>
          </cell>
          <cell r="O132" t="str">
            <v>11404</v>
          </cell>
          <cell r="P132" t="str">
            <v>294</v>
          </cell>
          <cell r="Q132" t="str">
            <v>955</v>
          </cell>
          <cell r="R132" t="str">
            <v>INTERCO BILL W/O</v>
          </cell>
          <cell r="S132" t="str">
            <v>PRA</v>
          </cell>
          <cell r="U132" t="str">
            <v>2014-12-31</v>
          </cell>
          <cell r="V132">
            <v>978.5</v>
          </cell>
          <cell r="W132" t="str">
            <v>UTXECON201</v>
          </cell>
          <cell r="Y132" t="str">
            <v>LEGAL</v>
          </cell>
          <cell r="Z132" t="str">
            <v>ICB3</v>
          </cell>
          <cell r="AB132" t="str">
            <v>ICB</v>
          </cell>
          <cell r="AC132" t="str">
            <v>ICB</v>
          </cell>
          <cell r="AE132" t="str">
            <v>211</v>
          </cell>
          <cell r="AG132" t="str">
            <v>0000151361</v>
          </cell>
        </row>
        <row r="133">
          <cell r="A133" t="str">
            <v>00640897</v>
          </cell>
          <cell r="B133" t="str">
            <v>9554261000</v>
          </cell>
          <cell r="C133" t="str">
            <v>ICB4TARGET0000000064</v>
          </cell>
          <cell r="D133">
            <v>2014</v>
          </cell>
          <cell r="E133">
            <v>10</v>
          </cell>
          <cell r="F133" t="str">
            <v>2014-10-31</v>
          </cell>
          <cell r="G133" t="str">
            <v>PRJ</v>
          </cell>
          <cell r="H133" t="str">
            <v>169</v>
          </cell>
          <cell r="I133" t="str">
            <v>211</v>
          </cell>
          <cell r="K133" t="str">
            <v>000001120</v>
          </cell>
          <cell r="L133" t="str">
            <v>4261000</v>
          </cell>
          <cell r="M133" t="str">
            <v>1113</v>
          </cell>
          <cell r="N133" t="str">
            <v>99920</v>
          </cell>
          <cell r="O133" t="str">
            <v>11404</v>
          </cell>
          <cell r="P133" t="str">
            <v>294</v>
          </cell>
          <cell r="Q133" t="str">
            <v>955</v>
          </cell>
          <cell r="R133" t="str">
            <v>INTERCO BILL W/O</v>
          </cell>
          <cell r="S133" t="str">
            <v>PRA</v>
          </cell>
          <cell r="U133" t="str">
            <v>2014-10-31</v>
          </cell>
          <cell r="V133">
            <v>117.42</v>
          </cell>
          <cell r="W133" t="str">
            <v>UTXECON201</v>
          </cell>
          <cell r="Y133" t="str">
            <v>LEGAL</v>
          </cell>
          <cell r="Z133" t="str">
            <v>ICB3</v>
          </cell>
          <cell r="AB133" t="str">
            <v>ICB</v>
          </cell>
          <cell r="AC133" t="str">
            <v>ICB</v>
          </cell>
          <cell r="AE133" t="str">
            <v>211</v>
          </cell>
          <cell r="AG133" t="str">
            <v>0000142834</v>
          </cell>
        </row>
        <row r="134">
          <cell r="A134" t="str">
            <v>00647723</v>
          </cell>
          <cell r="B134" t="str">
            <v>9554261000</v>
          </cell>
          <cell r="C134" t="str">
            <v>ICB4TARGET0000000064</v>
          </cell>
          <cell r="D134">
            <v>2014</v>
          </cell>
          <cell r="E134">
            <v>11</v>
          </cell>
          <cell r="F134" t="str">
            <v>2014-11-30</v>
          </cell>
          <cell r="G134" t="str">
            <v>PRJ</v>
          </cell>
          <cell r="H134" t="str">
            <v>169</v>
          </cell>
          <cell r="I134" t="str">
            <v>211</v>
          </cell>
          <cell r="K134" t="str">
            <v>000001120</v>
          </cell>
          <cell r="L134" t="str">
            <v>4261000</v>
          </cell>
          <cell r="M134" t="str">
            <v>1113</v>
          </cell>
          <cell r="N134" t="str">
            <v>99920</v>
          </cell>
          <cell r="O134" t="str">
            <v>11404</v>
          </cell>
          <cell r="P134" t="str">
            <v>294</v>
          </cell>
          <cell r="Q134" t="str">
            <v>955</v>
          </cell>
          <cell r="R134" t="str">
            <v>INTERCO BILL W/O</v>
          </cell>
          <cell r="S134" t="str">
            <v>PRA</v>
          </cell>
          <cell r="U134" t="str">
            <v>2014-11-30</v>
          </cell>
          <cell r="V134">
            <v>978.5</v>
          </cell>
          <cell r="W134" t="str">
            <v>UTXECON201</v>
          </cell>
          <cell r="Y134" t="str">
            <v>LEGAL</v>
          </cell>
          <cell r="Z134" t="str">
            <v>ICB3</v>
          </cell>
          <cell r="AB134" t="str">
            <v>ICB</v>
          </cell>
          <cell r="AC134" t="str">
            <v>ICB</v>
          </cell>
          <cell r="AE134" t="str">
            <v>211</v>
          </cell>
          <cell r="AG134" t="str">
            <v>0000143142</v>
          </cell>
        </row>
        <row r="135">
          <cell r="A135" t="str">
            <v>00652903</v>
          </cell>
          <cell r="B135" t="str">
            <v>9554261000</v>
          </cell>
          <cell r="C135" t="str">
            <v>ICB4TARGET0000000064</v>
          </cell>
          <cell r="D135">
            <v>2014</v>
          </cell>
          <cell r="E135">
            <v>12</v>
          </cell>
          <cell r="F135" t="str">
            <v>2014-12-31</v>
          </cell>
          <cell r="G135" t="str">
            <v>PRJ</v>
          </cell>
          <cell r="H135" t="str">
            <v>169</v>
          </cell>
          <cell r="I135" t="str">
            <v>211</v>
          </cell>
          <cell r="K135" t="str">
            <v>000001120</v>
          </cell>
          <cell r="L135" t="str">
            <v>4261000</v>
          </cell>
          <cell r="M135" t="str">
            <v>1113</v>
          </cell>
          <cell r="N135" t="str">
            <v>99920</v>
          </cell>
          <cell r="O135" t="str">
            <v>11404</v>
          </cell>
          <cell r="P135" t="str">
            <v>294</v>
          </cell>
          <cell r="Q135" t="str">
            <v>955</v>
          </cell>
          <cell r="R135" t="str">
            <v>INTERCO BILL W/O</v>
          </cell>
          <cell r="S135" t="str">
            <v>PRA</v>
          </cell>
          <cell r="U135" t="str">
            <v>2014-12-31</v>
          </cell>
          <cell r="V135">
            <v>978.5</v>
          </cell>
          <cell r="W135" t="str">
            <v>UTXECON201</v>
          </cell>
          <cell r="Y135" t="str">
            <v>LEGAL</v>
          </cell>
          <cell r="Z135" t="str">
            <v>ICB3</v>
          </cell>
          <cell r="AB135" t="str">
            <v>ICB</v>
          </cell>
          <cell r="AC135" t="str">
            <v>ICB</v>
          </cell>
          <cell r="AE135" t="str">
            <v>211</v>
          </cell>
          <cell r="AG135" t="str">
            <v>0000151361</v>
          </cell>
        </row>
        <row r="136">
          <cell r="A136" t="str">
            <v>00643252</v>
          </cell>
          <cell r="B136" t="str">
            <v>9554261000</v>
          </cell>
          <cell r="C136" t="str">
            <v>ICB4TARGET0000000065</v>
          </cell>
          <cell r="D136">
            <v>2014</v>
          </cell>
          <cell r="E136">
            <v>10</v>
          </cell>
          <cell r="F136" t="str">
            <v>2014-10-31</v>
          </cell>
          <cell r="G136" t="str">
            <v>PRJ</v>
          </cell>
          <cell r="H136" t="str">
            <v>169</v>
          </cell>
          <cell r="I136" t="str">
            <v>211</v>
          </cell>
          <cell r="K136" t="str">
            <v>000001120</v>
          </cell>
          <cell r="L136" t="str">
            <v>4261000</v>
          </cell>
          <cell r="M136" t="str">
            <v>1113</v>
          </cell>
          <cell r="N136" t="str">
            <v>99920</v>
          </cell>
          <cell r="O136" t="str">
            <v>11404</v>
          </cell>
          <cell r="P136" t="str">
            <v>294</v>
          </cell>
          <cell r="Q136" t="str">
            <v>955</v>
          </cell>
          <cell r="R136" t="str">
            <v>INTERCO BILL W/O</v>
          </cell>
          <cell r="S136" t="str">
            <v>PRA</v>
          </cell>
          <cell r="U136" t="str">
            <v>2014-10-31</v>
          </cell>
          <cell r="V136">
            <v>78.28</v>
          </cell>
          <cell r="W136" t="str">
            <v>UTXECON201</v>
          </cell>
          <cell r="Y136" t="str">
            <v>LEGAL</v>
          </cell>
          <cell r="Z136" t="str">
            <v>ICB3</v>
          </cell>
          <cell r="AB136" t="str">
            <v>ICB</v>
          </cell>
          <cell r="AC136" t="str">
            <v>ICB</v>
          </cell>
          <cell r="AE136" t="str">
            <v>211</v>
          </cell>
          <cell r="AG136" t="str">
            <v>0000142835</v>
          </cell>
        </row>
        <row r="137">
          <cell r="A137" t="str">
            <v>00647375</v>
          </cell>
          <cell r="B137" t="str">
            <v>9554261000</v>
          </cell>
          <cell r="C137" t="str">
            <v>ICB4TARGET0000000065</v>
          </cell>
          <cell r="D137">
            <v>2014</v>
          </cell>
          <cell r="E137">
            <v>11</v>
          </cell>
          <cell r="F137" t="str">
            <v>2014-11-30</v>
          </cell>
          <cell r="G137" t="str">
            <v>PRJ</v>
          </cell>
          <cell r="H137" t="str">
            <v>169</v>
          </cell>
          <cell r="I137" t="str">
            <v>211</v>
          </cell>
          <cell r="K137" t="str">
            <v>000001120</v>
          </cell>
          <cell r="L137" t="str">
            <v>4261000</v>
          </cell>
          <cell r="M137" t="str">
            <v>1113</v>
          </cell>
          <cell r="N137" t="str">
            <v>99920</v>
          </cell>
          <cell r="O137" t="str">
            <v>11404</v>
          </cell>
          <cell r="P137" t="str">
            <v>294</v>
          </cell>
          <cell r="Q137" t="str">
            <v>955</v>
          </cell>
          <cell r="R137" t="str">
            <v>INTERCO BILL W/O</v>
          </cell>
          <cell r="S137" t="str">
            <v>PRA</v>
          </cell>
          <cell r="U137" t="str">
            <v>2014-11-30</v>
          </cell>
          <cell r="V137">
            <v>782.8</v>
          </cell>
          <cell r="W137" t="str">
            <v>UTXECON201</v>
          </cell>
          <cell r="Y137" t="str">
            <v>LEGAL</v>
          </cell>
          <cell r="Z137" t="str">
            <v>ICB3</v>
          </cell>
          <cell r="AB137" t="str">
            <v>ICB</v>
          </cell>
          <cell r="AC137" t="str">
            <v>ICB</v>
          </cell>
          <cell r="AE137" t="str">
            <v>211</v>
          </cell>
          <cell r="AG137" t="str">
            <v>0000144827</v>
          </cell>
        </row>
        <row r="138">
          <cell r="A138" t="str">
            <v>00651194</v>
          </cell>
          <cell r="B138" t="str">
            <v>9554261000</v>
          </cell>
          <cell r="C138" t="str">
            <v>ICB4TARGET0000000065</v>
          </cell>
          <cell r="D138">
            <v>2014</v>
          </cell>
          <cell r="E138">
            <v>12</v>
          </cell>
          <cell r="F138" t="str">
            <v>2014-12-31</v>
          </cell>
          <cell r="G138" t="str">
            <v>PRJ</v>
          </cell>
          <cell r="H138" t="str">
            <v>169</v>
          </cell>
          <cell r="I138" t="str">
            <v>211</v>
          </cell>
          <cell r="K138" t="str">
            <v>000001120</v>
          </cell>
          <cell r="L138" t="str">
            <v>4261000</v>
          </cell>
          <cell r="M138" t="str">
            <v>1113</v>
          </cell>
          <cell r="N138" t="str">
            <v>99920</v>
          </cell>
          <cell r="O138" t="str">
            <v>12397</v>
          </cell>
          <cell r="P138" t="str">
            <v>294</v>
          </cell>
          <cell r="Q138" t="str">
            <v>955</v>
          </cell>
          <cell r="R138" t="str">
            <v>INTERCO BILL W/O</v>
          </cell>
          <cell r="S138" t="str">
            <v>PRA</v>
          </cell>
          <cell r="U138" t="str">
            <v>2014-12-31</v>
          </cell>
          <cell r="V138">
            <v>1957.01</v>
          </cell>
          <cell r="W138" t="str">
            <v>UTXECON201</v>
          </cell>
          <cell r="Y138" t="str">
            <v>LEGAL</v>
          </cell>
          <cell r="Z138" t="str">
            <v>ICB3</v>
          </cell>
          <cell r="AB138" t="str">
            <v>ICB</v>
          </cell>
          <cell r="AC138" t="str">
            <v>ICB</v>
          </cell>
          <cell r="AE138" t="str">
            <v>211</v>
          </cell>
          <cell r="AG138" t="str">
            <v>0000164599</v>
          </cell>
        </row>
        <row r="139">
          <cell r="A139" t="str">
            <v>00640948</v>
          </cell>
          <cell r="B139" t="str">
            <v>9554261000</v>
          </cell>
          <cell r="C139" t="str">
            <v>ICB4TARGET0000000066</v>
          </cell>
          <cell r="D139">
            <v>2014</v>
          </cell>
          <cell r="E139">
            <v>10</v>
          </cell>
          <cell r="F139" t="str">
            <v>2014-10-31</v>
          </cell>
          <cell r="G139" t="str">
            <v>PRJ</v>
          </cell>
          <cell r="H139" t="str">
            <v>169</v>
          </cell>
          <cell r="I139" t="str">
            <v>211</v>
          </cell>
          <cell r="K139" t="str">
            <v>000001120</v>
          </cell>
          <cell r="L139" t="str">
            <v>4261000</v>
          </cell>
          <cell r="M139" t="str">
            <v>1113</v>
          </cell>
          <cell r="N139" t="str">
            <v>99920</v>
          </cell>
          <cell r="O139" t="str">
            <v>11404</v>
          </cell>
          <cell r="P139" t="str">
            <v>294</v>
          </cell>
          <cell r="Q139" t="str">
            <v>955</v>
          </cell>
          <cell r="R139" t="str">
            <v>INTERCO BILL W/O</v>
          </cell>
          <cell r="S139" t="str">
            <v>PRA</v>
          </cell>
          <cell r="U139" t="str">
            <v>2014-10-31</v>
          </cell>
          <cell r="V139">
            <v>391.4</v>
          </cell>
          <cell r="W139" t="str">
            <v>UTXECON201</v>
          </cell>
          <cell r="Y139" t="str">
            <v>LEGAL</v>
          </cell>
          <cell r="Z139" t="str">
            <v>ICB3</v>
          </cell>
          <cell r="AB139" t="str">
            <v>ICB</v>
          </cell>
          <cell r="AC139" t="str">
            <v>ICB</v>
          </cell>
          <cell r="AE139" t="str">
            <v>211</v>
          </cell>
          <cell r="AG139" t="str">
            <v>0000154863</v>
          </cell>
        </row>
        <row r="140">
          <cell r="A140" t="str">
            <v>00647122</v>
          </cell>
          <cell r="B140" t="str">
            <v>9554261000</v>
          </cell>
          <cell r="C140" t="str">
            <v>ICB4TARGET0000000066</v>
          </cell>
          <cell r="D140">
            <v>2014</v>
          </cell>
          <cell r="E140">
            <v>11</v>
          </cell>
          <cell r="F140" t="str">
            <v>2014-11-30</v>
          </cell>
          <cell r="G140" t="str">
            <v>PRJ</v>
          </cell>
          <cell r="H140" t="str">
            <v>169</v>
          </cell>
          <cell r="I140" t="str">
            <v>211</v>
          </cell>
          <cell r="K140" t="str">
            <v>000001120</v>
          </cell>
          <cell r="L140" t="str">
            <v>4261000</v>
          </cell>
          <cell r="M140" t="str">
            <v>1113</v>
          </cell>
          <cell r="N140" t="str">
            <v>99920</v>
          </cell>
          <cell r="O140" t="str">
            <v>11404</v>
          </cell>
          <cell r="P140" t="str">
            <v>294</v>
          </cell>
          <cell r="Q140" t="str">
            <v>955</v>
          </cell>
          <cell r="R140" t="str">
            <v>INTERCO BILL W/O</v>
          </cell>
          <cell r="S140" t="str">
            <v>PRA</v>
          </cell>
          <cell r="U140" t="str">
            <v>2014-11-30</v>
          </cell>
          <cell r="V140">
            <v>391.4</v>
          </cell>
          <cell r="W140" t="str">
            <v>UTXECON201</v>
          </cell>
          <cell r="Y140" t="str">
            <v>LEGAL</v>
          </cell>
          <cell r="Z140" t="str">
            <v>ICB3</v>
          </cell>
          <cell r="AB140" t="str">
            <v>ICB</v>
          </cell>
          <cell r="AC140" t="str">
            <v>ICB</v>
          </cell>
          <cell r="AE140" t="str">
            <v>211</v>
          </cell>
          <cell r="AG140" t="str">
            <v>0000151056</v>
          </cell>
        </row>
        <row r="141">
          <cell r="A141" t="str">
            <v>00652131</v>
          </cell>
          <cell r="B141" t="str">
            <v>9554261000</v>
          </cell>
          <cell r="C141" t="str">
            <v>ICB4TARGET0000000066</v>
          </cell>
          <cell r="D141">
            <v>2014</v>
          </cell>
          <cell r="E141">
            <v>12</v>
          </cell>
          <cell r="F141" t="str">
            <v>2014-12-31</v>
          </cell>
          <cell r="G141" t="str">
            <v>PRJ</v>
          </cell>
          <cell r="H141" t="str">
            <v>169</v>
          </cell>
          <cell r="I141" t="str">
            <v>211</v>
          </cell>
          <cell r="K141" t="str">
            <v>000001120</v>
          </cell>
          <cell r="L141" t="str">
            <v>4261000</v>
          </cell>
          <cell r="M141" t="str">
            <v>1113</v>
          </cell>
          <cell r="N141" t="str">
            <v>99920</v>
          </cell>
          <cell r="O141" t="str">
            <v>11404</v>
          </cell>
          <cell r="P141" t="str">
            <v>294</v>
          </cell>
          <cell r="Q141" t="str">
            <v>955</v>
          </cell>
          <cell r="R141" t="str">
            <v>INTERCO BILL W/O</v>
          </cell>
          <cell r="S141" t="str">
            <v>PRA</v>
          </cell>
          <cell r="U141" t="str">
            <v>2014-12-31</v>
          </cell>
          <cell r="V141">
            <v>234.84</v>
          </cell>
          <cell r="W141" t="str">
            <v>UTXECON201</v>
          </cell>
          <cell r="Y141" t="str">
            <v>LEGAL</v>
          </cell>
          <cell r="Z141" t="str">
            <v>ICB3</v>
          </cell>
          <cell r="AB141" t="str">
            <v>ICB</v>
          </cell>
          <cell r="AC141" t="str">
            <v>ICB</v>
          </cell>
          <cell r="AE141" t="str">
            <v>211</v>
          </cell>
          <cell r="AG141" t="str">
            <v>0000169482</v>
          </cell>
        </row>
        <row r="142">
          <cell r="A142" t="str">
            <v>00644248</v>
          </cell>
          <cell r="B142" t="str">
            <v>9554261000</v>
          </cell>
          <cell r="C142" t="str">
            <v>ICB4TARGET0000000067</v>
          </cell>
          <cell r="D142">
            <v>2014</v>
          </cell>
          <cell r="E142">
            <v>10</v>
          </cell>
          <cell r="F142" t="str">
            <v>2014-10-31</v>
          </cell>
          <cell r="G142" t="str">
            <v>PRJ</v>
          </cell>
          <cell r="H142" t="str">
            <v>169</v>
          </cell>
          <cell r="I142" t="str">
            <v>211</v>
          </cell>
          <cell r="K142" t="str">
            <v>000001120</v>
          </cell>
          <cell r="L142" t="str">
            <v>4261000</v>
          </cell>
          <cell r="M142" t="str">
            <v>1113</v>
          </cell>
          <cell r="N142" t="str">
            <v>99920</v>
          </cell>
          <cell r="O142" t="str">
            <v>11404</v>
          </cell>
          <cell r="P142" t="str">
            <v>294</v>
          </cell>
          <cell r="Q142" t="str">
            <v>955</v>
          </cell>
          <cell r="R142" t="str">
            <v>INTERCO BILL W/O</v>
          </cell>
          <cell r="S142" t="str">
            <v>PRA</v>
          </cell>
          <cell r="U142" t="str">
            <v>2014-10-31</v>
          </cell>
          <cell r="V142">
            <v>782.8</v>
          </cell>
          <cell r="W142" t="str">
            <v>UTXECON201</v>
          </cell>
          <cell r="Y142" t="str">
            <v>LEGAL</v>
          </cell>
          <cell r="Z142" t="str">
            <v>ICB3</v>
          </cell>
          <cell r="AB142" t="str">
            <v>ICB</v>
          </cell>
          <cell r="AC142" t="str">
            <v>ICB</v>
          </cell>
          <cell r="AE142" t="str">
            <v>211</v>
          </cell>
          <cell r="AG142" t="str">
            <v>0000210694</v>
          </cell>
        </row>
        <row r="143">
          <cell r="A143" t="str">
            <v>00644560</v>
          </cell>
          <cell r="B143" t="str">
            <v>9554261000</v>
          </cell>
          <cell r="C143" t="str">
            <v>ICB4TARGET0000000067</v>
          </cell>
          <cell r="D143">
            <v>2014</v>
          </cell>
          <cell r="E143">
            <v>11</v>
          </cell>
          <cell r="F143" t="str">
            <v>2014-11-30</v>
          </cell>
          <cell r="G143" t="str">
            <v>PRJ</v>
          </cell>
          <cell r="H143" t="str">
            <v>169</v>
          </cell>
          <cell r="I143" t="str">
            <v>211</v>
          </cell>
          <cell r="K143" t="str">
            <v>000001120</v>
          </cell>
          <cell r="L143" t="str">
            <v>4261000</v>
          </cell>
          <cell r="M143" t="str">
            <v>1113</v>
          </cell>
          <cell r="N143" t="str">
            <v>99920</v>
          </cell>
          <cell r="O143" t="str">
            <v>11404</v>
          </cell>
          <cell r="P143" t="str">
            <v>294</v>
          </cell>
          <cell r="Q143" t="str">
            <v>955</v>
          </cell>
          <cell r="R143" t="str">
            <v>INTERCO BILL W/O</v>
          </cell>
          <cell r="S143" t="str">
            <v>PRA</v>
          </cell>
          <cell r="U143" t="str">
            <v>2014-11-30</v>
          </cell>
          <cell r="V143">
            <v>78.28</v>
          </cell>
          <cell r="W143" t="str">
            <v>UTXECON201</v>
          </cell>
          <cell r="Y143" t="str">
            <v>LEGAL</v>
          </cell>
          <cell r="Z143" t="str">
            <v>ICB3</v>
          </cell>
          <cell r="AB143" t="str">
            <v>ICB</v>
          </cell>
          <cell r="AC143" t="str">
            <v>ICB</v>
          </cell>
          <cell r="AE143" t="str">
            <v>211</v>
          </cell>
          <cell r="AG143" t="str">
            <v>0000160753</v>
          </cell>
        </row>
        <row r="144">
          <cell r="A144" t="str">
            <v>00651191</v>
          </cell>
          <cell r="B144" t="str">
            <v>9554261000</v>
          </cell>
          <cell r="C144" t="str">
            <v>ICB4TARGET0000000067</v>
          </cell>
          <cell r="D144">
            <v>2014</v>
          </cell>
          <cell r="E144">
            <v>12</v>
          </cell>
          <cell r="F144" t="str">
            <v>2014-12-31</v>
          </cell>
          <cell r="G144" t="str">
            <v>PRJ</v>
          </cell>
          <cell r="H144" t="str">
            <v>169</v>
          </cell>
          <cell r="I144" t="str">
            <v>211</v>
          </cell>
          <cell r="K144" t="str">
            <v>000001120</v>
          </cell>
          <cell r="L144" t="str">
            <v>4261000</v>
          </cell>
          <cell r="M144" t="str">
            <v>1113</v>
          </cell>
          <cell r="N144" t="str">
            <v>99920</v>
          </cell>
          <cell r="O144" t="str">
            <v>11404</v>
          </cell>
          <cell r="P144" t="str">
            <v>294</v>
          </cell>
          <cell r="Q144" t="str">
            <v>955</v>
          </cell>
          <cell r="R144" t="str">
            <v>INTERCO BILL W/O</v>
          </cell>
          <cell r="S144" t="str">
            <v>PRA</v>
          </cell>
          <cell r="U144" t="str">
            <v>2014-12-31</v>
          </cell>
          <cell r="V144">
            <v>156.56</v>
          </cell>
          <cell r="W144" t="str">
            <v>UTXECON201</v>
          </cell>
          <cell r="Y144" t="str">
            <v>LEGAL</v>
          </cell>
          <cell r="Z144" t="str">
            <v>ICB3</v>
          </cell>
          <cell r="AB144" t="str">
            <v>ICB</v>
          </cell>
          <cell r="AC144" t="str">
            <v>ICB</v>
          </cell>
          <cell r="AE144" t="str">
            <v>211</v>
          </cell>
          <cell r="AG144" t="str">
            <v>0000210695</v>
          </cell>
        </row>
        <row r="145">
          <cell r="A145" t="str">
            <v>00640323</v>
          </cell>
          <cell r="B145" t="str">
            <v>9554261000</v>
          </cell>
          <cell r="C145" t="str">
            <v>ICB4TARGET0000000068</v>
          </cell>
          <cell r="D145">
            <v>2014</v>
          </cell>
          <cell r="E145">
            <v>10</v>
          </cell>
          <cell r="F145" t="str">
            <v>2014-10-31</v>
          </cell>
          <cell r="G145" t="str">
            <v>PRJ</v>
          </cell>
          <cell r="H145" t="str">
            <v>169</v>
          </cell>
          <cell r="I145" t="str">
            <v>211</v>
          </cell>
          <cell r="K145" t="str">
            <v>000001120</v>
          </cell>
          <cell r="L145" t="str">
            <v>4261000</v>
          </cell>
          <cell r="M145" t="str">
            <v>1113</v>
          </cell>
          <cell r="N145" t="str">
            <v>99920</v>
          </cell>
          <cell r="O145" t="str">
            <v>11404</v>
          </cell>
          <cell r="P145" t="str">
            <v>294</v>
          </cell>
          <cell r="Q145" t="str">
            <v>955</v>
          </cell>
          <cell r="R145" t="str">
            <v>INTERCO BILL W/O</v>
          </cell>
          <cell r="S145" t="str">
            <v>PRA</v>
          </cell>
          <cell r="U145" t="str">
            <v>2014-10-31</v>
          </cell>
          <cell r="V145">
            <v>195.7</v>
          </cell>
          <cell r="W145" t="str">
            <v>UTXECON201</v>
          </cell>
          <cell r="Y145" t="str">
            <v>LEGAL</v>
          </cell>
          <cell r="Z145" t="str">
            <v>ICB3</v>
          </cell>
          <cell r="AB145" t="str">
            <v>ICB</v>
          </cell>
          <cell r="AC145" t="str">
            <v>ICB</v>
          </cell>
          <cell r="AE145" t="str">
            <v>211</v>
          </cell>
          <cell r="AG145" t="str">
            <v>0000223627</v>
          </cell>
        </row>
        <row r="146">
          <cell r="A146" t="str">
            <v>00648537</v>
          </cell>
          <cell r="B146" t="str">
            <v>9554261000</v>
          </cell>
          <cell r="C146" t="str">
            <v>ICB4TARGET0000000068</v>
          </cell>
          <cell r="D146">
            <v>2014</v>
          </cell>
          <cell r="E146">
            <v>11</v>
          </cell>
          <cell r="F146" t="str">
            <v>2014-11-30</v>
          </cell>
          <cell r="G146" t="str">
            <v>PRJ</v>
          </cell>
          <cell r="H146" t="str">
            <v>169</v>
          </cell>
          <cell r="I146" t="str">
            <v>211</v>
          </cell>
          <cell r="K146" t="str">
            <v>000001120</v>
          </cell>
          <cell r="L146" t="str">
            <v>4261000</v>
          </cell>
          <cell r="M146" t="str">
            <v>1113</v>
          </cell>
          <cell r="N146" t="str">
            <v>99920</v>
          </cell>
          <cell r="O146" t="str">
            <v>11404</v>
          </cell>
          <cell r="P146" t="str">
            <v>294</v>
          </cell>
          <cell r="Q146" t="str">
            <v>955</v>
          </cell>
          <cell r="R146" t="str">
            <v>INTERCO BILL W/O</v>
          </cell>
          <cell r="S146" t="str">
            <v>PRA</v>
          </cell>
          <cell r="U146" t="str">
            <v>2014-11-30</v>
          </cell>
          <cell r="V146">
            <v>1174.21</v>
          </cell>
          <cell r="W146" t="str">
            <v>UTXECON201</v>
          </cell>
          <cell r="Y146" t="str">
            <v>LEGAL</v>
          </cell>
          <cell r="Z146" t="str">
            <v>ICB3</v>
          </cell>
          <cell r="AB146" t="str">
            <v>ICB</v>
          </cell>
          <cell r="AC146" t="str">
            <v>ICB</v>
          </cell>
          <cell r="AE146" t="str">
            <v>211</v>
          </cell>
          <cell r="AG146" t="str">
            <v>0000169483</v>
          </cell>
        </row>
        <row r="147">
          <cell r="A147" t="str">
            <v>00651645</v>
          </cell>
          <cell r="B147" t="str">
            <v>9554261000</v>
          </cell>
          <cell r="C147" t="str">
            <v>ICB4TARGET0000000068</v>
          </cell>
          <cell r="D147">
            <v>2014</v>
          </cell>
          <cell r="E147">
            <v>12</v>
          </cell>
          <cell r="F147" t="str">
            <v>2014-12-31</v>
          </cell>
          <cell r="G147" t="str">
            <v>PRJ</v>
          </cell>
          <cell r="H147" t="str">
            <v>169</v>
          </cell>
          <cell r="I147" t="str">
            <v>211</v>
          </cell>
          <cell r="K147" t="str">
            <v>000001120</v>
          </cell>
          <cell r="L147" t="str">
            <v>4261000</v>
          </cell>
          <cell r="M147" t="str">
            <v>1113</v>
          </cell>
          <cell r="N147" t="str">
            <v>99920</v>
          </cell>
          <cell r="O147" t="str">
            <v>12397</v>
          </cell>
          <cell r="P147" t="str">
            <v>294</v>
          </cell>
          <cell r="Q147" t="str">
            <v>955</v>
          </cell>
          <cell r="R147" t="str">
            <v>INTERCO BILL W/O</v>
          </cell>
          <cell r="S147" t="str">
            <v>PRA</v>
          </cell>
          <cell r="U147" t="str">
            <v>2014-12-31</v>
          </cell>
          <cell r="V147">
            <v>1291.6300000000001</v>
          </cell>
          <cell r="W147" t="str">
            <v>UTXECON201</v>
          </cell>
          <cell r="Y147" t="str">
            <v>LEGAL</v>
          </cell>
          <cell r="Z147" t="str">
            <v>ICB3</v>
          </cell>
          <cell r="AB147" t="str">
            <v>ICB</v>
          </cell>
          <cell r="AC147" t="str">
            <v>ICB</v>
          </cell>
          <cell r="AE147" t="str">
            <v>211</v>
          </cell>
          <cell r="AG147" t="str">
            <v>0000225954</v>
          </cell>
        </row>
        <row r="148">
          <cell r="A148" t="str">
            <v>00643209</v>
          </cell>
          <cell r="B148" t="str">
            <v>9554261000</v>
          </cell>
          <cell r="C148" t="str">
            <v>ICB4TARGET0000000069</v>
          </cell>
          <cell r="D148">
            <v>2014</v>
          </cell>
          <cell r="E148">
            <v>10</v>
          </cell>
          <cell r="F148" t="str">
            <v>2014-10-31</v>
          </cell>
          <cell r="G148" t="str">
            <v>PRJ</v>
          </cell>
          <cell r="H148" t="str">
            <v>169</v>
          </cell>
          <cell r="I148" t="str">
            <v>211</v>
          </cell>
          <cell r="K148" t="str">
            <v>000001120</v>
          </cell>
          <cell r="L148" t="str">
            <v>4261000</v>
          </cell>
          <cell r="M148" t="str">
            <v>1113</v>
          </cell>
          <cell r="N148" t="str">
            <v>99920</v>
          </cell>
          <cell r="O148" t="str">
            <v>11404</v>
          </cell>
          <cell r="P148" t="str">
            <v>294</v>
          </cell>
          <cell r="Q148" t="str">
            <v>955</v>
          </cell>
          <cell r="R148" t="str">
            <v>INTERCO BILL W/O</v>
          </cell>
          <cell r="S148" t="str">
            <v>PRA</v>
          </cell>
          <cell r="U148" t="str">
            <v>2014-10-31</v>
          </cell>
          <cell r="V148">
            <v>195.7</v>
          </cell>
          <cell r="W148" t="str">
            <v>UTXECON201</v>
          </cell>
          <cell r="Y148" t="str">
            <v>LEGAL</v>
          </cell>
          <cell r="Z148" t="str">
            <v>ICB3</v>
          </cell>
          <cell r="AB148" t="str">
            <v>ICB</v>
          </cell>
          <cell r="AC148" t="str">
            <v>ICB</v>
          </cell>
          <cell r="AE148" t="str">
            <v>211</v>
          </cell>
          <cell r="AG148" t="str">
            <v>0000229362</v>
          </cell>
        </row>
        <row r="149">
          <cell r="A149" t="str">
            <v>00647254</v>
          </cell>
          <cell r="B149" t="str">
            <v>9554261000</v>
          </cell>
          <cell r="C149" t="str">
            <v>ICB4TARGET0000000069</v>
          </cell>
          <cell r="D149">
            <v>2014</v>
          </cell>
          <cell r="E149">
            <v>11</v>
          </cell>
          <cell r="F149" t="str">
            <v>2014-11-30</v>
          </cell>
          <cell r="G149" t="str">
            <v>PRJ</v>
          </cell>
          <cell r="H149" t="str">
            <v>169</v>
          </cell>
          <cell r="I149" t="str">
            <v>211</v>
          </cell>
          <cell r="K149" t="str">
            <v>000001120</v>
          </cell>
          <cell r="L149" t="str">
            <v>4261000</v>
          </cell>
          <cell r="M149" t="str">
            <v>1113</v>
          </cell>
          <cell r="N149" t="str">
            <v>99920</v>
          </cell>
          <cell r="O149" t="str">
            <v>11404</v>
          </cell>
          <cell r="P149" t="str">
            <v>294</v>
          </cell>
          <cell r="Q149" t="str">
            <v>955</v>
          </cell>
          <cell r="R149" t="str">
            <v>INTERCO BILL W/O</v>
          </cell>
          <cell r="S149" t="str">
            <v>PRA</v>
          </cell>
          <cell r="U149" t="str">
            <v>2014-11-30</v>
          </cell>
          <cell r="V149">
            <v>1565.61</v>
          </cell>
          <cell r="W149" t="str">
            <v>UTXECON201</v>
          </cell>
          <cell r="Y149" t="str">
            <v>LEGAL</v>
          </cell>
          <cell r="Z149" t="str">
            <v>ICB3</v>
          </cell>
          <cell r="AB149" t="str">
            <v>ICB</v>
          </cell>
          <cell r="AC149" t="str">
            <v>ICB</v>
          </cell>
          <cell r="AE149" t="str">
            <v>211</v>
          </cell>
          <cell r="AG149" t="str">
            <v>0000201315</v>
          </cell>
        </row>
        <row r="150">
          <cell r="A150" t="str">
            <v>00651447</v>
          </cell>
          <cell r="B150" t="str">
            <v>9554261000</v>
          </cell>
          <cell r="C150" t="str">
            <v>ICB4TARGET0000000069</v>
          </cell>
          <cell r="D150">
            <v>2014</v>
          </cell>
          <cell r="E150">
            <v>12</v>
          </cell>
          <cell r="F150" t="str">
            <v>2014-12-31</v>
          </cell>
          <cell r="G150" t="str">
            <v>PRJ</v>
          </cell>
          <cell r="H150" t="str">
            <v>169</v>
          </cell>
          <cell r="I150" t="str">
            <v>211</v>
          </cell>
          <cell r="K150" t="str">
            <v>000001120</v>
          </cell>
          <cell r="L150" t="str">
            <v>4261000</v>
          </cell>
          <cell r="M150" t="str">
            <v>1113</v>
          </cell>
          <cell r="N150" t="str">
            <v>99920</v>
          </cell>
          <cell r="O150" t="str">
            <v>11404</v>
          </cell>
          <cell r="P150" t="str">
            <v>294</v>
          </cell>
          <cell r="Q150" t="str">
            <v>955</v>
          </cell>
          <cell r="R150" t="str">
            <v>INTERCO BILL W/O</v>
          </cell>
          <cell r="S150" t="str">
            <v>PRA</v>
          </cell>
          <cell r="U150" t="str">
            <v>2014-12-31</v>
          </cell>
          <cell r="V150">
            <v>391.4</v>
          </cell>
          <cell r="W150" t="str">
            <v>UTXECON201</v>
          </cell>
          <cell r="Y150" t="str">
            <v>LEGAL</v>
          </cell>
          <cell r="Z150" t="str">
            <v>ICB3</v>
          </cell>
          <cell r="AB150" t="str">
            <v>ICB</v>
          </cell>
          <cell r="AC150" t="str">
            <v>ICB</v>
          </cell>
          <cell r="AE150" t="str">
            <v>211</v>
          </cell>
          <cell r="AG150" t="str">
            <v>0000236011</v>
          </cell>
        </row>
        <row r="151">
          <cell r="A151" t="str">
            <v>00643372</v>
          </cell>
          <cell r="B151" t="str">
            <v>9554261000</v>
          </cell>
          <cell r="C151" t="str">
            <v>ICB4TARGET0000000070</v>
          </cell>
          <cell r="D151">
            <v>2014</v>
          </cell>
          <cell r="E151">
            <v>10</v>
          </cell>
          <cell r="F151" t="str">
            <v>2014-10-31</v>
          </cell>
          <cell r="G151" t="str">
            <v>PRJ</v>
          </cell>
          <cell r="H151" t="str">
            <v>169</v>
          </cell>
          <cell r="I151" t="str">
            <v>211</v>
          </cell>
          <cell r="K151" t="str">
            <v>000001120</v>
          </cell>
          <cell r="L151" t="str">
            <v>4261000</v>
          </cell>
          <cell r="M151" t="str">
            <v>1113</v>
          </cell>
          <cell r="N151" t="str">
            <v>99920</v>
          </cell>
          <cell r="O151" t="str">
            <v>11404</v>
          </cell>
          <cell r="P151" t="str">
            <v>294</v>
          </cell>
          <cell r="Q151" t="str">
            <v>955</v>
          </cell>
          <cell r="R151" t="str">
            <v>INTERCO BILL W/O</v>
          </cell>
          <cell r="S151" t="str">
            <v>PRA</v>
          </cell>
          <cell r="U151" t="str">
            <v>2014-10-31</v>
          </cell>
          <cell r="V151">
            <v>234.84</v>
          </cell>
          <cell r="W151" t="str">
            <v>UTXECON201</v>
          </cell>
          <cell r="Y151" t="str">
            <v>LEGAL</v>
          </cell>
          <cell r="Z151" t="str">
            <v>ICB3</v>
          </cell>
          <cell r="AB151" t="str">
            <v>ICB</v>
          </cell>
          <cell r="AC151" t="str">
            <v>ICB</v>
          </cell>
          <cell r="AE151" t="str">
            <v>211</v>
          </cell>
          <cell r="AG151" t="str">
            <v>0000239199</v>
          </cell>
        </row>
        <row r="152">
          <cell r="A152" t="str">
            <v>00647720</v>
          </cell>
          <cell r="B152" t="str">
            <v>9554261000</v>
          </cell>
          <cell r="C152" t="str">
            <v>ICB4TARGET0000000070</v>
          </cell>
          <cell r="D152">
            <v>2014</v>
          </cell>
          <cell r="E152">
            <v>11</v>
          </cell>
          <cell r="F152" t="str">
            <v>2014-11-30</v>
          </cell>
          <cell r="G152" t="str">
            <v>PRJ</v>
          </cell>
          <cell r="H152" t="str">
            <v>169</v>
          </cell>
          <cell r="I152" t="str">
            <v>211</v>
          </cell>
          <cell r="K152" t="str">
            <v>000001120</v>
          </cell>
          <cell r="L152" t="str">
            <v>4261000</v>
          </cell>
          <cell r="M152" t="str">
            <v>1113</v>
          </cell>
          <cell r="N152" t="str">
            <v>99920</v>
          </cell>
          <cell r="O152" t="str">
            <v>11404</v>
          </cell>
          <cell r="P152" t="str">
            <v>294</v>
          </cell>
          <cell r="Q152" t="str">
            <v>955</v>
          </cell>
          <cell r="R152" t="str">
            <v>INTERCO BILL W/O</v>
          </cell>
          <cell r="S152" t="str">
            <v>PRA</v>
          </cell>
          <cell r="U152" t="str">
            <v>2014-11-30</v>
          </cell>
          <cell r="V152">
            <v>195.7</v>
          </cell>
          <cell r="W152" t="str">
            <v>UTXECON201</v>
          </cell>
          <cell r="Y152" t="str">
            <v>LEGAL</v>
          </cell>
          <cell r="Z152" t="str">
            <v>ICB3</v>
          </cell>
          <cell r="AB152" t="str">
            <v>ICB</v>
          </cell>
          <cell r="AC152" t="str">
            <v>ICB</v>
          </cell>
          <cell r="AE152" t="str">
            <v>211</v>
          </cell>
          <cell r="AG152" t="str">
            <v>0000203985</v>
          </cell>
        </row>
        <row r="153">
          <cell r="A153" t="str">
            <v>00652133</v>
          </cell>
          <cell r="B153" t="str">
            <v>9554261000</v>
          </cell>
          <cell r="C153" t="str">
            <v>ICB4TARGET0000000070</v>
          </cell>
          <cell r="D153">
            <v>2014</v>
          </cell>
          <cell r="E153">
            <v>12</v>
          </cell>
          <cell r="F153" t="str">
            <v>2014-12-31</v>
          </cell>
          <cell r="G153" t="str">
            <v>PRJ</v>
          </cell>
          <cell r="H153" t="str">
            <v>169</v>
          </cell>
          <cell r="I153" t="str">
            <v>211</v>
          </cell>
          <cell r="K153" t="str">
            <v>000001120</v>
          </cell>
          <cell r="L153" t="str">
            <v>4261000</v>
          </cell>
          <cell r="M153" t="str">
            <v>1113</v>
          </cell>
          <cell r="N153" t="str">
            <v>99920</v>
          </cell>
          <cell r="O153" t="str">
            <v>11404</v>
          </cell>
          <cell r="P153" t="str">
            <v>294</v>
          </cell>
          <cell r="Q153" t="str">
            <v>955</v>
          </cell>
          <cell r="R153" t="str">
            <v>INTERCO BILL W/O</v>
          </cell>
          <cell r="S153" t="str">
            <v>PRA</v>
          </cell>
          <cell r="U153" t="str">
            <v>2014-12-31</v>
          </cell>
          <cell r="V153">
            <v>513.91</v>
          </cell>
          <cell r="W153" t="str">
            <v>UTXECON201</v>
          </cell>
          <cell r="Y153" t="str">
            <v>LEGAL</v>
          </cell>
          <cell r="Z153" t="str">
            <v>ICB3</v>
          </cell>
          <cell r="AB153" t="str">
            <v>ICB</v>
          </cell>
          <cell r="AC153" t="str">
            <v>ICB</v>
          </cell>
          <cell r="AE153" t="str">
            <v>211</v>
          </cell>
          <cell r="AG153" t="str">
            <v>0000264440</v>
          </cell>
        </row>
        <row r="154">
          <cell r="A154" t="str">
            <v>00643215</v>
          </cell>
          <cell r="B154" t="str">
            <v>9554261000</v>
          </cell>
          <cell r="C154" t="str">
            <v>ICB4TARGET0000000071</v>
          </cell>
          <cell r="D154">
            <v>2014</v>
          </cell>
          <cell r="E154">
            <v>10</v>
          </cell>
          <cell r="F154" t="str">
            <v>2014-10-31</v>
          </cell>
          <cell r="G154" t="str">
            <v>PRJ</v>
          </cell>
          <cell r="H154" t="str">
            <v>169</v>
          </cell>
          <cell r="I154" t="str">
            <v>211</v>
          </cell>
          <cell r="K154" t="str">
            <v>000001120</v>
          </cell>
          <cell r="L154" t="str">
            <v>4261000</v>
          </cell>
          <cell r="M154" t="str">
            <v>1113</v>
          </cell>
          <cell r="N154" t="str">
            <v>99920</v>
          </cell>
          <cell r="O154" t="str">
            <v>11404</v>
          </cell>
          <cell r="P154" t="str">
            <v>294</v>
          </cell>
          <cell r="Q154" t="str">
            <v>955</v>
          </cell>
          <cell r="R154" t="str">
            <v>INTERCO BILL W/O</v>
          </cell>
          <cell r="S154" t="str">
            <v>PRA</v>
          </cell>
          <cell r="U154" t="str">
            <v>2014-10-31</v>
          </cell>
          <cell r="V154">
            <v>58.71</v>
          </cell>
          <cell r="W154" t="str">
            <v>UTXECON201</v>
          </cell>
          <cell r="Y154" t="str">
            <v>LEGAL</v>
          </cell>
          <cell r="Z154" t="str">
            <v>ICB3</v>
          </cell>
          <cell r="AB154" t="str">
            <v>ICB</v>
          </cell>
          <cell r="AC154" t="str">
            <v>ICB</v>
          </cell>
          <cell r="AE154" t="str">
            <v>211</v>
          </cell>
          <cell r="AG154" t="str">
            <v>0000244713</v>
          </cell>
        </row>
        <row r="155">
          <cell r="A155" t="str">
            <v>00645856</v>
          </cell>
          <cell r="B155" t="str">
            <v>9554261000</v>
          </cell>
          <cell r="C155" t="str">
            <v>ICB4TARGET0000000071</v>
          </cell>
          <cell r="D155">
            <v>2014</v>
          </cell>
          <cell r="E155">
            <v>11</v>
          </cell>
          <cell r="F155" t="str">
            <v>2014-11-30</v>
          </cell>
          <cell r="G155" t="str">
            <v>PRJ</v>
          </cell>
          <cell r="H155" t="str">
            <v>169</v>
          </cell>
          <cell r="I155" t="str">
            <v>211</v>
          </cell>
          <cell r="K155" t="str">
            <v>000001120</v>
          </cell>
          <cell r="L155" t="str">
            <v>4261000</v>
          </cell>
          <cell r="M155" t="str">
            <v>1113</v>
          </cell>
          <cell r="N155" t="str">
            <v>99920</v>
          </cell>
          <cell r="O155" t="str">
            <v>11404</v>
          </cell>
          <cell r="P155" t="str">
            <v>294</v>
          </cell>
          <cell r="Q155" t="str">
            <v>955</v>
          </cell>
          <cell r="R155" t="str">
            <v>INTERCO BILL W/O</v>
          </cell>
          <cell r="S155" t="str">
            <v>PRA</v>
          </cell>
          <cell r="U155" t="str">
            <v>2014-11-30</v>
          </cell>
          <cell r="V155">
            <v>39.14</v>
          </cell>
          <cell r="W155" t="str">
            <v>UTXECON201</v>
          </cell>
          <cell r="Y155" t="str">
            <v>LEGAL</v>
          </cell>
          <cell r="Z155" t="str">
            <v>ICB3</v>
          </cell>
          <cell r="AB155" t="str">
            <v>ICB</v>
          </cell>
          <cell r="AC155" t="str">
            <v>ICB</v>
          </cell>
          <cell r="AE155" t="str">
            <v>211</v>
          </cell>
          <cell r="AG155" t="str">
            <v>0000236786</v>
          </cell>
        </row>
        <row r="156">
          <cell r="A156" t="str">
            <v>00651294</v>
          </cell>
          <cell r="B156" t="str">
            <v>9554261000</v>
          </cell>
          <cell r="C156" t="str">
            <v>ICB4TARGET0000000071</v>
          </cell>
          <cell r="D156">
            <v>2014</v>
          </cell>
          <cell r="E156">
            <v>12</v>
          </cell>
          <cell r="F156" t="str">
            <v>2014-12-31</v>
          </cell>
          <cell r="G156" t="str">
            <v>PRJ</v>
          </cell>
          <cell r="H156" t="str">
            <v>169</v>
          </cell>
          <cell r="I156" t="str">
            <v>211</v>
          </cell>
          <cell r="K156" t="str">
            <v>000001120</v>
          </cell>
          <cell r="L156" t="str">
            <v>4261000</v>
          </cell>
          <cell r="M156" t="str">
            <v>1113</v>
          </cell>
          <cell r="N156" t="str">
            <v>99920</v>
          </cell>
          <cell r="O156" t="str">
            <v>11404</v>
          </cell>
          <cell r="P156" t="str">
            <v>294</v>
          </cell>
          <cell r="Q156" t="str">
            <v>955</v>
          </cell>
          <cell r="R156" t="str">
            <v>INTERCO BILL W/O</v>
          </cell>
          <cell r="S156" t="str">
            <v>PRA</v>
          </cell>
          <cell r="U156" t="str">
            <v>2014-12-31</v>
          </cell>
          <cell r="V156">
            <v>391.4</v>
          </cell>
          <cell r="W156" t="str">
            <v>UTXECON201</v>
          </cell>
          <cell r="Y156" t="str">
            <v>LEGAL</v>
          </cell>
          <cell r="Z156" t="str">
            <v>ICB3</v>
          </cell>
          <cell r="AB156" t="str">
            <v>ICB</v>
          </cell>
          <cell r="AC156" t="str">
            <v>ICB</v>
          </cell>
          <cell r="AE156" t="str">
            <v>211</v>
          </cell>
          <cell r="AG156" t="str">
            <v>0000290858</v>
          </cell>
        </row>
        <row r="157">
          <cell r="A157" t="str">
            <v>00642077</v>
          </cell>
          <cell r="B157" t="str">
            <v>9554261000</v>
          </cell>
          <cell r="C157" t="str">
            <v>ICB4TARGET0000000072</v>
          </cell>
          <cell r="D157">
            <v>2014</v>
          </cell>
          <cell r="E157">
            <v>10</v>
          </cell>
          <cell r="F157" t="str">
            <v>2014-10-31</v>
          </cell>
          <cell r="G157" t="str">
            <v>PRJ</v>
          </cell>
          <cell r="H157" t="str">
            <v>169</v>
          </cell>
          <cell r="I157" t="str">
            <v>211</v>
          </cell>
          <cell r="K157" t="str">
            <v>000001120</v>
          </cell>
          <cell r="L157" t="str">
            <v>4261000</v>
          </cell>
          <cell r="M157" t="str">
            <v>1113</v>
          </cell>
          <cell r="N157" t="str">
            <v>99920</v>
          </cell>
          <cell r="O157" t="str">
            <v>11404</v>
          </cell>
          <cell r="P157" t="str">
            <v>294</v>
          </cell>
          <cell r="Q157" t="str">
            <v>955</v>
          </cell>
          <cell r="R157" t="str">
            <v>INTERCO BILL W/O</v>
          </cell>
          <cell r="S157" t="str">
            <v>PRA</v>
          </cell>
          <cell r="U157" t="str">
            <v>2014-10-31</v>
          </cell>
          <cell r="V157">
            <v>58.71</v>
          </cell>
          <cell r="W157" t="str">
            <v>UTXECON201</v>
          </cell>
          <cell r="Y157" t="str">
            <v>LEGAL</v>
          </cell>
          <cell r="Z157" t="str">
            <v>ICB3</v>
          </cell>
          <cell r="AB157" t="str">
            <v>ICB</v>
          </cell>
          <cell r="AC157" t="str">
            <v>ICB</v>
          </cell>
          <cell r="AE157" t="str">
            <v>211</v>
          </cell>
          <cell r="AG157" t="str">
            <v>0000250581</v>
          </cell>
        </row>
        <row r="158">
          <cell r="A158" t="str">
            <v>00647381</v>
          </cell>
          <cell r="B158" t="str">
            <v>9554261000</v>
          </cell>
          <cell r="C158" t="str">
            <v>ICB4TARGET0000000072</v>
          </cell>
          <cell r="D158">
            <v>2014</v>
          </cell>
          <cell r="E158">
            <v>11</v>
          </cell>
          <cell r="F158" t="str">
            <v>2014-11-30</v>
          </cell>
          <cell r="G158" t="str">
            <v>PRJ</v>
          </cell>
          <cell r="H158" t="str">
            <v>169</v>
          </cell>
          <cell r="I158" t="str">
            <v>211</v>
          </cell>
          <cell r="K158" t="str">
            <v>000001120</v>
          </cell>
          <cell r="L158" t="str">
            <v>4261000</v>
          </cell>
          <cell r="M158" t="str">
            <v>1113</v>
          </cell>
          <cell r="N158" t="str">
            <v>99920</v>
          </cell>
          <cell r="O158" t="str">
            <v>11404</v>
          </cell>
          <cell r="P158" t="str">
            <v>294</v>
          </cell>
          <cell r="Q158" t="str">
            <v>955</v>
          </cell>
          <cell r="R158" t="str">
            <v>INTERCO BILL W/O</v>
          </cell>
          <cell r="S158" t="str">
            <v>PRA</v>
          </cell>
          <cell r="U158" t="str">
            <v>2014-11-30</v>
          </cell>
          <cell r="V158">
            <v>978.5</v>
          </cell>
          <cell r="W158" t="str">
            <v>UTXECON201</v>
          </cell>
          <cell r="Y158" t="str">
            <v>LEGAL</v>
          </cell>
          <cell r="Z158" t="str">
            <v>ICB3</v>
          </cell>
          <cell r="AB158" t="str">
            <v>ICB</v>
          </cell>
          <cell r="AC158" t="str">
            <v>ICB</v>
          </cell>
          <cell r="AE158" t="str">
            <v>211</v>
          </cell>
          <cell r="AG158" t="str">
            <v>0000245573</v>
          </cell>
        </row>
        <row r="159">
          <cell r="A159" t="str">
            <v>00651295</v>
          </cell>
          <cell r="B159" t="str">
            <v>9554261000</v>
          </cell>
          <cell r="C159" t="str">
            <v>ICB4TARGET0000000072</v>
          </cell>
          <cell r="D159">
            <v>2014</v>
          </cell>
          <cell r="E159">
            <v>12</v>
          </cell>
          <cell r="F159" t="str">
            <v>2014-12-31</v>
          </cell>
          <cell r="G159" t="str">
            <v>PRJ</v>
          </cell>
          <cell r="H159" t="str">
            <v>169</v>
          </cell>
          <cell r="I159" t="str">
            <v>211</v>
          </cell>
          <cell r="K159" t="str">
            <v>000001120</v>
          </cell>
          <cell r="L159" t="str">
            <v>4261000</v>
          </cell>
          <cell r="M159" t="str">
            <v>1113</v>
          </cell>
          <cell r="N159" t="str">
            <v>99920</v>
          </cell>
          <cell r="O159" t="str">
            <v>11404</v>
          </cell>
          <cell r="P159" t="str">
            <v>294</v>
          </cell>
          <cell r="Q159" t="str">
            <v>955</v>
          </cell>
          <cell r="R159" t="str">
            <v>INTERCO BILL W/O</v>
          </cell>
          <cell r="S159" t="str">
            <v>PRA</v>
          </cell>
          <cell r="U159" t="str">
            <v>2014-12-31</v>
          </cell>
          <cell r="V159">
            <v>626.24</v>
          </cell>
          <cell r="W159" t="str">
            <v>UTXECON201</v>
          </cell>
          <cell r="Y159" t="str">
            <v>LEGAL</v>
          </cell>
          <cell r="Z159" t="str">
            <v>ICB3</v>
          </cell>
          <cell r="AB159" t="str">
            <v>ICB</v>
          </cell>
          <cell r="AC159" t="str">
            <v>ICB</v>
          </cell>
          <cell r="AE159" t="str">
            <v>211</v>
          </cell>
          <cell r="AG159" t="str">
            <v>0000290860</v>
          </cell>
        </row>
        <row r="160">
          <cell r="A160" t="str">
            <v>00640895</v>
          </cell>
          <cell r="B160" t="str">
            <v>9554261000</v>
          </cell>
          <cell r="C160" t="str">
            <v>ICB4TARGET0000000073</v>
          </cell>
          <cell r="D160">
            <v>2014</v>
          </cell>
          <cell r="E160">
            <v>10</v>
          </cell>
          <cell r="F160" t="str">
            <v>2014-10-31</v>
          </cell>
          <cell r="G160" t="str">
            <v>PRJ</v>
          </cell>
          <cell r="H160" t="str">
            <v>169</v>
          </cell>
          <cell r="I160" t="str">
            <v>211</v>
          </cell>
          <cell r="K160" t="str">
            <v>000001120</v>
          </cell>
          <cell r="L160" t="str">
            <v>4261000</v>
          </cell>
          <cell r="M160" t="str">
            <v>1113</v>
          </cell>
          <cell r="N160" t="str">
            <v>99920</v>
          </cell>
          <cell r="O160" t="str">
            <v>11404</v>
          </cell>
          <cell r="P160" t="str">
            <v>294</v>
          </cell>
          <cell r="Q160" t="str">
            <v>955</v>
          </cell>
          <cell r="R160" t="str">
            <v>INTERCO BILL W/O</v>
          </cell>
          <cell r="S160" t="str">
            <v>PRA</v>
          </cell>
          <cell r="U160" t="str">
            <v>2014-10-31</v>
          </cell>
          <cell r="V160">
            <v>313.12</v>
          </cell>
          <cell r="W160" t="str">
            <v>UTXECON201</v>
          </cell>
          <cell r="Y160" t="str">
            <v>LEGAL</v>
          </cell>
          <cell r="Z160" t="str">
            <v>ICB3</v>
          </cell>
          <cell r="AB160" t="str">
            <v>ICB</v>
          </cell>
          <cell r="AC160" t="str">
            <v>ICB</v>
          </cell>
          <cell r="AE160" t="str">
            <v>211</v>
          </cell>
          <cell r="AG160" t="str">
            <v>0000281154</v>
          </cell>
        </row>
        <row r="161">
          <cell r="A161" t="str">
            <v>00648585</v>
          </cell>
          <cell r="B161" t="str">
            <v>9554261000</v>
          </cell>
          <cell r="C161" t="str">
            <v>ICB4TARGET0000000073</v>
          </cell>
          <cell r="D161">
            <v>2014</v>
          </cell>
          <cell r="E161">
            <v>11</v>
          </cell>
          <cell r="F161" t="str">
            <v>2014-11-30</v>
          </cell>
          <cell r="G161" t="str">
            <v>PRJ</v>
          </cell>
          <cell r="H161" t="str">
            <v>169</v>
          </cell>
          <cell r="I161" t="str">
            <v>211</v>
          </cell>
          <cell r="K161" t="str">
            <v>000001120</v>
          </cell>
          <cell r="L161" t="str">
            <v>4261000</v>
          </cell>
          <cell r="M161" t="str">
            <v>1113</v>
          </cell>
          <cell r="N161" t="str">
            <v>99920</v>
          </cell>
          <cell r="O161" t="str">
            <v>11404</v>
          </cell>
          <cell r="P161" t="str">
            <v>294</v>
          </cell>
          <cell r="Q161" t="str">
            <v>955</v>
          </cell>
          <cell r="R161" t="str">
            <v>INTERCO BILL W/O</v>
          </cell>
          <cell r="S161" t="str">
            <v>PRA</v>
          </cell>
          <cell r="U161" t="str">
            <v>2014-11-30</v>
          </cell>
          <cell r="V161">
            <v>156.56</v>
          </cell>
          <cell r="W161" t="str">
            <v>UTXECON201</v>
          </cell>
          <cell r="Y161" t="str">
            <v>LEGAL</v>
          </cell>
          <cell r="Z161" t="str">
            <v>ICB3</v>
          </cell>
          <cell r="AB161" t="str">
            <v>ICB</v>
          </cell>
          <cell r="AC161" t="str">
            <v>ICB</v>
          </cell>
          <cell r="AE161" t="str">
            <v>211</v>
          </cell>
          <cell r="AG161" t="str">
            <v>0000266791</v>
          </cell>
        </row>
        <row r="162">
          <cell r="A162" t="str">
            <v>00651296</v>
          </cell>
          <cell r="B162" t="str">
            <v>9554261000</v>
          </cell>
          <cell r="C162" t="str">
            <v>ICB4TARGET0000000073</v>
          </cell>
          <cell r="D162">
            <v>2014</v>
          </cell>
          <cell r="E162">
            <v>12</v>
          </cell>
          <cell r="F162" t="str">
            <v>2014-12-31</v>
          </cell>
          <cell r="G162" t="str">
            <v>PRJ</v>
          </cell>
          <cell r="H162" t="str">
            <v>169</v>
          </cell>
          <cell r="I162" t="str">
            <v>211</v>
          </cell>
          <cell r="K162" t="str">
            <v>000001120</v>
          </cell>
          <cell r="L162" t="str">
            <v>4261000</v>
          </cell>
          <cell r="M162" t="str">
            <v>1113</v>
          </cell>
          <cell r="N162" t="str">
            <v>99920</v>
          </cell>
          <cell r="O162" t="str">
            <v>11404</v>
          </cell>
          <cell r="P162" t="str">
            <v>294</v>
          </cell>
          <cell r="Q162" t="str">
            <v>955</v>
          </cell>
          <cell r="R162" t="str">
            <v>INTERCO BILL W/O</v>
          </cell>
          <cell r="S162" t="str">
            <v>PRA</v>
          </cell>
          <cell r="U162" t="str">
            <v>2014-12-31</v>
          </cell>
          <cell r="V162">
            <v>293.55</v>
          </cell>
          <cell r="W162" t="str">
            <v>UTXECON201</v>
          </cell>
          <cell r="Y162" t="str">
            <v>LEGAL</v>
          </cell>
          <cell r="Z162" t="str">
            <v>ICB3</v>
          </cell>
          <cell r="AB162" t="str">
            <v>ICB</v>
          </cell>
          <cell r="AC162" t="str">
            <v>ICB</v>
          </cell>
          <cell r="AE162" t="str">
            <v>211</v>
          </cell>
          <cell r="AG162" t="str">
            <v>0000290861</v>
          </cell>
        </row>
        <row r="163">
          <cell r="A163" t="str">
            <v>00637063</v>
          </cell>
          <cell r="B163" t="str">
            <v>9554261000</v>
          </cell>
          <cell r="C163" t="str">
            <v>ICB4TARGET0000000074</v>
          </cell>
          <cell r="D163">
            <v>2014</v>
          </cell>
          <cell r="E163">
            <v>10</v>
          </cell>
          <cell r="F163" t="str">
            <v>2014-10-31</v>
          </cell>
          <cell r="G163" t="str">
            <v>PRJ</v>
          </cell>
          <cell r="H163" t="str">
            <v>169</v>
          </cell>
          <cell r="I163" t="str">
            <v>211</v>
          </cell>
          <cell r="K163" t="str">
            <v>000001120</v>
          </cell>
          <cell r="L163" t="str">
            <v>4261000</v>
          </cell>
          <cell r="M163" t="str">
            <v>1113</v>
          </cell>
          <cell r="N163" t="str">
            <v>99920</v>
          </cell>
          <cell r="O163" t="str">
            <v>11404</v>
          </cell>
          <cell r="P163" t="str">
            <v>294</v>
          </cell>
          <cell r="Q163" t="str">
            <v>955</v>
          </cell>
          <cell r="R163" t="str">
            <v>INTERCO BILL W/O</v>
          </cell>
          <cell r="S163" t="str">
            <v>PRA</v>
          </cell>
          <cell r="U163" t="str">
            <v>2014-10-31</v>
          </cell>
          <cell r="V163">
            <v>97.85</v>
          </cell>
          <cell r="W163" t="str">
            <v>UTXECON201</v>
          </cell>
          <cell r="Y163" t="str">
            <v>LEGAL</v>
          </cell>
          <cell r="Z163" t="str">
            <v>ICB3</v>
          </cell>
          <cell r="AB163" t="str">
            <v>ICB</v>
          </cell>
          <cell r="AC163" t="str">
            <v>ICB</v>
          </cell>
          <cell r="AE163" t="str">
            <v>211</v>
          </cell>
          <cell r="AG163" t="str">
            <v>0000289117</v>
          </cell>
        </row>
        <row r="164">
          <cell r="A164" t="str">
            <v>00645903</v>
          </cell>
          <cell r="B164" t="str">
            <v>9554261000</v>
          </cell>
          <cell r="C164" t="str">
            <v>ICB4TARGET0000000074</v>
          </cell>
          <cell r="D164">
            <v>2014</v>
          </cell>
          <cell r="E164">
            <v>11</v>
          </cell>
          <cell r="F164" t="str">
            <v>2014-11-30</v>
          </cell>
          <cell r="G164" t="str">
            <v>PRJ</v>
          </cell>
          <cell r="H164" t="str">
            <v>169</v>
          </cell>
          <cell r="I164" t="str">
            <v>211</v>
          </cell>
          <cell r="K164" t="str">
            <v>000001120</v>
          </cell>
          <cell r="L164" t="str">
            <v>4261000</v>
          </cell>
          <cell r="M164" t="str">
            <v>1113</v>
          </cell>
          <cell r="N164" t="str">
            <v>99920</v>
          </cell>
          <cell r="O164" t="str">
            <v>11404</v>
          </cell>
          <cell r="P164" t="str">
            <v>294</v>
          </cell>
          <cell r="Q164" t="str">
            <v>955</v>
          </cell>
          <cell r="R164" t="str">
            <v>INTERCO BILL W/O</v>
          </cell>
          <cell r="S164" t="str">
            <v>PRA</v>
          </cell>
          <cell r="U164" t="str">
            <v>2014-11-30</v>
          </cell>
          <cell r="V164">
            <v>391.4</v>
          </cell>
          <cell r="W164" t="str">
            <v>UTXECON201</v>
          </cell>
          <cell r="Y164" t="str">
            <v>LEGAL</v>
          </cell>
          <cell r="Z164" t="str">
            <v>ICB3</v>
          </cell>
          <cell r="AB164" t="str">
            <v>ICB</v>
          </cell>
          <cell r="AC164" t="str">
            <v>ICB</v>
          </cell>
          <cell r="AE164" t="str">
            <v>211</v>
          </cell>
          <cell r="AG164" t="str">
            <v>0000290325</v>
          </cell>
        </row>
        <row r="165">
          <cell r="A165" t="str">
            <v>00652785</v>
          </cell>
          <cell r="B165" t="str">
            <v>9554261000</v>
          </cell>
          <cell r="C165" t="str">
            <v>ICB4TARGET0000000074</v>
          </cell>
          <cell r="D165">
            <v>2014</v>
          </cell>
          <cell r="E165">
            <v>12</v>
          </cell>
          <cell r="F165" t="str">
            <v>2014-12-31</v>
          </cell>
          <cell r="G165" t="str">
            <v>PRJ</v>
          </cell>
          <cell r="H165" t="str">
            <v>169</v>
          </cell>
          <cell r="I165" t="str">
            <v>211</v>
          </cell>
          <cell r="K165" t="str">
            <v>000001120</v>
          </cell>
          <cell r="L165" t="str">
            <v>4261000</v>
          </cell>
          <cell r="M165" t="str">
            <v>1113</v>
          </cell>
          <cell r="N165" t="str">
            <v>99920</v>
          </cell>
          <cell r="O165" t="str">
            <v>11404</v>
          </cell>
          <cell r="P165" t="str">
            <v>294</v>
          </cell>
          <cell r="Q165" t="str">
            <v>955</v>
          </cell>
          <cell r="R165" t="str">
            <v>INTERCO BILL W/O</v>
          </cell>
          <cell r="S165" t="str">
            <v>PRA</v>
          </cell>
          <cell r="U165" t="str">
            <v>2014-12-31</v>
          </cell>
          <cell r="V165">
            <v>391.4</v>
          </cell>
          <cell r="W165" t="str">
            <v>UTXECON201</v>
          </cell>
          <cell r="Y165" t="str">
            <v>LEGAL</v>
          </cell>
          <cell r="Z165" t="str">
            <v>ICB3</v>
          </cell>
          <cell r="AB165" t="str">
            <v>ICB</v>
          </cell>
          <cell r="AC165" t="str">
            <v>ICB</v>
          </cell>
          <cell r="AE165" t="str">
            <v>211</v>
          </cell>
          <cell r="AG165" t="str">
            <v>0000291207</v>
          </cell>
        </row>
        <row r="166">
          <cell r="A166" t="str">
            <v>00640410</v>
          </cell>
          <cell r="B166" t="str">
            <v>9554261000</v>
          </cell>
          <cell r="C166" t="str">
            <v>ICB4TARGET0000000075</v>
          </cell>
          <cell r="D166">
            <v>2014</v>
          </cell>
          <cell r="E166">
            <v>10</v>
          </cell>
          <cell r="F166" t="str">
            <v>2014-10-31</v>
          </cell>
          <cell r="G166" t="str">
            <v>PRJ</v>
          </cell>
          <cell r="H166" t="str">
            <v>169</v>
          </cell>
          <cell r="I166" t="str">
            <v>211</v>
          </cell>
          <cell r="K166" t="str">
            <v>000001120</v>
          </cell>
          <cell r="L166" t="str">
            <v>4261000</v>
          </cell>
          <cell r="M166" t="str">
            <v>1113</v>
          </cell>
          <cell r="N166" t="str">
            <v>99920</v>
          </cell>
          <cell r="O166" t="str">
            <v>11404</v>
          </cell>
          <cell r="P166" t="str">
            <v>294</v>
          </cell>
          <cell r="Q166" t="str">
            <v>955</v>
          </cell>
          <cell r="R166" t="str">
            <v>INTERCO BILL W/O</v>
          </cell>
          <cell r="S166" t="str">
            <v>PRA</v>
          </cell>
          <cell r="U166" t="str">
            <v>2014-10-31</v>
          </cell>
          <cell r="V166">
            <v>1957.01</v>
          </cell>
          <cell r="W166" t="str">
            <v>UTXECON201</v>
          </cell>
          <cell r="Y166" t="str">
            <v>LEGAL</v>
          </cell>
          <cell r="Z166" t="str">
            <v>ICB3</v>
          </cell>
          <cell r="AB166" t="str">
            <v>ICB</v>
          </cell>
          <cell r="AC166" t="str">
            <v>ICB</v>
          </cell>
          <cell r="AE166" t="str">
            <v>211</v>
          </cell>
          <cell r="AG166" t="str">
            <v>0000289681</v>
          </cell>
        </row>
        <row r="167">
          <cell r="A167" t="str">
            <v>00647252</v>
          </cell>
          <cell r="B167" t="str">
            <v>9554261000</v>
          </cell>
          <cell r="C167" t="str">
            <v>ICB4TARGET0000000075</v>
          </cell>
          <cell r="D167">
            <v>2014</v>
          </cell>
          <cell r="E167">
            <v>11</v>
          </cell>
          <cell r="F167" t="str">
            <v>2014-11-30</v>
          </cell>
          <cell r="G167" t="str">
            <v>PRJ</v>
          </cell>
          <cell r="H167" t="str">
            <v>169</v>
          </cell>
          <cell r="I167" t="str">
            <v>211</v>
          </cell>
          <cell r="K167" t="str">
            <v>000001120</v>
          </cell>
          <cell r="L167" t="str">
            <v>4261000</v>
          </cell>
          <cell r="M167" t="str">
            <v>1113</v>
          </cell>
          <cell r="N167" t="str">
            <v>99920</v>
          </cell>
          <cell r="O167" t="str">
            <v>11404</v>
          </cell>
          <cell r="P167" t="str">
            <v>294</v>
          </cell>
          <cell r="Q167" t="str">
            <v>955</v>
          </cell>
          <cell r="R167" t="str">
            <v>INTERCO BILL W/O</v>
          </cell>
          <cell r="S167" t="str">
            <v>PRA</v>
          </cell>
          <cell r="U167" t="str">
            <v>2014-11-30</v>
          </cell>
          <cell r="V167">
            <v>195.7</v>
          </cell>
          <cell r="W167" t="str">
            <v>UTXECON201</v>
          </cell>
          <cell r="Y167" t="str">
            <v>LEGAL</v>
          </cell>
          <cell r="Z167" t="str">
            <v>ICB3</v>
          </cell>
          <cell r="AB167" t="str">
            <v>ICB</v>
          </cell>
          <cell r="AC167" t="str">
            <v>ICB</v>
          </cell>
          <cell r="AE167" t="str">
            <v>211</v>
          </cell>
          <cell r="AG167" t="str">
            <v>0000290407</v>
          </cell>
        </row>
        <row r="168">
          <cell r="A168" t="str">
            <v>00640411</v>
          </cell>
          <cell r="B168" t="str">
            <v>9554261000</v>
          </cell>
          <cell r="C168" t="str">
            <v>ICB4TARGET0000000076</v>
          </cell>
          <cell r="D168">
            <v>2014</v>
          </cell>
          <cell r="E168">
            <v>10</v>
          </cell>
          <cell r="F168" t="str">
            <v>2014-10-31</v>
          </cell>
          <cell r="G168" t="str">
            <v>PRJ</v>
          </cell>
          <cell r="H168" t="str">
            <v>169</v>
          </cell>
          <cell r="I168" t="str">
            <v>211</v>
          </cell>
          <cell r="K168" t="str">
            <v>000001120</v>
          </cell>
          <cell r="L168" t="str">
            <v>4261000</v>
          </cell>
          <cell r="M168" t="str">
            <v>1113</v>
          </cell>
          <cell r="N168" t="str">
            <v>99920</v>
          </cell>
          <cell r="O168" t="str">
            <v>11404</v>
          </cell>
          <cell r="P168" t="str">
            <v>294</v>
          </cell>
          <cell r="Q168" t="str">
            <v>955</v>
          </cell>
          <cell r="R168" t="str">
            <v>INTERCO BILL W/O</v>
          </cell>
          <cell r="S168" t="str">
            <v>PRA</v>
          </cell>
          <cell r="U168" t="str">
            <v>2014-10-31</v>
          </cell>
          <cell r="V168">
            <v>1957.01</v>
          </cell>
          <cell r="W168" t="str">
            <v>UTXECON201</v>
          </cell>
          <cell r="Y168" t="str">
            <v>LEGAL</v>
          </cell>
          <cell r="Z168" t="str">
            <v>ICB3</v>
          </cell>
          <cell r="AB168" t="str">
            <v>ICB</v>
          </cell>
          <cell r="AC168" t="str">
            <v>ICB</v>
          </cell>
          <cell r="AE168" t="str">
            <v>211</v>
          </cell>
          <cell r="AG168" t="str">
            <v>0000289681</v>
          </cell>
        </row>
        <row r="169">
          <cell r="A169" t="str">
            <v>00648584</v>
          </cell>
          <cell r="B169" t="str">
            <v>9554261000</v>
          </cell>
          <cell r="C169" t="str">
            <v>ICB4TARGET0000000076</v>
          </cell>
          <cell r="D169">
            <v>2014</v>
          </cell>
          <cell r="E169">
            <v>11</v>
          </cell>
          <cell r="F169" t="str">
            <v>2014-11-30</v>
          </cell>
          <cell r="G169" t="str">
            <v>PRJ</v>
          </cell>
          <cell r="H169" t="str">
            <v>169</v>
          </cell>
          <cell r="I169" t="str">
            <v>211</v>
          </cell>
          <cell r="K169" t="str">
            <v>000001120</v>
          </cell>
          <cell r="L169" t="str">
            <v>4261000</v>
          </cell>
          <cell r="M169" t="str">
            <v>1113</v>
          </cell>
          <cell r="N169" t="str">
            <v>99920</v>
          </cell>
          <cell r="O169" t="str">
            <v>11404</v>
          </cell>
          <cell r="P169" t="str">
            <v>294</v>
          </cell>
          <cell r="Q169" t="str">
            <v>955</v>
          </cell>
          <cell r="R169" t="str">
            <v>INTERCO BILL W/O</v>
          </cell>
          <cell r="S169" t="str">
            <v>PRA</v>
          </cell>
          <cell r="U169" t="str">
            <v>2014-11-30</v>
          </cell>
          <cell r="V169">
            <v>78.28</v>
          </cell>
          <cell r="W169" t="str">
            <v>UTXECON201</v>
          </cell>
          <cell r="Y169" t="str">
            <v>LEGAL</v>
          </cell>
          <cell r="Z169" t="str">
            <v>ICB3</v>
          </cell>
          <cell r="AB169" t="str">
            <v>ICB</v>
          </cell>
          <cell r="AC169" t="str">
            <v>ICB</v>
          </cell>
          <cell r="AE169" t="str">
            <v>211</v>
          </cell>
          <cell r="AG169" t="str">
            <v>0000290520</v>
          </cell>
        </row>
        <row r="170">
          <cell r="A170" t="str">
            <v>00640412</v>
          </cell>
          <cell r="B170" t="str">
            <v>9554261000</v>
          </cell>
          <cell r="C170" t="str">
            <v>ICB4TARGET0000000077</v>
          </cell>
          <cell r="D170">
            <v>2014</v>
          </cell>
          <cell r="E170">
            <v>10</v>
          </cell>
          <cell r="F170" t="str">
            <v>2014-10-31</v>
          </cell>
          <cell r="G170" t="str">
            <v>PRJ</v>
          </cell>
          <cell r="H170" t="str">
            <v>169</v>
          </cell>
          <cell r="I170" t="str">
            <v>211</v>
          </cell>
          <cell r="K170" t="str">
            <v>000001120</v>
          </cell>
          <cell r="L170" t="str">
            <v>4261000</v>
          </cell>
          <cell r="M170" t="str">
            <v>1113</v>
          </cell>
          <cell r="N170" t="str">
            <v>99920</v>
          </cell>
          <cell r="O170" t="str">
            <v>11404</v>
          </cell>
          <cell r="P170" t="str">
            <v>294</v>
          </cell>
          <cell r="Q170" t="str">
            <v>955</v>
          </cell>
          <cell r="R170" t="str">
            <v>INTERCO BILL W/O</v>
          </cell>
          <cell r="S170" t="str">
            <v>PRA</v>
          </cell>
          <cell r="U170" t="str">
            <v>2014-10-31</v>
          </cell>
          <cell r="V170">
            <v>97.85</v>
          </cell>
          <cell r="W170" t="str">
            <v>UTXECON201</v>
          </cell>
          <cell r="Y170" t="str">
            <v>LEGAL</v>
          </cell>
          <cell r="Z170" t="str">
            <v>ICB3</v>
          </cell>
          <cell r="AB170" t="str">
            <v>ICB</v>
          </cell>
          <cell r="AC170" t="str">
            <v>ICB</v>
          </cell>
          <cell r="AE170" t="str">
            <v>211</v>
          </cell>
          <cell r="AG170" t="str">
            <v>0000289682</v>
          </cell>
        </row>
        <row r="171">
          <cell r="A171" t="str">
            <v>00640413</v>
          </cell>
          <cell r="B171" t="str">
            <v>9554261000</v>
          </cell>
          <cell r="C171" t="str">
            <v>ICB4TARGET0000000078</v>
          </cell>
          <cell r="D171">
            <v>2014</v>
          </cell>
          <cell r="E171">
            <v>10</v>
          </cell>
          <cell r="F171" t="str">
            <v>2014-10-31</v>
          </cell>
          <cell r="G171" t="str">
            <v>PRJ</v>
          </cell>
          <cell r="H171" t="str">
            <v>169</v>
          </cell>
          <cell r="I171" t="str">
            <v>211</v>
          </cell>
          <cell r="K171" t="str">
            <v>000001120</v>
          </cell>
          <cell r="L171" t="str">
            <v>4261000</v>
          </cell>
          <cell r="M171" t="str">
            <v>1113</v>
          </cell>
          <cell r="N171" t="str">
            <v>99920</v>
          </cell>
          <cell r="O171" t="str">
            <v>11404</v>
          </cell>
          <cell r="P171" t="str">
            <v>294</v>
          </cell>
          <cell r="Q171" t="str">
            <v>955</v>
          </cell>
          <cell r="R171" t="str">
            <v>INTERCO BILL W/O</v>
          </cell>
          <cell r="S171" t="str">
            <v>PRA</v>
          </cell>
          <cell r="U171" t="str">
            <v>2014-10-31</v>
          </cell>
          <cell r="V171">
            <v>7045.23</v>
          </cell>
          <cell r="W171" t="str">
            <v>UTXECON201</v>
          </cell>
          <cell r="Y171" t="str">
            <v>LEGAL</v>
          </cell>
          <cell r="Z171" t="str">
            <v>ICB3</v>
          </cell>
          <cell r="AB171" t="str">
            <v>ICB</v>
          </cell>
          <cell r="AC171" t="str">
            <v>ICB</v>
          </cell>
          <cell r="AE171" t="str">
            <v>211</v>
          </cell>
          <cell r="AG171" t="str">
            <v>0000289684</v>
          </cell>
        </row>
        <row r="172">
          <cell r="A172" t="str">
            <v>00640934</v>
          </cell>
          <cell r="B172" t="str">
            <v>9554261000</v>
          </cell>
          <cell r="C172" t="str">
            <v>ICB4TARGET0000000079</v>
          </cell>
          <cell r="D172">
            <v>2014</v>
          </cell>
          <cell r="E172">
            <v>10</v>
          </cell>
          <cell r="F172" t="str">
            <v>2014-10-31</v>
          </cell>
          <cell r="G172" t="str">
            <v>PRJ</v>
          </cell>
          <cell r="H172" t="str">
            <v>169</v>
          </cell>
          <cell r="I172" t="str">
            <v>211</v>
          </cell>
          <cell r="K172" t="str">
            <v>000001120</v>
          </cell>
          <cell r="L172" t="str">
            <v>4261000</v>
          </cell>
          <cell r="M172" t="str">
            <v>1113</v>
          </cell>
          <cell r="N172" t="str">
            <v>99920</v>
          </cell>
          <cell r="O172" t="str">
            <v>11404</v>
          </cell>
          <cell r="P172" t="str">
            <v>294</v>
          </cell>
          <cell r="Q172" t="str">
            <v>955</v>
          </cell>
          <cell r="R172" t="str">
            <v>INTERCO BILL W/O</v>
          </cell>
          <cell r="S172" t="str">
            <v>PRA</v>
          </cell>
          <cell r="U172" t="str">
            <v>2014-10-31</v>
          </cell>
          <cell r="V172">
            <v>391.4</v>
          </cell>
          <cell r="W172" t="str">
            <v>UTXECON201</v>
          </cell>
          <cell r="Y172" t="str">
            <v>LEGAL</v>
          </cell>
          <cell r="Z172" t="str">
            <v>ICB3</v>
          </cell>
          <cell r="AB172" t="str">
            <v>ICB</v>
          </cell>
          <cell r="AC172" t="str">
            <v>ICB</v>
          </cell>
          <cell r="AE172" t="str">
            <v>211</v>
          </cell>
          <cell r="AG172" t="str">
            <v>0000289730</v>
          </cell>
        </row>
        <row r="173">
          <cell r="A173" t="str">
            <v>00640935</v>
          </cell>
          <cell r="B173" t="str">
            <v>9554261000</v>
          </cell>
          <cell r="C173" t="str">
            <v>ICB4TARGET0000000080</v>
          </cell>
          <cell r="D173">
            <v>2014</v>
          </cell>
          <cell r="E173">
            <v>10</v>
          </cell>
          <cell r="F173" t="str">
            <v>2014-10-31</v>
          </cell>
          <cell r="G173" t="str">
            <v>PRJ</v>
          </cell>
          <cell r="H173" t="str">
            <v>169</v>
          </cell>
          <cell r="I173" t="str">
            <v>211</v>
          </cell>
          <cell r="K173" t="str">
            <v>000001120</v>
          </cell>
          <cell r="L173" t="str">
            <v>4261000</v>
          </cell>
          <cell r="M173" t="str">
            <v>1113</v>
          </cell>
          <cell r="N173" t="str">
            <v>99920</v>
          </cell>
          <cell r="O173" t="str">
            <v>11404</v>
          </cell>
          <cell r="P173" t="str">
            <v>294</v>
          </cell>
          <cell r="Q173" t="str">
            <v>955</v>
          </cell>
          <cell r="R173" t="str">
            <v>INTERCO BILL W/O</v>
          </cell>
          <cell r="S173" t="str">
            <v>PRA</v>
          </cell>
          <cell r="U173" t="str">
            <v>2014-10-31</v>
          </cell>
          <cell r="V173">
            <v>156.56</v>
          </cell>
          <cell r="W173" t="str">
            <v>UTXECON201</v>
          </cell>
          <cell r="Y173" t="str">
            <v>LEGAL</v>
          </cell>
          <cell r="Z173" t="str">
            <v>ICB3</v>
          </cell>
          <cell r="AB173" t="str">
            <v>ICB</v>
          </cell>
          <cell r="AC173" t="str">
            <v>ICB</v>
          </cell>
          <cell r="AE173" t="str">
            <v>211</v>
          </cell>
          <cell r="AG173" t="str">
            <v>0000289731</v>
          </cell>
        </row>
        <row r="174">
          <cell r="A174" t="str">
            <v>00642078</v>
          </cell>
          <cell r="B174" t="str">
            <v>9554261000</v>
          </cell>
          <cell r="C174" t="str">
            <v>ICB4TARGET0000000081</v>
          </cell>
          <cell r="D174">
            <v>2014</v>
          </cell>
          <cell r="E174">
            <v>10</v>
          </cell>
          <cell r="F174" t="str">
            <v>2014-10-31</v>
          </cell>
          <cell r="G174" t="str">
            <v>PRJ</v>
          </cell>
          <cell r="H174" t="str">
            <v>169</v>
          </cell>
          <cell r="I174" t="str">
            <v>211</v>
          </cell>
          <cell r="K174" t="str">
            <v>000001120</v>
          </cell>
          <cell r="L174" t="str">
            <v>4261000</v>
          </cell>
          <cell r="M174" t="str">
            <v>1113</v>
          </cell>
          <cell r="N174" t="str">
            <v>99920</v>
          </cell>
          <cell r="O174" t="str">
            <v>11404</v>
          </cell>
          <cell r="P174" t="str">
            <v>294</v>
          </cell>
          <cell r="Q174" t="str">
            <v>955</v>
          </cell>
          <cell r="R174" t="str">
            <v>INTERCO BILL W/O</v>
          </cell>
          <cell r="S174" t="str">
            <v>PRA</v>
          </cell>
          <cell r="U174" t="str">
            <v>2014-10-31</v>
          </cell>
          <cell r="V174">
            <v>1174.21</v>
          </cell>
          <cell r="W174" t="str">
            <v>UTXECON201</v>
          </cell>
          <cell r="Y174" t="str">
            <v>LEGAL</v>
          </cell>
          <cell r="Z174" t="str">
            <v>ICB3</v>
          </cell>
          <cell r="AB174" t="str">
            <v>ICB</v>
          </cell>
          <cell r="AC174" t="str">
            <v>ICB</v>
          </cell>
          <cell r="AE174" t="str">
            <v>211</v>
          </cell>
          <cell r="AG174" t="str">
            <v>0000289926</v>
          </cell>
        </row>
        <row r="175">
          <cell r="A175" t="str">
            <v>00684698</v>
          </cell>
          <cell r="B175" t="str">
            <v>9554265004</v>
          </cell>
          <cell r="C175" t="str">
            <v>ICB4TARGET0000000135</v>
          </cell>
          <cell r="D175">
            <v>2015</v>
          </cell>
          <cell r="E175">
            <v>6</v>
          </cell>
          <cell r="F175" t="str">
            <v>2015-06-30</v>
          </cell>
          <cell r="G175" t="str">
            <v>PRJ</v>
          </cell>
          <cell r="H175" t="str">
            <v>169</v>
          </cell>
          <cell r="I175" t="str">
            <v>211</v>
          </cell>
          <cell r="K175" t="str">
            <v>000001120</v>
          </cell>
          <cell r="L175" t="str">
            <v>4265004</v>
          </cell>
          <cell r="M175" t="str">
            <v>1585</v>
          </cell>
          <cell r="N175" t="str">
            <v>99920</v>
          </cell>
          <cell r="O175" t="str">
            <v>11404</v>
          </cell>
          <cell r="P175" t="str">
            <v>294</v>
          </cell>
          <cell r="Q175" t="str">
            <v>955</v>
          </cell>
          <cell r="R175" t="str">
            <v>INTERCO BILL W/O</v>
          </cell>
          <cell r="S175" t="str">
            <v>PRA</v>
          </cell>
          <cell r="U175" t="str">
            <v>2015-06-30</v>
          </cell>
          <cell r="V175">
            <v>12694.66</v>
          </cell>
          <cell r="W175" t="str">
            <v>UTXECON101</v>
          </cell>
          <cell r="Y175" t="str">
            <v>LEGAL</v>
          </cell>
          <cell r="Z175" t="str">
            <v>ICB3</v>
          </cell>
          <cell r="AB175" t="str">
            <v>ICB</v>
          </cell>
          <cell r="AC175" t="str">
            <v>ICB</v>
          </cell>
          <cell r="AE175" t="str">
            <v>211</v>
          </cell>
          <cell r="AG175" t="str">
            <v>0000101368</v>
          </cell>
        </row>
        <row r="176">
          <cell r="A176" t="str">
            <v>00680253</v>
          </cell>
          <cell r="B176" t="str">
            <v>9554265004</v>
          </cell>
          <cell r="C176" t="str">
            <v>ICB4TARGET0000000138</v>
          </cell>
          <cell r="D176">
            <v>2015</v>
          </cell>
          <cell r="E176">
            <v>6</v>
          </cell>
          <cell r="F176" t="str">
            <v>2015-06-30</v>
          </cell>
          <cell r="G176" t="str">
            <v>PRJ</v>
          </cell>
          <cell r="H176" t="str">
            <v>169</v>
          </cell>
          <cell r="I176" t="str">
            <v>211</v>
          </cell>
          <cell r="K176" t="str">
            <v>000001120</v>
          </cell>
          <cell r="L176" t="str">
            <v>4265004</v>
          </cell>
          <cell r="M176" t="str">
            <v>1113</v>
          </cell>
          <cell r="N176" t="str">
            <v>99920</v>
          </cell>
          <cell r="O176" t="str">
            <v>11404</v>
          </cell>
          <cell r="P176" t="str">
            <v>294</v>
          </cell>
          <cell r="Q176" t="str">
            <v>955</v>
          </cell>
          <cell r="R176" t="str">
            <v>INTERCO BILL W/O</v>
          </cell>
          <cell r="S176" t="str">
            <v>PRA</v>
          </cell>
          <cell r="U176" t="str">
            <v>2015-06-30</v>
          </cell>
          <cell r="V176">
            <v>190.61</v>
          </cell>
          <cell r="W176" t="str">
            <v>UTXECON201</v>
          </cell>
          <cell r="Y176" t="str">
            <v>LEGAL</v>
          </cell>
          <cell r="Z176" t="str">
            <v>ICB3</v>
          </cell>
          <cell r="AB176" t="str">
            <v>ICB</v>
          </cell>
          <cell r="AC176" t="str">
            <v>ICB</v>
          </cell>
          <cell r="AE176" t="str">
            <v>211</v>
          </cell>
          <cell r="AG176" t="str">
            <v>0000120927</v>
          </cell>
        </row>
        <row r="177">
          <cell r="A177" t="str">
            <v>00682615</v>
          </cell>
          <cell r="B177" t="str">
            <v>9554265004</v>
          </cell>
          <cell r="C177" t="str">
            <v>ICB4TARGET0000000139</v>
          </cell>
          <cell r="D177">
            <v>2015</v>
          </cell>
          <cell r="E177">
            <v>6</v>
          </cell>
          <cell r="F177" t="str">
            <v>2015-06-30</v>
          </cell>
          <cell r="G177" t="str">
            <v>PRJ</v>
          </cell>
          <cell r="H177" t="str">
            <v>169</v>
          </cell>
          <cell r="I177" t="str">
            <v>211</v>
          </cell>
          <cell r="K177" t="str">
            <v>000001120</v>
          </cell>
          <cell r="L177" t="str">
            <v>4265004</v>
          </cell>
          <cell r="M177" t="str">
            <v>1113</v>
          </cell>
          <cell r="N177" t="str">
            <v>99920</v>
          </cell>
          <cell r="O177" t="str">
            <v>11404</v>
          </cell>
          <cell r="P177" t="str">
            <v>294</v>
          </cell>
          <cell r="Q177" t="str">
            <v>955</v>
          </cell>
          <cell r="R177" t="str">
            <v>INTERCO BILL W/O</v>
          </cell>
          <cell r="S177" t="str">
            <v>PRA</v>
          </cell>
          <cell r="U177" t="str">
            <v>2015-06-30</v>
          </cell>
          <cell r="V177">
            <v>202.78</v>
          </cell>
          <cell r="W177" t="str">
            <v>UTXECON201</v>
          </cell>
          <cell r="Y177" t="str">
            <v>LEGAL</v>
          </cell>
          <cell r="Z177" t="str">
            <v>ICB3</v>
          </cell>
          <cell r="AB177" t="str">
            <v>ICB</v>
          </cell>
          <cell r="AC177" t="str">
            <v>ICB</v>
          </cell>
          <cell r="AE177" t="str">
            <v>211</v>
          </cell>
          <cell r="AG177" t="str">
            <v>0000147871</v>
          </cell>
        </row>
        <row r="178">
          <cell r="A178" t="str">
            <v>00636604</v>
          </cell>
          <cell r="B178" t="str">
            <v>9554261000</v>
          </cell>
          <cell r="C178" t="str">
            <v>ICB4TARGET0000000140</v>
          </cell>
          <cell r="D178">
            <v>2014</v>
          </cell>
          <cell r="E178">
            <v>9</v>
          </cell>
          <cell r="F178" t="str">
            <v>2014-09-30</v>
          </cell>
          <cell r="G178" t="str">
            <v>PRJ</v>
          </cell>
          <cell r="H178" t="str">
            <v>169</v>
          </cell>
          <cell r="I178" t="str">
            <v>211</v>
          </cell>
          <cell r="K178" t="str">
            <v>000001120</v>
          </cell>
          <cell r="L178" t="str">
            <v>4261000</v>
          </cell>
          <cell r="M178" t="str">
            <v>1585</v>
          </cell>
          <cell r="N178" t="str">
            <v>99920</v>
          </cell>
          <cell r="O178" t="str">
            <v>11404</v>
          </cell>
          <cell r="P178" t="str">
            <v>294</v>
          </cell>
          <cell r="Q178" t="str">
            <v>955</v>
          </cell>
          <cell r="R178" t="str">
            <v>INTERCO BILL W/O</v>
          </cell>
          <cell r="S178" t="str">
            <v>PRA</v>
          </cell>
          <cell r="U178" t="str">
            <v>2014-09-30</v>
          </cell>
          <cell r="V178">
            <v>918.83</v>
          </cell>
          <cell r="W178" t="str">
            <v>UTXECON101</v>
          </cell>
          <cell r="Y178" t="str">
            <v>LEGAL</v>
          </cell>
          <cell r="Z178" t="str">
            <v>ICB3</v>
          </cell>
          <cell r="AB178" t="str">
            <v>ICB</v>
          </cell>
          <cell r="AC178" t="str">
            <v>ICB</v>
          </cell>
          <cell r="AE178" t="str">
            <v>211</v>
          </cell>
          <cell r="AG178" t="str">
            <v>0000098214</v>
          </cell>
        </row>
        <row r="179">
          <cell r="A179" t="str">
            <v>00682614</v>
          </cell>
          <cell r="B179" t="str">
            <v>9554265004</v>
          </cell>
          <cell r="C179" t="str">
            <v>ICB4TARGET0000000140</v>
          </cell>
          <cell r="D179">
            <v>2015</v>
          </cell>
          <cell r="E179">
            <v>6</v>
          </cell>
          <cell r="F179" t="str">
            <v>2015-06-30</v>
          </cell>
          <cell r="G179" t="str">
            <v>PRJ</v>
          </cell>
          <cell r="H179" t="str">
            <v>169</v>
          </cell>
          <cell r="I179" t="str">
            <v>211</v>
          </cell>
          <cell r="K179" t="str">
            <v>000001120</v>
          </cell>
          <cell r="L179" t="str">
            <v>4265004</v>
          </cell>
          <cell r="M179" t="str">
            <v>1113</v>
          </cell>
          <cell r="N179" t="str">
            <v>99920</v>
          </cell>
          <cell r="O179" t="str">
            <v>11404</v>
          </cell>
          <cell r="P179" t="str">
            <v>294</v>
          </cell>
          <cell r="Q179" t="str">
            <v>955</v>
          </cell>
          <cell r="R179" t="str">
            <v>INTERCO BILL W/O</v>
          </cell>
          <cell r="S179" t="str">
            <v>PRA</v>
          </cell>
          <cell r="U179" t="str">
            <v>2015-06-30</v>
          </cell>
          <cell r="V179">
            <v>405.56</v>
          </cell>
          <cell r="W179" t="str">
            <v>UTXECON201</v>
          </cell>
          <cell r="Y179" t="str">
            <v>LEGAL</v>
          </cell>
          <cell r="Z179" t="str">
            <v>ICB3</v>
          </cell>
          <cell r="AB179" t="str">
            <v>ICB</v>
          </cell>
          <cell r="AC179" t="str">
            <v>ICB</v>
          </cell>
          <cell r="AE179" t="str">
            <v>211</v>
          </cell>
          <cell r="AG179" t="str">
            <v>0000195703</v>
          </cell>
        </row>
        <row r="180">
          <cell r="A180" t="str">
            <v>00638008</v>
          </cell>
          <cell r="B180" t="str">
            <v>9554261000</v>
          </cell>
          <cell r="C180" t="str">
            <v>ICB4TARGET0000000145</v>
          </cell>
          <cell r="D180">
            <v>2014</v>
          </cell>
          <cell r="E180">
            <v>9</v>
          </cell>
          <cell r="F180" t="str">
            <v>2014-09-30</v>
          </cell>
          <cell r="G180" t="str">
            <v>PRJ</v>
          </cell>
          <cell r="H180" t="str">
            <v>169</v>
          </cell>
          <cell r="I180" t="str">
            <v>211</v>
          </cell>
          <cell r="K180" t="str">
            <v>000001120</v>
          </cell>
          <cell r="L180" t="str">
            <v>4261000</v>
          </cell>
          <cell r="M180" t="str">
            <v>1113</v>
          </cell>
          <cell r="N180" t="str">
            <v>99920</v>
          </cell>
          <cell r="O180" t="str">
            <v>11404</v>
          </cell>
          <cell r="P180" t="str">
            <v>294</v>
          </cell>
          <cell r="Q180" t="str">
            <v>955</v>
          </cell>
          <cell r="R180" t="str">
            <v>INTERCO BILL W/O</v>
          </cell>
          <cell r="S180" t="str">
            <v>PRA</v>
          </cell>
          <cell r="U180" t="str">
            <v>2014-09-30</v>
          </cell>
          <cell r="V180">
            <v>592.86</v>
          </cell>
          <cell r="W180" t="str">
            <v>UTXECON201</v>
          </cell>
          <cell r="Y180" t="str">
            <v>LEGAL</v>
          </cell>
          <cell r="Z180" t="str">
            <v>ICB3</v>
          </cell>
          <cell r="AB180" t="str">
            <v>ICB</v>
          </cell>
          <cell r="AC180" t="str">
            <v>ICB</v>
          </cell>
          <cell r="AE180" t="str">
            <v>211</v>
          </cell>
          <cell r="AG180" t="str">
            <v>0000014464</v>
          </cell>
        </row>
        <row r="181">
          <cell r="A181" t="str">
            <v>00637046</v>
          </cell>
          <cell r="B181" t="str">
            <v>9554261000</v>
          </cell>
          <cell r="C181" t="str">
            <v>ICB4TARGET0000000146</v>
          </cell>
          <cell r="D181">
            <v>2014</v>
          </cell>
          <cell r="E181">
            <v>9</v>
          </cell>
          <cell r="F181" t="str">
            <v>2014-09-30</v>
          </cell>
          <cell r="G181" t="str">
            <v>PRJ</v>
          </cell>
          <cell r="H181" t="str">
            <v>169</v>
          </cell>
          <cell r="I181" t="str">
            <v>211</v>
          </cell>
          <cell r="K181" t="str">
            <v>000001120</v>
          </cell>
          <cell r="L181" t="str">
            <v>4261000</v>
          </cell>
          <cell r="M181" t="str">
            <v>1113</v>
          </cell>
          <cell r="N181" t="str">
            <v>99920</v>
          </cell>
          <cell r="O181" t="str">
            <v>11404</v>
          </cell>
          <cell r="P181" t="str">
            <v>294</v>
          </cell>
          <cell r="Q181" t="str">
            <v>955</v>
          </cell>
          <cell r="R181" t="str">
            <v>INTERCO BILL W/O</v>
          </cell>
          <cell r="S181" t="str">
            <v>PRA</v>
          </cell>
          <cell r="U181" t="str">
            <v>2014-09-30</v>
          </cell>
          <cell r="V181">
            <v>39.53</v>
          </cell>
          <cell r="W181" t="str">
            <v>UTXECON201</v>
          </cell>
          <cell r="Y181" t="str">
            <v>LEGAL</v>
          </cell>
          <cell r="Z181" t="str">
            <v>ICB3</v>
          </cell>
          <cell r="AB181" t="str">
            <v>ICB</v>
          </cell>
          <cell r="AC181" t="str">
            <v>ICB</v>
          </cell>
          <cell r="AE181" t="str">
            <v>211</v>
          </cell>
          <cell r="AG181" t="str">
            <v>0000052445</v>
          </cell>
        </row>
        <row r="182">
          <cell r="A182" t="str">
            <v>00634702</v>
          </cell>
          <cell r="B182" t="str">
            <v>9554261000</v>
          </cell>
          <cell r="C182" t="str">
            <v>ICB4TARGET0000000147</v>
          </cell>
          <cell r="D182">
            <v>2014</v>
          </cell>
          <cell r="E182">
            <v>9</v>
          </cell>
          <cell r="F182" t="str">
            <v>2014-09-30</v>
          </cell>
          <cell r="G182" t="str">
            <v>PRJ</v>
          </cell>
          <cell r="H182" t="str">
            <v>169</v>
          </cell>
          <cell r="I182" t="str">
            <v>211</v>
          </cell>
          <cell r="K182" t="str">
            <v>000001120</v>
          </cell>
          <cell r="L182" t="str">
            <v>4261000</v>
          </cell>
          <cell r="M182" t="str">
            <v>1113</v>
          </cell>
          <cell r="N182" t="str">
            <v>99920</v>
          </cell>
          <cell r="O182" t="str">
            <v>11404</v>
          </cell>
          <cell r="P182" t="str">
            <v>294</v>
          </cell>
          <cell r="Q182" t="str">
            <v>955</v>
          </cell>
          <cell r="R182" t="str">
            <v>INTERCO BILL W/O</v>
          </cell>
          <cell r="S182" t="str">
            <v>PRA</v>
          </cell>
          <cell r="U182" t="str">
            <v>2014-09-30</v>
          </cell>
          <cell r="V182">
            <v>217.39</v>
          </cell>
          <cell r="W182" t="str">
            <v>UTXECON201</v>
          </cell>
          <cell r="Y182" t="str">
            <v>LEGAL</v>
          </cell>
          <cell r="Z182" t="str">
            <v>ICB3</v>
          </cell>
          <cell r="AB182" t="str">
            <v>ICB</v>
          </cell>
          <cell r="AC182" t="str">
            <v>ICB</v>
          </cell>
          <cell r="AE182" t="str">
            <v>211</v>
          </cell>
          <cell r="AG182" t="str">
            <v>0000083461</v>
          </cell>
        </row>
        <row r="183">
          <cell r="A183" t="str">
            <v>00635771</v>
          </cell>
          <cell r="B183" t="str">
            <v>9554261000</v>
          </cell>
          <cell r="C183" t="str">
            <v>ICB4TARGET0000000148</v>
          </cell>
          <cell r="D183">
            <v>2014</v>
          </cell>
          <cell r="E183">
            <v>9</v>
          </cell>
          <cell r="F183" t="str">
            <v>2014-09-30</v>
          </cell>
          <cell r="G183" t="str">
            <v>PRJ</v>
          </cell>
          <cell r="H183" t="str">
            <v>169</v>
          </cell>
          <cell r="I183" t="str">
            <v>211</v>
          </cell>
          <cell r="K183" t="str">
            <v>000001120</v>
          </cell>
          <cell r="L183" t="str">
            <v>4261000</v>
          </cell>
          <cell r="M183" t="str">
            <v>1113</v>
          </cell>
          <cell r="N183" t="str">
            <v>99920</v>
          </cell>
          <cell r="O183" t="str">
            <v>11404</v>
          </cell>
          <cell r="P183" t="str">
            <v>294</v>
          </cell>
          <cell r="Q183" t="str">
            <v>955</v>
          </cell>
          <cell r="R183" t="str">
            <v>INTERCO BILL W/O</v>
          </cell>
          <cell r="S183" t="str">
            <v>PRA</v>
          </cell>
          <cell r="U183" t="str">
            <v>2014-09-30</v>
          </cell>
          <cell r="V183">
            <v>395.25</v>
          </cell>
          <cell r="W183" t="str">
            <v>UTXECON201</v>
          </cell>
          <cell r="Y183" t="str">
            <v>LEGAL</v>
          </cell>
          <cell r="Z183" t="str">
            <v>ICB3</v>
          </cell>
          <cell r="AB183" t="str">
            <v>ICB</v>
          </cell>
          <cell r="AC183" t="str">
            <v>ICB</v>
          </cell>
          <cell r="AE183" t="str">
            <v>211</v>
          </cell>
          <cell r="AG183" t="str">
            <v>0000093544</v>
          </cell>
        </row>
        <row r="184">
          <cell r="A184" t="str">
            <v>00635218</v>
          </cell>
          <cell r="B184" t="str">
            <v>9554261000</v>
          </cell>
          <cell r="C184" t="str">
            <v>ICB4TARGET0000000149</v>
          </cell>
          <cell r="D184">
            <v>2014</v>
          </cell>
          <cell r="E184">
            <v>9</v>
          </cell>
          <cell r="F184" t="str">
            <v>2014-09-30</v>
          </cell>
          <cell r="G184" t="str">
            <v>PRJ</v>
          </cell>
          <cell r="H184" t="str">
            <v>169</v>
          </cell>
          <cell r="I184" t="str">
            <v>211</v>
          </cell>
          <cell r="K184" t="str">
            <v>000001120</v>
          </cell>
          <cell r="L184" t="str">
            <v>4261000</v>
          </cell>
          <cell r="M184" t="str">
            <v>1113</v>
          </cell>
          <cell r="N184" t="str">
            <v>99920</v>
          </cell>
          <cell r="O184" t="str">
            <v>11404</v>
          </cell>
          <cell r="P184" t="str">
            <v>294</v>
          </cell>
          <cell r="Q184" t="str">
            <v>955</v>
          </cell>
          <cell r="R184" t="str">
            <v>INTERCO BILL W/O</v>
          </cell>
          <cell r="S184" t="str">
            <v>PRA</v>
          </cell>
          <cell r="U184" t="str">
            <v>2014-09-30</v>
          </cell>
          <cell r="V184">
            <v>395.25</v>
          </cell>
          <cell r="W184" t="str">
            <v>UTXECON201</v>
          </cell>
          <cell r="Y184" t="str">
            <v>LEGAL</v>
          </cell>
          <cell r="Z184" t="str">
            <v>ICB3</v>
          </cell>
          <cell r="AB184" t="str">
            <v>ICB</v>
          </cell>
          <cell r="AC184" t="str">
            <v>ICB</v>
          </cell>
          <cell r="AE184" t="str">
            <v>211</v>
          </cell>
          <cell r="AG184" t="str">
            <v>0000124114</v>
          </cell>
        </row>
        <row r="185">
          <cell r="A185" t="str">
            <v>00635075</v>
          </cell>
          <cell r="B185" t="str">
            <v>9554261000</v>
          </cell>
          <cell r="C185" t="str">
            <v>ICB4TARGET0000000150</v>
          </cell>
          <cell r="D185">
            <v>2014</v>
          </cell>
          <cell r="E185">
            <v>9</v>
          </cell>
          <cell r="F185" t="str">
            <v>2014-09-30</v>
          </cell>
          <cell r="G185" t="str">
            <v>PRJ</v>
          </cell>
          <cell r="H185" t="str">
            <v>169</v>
          </cell>
          <cell r="I185" t="str">
            <v>211</v>
          </cell>
          <cell r="K185" t="str">
            <v>000001120</v>
          </cell>
          <cell r="L185" t="str">
            <v>4261000</v>
          </cell>
          <cell r="M185" t="str">
            <v>1113</v>
          </cell>
          <cell r="N185" t="str">
            <v>99920</v>
          </cell>
          <cell r="O185" t="str">
            <v>11404</v>
          </cell>
          <cell r="P185" t="str">
            <v>294</v>
          </cell>
          <cell r="Q185" t="str">
            <v>955</v>
          </cell>
          <cell r="R185" t="str">
            <v>INTERCO BILL W/O</v>
          </cell>
          <cell r="S185" t="str">
            <v>PRA</v>
          </cell>
          <cell r="U185" t="str">
            <v>2014-09-30</v>
          </cell>
          <cell r="V185">
            <v>592.87</v>
          </cell>
          <cell r="W185" t="str">
            <v>UTXECON201</v>
          </cell>
          <cell r="Y185" t="str">
            <v>LEGAL</v>
          </cell>
          <cell r="Z185" t="str">
            <v>ICB3</v>
          </cell>
          <cell r="AB185" t="str">
            <v>ICB</v>
          </cell>
          <cell r="AC185" t="str">
            <v>ICB</v>
          </cell>
          <cell r="AE185" t="str">
            <v>211</v>
          </cell>
          <cell r="AG185" t="str">
            <v>0000126681</v>
          </cell>
        </row>
        <row r="186">
          <cell r="A186" t="str">
            <v>00635722</v>
          </cell>
          <cell r="B186" t="str">
            <v>9554261000</v>
          </cell>
          <cell r="C186" t="str">
            <v>ICB4TARGET0000000151</v>
          </cell>
          <cell r="D186">
            <v>2014</v>
          </cell>
          <cell r="E186">
            <v>9</v>
          </cell>
          <cell r="F186" t="str">
            <v>2014-09-30</v>
          </cell>
          <cell r="G186" t="str">
            <v>PRJ</v>
          </cell>
          <cell r="H186" t="str">
            <v>169</v>
          </cell>
          <cell r="I186" t="str">
            <v>211</v>
          </cell>
          <cell r="K186" t="str">
            <v>000001120</v>
          </cell>
          <cell r="L186" t="str">
            <v>4261000</v>
          </cell>
          <cell r="M186" t="str">
            <v>1113</v>
          </cell>
          <cell r="N186" t="str">
            <v>99920</v>
          </cell>
          <cell r="O186" t="str">
            <v>11404</v>
          </cell>
          <cell r="P186" t="str">
            <v>294</v>
          </cell>
          <cell r="Q186" t="str">
            <v>955</v>
          </cell>
          <cell r="R186" t="str">
            <v>INTERCO BILL W/O</v>
          </cell>
          <cell r="S186" t="str">
            <v>PRA</v>
          </cell>
          <cell r="U186" t="str">
            <v>2014-09-30</v>
          </cell>
          <cell r="V186">
            <v>197.62</v>
          </cell>
          <cell r="W186" t="str">
            <v>UTXECON201</v>
          </cell>
          <cell r="Y186" t="str">
            <v>LEGAL</v>
          </cell>
          <cell r="Z186" t="str">
            <v>ICB3</v>
          </cell>
          <cell r="AB186" t="str">
            <v>ICB</v>
          </cell>
          <cell r="AC186" t="str">
            <v>ICB</v>
          </cell>
          <cell r="AE186" t="str">
            <v>211</v>
          </cell>
          <cell r="AG186" t="str">
            <v>0000133170</v>
          </cell>
        </row>
        <row r="187">
          <cell r="A187" t="str">
            <v>00658042</v>
          </cell>
          <cell r="B187" t="str">
            <v>9554264000</v>
          </cell>
          <cell r="C187" t="str">
            <v>ICB4TARGET0000000151</v>
          </cell>
          <cell r="D187">
            <v>2015</v>
          </cell>
          <cell r="E187">
            <v>1</v>
          </cell>
          <cell r="F187" t="str">
            <v>2015-01-31</v>
          </cell>
          <cell r="G187" t="str">
            <v>PRJ</v>
          </cell>
          <cell r="H187" t="str">
            <v>169</v>
          </cell>
          <cell r="I187" t="str">
            <v>211</v>
          </cell>
          <cell r="K187" t="str">
            <v>000001120</v>
          </cell>
          <cell r="L187" t="str">
            <v>4264000</v>
          </cell>
          <cell r="M187" t="str">
            <v>1585</v>
          </cell>
          <cell r="N187" t="str">
            <v>99920</v>
          </cell>
          <cell r="O187" t="str">
            <v>13042</v>
          </cell>
          <cell r="P187" t="str">
            <v>289</v>
          </cell>
          <cell r="Q187" t="str">
            <v>955</v>
          </cell>
          <cell r="R187" t="str">
            <v>INTERCO BILL W/O</v>
          </cell>
          <cell r="S187" t="str">
            <v>PRA</v>
          </cell>
          <cell r="U187" t="str">
            <v>2015-01-31</v>
          </cell>
          <cell r="V187">
            <v>3964.69</v>
          </cell>
          <cell r="W187" t="str">
            <v>UTXECON101</v>
          </cell>
          <cell r="Y187" t="str">
            <v>LEGAL</v>
          </cell>
          <cell r="Z187" t="str">
            <v>ICB3</v>
          </cell>
          <cell r="AB187" t="str">
            <v>ICB</v>
          </cell>
          <cell r="AC187" t="str">
            <v>ICB</v>
          </cell>
          <cell r="AE187" t="str">
            <v>211</v>
          </cell>
          <cell r="AG187" t="str">
            <v>0000291754</v>
          </cell>
        </row>
        <row r="188">
          <cell r="A188" t="str">
            <v>00635768</v>
          </cell>
          <cell r="B188" t="str">
            <v>9554261000</v>
          </cell>
          <cell r="C188" t="str">
            <v>ICB4TARGET0000000152</v>
          </cell>
          <cell r="D188">
            <v>2014</v>
          </cell>
          <cell r="E188">
            <v>9</v>
          </cell>
          <cell r="F188" t="str">
            <v>2014-09-30</v>
          </cell>
          <cell r="G188" t="str">
            <v>PRJ</v>
          </cell>
          <cell r="H188" t="str">
            <v>169</v>
          </cell>
          <cell r="I188" t="str">
            <v>211</v>
          </cell>
          <cell r="K188" t="str">
            <v>000001120</v>
          </cell>
          <cell r="L188" t="str">
            <v>4261000</v>
          </cell>
          <cell r="M188" t="str">
            <v>1113</v>
          </cell>
          <cell r="N188" t="str">
            <v>99920</v>
          </cell>
          <cell r="O188" t="str">
            <v>11404</v>
          </cell>
          <cell r="P188" t="str">
            <v>294</v>
          </cell>
          <cell r="Q188" t="str">
            <v>955</v>
          </cell>
          <cell r="R188" t="str">
            <v>INTERCO BILL W/O</v>
          </cell>
          <cell r="S188" t="str">
            <v>PRA</v>
          </cell>
          <cell r="U188" t="str">
            <v>2014-09-30</v>
          </cell>
          <cell r="V188">
            <v>395.25</v>
          </cell>
          <cell r="W188" t="str">
            <v>UTXECON201</v>
          </cell>
          <cell r="Y188" t="str">
            <v>LEGAL</v>
          </cell>
          <cell r="Z188" t="str">
            <v>ICB3</v>
          </cell>
          <cell r="AB188" t="str">
            <v>ICB</v>
          </cell>
          <cell r="AC188" t="str">
            <v>ICB</v>
          </cell>
          <cell r="AE188" t="str">
            <v>211</v>
          </cell>
          <cell r="AG188" t="str">
            <v>0000134865</v>
          </cell>
        </row>
        <row r="189">
          <cell r="A189" t="str">
            <v>00635772</v>
          </cell>
          <cell r="B189" t="str">
            <v>9554261000</v>
          </cell>
          <cell r="C189" t="str">
            <v>ICB4TARGET0000000153</v>
          </cell>
          <cell r="D189">
            <v>2014</v>
          </cell>
          <cell r="E189">
            <v>9</v>
          </cell>
          <cell r="F189" t="str">
            <v>2014-09-30</v>
          </cell>
          <cell r="G189" t="str">
            <v>PRJ</v>
          </cell>
          <cell r="H189" t="str">
            <v>169</v>
          </cell>
          <cell r="I189" t="str">
            <v>211</v>
          </cell>
          <cell r="K189" t="str">
            <v>000001120</v>
          </cell>
          <cell r="L189" t="str">
            <v>4261000</v>
          </cell>
          <cell r="M189" t="str">
            <v>1113</v>
          </cell>
          <cell r="N189" t="str">
            <v>99920</v>
          </cell>
          <cell r="O189" t="str">
            <v>11404</v>
          </cell>
          <cell r="P189" t="str">
            <v>294</v>
          </cell>
          <cell r="Q189" t="str">
            <v>955</v>
          </cell>
          <cell r="R189" t="str">
            <v>INTERCO BILL W/O</v>
          </cell>
          <cell r="S189" t="str">
            <v>PRA</v>
          </cell>
          <cell r="U189" t="str">
            <v>2014-09-30</v>
          </cell>
          <cell r="V189">
            <v>1976.24</v>
          </cell>
          <cell r="W189" t="str">
            <v>UTXECON201</v>
          </cell>
          <cell r="Y189" t="str">
            <v>LEGAL</v>
          </cell>
          <cell r="Z189" t="str">
            <v>ICB3</v>
          </cell>
          <cell r="AB189" t="str">
            <v>ICB</v>
          </cell>
          <cell r="AC189" t="str">
            <v>ICB</v>
          </cell>
          <cell r="AE189" t="str">
            <v>211</v>
          </cell>
          <cell r="AG189" t="str">
            <v>0000135535</v>
          </cell>
        </row>
        <row r="190">
          <cell r="A190" t="str">
            <v>00635077</v>
          </cell>
          <cell r="B190" t="str">
            <v>9554261000</v>
          </cell>
          <cell r="C190" t="str">
            <v>ICB4TARGET0000000154</v>
          </cell>
          <cell r="D190">
            <v>2014</v>
          </cell>
          <cell r="E190">
            <v>9</v>
          </cell>
          <cell r="F190" t="str">
            <v>2014-09-30</v>
          </cell>
          <cell r="G190" t="str">
            <v>PRJ</v>
          </cell>
          <cell r="H190" t="str">
            <v>169</v>
          </cell>
          <cell r="I190" t="str">
            <v>211</v>
          </cell>
          <cell r="K190" t="str">
            <v>000001120</v>
          </cell>
          <cell r="L190" t="str">
            <v>4261000</v>
          </cell>
          <cell r="M190" t="str">
            <v>1113</v>
          </cell>
          <cell r="N190" t="str">
            <v>99920</v>
          </cell>
          <cell r="O190" t="str">
            <v>11404</v>
          </cell>
          <cell r="P190" t="str">
            <v>294</v>
          </cell>
          <cell r="Q190" t="str">
            <v>955</v>
          </cell>
          <cell r="R190" t="str">
            <v>INTERCO BILL W/O</v>
          </cell>
          <cell r="S190" t="str">
            <v>PRA</v>
          </cell>
          <cell r="U190" t="str">
            <v>2014-09-30</v>
          </cell>
          <cell r="V190">
            <v>592.87</v>
          </cell>
          <cell r="W190" t="str">
            <v>UTXECON201</v>
          </cell>
          <cell r="Y190" t="str">
            <v>LEGAL</v>
          </cell>
          <cell r="Z190" t="str">
            <v>ICB3</v>
          </cell>
          <cell r="AB190" t="str">
            <v>ICB</v>
          </cell>
          <cell r="AC190" t="str">
            <v>ICB</v>
          </cell>
          <cell r="AE190" t="str">
            <v>211</v>
          </cell>
          <cell r="AG190" t="str">
            <v>0000136523</v>
          </cell>
        </row>
        <row r="191">
          <cell r="A191" t="str">
            <v>00634447</v>
          </cell>
          <cell r="B191" t="str">
            <v>9554261000</v>
          </cell>
          <cell r="C191" t="str">
            <v>ICB4TARGET0000000155</v>
          </cell>
          <cell r="D191">
            <v>2014</v>
          </cell>
          <cell r="E191">
            <v>9</v>
          </cell>
          <cell r="F191" t="str">
            <v>2014-09-30</v>
          </cell>
          <cell r="G191" t="str">
            <v>PRJ</v>
          </cell>
          <cell r="H191" t="str">
            <v>169</v>
          </cell>
          <cell r="I191" t="str">
            <v>211</v>
          </cell>
          <cell r="K191" t="str">
            <v>000001120</v>
          </cell>
          <cell r="L191" t="str">
            <v>4261000</v>
          </cell>
          <cell r="M191" t="str">
            <v>1113</v>
          </cell>
          <cell r="N191" t="str">
            <v>99920</v>
          </cell>
          <cell r="O191" t="str">
            <v>11404</v>
          </cell>
          <cell r="P191" t="str">
            <v>294</v>
          </cell>
          <cell r="Q191" t="str">
            <v>955</v>
          </cell>
          <cell r="R191" t="str">
            <v>INTERCO BILL W/O</v>
          </cell>
          <cell r="S191" t="str">
            <v>PRA</v>
          </cell>
          <cell r="U191" t="str">
            <v>2014-09-30</v>
          </cell>
          <cell r="V191">
            <v>1185.74</v>
          </cell>
          <cell r="W191" t="str">
            <v>UTXECON201</v>
          </cell>
          <cell r="Y191" t="str">
            <v>LEGAL</v>
          </cell>
          <cell r="Z191" t="str">
            <v>ICB3</v>
          </cell>
          <cell r="AB191" t="str">
            <v>ICB</v>
          </cell>
          <cell r="AC191" t="str">
            <v>ICB</v>
          </cell>
          <cell r="AE191" t="str">
            <v>211</v>
          </cell>
          <cell r="AG191" t="str">
            <v>0000136782</v>
          </cell>
        </row>
        <row r="192">
          <cell r="A192" t="str">
            <v>00635769</v>
          </cell>
          <cell r="B192" t="str">
            <v>9554261000</v>
          </cell>
          <cell r="C192" t="str">
            <v>ICB4TARGET0000000156</v>
          </cell>
          <cell r="D192">
            <v>2014</v>
          </cell>
          <cell r="E192">
            <v>9</v>
          </cell>
          <cell r="F192" t="str">
            <v>2014-09-30</v>
          </cell>
          <cell r="G192" t="str">
            <v>PRJ</v>
          </cell>
          <cell r="H192" t="str">
            <v>169</v>
          </cell>
          <cell r="I192" t="str">
            <v>211</v>
          </cell>
          <cell r="K192" t="str">
            <v>000001120</v>
          </cell>
          <cell r="L192" t="str">
            <v>4261000</v>
          </cell>
          <cell r="M192" t="str">
            <v>1113</v>
          </cell>
          <cell r="N192" t="str">
            <v>99920</v>
          </cell>
          <cell r="O192" t="str">
            <v>11404</v>
          </cell>
          <cell r="P192" t="str">
            <v>294</v>
          </cell>
          <cell r="Q192" t="str">
            <v>955</v>
          </cell>
          <cell r="R192" t="str">
            <v>INTERCO BILL W/O</v>
          </cell>
          <cell r="S192" t="str">
            <v>PRA</v>
          </cell>
          <cell r="U192" t="str">
            <v>2014-09-30</v>
          </cell>
          <cell r="V192">
            <v>1185.74</v>
          </cell>
          <cell r="W192" t="str">
            <v>UTXECON201</v>
          </cell>
          <cell r="Y192" t="str">
            <v>LEGAL</v>
          </cell>
          <cell r="Z192" t="str">
            <v>ICB3</v>
          </cell>
          <cell r="AB192" t="str">
            <v>ICB</v>
          </cell>
          <cell r="AC192" t="str">
            <v>ICB</v>
          </cell>
          <cell r="AE192" t="str">
            <v>211</v>
          </cell>
          <cell r="AG192" t="str">
            <v>0000137195</v>
          </cell>
        </row>
        <row r="193">
          <cell r="A193" t="str">
            <v>00677989</v>
          </cell>
          <cell r="B193" t="str">
            <v>9544261000</v>
          </cell>
          <cell r="C193" t="str">
            <v>ICB4TARGET0000000156</v>
          </cell>
          <cell r="D193">
            <v>2015</v>
          </cell>
          <cell r="E193">
            <v>5</v>
          </cell>
          <cell r="F193" t="str">
            <v>2015-05-31</v>
          </cell>
          <cell r="G193" t="str">
            <v>PRJ</v>
          </cell>
          <cell r="H193" t="str">
            <v>169</v>
          </cell>
          <cell r="I193" t="str">
            <v>211</v>
          </cell>
          <cell r="K193" t="str">
            <v>000001120</v>
          </cell>
          <cell r="L193" t="str">
            <v>4261000</v>
          </cell>
          <cell r="M193" t="str">
            <v>1113</v>
          </cell>
          <cell r="N193" t="str">
            <v>99920</v>
          </cell>
          <cell r="O193" t="str">
            <v>11404</v>
          </cell>
          <cell r="P193" t="str">
            <v>294</v>
          </cell>
          <cell r="Q193" t="str">
            <v>954</v>
          </cell>
          <cell r="R193" t="str">
            <v>INTERCO BILL W/O</v>
          </cell>
          <cell r="S193" t="str">
            <v>PRA</v>
          </cell>
          <cell r="U193" t="str">
            <v>2015-05-31</v>
          </cell>
          <cell r="V193">
            <v>243.34</v>
          </cell>
          <cell r="W193" t="str">
            <v>UTXECON201</v>
          </cell>
          <cell r="Y193" t="str">
            <v>LEGAL</v>
          </cell>
          <cell r="Z193" t="str">
            <v>ICB3</v>
          </cell>
          <cell r="AB193" t="str">
            <v>ICB</v>
          </cell>
          <cell r="AC193" t="str">
            <v>ICB</v>
          </cell>
          <cell r="AE193" t="str">
            <v>211</v>
          </cell>
          <cell r="AG193" t="str">
            <v>0000160093</v>
          </cell>
        </row>
        <row r="194">
          <cell r="A194" t="str">
            <v>00633937</v>
          </cell>
          <cell r="B194" t="str">
            <v>9554261000</v>
          </cell>
          <cell r="C194" t="str">
            <v>ICB4TARGET0000000157</v>
          </cell>
          <cell r="D194">
            <v>2014</v>
          </cell>
          <cell r="E194">
            <v>9</v>
          </cell>
          <cell r="F194" t="str">
            <v>2014-09-30</v>
          </cell>
          <cell r="G194" t="str">
            <v>PRJ</v>
          </cell>
          <cell r="H194" t="str">
            <v>169</v>
          </cell>
          <cell r="I194" t="str">
            <v>211</v>
          </cell>
          <cell r="K194" t="str">
            <v>000001120</v>
          </cell>
          <cell r="L194" t="str">
            <v>4261000</v>
          </cell>
          <cell r="M194" t="str">
            <v>1113</v>
          </cell>
          <cell r="N194" t="str">
            <v>99920</v>
          </cell>
          <cell r="O194" t="str">
            <v>13123</v>
          </cell>
          <cell r="P194" t="str">
            <v>294</v>
          </cell>
          <cell r="Q194" t="str">
            <v>955</v>
          </cell>
          <cell r="R194" t="str">
            <v>INTERCO BILL W/O</v>
          </cell>
          <cell r="S194" t="str">
            <v>PRA</v>
          </cell>
          <cell r="U194" t="str">
            <v>2014-09-30</v>
          </cell>
          <cell r="V194">
            <v>869.54</v>
          </cell>
          <cell r="W194" t="str">
            <v>UTXECON201</v>
          </cell>
          <cell r="Y194" t="str">
            <v>LEGAL</v>
          </cell>
          <cell r="Z194" t="str">
            <v>ICB3</v>
          </cell>
          <cell r="AB194" t="str">
            <v>ICB</v>
          </cell>
          <cell r="AC194" t="str">
            <v>ICB</v>
          </cell>
          <cell r="AE194" t="str">
            <v>211</v>
          </cell>
          <cell r="AG194" t="str">
            <v>0000146747</v>
          </cell>
        </row>
        <row r="195">
          <cell r="A195" t="str">
            <v>00672839</v>
          </cell>
          <cell r="B195" t="str">
            <v>9554261000</v>
          </cell>
          <cell r="C195" t="str">
            <v>ICB4TARGET0000000157</v>
          </cell>
          <cell r="D195">
            <v>2015</v>
          </cell>
          <cell r="E195">
            <v>5</v>
          </cell>
          <cell r="F195" t="str">
            <v>2015-05-31</v>
          </cell>
          <cell r="G195" t="str">
            <v>PRJ</v>
          </cell>
          <cell r="H195" t="str">
            <v>169</v>
          </cell>
          <cell r="I195" t="str">
            <v>211</v>
          </cell>
          <cell r="K195" t="str">
            <v>000001120</v>
          </cell>
          <cell r="L195" t="str">
            <v>4261000</v>
          </cell>
          <cell r="M195" t="str">
            <v>1113</v>
          </cell>
          <cell r="N195" t="str">
            <v>99920</v>
          </cell>
          <cell r="O195" t="str">
            <v>11404</v>
          </cell>
          <cell r="P195" t="str">
            <v>294</v>
          </cell>
          <cell r="Q195" t="str">
            <v>955</v>
          </cell>
          <cell r="R195" t="str">
            <v>INTERCO BILL W/O</v>
          </cell>
          <cell r="S195" t="str">
            <v>PRA</v>
          </cell>
          <cell r="U195" t="str">
            <v>2015-05-31</v>
          </cell>
          <cell r="V195">
            <v>-405.56</v>
          </cell>
          <cell r="W195" t="str">
            <v>UTXECON201</v>
          </cell>
          <cell r="Y195" t="str">
            <v>LEGAL</v>
          </cell>
          <cell r="Z195" t="str">
            <v>ICB3</v>
          </cell>
          <cell r="AB195" t="str">
            <v>ICB</v>
          </cell>
          <cell r="AC195" t="str">
            <v>ICB</v>
          </cell>
          <cell r="AE195" t="str">
            <v>211</v>
          </cell>
          <cell r="AG195" t="str">
            <v>0000009761</v>
          </cell>
        </row>
        <row r="196">
          <cell r="A196" t="str">
            <v>00635833</v>
          </cell>
          <cell r="B196" t="str">
            <v>9554261000</v>
          </cell>
          <cell r="C196" t="str">
            <v>ICB4TARGET0000000158</v>
          </cell>
          <cell r="D196">
            <v>2014</v>
          </cell>
          <cell r="E196">
            <v>9</v>
          </cell>
          <cell r="F196" t="str">
            <v>2014-09-30</v>
          </cell>
          <cell r="G196" t="str">
            <v>PRJ</v>
          </cell>
          <cell r="H196" t="str">
            <v>169</v>
          </cell>
          <cell r="I196" t="str">
            <v>211</v>
          </cell>
          <cell r="K196" t="str">
            <v>000001120</v>
          </cell>
          <cell r="L196" t="str">
            <v>4261000</v>
          </cell>
          <cell r="M196" t="str">
            <v>1113</v>
          </cell>
          <cell r="N196" t="str">
            <v>99920</v>
          </cell>
          <cell r="O196" t="str">
            <v>11404</v>
          </cell>
          <cell r="P196" t="str">
            <v>294</v>
          </cell>
          <cell r="Q196" t="str">
            <v>955</v>
          </cell>
          <cell r="R196" t="str">
            <v>INTERCO BILL W/O</v>
          </cell>
          <cell r="S196" t="str">
            <v>PRA</v>
          </cell>
          <cell r="U196" t="str">
            <v>2014-09-30</v>
          </cell>
          <cell r="V196">
            <v>395.25</v>
          </cell>
          <cell r="W196" t="str">
            <v>UTXECON201</v>
          </cell>
          <cell r="Y196" t="str">
            <v>LEGAL</v>
          </cell>
          <cell r="Z196" t="str">
            <v>ICB3</v>
          </cell>
          <cell r="AB196" t="str">
            <v>ICB</v>
          </cell>
          <cell r="AC196" t="str">
            <v>ICB</v>
          </cell>
          <cell r="AE196" t="str">
            <v>211</v>
          </cell>
          <cell r="AG196" t="str">
            <v>0000151361</v>
          </cell>
        </row>
        <row r="197">
          <cell r="A197" t="str">
            <v>00675835</v>
          </cell>
          <cell r="B197" t="str">
            <v>9554261000</v>
          </cell>
          <cell r="C197" t="str">
            <v>ICB4TARGET0000000158</v>
          </cell>
          <cell r="D197">
            <v>2015</v>
          </cell>
          <cell r="E197">
            <v>5</v>
          </cell>
          <cell r="F197" t="str">
            <v>2015-05-31</v>
          </cell>
          <cell r="G197" t="str">
            <v>PRJ</v>
          </cell>
          <cell r="H197" t="str">
            <v>169</v>
          </cell>
          <cell r="I197" t="str">
            <v>211</v>
          </cell>
          <cell r="K197" t="str">
            <v>000001120</v>
          </cell>
          <cell r="L197" t="str">
            <v>4261000</v>
          </cell>
          <cell r="M197" t="str">
            <v>1113</v>
          </cell>
          <cell r="N197" t="str">
            <v>99920</v>
          </cell>
          <cell r="O197" t="str">
            <v>11404</v>
          </cell>
          <cell r="P197" t="str">
            <v>294</v>
          </cell>
          <cell r="Q197" t="str">
            <v>955</v>
          </cell>
          <cell r="R197" t="str">
            <v>INTERCO BILL W/O</v>
          </cell>
          <cell r="S197" t="str">
            <v>PRA</v>
          </cell>
          <cell r="U197" t="str">
            <v>2015-05-31</v>
          </cell>
          <cell r="V197">
            <v>202.78</v>
          </cell>
          <cell r="W197" t="str">
            <v>UTXECON201</v>
          </cell>
          <cell r="Y197" t="str">
            <v>LEGAL</v>
          </cell>
          <cell r="Z197" t="str">
            <v>ICB3</v>
          </cell>
          <cell r="AB197" t="str">
            <v>ICB</v>
          </cell>
          <cell r="AC197" t="str">
            <v>ICB</v>
          </cell>
          <cell r="AE197" t="str">
            <v>211</v>
          </cell>
          <cell r="AG197" t="str">
            <v>0000014384</v>
          </cell>
        </row>
        <row r="198">
          <cell r="A198" t="str">
            <v>00635835</v>
          </cell>
          <cell r="B198" t="str">
            <v>9554261000</v>
          </cell>
          <cell r="C198" t="str">
            <v>ICB4TARGET0000000159</v>
          </cell>
          <cell r="D198">
            <v>2014</v>
          </cell>
          <cell r="E198">
            <v>9</v>
          </cell>
          <cell r="F198" t="str">
            <v>2014-09-30</v>
          </cell>
          <cell r="G198" t="str">
            <v>PRJ</v>
          </cell>
          <cell r="H198" t="str">
            <v>169</v>
          </cell>
          <cell r="I198" t="str">
            <v>211</v>
          </cell>
          <cell r="K198" t="str">
            <v>000001120</v>
          </cell>
          <cell r="L198" t="str">
            <v>4261000</v>
          </cell>
          <cell r="M198" t="str">
            <v>1113</v>
          </cell>
          <cell r="N198" t="str">
            <v>99920</v>
          </cell>
          <cell r="O198" t="str">
            <v>11404</v>
          </cell>
          <cell r="P198" t="str">
            <v>294</v>
          </cell>
          <cell r="Q198" t="str">
            <v>955</v>
          </cell>
          <cell r="R198" t="str">
            <v>INTERCO BILL W/O</v>
          </cell>
          <cell r="S198" t="str">
            <v>PRA</v>
          </cell>
          <cell r="U198" t="str">
            <v>2014-09-30</v>
          </cell>
          <cell r="V198">
            <v>79.05</v>
          </cell>
          <cell r="W198" t="str">
            <v>UTXECON201</v>
          </cell>
          <cell r="Y198" t="str">
            <v>LEGAL</v>
          </cell>
          <cell r="Z198" t="str">
            <v>ICB3</v>
          </cell>
          <cell r="AB198" t="str">
            <v>ICB</v>
          </cell>
          <cell r="AC198" t="str">
            <v>ICB</v>
          </cell>
          <cell r="AE198" t="str">
            <v>211</v>
          </cell>
          <cell r="AG198" t="str">
            <v>0000151361</v>
          </cell>
        </row>
        <row r="199">
          <cell r="A199" t="str">
            <v>00677991</v>
          </cell>
          <cell r="B199" t="str">
            <v>9554261000</v>
          </cell>
          <cell r="C199" t="str">
            <v>ICB4TARGET0000000159</v>
          </cell>
          <cell r="D199">
            <v>2015</v>
          </cell>
          <cell r="E199">
            <v>5</v>
          </cell>
          <cell r="F199" t="str">
            <v>2015-05-31</v>
          </cell>
          <cell r="G199" t="str">
            <v>PRJ</v>
          </cell>
          <cell r="H199" t="str">
            <v>169</v>
          </cell>
          <cell r="I199" t="str">
            <v>211</v>
          </cell>
          <cell r="K199" t="str">
            <v>000001120</v>
          </cell>
          <cell r="L199" t="str">
            <v>4261000</v>
          </cell>
          <cell r="M199" t="str">
            <v>1113</v>
          </cell>
          <cell r="N199" t="str">
            <v>99920</v>
          </cell>
          <cell r="O199" t="str">
            <v>11404</v>
          </cell>
          <cell r="P199" t="str">
            <v>294</v>
          </cell>
          <cell r="Q199" t="str">
            <v>955</v>
          </cell>
          <cell r="R199" t="str">
            <v>INTERCO BILL W/O</v>
          </cell>
          <cell r="S199" t="str">
            <v>PRA</v>
          </cell>
          <cell r="U199" t="str">
            <v>2015-05-31</v>
          </cell>
          <cell r="V199">
            <v>405.56</v>
          </cell>
          <cell r="W199" t="str">
            <v>UTXECON201</v>
          </cell>
          <cell r="Y199" t="str">
            <v>LEGAL</v>
          </cell>
          <cell r="Z199" t="str">
            <v>ICB3</v>
          </cell>
          <cell r="AB199" t="str">
            <v>ICB</v>
          </cell>
          <cell r="AC199" t="str">
            <v>ICB</v>
          </cell>
          <cell r="AE199" t="str">
            <v>211</v>
          </cell>
          <cell r="AG199" t="str">
            <v>0000014384</v>
          </cell>
        </row>
        <row r="200">
          <cell r="A200" t="str">
            <v>00635770</v>
          </cell>
          <cell r="B200" t="str">
            <v>9554261000</v>
          </cell>
          <cell r="C200" t="str">
            <v>ICB4TARGET0000000160</v>
          </cell>
          <cell r="D200">
            <v>2014</v>
          </cell>
          <cell r="E200">
            <v>9</v>
          </cell>
          <cell r="F200" t="str">
            <v>2014-09-30</v>
          </cell>
          <cell r="G200" t="str">
            <v>PRJ</v>
          </cell>
          <cell r="H200" t="str">
            <v>169</v>
          </cell>
          <cell r="I200" t="str">
            <v>211</v>
          </cell>
          <cell r="K200" t="str">
            <v>000001120</v>
          </cell>
          <cell r="L200" t="str">
            <v>4261000</v>
          </cell>
          <cell r="M200" t="str">
            <v>1113</v>
          </cell>
          <cell r="N200" t="str">
            <v>99920</v>
          </cell>
          <cell r="O200" t="str">
            <v>11404</v>
          </cell>
          <cell r="P200" t="str">
            <v>294</v>
          </cell>
          <cell r="Q200" t="str">
            <v>955</v>
          </cell>
          <cell r="R200" t="str">
            <v>INTERCO BILL W/O</v>
          </cell>
          <cell r="S200" t="str">
            <v>PRA</v>
          </cell>
          <cell r="U200" t="str">
            <v>2014-09-30</v>
          </cell>
          <cell r="V200">
            <v>197.62</v>
          </cell>
          <cell r="W200" t="str">
            <v>UTXECON201</v>
          </cell>
          <cell r="Y200" t="str">
            <v>LEGAL</v>
          </cell>
          <cell r="Z200" t="str">
            <v>ICB3</v>
          </cell>
          <cell r="AB200" t="str">
            <v>ICB</v>
          </cell>
          <cell r="AC200" t="str">
            <v>ICB</v>
          </cell>
          <cell r="AE200" t="str">
            <v>211</v>
          </cell>
          <cell r="AG200" t="str">
            <v>0000163838</v>
          </cell>
        </row>
        <row r="201">
          <cell r="A201" t="str">
            <v>00677992</v>
          </cell>
          <cell r="B201" t="str">
            <v>9554261000</v>
          </cell>
          <cell r="C201" t="str">
            <v>ICB4TARGET0000000160</v>
          </cell>
          <cell r="D201">
            <v>2015</v>
          </cell>
          <cell r="E201">
            <v>5</v>
          </cell>
          <cell r="F201" t="str">
            <v>2015-05-31</v>
          </cell>
          <cell r="G201" t="str">
            <v>PRJ</v>
          </cell>
          <cell r="H201" t="str">
            <v>169</v>
          </cell>
          <cell r="I201" t="str">
            <v>211</v>
          </cell>
          <cell r="K201" t="str">
            <v>000001120</v>
          </cell>
          <cell r="L201" t="str">
            <v>4261000</v>
          </cell>
          <cell r="M201" t="str">
            <v>1113</v>
          </cell>
          <cell r="N201" t="str">
            <v>99920</v>
          </cell>
          <cell r="O201" t="str">
            <v>11404</v>
          </cell>
          <cell r="P201" t="str">
            <v>294</v>
          </cell>
          <cell r="Q201" t="str">
            <v>955</v>
          </cell>
          <cell r="R201" t="str">
            <v>INTERCO BILL W/O</v>
          </cell>
          <cell r="S201" t="str">
            <v>PRA</v>
          </cell>
          <cell r="U201" t="str">
            <v>2015-05-31</v>
          </cell>
          <cell r="V201">
            <v>405.56</v>
          </cell>
          <cell r="W201" t="str">
            <v>UTXECON201</v>
          </cell>
          <cell r="Y201" t="str">
            <v>LEGAL</v>
          </cell>
          <cell r="Z201" t="str">
            <v>ICB3</v>
          </cell>
          <cell r="AB201" t="str">
            <v>ICB</v>
          </cell>
          <cell r="AC201" t="str">
            <v>ICB</v>
          </cell>
          <cell r="AE201" t="str">
            <v>211</v>
          </cell>
          <cell r="AG201" t="str">
            <v>0000014384</v>
          </cell>
        </row>
        <row r="202">
          <cell r="A202" t="str">
            <v>00635600</v>
          </cell>
          <cell r="B202" t="str">
            <v>9554261000</v>
          </cell>
          <cell r="C202" t="str">
            <v>ICB4TARGET0000000161</v>
          </cell>
          <cell r="D202">
            <v>2014</v>
          </cell>
          <cell r="E202">
            <v>9</v>
          </cell>
          <cell r="F202" t="str">
            <v>2014-09-30</v>
          </cell>
          <cell r="G202" t="str">
            <v>PRJ</v>
          </cell>
          <cell r="H202" t="str">
            <v>169</v>
          </cell>
          <cell r="I202" t="str">
            <v>211</v>
          </cell>
          <cell r="K202" t="str">
            <v>000001120</v>
          </cell>
          <cell r="L202" t="str">
            <v>4261000</v>
          </cell>
          <cell r="M202" t="str">
            <v>1113</v>
          </cell>
          <cell r="N202" t="str">
            <v>99920</v>
          </cell>
          <cell r="O202" t="str">
            <v>11404</v>
          </cell>
          <cell r="P202" t="str">
            <v>294</v>
          </cell>
          <cell r="Q202" t="str">
            <v>955</v>
          </cell>
          <cell r="R202" t="str">
            <v>INTERCO BILL W/O</v>
          </cell>
          <cell r="S202" t="str">
            <v>PRA</v>
          </cell>
          <cell r="U202" t="str">
            <v>2014-09-30</v>
          </cell>
          <cell r="V202">
            <v>1185.74</v>
          </cell>
          <cell r="W202" t="str">
            <v>UTXECON201</v>
          </cell>
          <cell r="Y202" t="str">
            <v>LEGAL</v>
          </cell>
          <cell r="Z202" t="str">
            <v>ICB3</v>
          </cell>
          <cell r="AB202" t="str">
            <v>ICB</v>
          </cell>
          <cell r="AC202" t="str">
            <v>ICB</v>
          </cell>
          <cell r="AE202" t="str">
            <v>211</v>
          </cell>
          <cell r="AG202" t="str">
            <v>0000179454</v>
          </cell>
        </row>
        <row r="203">
          <cell r="A203" t="str">
            <v>00675394</v>
          </cell>
          <cell r="B203" t="str">
            <v>9554261000</v>
          </cell>
          <cell r="C203" t="str">
            <v>ICB4TARGET0000000161</v>
          </cell>
          <cell r="D203">
            <v>2015</v>
          </cell>
          <cell r="E203">
            <v>5</v>
          </cell>
          <cell r="F203" t="str">
            <v>2015-05-31</v>
          </cell>
          <cell r="G203" t="str">
            <v>PRJ</v>
          </cell>
          <cell r="H203" t="str">
            <v>169</v>
          </cell>
          <cell r="I203" t="str">
            <v>211</v>
          </cell>
          <cell r="K203" t="str">
            <v>000001120</v>
          </cell>
          <cell r="L203" t="str">
            <v>4261000</v>
          </cell>
          <cell r="M203" t="str">
            <v>1113</v>
          </cell>
          <cell r="N203" t="str">
            <v>99920</v>
          </cell>
          <cell r="O203" t="str">
            <v>11404</v>
          </cell>
          <cell r="P203" t="str">
            <v>294</v>
          </cell>
          <cell r="Q203" t="str">
            <v>955</v>
          </cell>
          <cell r="R203" t="str">
            <v>INTERCO BILL W/O</v>
          </cell>
          <cell r="S203" t="str">
            <v>PRA</v>
          </cell>
          <cell r="U203" t="str">
            <v>2015-05-31</v>
          </cell>
          <cell r="V203">
            <v>81.11</v>
          </cell>
          <cell r="W203" t="str">
            <v>UTXECON201</v>
          </cell>
          <cell r="Y203" t="str">
            <v>LEGAL</v>
          </cell>
          <cell r="Z203" t="str">
            <v>ICB3</v>
          </cell>
          <cell r="AB203" t="str">
            <v>ICB</v>
          </cell>
          <cell r="AC203" t="str">
            <v>ICB</v>
          </cell>
          <cell r="AE203" t="str">
            <v>211</v>
          </cell>
          <cell r="AG203" t="str">
            <v>0000093537</v>
          </cell>
        </row>
        <row r="204">
          <cell r="A204" t="str">
            <v>00635601</v>
          </cell>
          <cell r="B204" t="str">
            <v>9554261000</v>
          </cell>
          <cell r="C204" t="str">
            <v>ICB4TARGET0000000162</v>
          </cell>
          <cell r="D204">
            <v>2014</v>
          </cell>
          <cell r="E204">
            <v>9</v>
          </cell>
          <cell r="F204" t="str">
            <v>2014-09-30</v>
          </cell>
          <cell r="G204" t="str">
            <v>PRJ</v>
          </cell>
          <cell r="H204" t="str">
            <v>169</v>
          </cell>
          <cell r="I204" t="str">
            <v>211</v>
          </cell>
          <cell r="K204" t="str">
            <v>000001120</v>
          </cell>
          <cell r="L204" t="str">
            <v>4261000</v>
          </cell>
          <cell r="M204" t="str">
            <v>1113</v>
          </cell>
          <cell r="N204" t="str">
            <v>99920</v>
          </cell>
          <cell r="O204" t="str">
            <v>11404</v>
          </cell>
          <cell r="P204" t="str">
            <v>294</v>
          </cell>
          <cell r="Q204" t="str">
            <v>955</v>
          </cell>
          <cell r="R204" t="str">
            <v>INTERCO BILL W/O</v>
          </cell>
          <cell r="S204" t="str">
            <v>PRA</v>
          </cell>
          <cell r="U204" t="str">
            <v>2014-09-30</v>
          </cell>
          <cell r="V204">
            <v>1185.74</v>
          </cell>
          <cell r="W204" t="str">
            <v>UTXECON201</v>
          </cell>
          <cell r="Y204" t="str">
            <v>LEGAL</v>
          </cell>
          <cell r="Z204" t="str">
            <v>ICB3</v>
          </cell>
          <cell r="AB204" t="str">
            <v>ICB</v>
          </cell>
          <cell r="AC204" t="str">
            <v>ICB</v>
          </cell>
          <cell r="AE204" t="str">
            <v>211</v>
          </cell>
          <cell r="AG204" t="str">
            <v>0000179454</v>
          </cell>
        </row>
        <row r="205">
          <cell r="A205" t="str">
            <v>00646089</v>
          </cell>
          <cell r="B205" t="str">
            <v>9554265004</v>
          </cell>
          <cell r="C205" t="str">
            <v>ICB4TARGET0000000162</v>
          </cell>
          <cell r="D205">
            <v>2015</v>
          </cell>
          <cell r="E205">
            <v>1</v>
          </cell>
          <cell r="F205" t="str">
            <v>2015-01-31</v>
          </cell>
          <cell r="G205" t="str">
            <v>PRJ</v>
          </cell>
          <cell r="H205" t="str">
            <v>169</v>
          </cell>
          <cell r="I205" t="str">
            <v>211</v>
          </cell>
          <cell r="K205" t="str">
            <v>000001120</v>
          </cell>
          <cell r="L205" t="str">
            <v>4265004</v>
          </cell>
          <cell r="M205" t="str">
            <v>1113</v>
          </cell>
          <cell r="N205" t="str">
            <v>99920</v>
          </cell>
          <cell r="O205" t="str">
            <v>11404</v>
          </cell>
          <cell r="P205" t="str">
            <v>294</v>
          </cell>
          <cell r="Q205" t="str">
            <v>955</v>
          </cell>
          <cell r="R205" t="str">
            <v>INTERCO BILL W/O</v>
          </cell>
          <cell r="S205" t="str">
            <v>PRA</v>
          </cell>
          <cell r="U205" t="str">
            <v>2015-01-31</v>
          </cell>
          <cell r="V205">
            <v>-40.61</v>
          </cell>
          <cell r="W205" t="str">
            <v>UTXECON201</v>
          </cell>
          <cell r="Y205" t="str">
            <v>LEGAL</v>
          </cell>
          <cell r="Z205" t="str">
            <v>ICB3</v>
          </cell>
          <cell r="AB205" t="str">
            <v>ICB</v>
          </cell>
          <cell r="AC205" t="str">
            <v>ICB</v>
          </cell>
          <cell r="AE205" t="str">
            <v>211</v>
          </cell>
          <cell r="AG205" t="str">
            <v>0000017421</v>
          </cell>
        </row>
        <row r="206">
          <cell r="A206" t="str">
            <v>00675397</v>
          </cell>
          <cell r="B206" t="str">
            <v>9554261000</v>
          </cell>
          <cell r="C206" t="str">
            <v>ICB4TARGET0000000162</v>
          </cell>
          <cell r="D206">
            <v>2015</v>
          </cell>
          <cell r="E206">
            <v>5</v>
          </cell>
          <cell r="F206" t="str">
            <v>2015-05-31</v>
          </cell>
          <cell r="G206" t="str">
            <v>PRJ</v>
          </cell>
          <cell r="H206" t="str">
            <v>169</v>
          </cell>
          <cell r="I206" t="str">
            <v>211</v>
          </cell>
          <cell r="K206" t="str">
            <v>000001120</v>
          </cell>
          <cell r="L206" t="str">
            <v>4261000</v>
          </cell>
          <cell r="M206" t="str">
            <v>1113</v>
          </cell>
          <cell r="N206" t="str">
            <v>99920</v>
          </cell>
          <cell r="O206" t="str">
            <v>11404</v>
          </cell>
          <cell r="P206" t="str">
            <v>294</v>
          </cell>
          <cell r="Q206" t="str">
            <v>955</v>
          </cell>
          <cell r="R206" t="str">
            <v>INTERCO BILL W/O</v>
          </cell>
          <cell r="S206" t="str">
            <v>PRA</v>
          </cell>
          <cell r="U206" t="str">
            <v>2015-05-31</v>
          </cell>
          <cell r="V206">
            <v>405.56</v>
          </cell>
          <cell r="W206" t="str">
            <v>UTXECON201</v>
          </cell>
          <cell r="Y206" t="str">
            <v>LEGAL</v>
          </cell>
          <cell r="Z206" t="str">
            <v>ICB3</v>
          </cell>
          <cell r="AB206" t="str">
            <v>ICB</v>
          </cell>
          <cell r="AC206" t="str">
            <v>ICB</v>
          </cell>
          <cell r="AE206" t="str">
            <v>211</v>
          </cell>
          <cell r="AG206" t="str">
            <v>0000114268</v>
          </cell>
        </row>
        <row r="207">
          <cell r="A207" t="str">
            <v>00635073</v>
          </cell>
          <cell r="B207" t="str">
            <v>9554261000</v>
          </cell>
          <cell r="C207" t="str">
            <v>ICB4TARGET0000000163</v>
          </cell>
          <cell r="D207">
            <v>2014</v>
          </cell>
          <cell r="E207">
            <v>9</v>
          </cell>
          <cell r="F207" t="str">
            <v>2014-09-30</v>
          </cell>
          <cell r="G207" t="str">
            <v>PRJ</v>
          </cell>
          <cell r="H207" t="str">
            <v>169</v>
          </cell>
          <cell r="I207" t="str">
            <v>211</v>
          </cell>
          <cell r="K207" t="str">
            <v>000001120</v>
          </cell>
          <cell r="L207" t="str">
            <v>4261000</v>
          </cell>
          <cell r="M207" t="str">
            <v>1113</v>
          </cell>
          <cell r="N207" t="str">
            <v>99920</v>
          </cell>
          <cell r="O207" t="str">
            <v>11404</v>
          </cell>
          <cell r="P207" t="str">
            <v>294</v>
          </cell>
          <cell r="Q207" t="str">
            <v>955</v>
          </cell>
          <cell r="R207" t="str">
            <v>INTERCO BILL W/O</v>
          </cell>
          <cell r="S207" t="str">
            <v>PRA</v>
          </cell>
          <cell r="U207" t="str">
            <v>2014-09-30</v>
          </cell>
          <cell r="V207">
            <v>158.1</v>
          </cell>
          <cell r="W207" t="str">
            <v>UTXECON201</v>
          </cell>
          <cell r="Y207" t="str">
            <v>LEGAL</v>
          </cell>
          <cell r="Z207" t="str">
            <v>ICB3</v>
          </cell>
          <cell r="AB207" t="str">
            <v>ICB</v>
          </cell>
          <cell r="AC207" t="str">
            <v>ICB</v>
          </cell>
          <cell r="AE207" t="str">
            <v>211</v>
          </cell>
          <cell r="AG207" t="str">
            <v>0000212982</v>
          </cell>
        </row>
        <row r="208">
          <cell r="A208" t="str">
            <v>00659227</v>
          </cell>
          <cell r="B208" t="str">
            <v>9554265004</v>
          </cell>
          <cell r="C208" t="str">
            <v>ICB4TARGET0000000163</v>
          </cell>
          <cell r="D208">
            <v>2015</v>
          </cell>
          <cell r="E208">
            <v>1</v>
          </cell>
          <cell r="F208" t="str">
            <v>2015-01-31</v>
          </cell>
          <cell r="G208" t="str">
            <v>PRJ</v>
          </cell>
          <cell r="H208" t="str">
            <v>169</v>
          </cell>
          <cell r="I208" t="str">
            <v>211</v>
          </cell>
          <cell r="K208" t="str">
            <v>000001120</v>
          </cell>
          <cell r="L208" t="str">
            <v>4265004</v>
          </cell>
          <cell r="M208" t="str">
            <v>1113</v>
          </cell>
          <cell r="N208" t="str">
            <v>99920</v>
          </cell>
          <cell r="O208" t="str">
            <v>11404</v>
          </cell>
          <cell r="P208" t="str">
            <v>294</v>
          </cell>
          <cell r="Q208" t="str">
            <v>955</v>
          </cell>
          <cell r="R208" t="str">
            <v>INTERCO BILL W/O</v>
          </cell>
          <cell r="S208" t="str">
            <v>PRA</v>
          </cell>
          <cell r="U208" t="str">
            <v>2015-01-31</v>
          </cell>
          <cell r="V208">
            <v>213.22</v>
          </cell>
          <cell r="W208" t="str">
            <v>UTXECON201</v>
          </cell>
          <cell r="Y208" t="str">
            <v>LEGAL</v>
          </cell>
          <cell r="Z208" t="str">
            <v>ICB3</v>
          </cell>
          <cell r="AB208" t="str">
            <v>ICB</v>
          </cell>
          <cell r="AC208" t="str">
            <v>ICB</v>
          </cell>
          <cell r="AE208" t="str">
            <v>211</v>
          </cell>
          <cell r="AG208" t="str">
            <v>0000130709</v>
          </cell>
        </row>
        <row r="209">
          <cell r="A209" t="str">
            <v>00664466</v>
          </cell>
          <cell r="B209" t="str">
            <v>9554261000</v>
          </cell>
          <cell r="C209" t="str">
            <v>ICB4TARGET0000000163</v>
          </cell>
          <cell r="D209">
            <v>2015</v>
          </cell>
          <cell r="E209">
            <v>5</v>
          </cell>
          <cell r="F209" t="str">
            <v>2015-05-31</v>
          </cell>
          <cell r="G209" t="str">
            <v>PRJ</v>
          </cell>
          <cell r="H209" t="str">
            <v>169</v>
          </cell>
          <cell r="I209" t="str">
            <v>211</v>
          </cell>
          <cell r="K209" t="str">
            <v>000001120</v>
          </cell>
          <cell r="L209" t="str">
            <v>4261000</v>
          </cell>
          <cell r="M209" t="str">
            <v>1113</v>
          </cell>
          <cell r="N209" t="str">
            <v>99920</v>
          </cell>
          <cell r="O209" t="str">
            <v>11404</v>
          </cell>
          <cell r="P209" t="str">
            <v>294</v>
          </cell>
          <cell r="Q209" t="str">
            <v>955</v>
          </cell>
          <cell r="R209" t="str">
            <v>INTERCO BILL W/O</v>
          </cell>
          <cell r="S209" t="str">
            <v>PRA</v>
          </cell>
          <cell r="U209" t="str">
            <v>2015-05-31</v>
          </cell>
          <cell r="V209">
            <v>-101.39</v>
          </cell>
          <cell r="W209" t="str">
            <v>UTXECON201</v>
          </cell>
          <cell r="Y209" t="str">
            <v>LEGAL</v>
          </cell>
          <cell r="Z209" t="str">
            <v>ICB3</v>
          </cell>
          <cell r="AB209" t="str">
            <v>ICB</v>
          </cell>
          <cell r="AC209" t="str">
            <v>ICB</v>
          </cell>
          <cell r="AE209" t="str">
            <v>211</v>
          </cell>
          <cell r="AG209" t="str">
            <v>0000115116</v>
          </cell>
        </row>
        <row r="210">
          <cell r="A210" t="str">
            <v>00638007</v>
          </cell>
          <cell r="B210" t="str">
            <v>9554261000</v>
          </cell>
          <cell r="C210" t="str">
            <v>ICB4TARGET0000000164</v>
          </cell>
          <cell r="D210">
            <v>2014</v>
          </cell>
          <cell r="E210">
            <v>9</v>
          </cell>
          <cell r="F210" t="str">
            <v>2014-09-30</v>
          </cell>
          <cell r="G210" t="str">
            <v>PRJ</v>
          </cell>
          <cell r="H210" t="str">
            <v>169</v>
          </cell>
          <cell r="I210" t="str">
            <v>211</v>
          </cell>
          <cell r="K210" t="str">
            <v>000001120</v>
          </cell>
          <cell r="L210" t="str">
            <v>4261000</v>
          </cell>
          <cell r="M210" t="str">
            <v>1113</v>
          </cell>
          <cell r="N210" t="str">
            <v>99920</v>
          </cell>
          <cell r="O210" t="str">
            <v>11404</v>
          </cell>
          <cell r="P210" t="str">
            <v>294</v>
          </cell>
          <cell r="Q210" t="str">
            <v>955</v>
          </cell>
          <cell r="R210" t="str">
            <v>INTERCO BILL W/O</v>
          </cell>
          <cell r="S210" t="str">
            <v>PRA</v>
          </cell>
          <cell r="U210" t="str">
            <v>2014-09-30</v>
          </cell>
          <cell r="V210">
            <v>988.12</v>
          </cell>
          <cell r="W210" t="str">
            <v>UTXECON201</v>
          </cell>
          <cell r="Y210" t="str">
            <v>LEGAL</v>
          </cell>
          <cell r="Z210" t="str">
            <v>ICB3</v>
          </cell>
          <cell r="AB210" t="str">
            <v>ICB</v>
          </cell>
          <cell r="AC210" t="str">
            <v>ICB</v>
          </cell>
          <cell r="AE210" t="str">
            <v>211</v>
          </cell>
          <cell r="AG210" t="str">
            <v>0000248400</v>
          </cell>
        </row>
        <row r="211">
          <cell r="A211" t="str">
            <v>00659228</v>
          </cell>
          <cell r="B211" t="str">
            <v>9554265004</v>
          </cell>
          <cell r="C211" t="str">
            <v>ICB4TARGET0000000164</v>
          </cell>
          <cell r="D211">
            <v>2015</v>
          </cell>
          <cell r="E211">
            <v>1</v>
          </cell>
          <cell r="F211" t="str">
            <v>2015-01-31</v>
          </cell>
          <cell r="G211" t="str">
            <v>PRJ</v>
          </cell>
          <cell r="H211" t="str">
            <v>169</v>
          </cell>
          <cell r="I211" t="str">
            <v>211</v>
          </cell>
          <cell r="K211" t="str">
            <v>000001120</v>
          </cell>
          <cell r="L211" t="str">
            <v>4265004</v>
          </cell>
          <cell r="M211" t="str">
            <v>1113</v>
          </cell>
          <cell r="N211" t="str">
            <v>99920</v>
          </cell>
          <cell r="O211" t="str">
            <v>11404</v>
          </cell>
          <cell r="P211" t="str">
            <v>294</v>
          </cell>
          <cell r="Q211" t="str">
            <v>955</v>
          </cell>
          <cell r="R211" t="str">
            <v>INTERCO BILL W/O</v>
          </cell>
          <cell r="S211" t="str">
            <v>PRA</v>
          </cell>
          <cell r="U211" t="str">
            <v>2015-01-31</v>
          </cell>
          <cell r="V211">
            <v>81.23</v>
          </cell>
          <cell r="W211" t="str">
            <v>UTXECON201</v>
          </cell>
          <cell r="Y211" t="str">
            <v>LEGAL</v>
          </cell>
          <cell r="Z211" t="str">
            <v>ICB3</v>
          </cell>
          <cell r="AB211" t="str">
            <v>ICB</v>
          </cell>
          <cell r="AC211" t="str">
            <v>ICB</v>
          </cell>
          <cell r="AE211" t="str">
            <v>211</v>
          </cell>
          <cell r="AG211" t="str">
            <v>0000135545</v>
          </cell>
        </row>
        <row r="212">
          <cell r="A212" t="str">
            <v>00676965</v>
          </cell>
          <cell r="B212" t="str">
            <v>9554261000</v>
          </cell>
          <cell r="C212" t="str">
            <v>ICB4TARGET0000000164</v>
          </cell>
          <cell r="D212">
            <v>2015</v>
          </cell>
          <cell r="E212">
            <v>5</v>
          </cell>
          <cell r="F212" t="str">
            <v>2015-05-31</v>
          </cell>
          <cell r="G212" t="str">
            <v>PRJ</v>
          </cell>
          <cell r="H212" t="str">
            <v>169</v>
          </cell>
          <cell r="I212" t="str">
            <v>211</v>
          </cell>
          <cell r="K212" t="str">
            <v>000001120</v>
          </cell>
          <cell r="L212" t="str">
            <v>4261000</v>
          </cell>
          <cell r="M212" t="str">
            <v>1113</v>
          </cell>
          <cell r="N212" t="str">
            <v>99920</v>
          </cell>
          <cell r="O212" t="str">
            <v>11404</v>
          </cell>
          <cell r="P212" t="str">
            <v>294</v>
          </cell>
          <cell r="Q212" t="str">
            <v>955</v>
          </cell>
          <cell r="R212" t="str">
            <v>INTERCO BILL W/O</v>
          </cell>
          <cell r="S212" t="str">
            <v>PRA</v>
          </cell>
          <cell r="U212" t="str">
            <v>2015-05-31</v>
          </cell>
          <cell r="V212">
            <v>811.12</v>
          </cell>
          <cell r="W212" t="str">
            <v>UTXECON201</v>
          </cell>
          <cell r="Y212" t="str">
            <v>LEGAL</v>
          </cell>
          <cell r="Z212" t="str">
            <v>ICB3</v>
          </cell>
          <cell r="AB212" t="str">
            <v>ICB</v>
          </cell>
          <cell r="AC212" t="str">
            <v>ICB</v>
          </cell>
          <cell r="AE212" t="str">
            <v>211</v>
          </cell>
          <cell r="AG212" t="str">
            <v>0000121145</v>
          </cell>
        </row>
        <row r="213">
          <cell r="A213" t="str">
            <v>00634403</v>
          </cell>
          <cell r="B213" t="str">
            <v>9554261000</v>
          </cell>
          <cell r="C213" t="str">
            <v>ICB4TARGET0000000165</v>
          </cell>
          <cell r="D213">
            <v>2014</v>
          </cell>
          <cell r="E213">
            <v>9</v>
          </cell>
          <cell r="F213" t="str">
            <v>2014-09-30</v>
          </cell>
          <cell r="G213" t="str">
            <v>PRJ</v>
          </cell>
          <cell r="H213" t="str">
            <v>169</v>
          </cell>
          <cell r="I213" t="str">
            <v>211</v>
          </cell>
          <cell r="K213" t="str">
            <v>000001120</v>
          </cell>
          <cell r="L213" t="str">
            <v>4261000</v>
          </cell>
          <cell r="M213" t="str">
            <v>1113</v>
          </cell>
          <cell r="N213" t="str">
            <v>99920</v>
          </cell>
          <cell r="O213" t="str">
            <v>11404</v>
          </cell>
          <cell r="P213" t="str">
            <v>294</v>
          </cell>
          <cell r="Q213" t="str">
            <v>955</v>
          </cell>
          <cell r="R213" t="str">
            <v>INTERCO BILL W/O</v>
          </cell>
          <cell r="S213" t="str">
            <v>PRA</v>
          </cell>
          <cell r="U213" t="str">
            <v>2014-09-30</v>
          </cell>
          <cell r="V213">
            <v>988.12</v>
          </cell>
          <cell r="W213" t="str">
            <v>UTXECON201</v>
          </cell>
          <cell r="Y213" t="str">
            <v>LEGAL</v>
          </cell>
          <cell r="Z213" t="str">
            <v>ICB3</v>
          </cell>
          <cell r="AB213" t="str">
            <v>ICB</v>
          </cell>
          <cell r="AC213" t="str">
            <v>ICB</v>
          </cell>
          <cell r="AE213" t="str">
            <v>211</v>
          </cell>
          <cell r="AG213" t="str">
            <v>0000255460</v>
          </cell>
        </row>
        <row r="214">
          <cell r="A214" t="str">
            <v>00659234</v>
          </cell>
          <cell r="B214" t="str">
            <v>9554265004</v>
          </cell>
          <cell r="C214" t="str">
            <v>ICB4TARGET0000000165</v>
          </cell>
          <cell r="D214">
            <v>2015</v>
          </cell>
          <cell r="E214">
            <v>1</v>
          </cell>
          <cell r="F214" t="str">
            <v>2015-01-31</v>
          </cell>
          <cell r="G214" t="str">
            <v>PRJ</v>
          </cell>
          <cell r="H214" t="str">
            <v>169</v>
          </cell>
          <cell r="I214" t="str">
            <v>211</v>
          </cell>
          <cell r="K214" t="str">
            <v>000001120</v>
          </cell>
          <cell r="L214" t="str">
            <v>4265004</v>
          </cell>
          <cell r="M214" t="str">
            <v>1113</v>
          </cell>
          <cell r="N214" t="str">
            <v>99920</v>
          </cell>
          <cell r="O214" t="str">
            <v>11404</v>
          </cell>
          <cell r="P214" t="str">
            <v>294</v>
          </cell>
          <cell r="Q214" t="str">
            <v>955</v>
          </cell>
          <cell r="R214" t="str">
            <v>INTERCO BILL W/O</v>
          </cell>
          <cell r="S214" t="str">
            <v>PRA</v>
          </cell>
          <cell r="U214" t="str">
            <v>2015-01-31</v>
          </cell>
          <cell r="V214">
            <v>609.19000000000005</v>
          </cell>
          <cell r="W214" t="str">
            <v>UTXECON201</v>
          </cell>
          <cell r="Y214" t="str">
            <v>LEGAL</v>
          </cell>
          <cell r="Z214" t="str">
            <v>ICB3</v>
          </cell>
          <cell r="AB214" t="str">
            <v>ICB</v>
          </cell>
          <cell r="AC214" t="str">
            <v>ICB</v>
          </cell>
          <cell r="AE214" t="str">
            <v>211</v>
          </cell>
          <cell r="AG214" t="str">
            <v>0000140418</v>
          </cell>
        </row>
        <row r="215">
          <cell r="A215" t="str">
            <v>00676964</v>
          </cell>
          <cell r="B215" t="str">
            <v>9554261000</v>
          </cell>
          <cell r="C215" t="str">
            <v>ICB4TARGET0000000165</v>
          </cell>
          <cell r="D215">
            <v>2015</v>
          </cell>
          <cell r="E215">
            <v>5</v>
          </cell>
          <cell r="F215" t="str">
            <v>2015-05-31</v>
          </cell>
          <cell r="G215" t="str">
            <v>PRJ</v>
          </cell>
          <cell r="H215" t="str">
            <v>169</v>
          </cell>
          <cell r="I215" t="str">
            <v>211</v>
          </cell>
          <cell r="K215" t="str">
            <v>000001120</v>
          </cell>
          <cell r="L215" t="str">
            <v>4261000</v>
          </cell>
          <cell r="M215" t="str">
            <v>1113</v>
          </cell>
          <cell r="N215" t="str">
            <v>99920</v>
          </cell>
          <cell r="O215" t="str">
            <v>11404</v>
          </cell>
          <cell r="P215" t="str">
            <v>294</v>
          </cell>
          <cell r="Q215" t="str">
            <v>955</v>
          </cell>
          <cell r="R215" t="str">
            <v>INTERCO BILL W/O</v>
          </cell>
          <cell r="S215" t="str">
            <v>PRA</v>
          </cell>
          <cell r="U215" t="str">
            <v>2015-05-31</v>
          </cell>
          <cell r="V215">
            <v>4055.6</v>
          </cell>
          <cell r="W215" t="str">
            <v>UTXECON201</v>
          </cell>
          <cell r="Y215" t="str">
            <v>LEGAL</v>
          </cell>
          <cell r="Z215" t="str">
            <v>ICB3</v>
          </cell>
          <cell r="AB215" t="str">
            <v>ICB</v>
          </cell>
          <cell r="AC215" t="str">
            <v>ICB</v>
          </cell>
          <cell r="AE215" t="str">
            <v>211</v>
          </cell>
          <cell r="AG215" t="str">
            <v>0000126659</v>
          </cell>
        </row>
        <row r="216">
          <cell r="A216" t="str">
            <v>00635216</v>
          </cell>
          <cell r="B216" t="str">
            <v>9554261000</v>
          </cell>
          <cell r="C216" t="str">
            <v>ICB4TARGET0000000166</v>
          </cell>
          <cell r="D216">
            <v>2014</v>
          </cell>
          <cell r="E216">
            <v>9</v>
          </cell>
          <cell r="F216" t="str">
            <v>2014-09-30</v>
          </cell>
          <cell r="G216" t="str">
            <v>PRJ</v>
          </cell>
          <cell r="H216" t="str">
            <v>169</v>
          </cell>
          <cell r="I216" t="str">
            <v>211</v>
          </cell>
          <cell r="K216" t="str">
            <v>000001120</v>
          </cell>
          <cell r="L216" t="str">
            <v>4261000</v>
          </cell>
          <cell r="M216" t="str">
            <v>1113</v>
          </cell>
          <cell r="N216" t="str">
            <v>99920</v>
          </cell>
          <cell r="O216" t="str">
            <v>11404</v>
          </cell>
          <cell r="P216" t="str">
            <v>294</v>
          </cell>
          <cell r="Q216" t="str">
            <v>955</v>
          </cell>
          <cell r="R216" t="str">
            <v>INTERCO BILL W/O</v>
          </cell>
          <cell r="S216" t="str">
            <v>PRA</v>
          </cell>
          <cell r="U216" t="str">
            <v>2014-09-30</v>
          </cell>
          <cell r="V216">
            <v>197.62</v>
          </cell>
          <cell r="W216" t="str">
            <v>UTXECON201</v>
          </cell>
          <cell r="Y216" t="str">
            <v>LEGAL</v>
          </cell>
          <cell r="Z216" t="str">
            <v>ICB3</v>
          </cell>
          <cell r="AB216" t="str">
            <v>ICB</v>
          </cell>
          <cell r="AC216" t="str">
            <v>ICB</v>
          </cell>
          <cell r="AE216" t="str">
            <v>211</v>
          </cell>
          <cell r="AG216" t="str">
            <v>0000288754</v>
          </cell>
        </row>
        <row r="217">
          <cell r="A217" t="str">
            <v>00675396</v>
          </cell>
          <cell r="B217" t="str">
            <v>9554261000</v>
          </cell>
          <cell r="C217" t="str">
            <v>ICB4TARGET0000000166</v>
          </cell>
          <cell r="D217">
            <v>2015</v>
          </cell>
          <cell r="E217">
            <v>5</v>
          </cell>
          <cell r="F217" t="str">
            <v>2015-05-31</v>
          </cell>
          <cell r="G217" t="str">
            <v>PRJ</v>
          </cell>
          <cell r="H217" t="str">
            <v>169</v>
          </cell>
          <cell r="I217" t="str">
            <v>211</v>
          </cell>
          <cell r="K217" t="str">
            <v>000001120</v>
          </cell>
          <cell r="L217" t="str">
            <v>4261000</v>
          </cell>
          <cell r="M217" t="str">
            <v>1113</v>
          </cell>
          <cell r="N217" t="str">
            <v>99920</v>
          </cell>
          <cell r="O217" t="str">
            <v>11404</v>
          </cell>
          <cell r="P217" t="str">
            <v>294</v>
          </cell>
          <cell r="Q217" t="str">
            <v>955</v>
          </cell>
          <cell r="R217" t="str">
            <v>INTERCO BILL W/O</v>
          </cell>
          <cell r="S217" t="str">
            <v>PRA</v>
          </cell>
          <cell r="U217" t="str">
            <v>2015-05-31</v>
          </cell>
          <cell r="V217">
            <v>202.78</v>
          </cell>
          <cell r="W217" t="str">
            <v>UTXECON201</v>
          </cell>
          <cell r="Y217" t="str">
            <v>LEGAL</v>
          </cell>
          <cell r="Z217" t="str">
            <v>ICB3</v>
          </cell>
          <cell r="AB217" t="str">
            <v>ICB</v>
          </cell>
          <cell r="AC217" t="str">
            <v>ICB</v>
          </cell>
          <cell r="AE217" t="str">
            <v>211</v>
          </cell>
          <cell r="AG217" t="str">
            <v>0000132709</v>
          </cell>
        </row>
        <row r="218">
          <cell r="A218" t="str">
            <v>00635217</v>
          </cell>
          <cell r="B218" t="str">
            <v>9554261000</v>
          </cell>
          <cell r="C218" t="str">
            <v>ICB4TARGET0000000167</v>
          </cell>
          <cell r="D218">
            <v>2014</v>
          </cell>
          <cell r="E218">
            <v>9</v>
          </cell>
          <cell r="F218" t="str">
            <v>2014-09-30</v>
          </cell>
          <cell r="G218" t="str">
            <v>PRJ</v>
          </cell>
          <cell r="H218" t="str">
            <v>169</v>
          </cell>
          <cell r="I218" t="str">
            <v>211</v>
          </cell>
          <cell r="K218" t="str">
            <v>000001120</v>
          </cell>
          <cell r="L218" t="str">
            <v>4261000</v>
          </cell>
          <cell r="M218" t="str">
            <v>1113</v>
          </cell>
          <cell r="N218" t="str">
            <v>99920</v>
          </cell>
          <cell r="O218" t="str">
            <v>11404</v>
          </cell>
          <cell r="P218" t="str">
            <v>294</v>
          </cell>
          <cell r="Q218" t="str">
            <v>955</v>
          </cell>
          <cell r="R218" t="str">
            <v>INTERCO BILL W/O</v>
          </cell>
          <cell r="S218" t="str">
            <v>PRA</v>
          </cell>
          <cell r="U218" t="str">
            <v>2014-09-30</v>
          </cell>
          <cell r="V218">
            <v>197.62</v>
          </cell>
          <cell r="W218" t="str">
            <v>UTXECON201</v>
          </cell>
          <cell r="Y218" t="str">
            <v>LEGAL</v>
          </cell>
          <cell r="Z218" t="str">
            <v>ICB3</v>
          </cell>
          <cell r="AB218" t="str">
            <v>ICB</v>
          </cell>
          <cell r="AC218" t="str">
            <v>ICB</v>
          </cell>
          <cell r="AE218" t="str">
            <v>211</v>
          </cell>
          <cell r="AG218" t="str">
            <v>0000288755</v>
          </cell>
        </row>
        <row r="219">
          <cell r="A219" t="str">
            <v>00678606</v>
          </cell>
          <cell r="B219" t="str">
            <v>9554261000</v>
          </cell>
          <cell r="C219" t="str">
            <v>ICB4TARGET0000000167</v>
          </cell>
          <cell r="D219">
            <v>2015</v>
          </cell>
          <cell r="E219">
            <v>5</v>
          </cell>
          <cell r="F219" t="str">
            <v>2015-05-31</v>
          </cell>
          <cell r="G219" t="str">
            <v>PRJ</v>
          </cell>
          <cell r="H219" t="str">
            <v>169</v>
          </cell>
          <cell r="I219" t="str">
            <v>211</v>
          </cell>
          <cell r="K219" t="str">
            <v>000001120</v>
          </cell>
          <cell r="L219" t="str">
            <v>4261000</v>
          </cell>
          <cell r="M219" t="str">
            <v>1113</v>
          </cell>
          <cell r="N219" t="str">
            <v>99920</v>
          </cell>
          <cell r="O219" t="str">
            <v>11404</v>
          </cell>
          <cell r="P219" t="str">
            <v>294</v>
          </cell>
          <cell r="Q219" t="str">
            <v>955</v>
          </cell>
          <cell r="R219" t="str">
            <v>INTERCO BILL W/O</v>
          </cell>
          <cell r="S219" t="str">
            <v>PRA</v>
          </cell>
          <cell r="U219" t="str">
            <v>2015-05-31</v>
          </cell>
          <cell r="V219">
            <v>1013.9</v>
          </cell>
          <cell r="W219" t="str">
            <v>UTXECON201</v>
          </cell>
          <cell r="Y219" t="str">
            <v>LEGAL</v>
          </cell>
          <cell r="Z219" t="str">
            <v>ICB3</v>
          </cell>
          <cell r="AB219" t="str">
            <v>ICB</v>
          </cell>
          <cell r="AC219" t="str">
            <v>ICB</v>
          </cell>
          <cell r="AE219" t="str">
            <v>211</v>
          </cell>
          <cell r="AG219" t="str">
            <v>0000133757</v>
          </cell>
        </row>
        <row r="220">
          <cell r="A220" t="str">
            <v>00635834</v>
          </cell>
          <cell r="B220" t="str">
            <v>9554261000</v>
          </cell>
          <cell r="C220" t="str">
            <v>ICB4TARGET0000000168</v>
          </cell>
          <cell r="D220">
            <v>2014</v>
          </cell>
          <cell r="E220">
            <v>9</v>
          </cell>
          <cell r="F220" t="str">
            <v>2014-09-30</v>
          </cell>
          <cell r="G220" t="str">
            <v>PRJ</v>
          </cell>
          <cell r="H220" t="str">
            <v>169</v>
          </cell>
          <cell r="I220" t="str">
            <v>211</v>
          </cell>
          <cell r="K220" t="str">
            <v>000001120</v>
          </cell>
          <cell r="L220" t="str">
            <v>4261000</v>
          </cell>
          <cell r="M220" t="str">
            <v>1113</v>
          </cell>
          <cell r="N220" t="str">
            <v>99920</v>
          </cell>
          <cell r="O220" t="str">
            <v>11404</v>
          </cell>
          <cell r="P220" t="str">
            <v>294</v>
          </cell>
          <cell r="Q220" t="str">
            <v>955</v>
          </cell>
          <cell r="R220" t="str">
            <v>INTERCO BILL W/O</v>
          </cell>
          <cell r="S220" t="str">
            <v>PRA</v>
          </cell>
          <cell r="U220" t="str">
            <v>2014-09-30</v>
          </cell>
          <cell r="V220">
            <v>395.25</v>
          </cell>
          <cell r="W220" t="str">
            <v>UTXECON201</v>
          </cell>
          <cell r="Y220" t="str">
            <v>LEGAL</v>
          </cell>
          <cell r="Z220" t="str">
            <v>ICB3</v>
          </cell>
          <cell r="AB220" t="str">
            <v>ICB</v>
          </cell>
          <cell r="AC220" t="str">
            <v>ICB</v>
          </cell>
          <cell r="AE220" t="str">
            <v>211</v>
          </cell>
          <cell r="AG220" t="str">
            <v>0000288930</v>
          </cell>
        </row>
        <row r="221">
          <cell r="A221" t="str">
            <v>00659523</v>
          </cell>
          <cell r="B221" t="str">
            <v>9554261000</v>
          </cell>
          <cell r="C221" t="str">
            <v>ICB4TARGET0000000168</v>
          </cell>
          <cell r="D221">
            <v>2015</v>
          </cell>
          <cell r="E221">
            <v>5</v>
          </cell>
          <cell r="F221" t="str">
            <v>2015-05-31</v>
          </cell>
          <cell r="G221" t="str">
            <v>PRJ</v>
          </cell>
          <cell r="H221" t="str">
            <v>169</v>
          </cell>
          <cell r="I221" t="str">
            <v>211</v>
          </cell>
          <cell r="K221" t="str">
            <v>000001120</v>
          </cell>
          <cell r="L221" t="str">
            <v>4261000</v>
          </cell>
          <cell r="M221" t="str">
            <v>1113</v>
          </cell>
          <cell r="N221" t="str">
            <v>99920</v>
          </cell>
          <cell r="O221" t="str">
            <v>11404</v>
          </cell>
          <cell r="P221" t="str">
            <v>294</v>
          </cell>
          <cell r="Q221" t="str">
            <v>955</v>
          </cell>
          <cell r="R221" t="str">
            <v>INTERCO BILL W/O</v>
          </cell>
          <cell r="S221" t="str">
            <v>PRA</v>
          </cell>
          <cell r="U221" t="str">
            <v>2015-05-31</v>
          </cell>
          <cell r="V221">
            <v>-81.11</v>
          </cell>
          <cell r="W221" t="str">
            <v>UTXECON201</v>
          </cell>
          <cell r="Y221" t="str">
            <v>LEGAL</v>
          </cell>
          <cell r="Z221" t="str">
            <v>ICB3</v>
          </cell>
          <cell r="AB221" t="str">
            <v>ICB</v>
          </cell>
          <cell r="AC221" t="str">
            <v>ICB</v>
          </cell>
          <cell r="AE221" t="str">
            <v>211</v>
          </cell>
          <cell r="AG221" t="str">
            <v>0000135977</v>
          </cell>
        </row>
        <row r="222">
          <cell r="A222" t="str">
            <v>00637062</v>
          </cell>
          <cell r="B222" t="str">
            <v>9554261000</v>
          </cell>
          <cell r="C222" t="str">
            <v>ICB4TARGET0000000169</v>
          </cell>
          <cell r="D222">
            <v>2014</v>
          </cell>
          <cell r="E222">
            <v>9</v>
          </cell>
          <cell r="F222" t="str">
            <v>2014-09-30</v>
          </cell>
          <cell r="G222" t="str">
            <v>PRJ</v>
          </cell>
          <cell r="H222" t="str">
            <v>169</v>
          </cell>
          <cell r="I222" t="str">
            <v>211</v>
          </cell>
          <cell r="K222" t="str">
            <v>000001120</v>
          </cell>
          <cell r="L222" t="str">
            <v>4261000</v>
          </cell>
          <cell r="M222" t="str">
            <v>1113</v>
          </cell>
          <cell r="N222" t="str">
            <v>99920</v>
          </cell>
          <cell r="O222" t="str">
            <v>11404</v>
          </cell>
          <cell r="P222" t="str">
            <v>294</v>
          </cell>
          <cell r="Q222" t="str">
            <v>955</v>
          </cell>
          <cell r="R222" t="str">
            <v>INTERCO BILL W/O</v>
          </cell>
          <cell r="S222" t="str">
            <v>PRA</v>
          </cell>
          <cell r="U222" t="str">
            <v>2014-09-30</v>
          </cell>
          <cell r="V222">
            <v>98.81</v>
          </cell>
          <cell r="W222" t="str">
            <v>UTXECON201</v>
          </cell>
          <cell r="Y222" t="str">
            <v>LEGAL</v>
          </cell>
          <cell r="Z222" t="str">
            <v>ICB3</v>
          </cell>
          <cell r="AB222" t="str">
            <v>ICB</v>
          </cell>
          <cell r="AC222" t="str">
            <v>ICB</v>
          </cell>
          <cell r="AE222" t="str">
            <v>211</v>
          </cell>
          <cell r="AG222" t="str">
            <v>0000289117</v>
          </cell>
        </row>
        <row r="223">
          <cell r="A223" t="str">
            <v>00676970</v>
          </cell>
          <cell r="B223" t="str">
            <v>9554261000</v>
          </cell>
          <cell r="C223" t="str">
            <v>ICB4TARGET0000000169</v>
          </cell>
          <cell r="D223">
            <v>2015</v>
          </cell>
          <cell r="E223">
            <v>5</v>
          </cell>
          <cell r="F223" t="str">
            <v>2015-05-31</v>
          </cell>
          <cell r="G223" t="str">
            <v>PRJ</v>
          </cell>
          <cell r="H223" t="str">
            <v>169</v>
          </cell>
          <cell r="I223" t="str">
            <v>211</v>
          </cell>
          <cell r="K223" t="str">
            <v>000001120</v>
          </cell>
          <cell r="L223" t="str">
            <v>4261000</v>
          </cell>
          <cell r="M223" t="str">
            <v>1113</v>
          </cell>
          <cell r="N223" t="str">
            <v>99920</v>
          </cell>
          <cell r="O223" t="str">
            <v>11404</v>
          </cell>
          <cell r="P223" t="str">
            <v>294</v>
          </cell>
          <cell r="Q223" t="str">
            <v>955</v>
          </cell>
          <cell r="R223" t="str">
            <v>INTERCO BILL W/O</v>
          </cell>
          <cell r="S223" t="str">
            <v>PRA</v>
          </cell>
          <cell r="U223" t="str">
            <v>2015-05-31</v>
          </cell>
          <cell r="V223">
            <v>202.78</v>
          </cell>
          <cell r="W223" t="str">
            <v>UTXECON201</v>
          </cell>
          <cell r="Y223" t="str">
            <v>LEGAL</v>
          </cell>
          <cell r="Z223" t="str">
            <v>ICB3</v>
          </cell>
          <cell r="AB223" t="str">
            <v>ICB</v>
          </cell>
          <cell r="AC223" t="str">
            <v>ICB</v>
          </cell>
          <cell r="AE223" t="str">
            <v>211</v>
          </cell>
          <cell r="AG223" t="str">
            <v>0000137195</v>
          </cell>
        </row>
        <row r="224">
          <cell r="A224" t="str">
            <v>00676966</v>
          </cell>
          <cell r="B224" t="str">
            <v>9554261000</v>
          </cell>
          <cell r="C224" t="str">
            <v>ICB4TARGET0000000170</v>
          </cell>
          <cell r="D224">
            <v>2015</v>
          </cell>
          <cell r="E224">
            <v>5</v>
          </cell>
          <cell r="F224" t="str">
            <v>2015-05-31</v>
          </cell>
          <cell r="G224" t="str">
            <v>PRJ</v>
          </cell>
          <cell r="H224" t="str">
            <v>169</v>
          </cell>
          <cell r="I224" t="str">
            <v>211</v>
          </cell>
          <cell r="K224" t="str">
            <v>000001120</v>
          </cell>
          <cell r="L224" t="str">
            <v>4261000</v>
          </cell>
          <cell r="M224" t="str">
            <v>1113</v>
          </cell>
          <cell r="N224" t="str">
            <v>99920</v>
          </cell>
          <cell r="O224" t="str">
            <v>11404</v>
          </cell>
          <cell r="P224" t="str">
            <v>294</v>
          </cell>
          <cell r="Q224" t="str">
            <v>955</v>
          </cell>
          <cell r="R224" t="str">
            <v>INTERCO BILL W/O</v>
          </cell>
          <cell r="S224" t="str">
            <v>PRA</v>
          </cell>
          <cell r="U224" t="str">
            <v>2015-05-31</v>
          </cell>
          <cell r="V224">
            <v>1013.9</v>
          </cell>
          <cell r="W224" t="str">
            <v>UTXECON201</v>
          </cell>
          <cell r="Y224" t="str">
            <v>LEGAL</v>
          </cell>
          <cell r="Z224" t="str">
            <v>ICB3</v>
          </cell>
          <cell r="AB224" t="str">
            <v>ICB</v>
          </cell>
          <cell r="AC224" t="str">
            <v>ICB</v>
          </cell>
          <cell r="AE224" t="str">
            <v>211</v>
          </cell>
          <cell r="AG224" t="str">
            <v>0000142541</v>
          </cell>
        </row>
        <row r="225">
          <cell r="A225" t="str">
            <v>00676971</v>
          </cell>
          <cell r="B225" t="str">
            <v>9554261000</v>
          </cell>
          <cell r="C225" t="str">
            <v>ICB4TARGET0000000171</v>
          </cell>
          <cell r="D225">
            <v>2015</v>
          </cell>
          <cell r="E225">
            <v>5</v>
          </cell>
          <cell r="F225" t="str">
            <v>2015-05-31</v>
          </cell>
          <cell r="G225" t="str">
            <v>PRJ</v>
          </cell>
          <cell r="H225" t="str">
            <v>169</v>
          </cell>
          <cell r="I225" t="str">
            <v>211</v>
          </cell>
          <cell r="K225" t="str">
            <v>000001120</v>
          </cell>
          <cell r="L225" t="str">
            <v>4261000</v>
          </cell>
          <cell r="M225" t="str">
            <v>1113</v>
          </cell>
          <cell r="N225" t="str">
            <v>99920</v>
          </cell>
          <cell r="O225" t="str">
            <v>11404</v>
          </cell>
          <cell r="P225" t="str">
            <v>294</v>
          </cell>
          <cell r="Q225" t="str">
            <v>955</v>
          </cell>
          <cell r="R225" t="str">
            <v>INTERCO BILL W/O</v>
          </cell>
          <cell r="S225" t="str">
            <v>PRA</v>
          </cell>
          <cell r="U225" t="str">
            <v>2015-05-31</v>
          </cell>
          <cell r="V225">
            <v>202.78</v>
          </cell>
          <cell r="W225" t="str">
            <v>UTXECON201</v>
          </cell>
          <cell r="Y225" t="str">
            <v>LEGAL</v>
          </cell>
          <cell r="Z225" t="str">
            <v>ICB3</v>
          </cell>
          <cell r="AB225" t="str">
            <v>ICB</v>
          </cell>
          <cell r="AC225" t="str">
            <v>ICB</v>
          </cell>
          <cell r="AE225" t="str">
            <v>211</v>
          </cell>
          <cell r="AG225" t="str">
            <v>0000145162</v>
          </cell>
        </row>
        <row r="226">
          <cell r="A226" t="str">
            <v>00679174</v>
          </cell>
          <cell r="B226" t="str">
            <v>9554261000</v>
          </cell>
          <cell r="C226" t="str">
            <v>ICB4TARGET0000000172</v>
          </cell>
          <cell r="D226">
            <v>2015</v>
          </cell>
          <cell r="E226">
            <v>5</v>
          </cell>
          <cell r="F226" t="str">
            <v>2015-05-31</v>
          </cell>
          <cell r="G226" t="str">
            <v>PRJ</v>
          </cell>
          <cell r="H226" t="str">
            <v>169</v>
          </cell>
          <cell r="I226" t="str">
            <v>211</v>
          </cell>
          <cell r="K226" t="str">
            <v>000001120</v>
          </cell>
          <cell r="L226" t="str">
            <v>4261000</v>
          </cell>
          <cell r="M226" t="str">
            <v>1113</v>
          </cell>
          <cell r="N226" t="str">
            <v>99920</v>
          </cell>
          <cell r="O226" t="str">
            <v>11404</v>
          </cell>
          <cell r="P226" t="str">
            <v>294</v>
          </cell>
          <cell r="Q226" t="str">
            <v>955</v>
          </cell>
          <cell r="R226" t="str">
            <v>INTERCO BILL W/O</v>
          </cell>
          <cell r="S226" t="str">
            <v>PRA</v>
          </cell>
          <cell r="U226" t="str">
            <v>2015-05-31</v>
          </cell>
          <cell r="V226">
            <v>405.56</v>
          </cell>
          <cell r="W226" t="str">
            <v>UTXECON201</v>
          </cell>
          <cell r="Y226" t="str">
            <v>LEGAL</v>
          </cell>
          <cell r="Z226" t="str">
            <v>ICB3</v>
          </cell>
          <cell r="AB226" t="str">
            <v>ICB</v>
          </cell>
          <cell r="AC226" t="str">
            <v>ICB</v>
          </cell>
          <cell r="AE226" t="str">
            <v>211</v>
          </cell>
          <cell r="AG226" t="str">
            <v>0000151362</v>
          </cell>
        </row>
        <row r="227">
          <cell r="A227" t="str">
            <v>00677993</v>
          </cell>
          <cell r="B227" t="str">
            <v>9554261000</v>
          </cell>
          <cell r="C227" t="str">
            <v>ICB4TARGET0000000173</v>
          </cell>
          <cell r="D227">
            <v>2015</v>
          </cell>
          <cell r="E227">
            <v>5</v>
          </cell>
          <cell r="F227" t="str">
            <v>2015-05-31</v>
          </cell>
          <cell r="G227" t="str">
            <v>PRJ</v>
          </cell>
          <cell r="H227" t="str">
            <v>169</v>
          </cell>
          <cell r="I227" t="str">
            <v>211</v>
          </cell>
          <cell r="K227" t="str">
            <v>000001120</v>
          </cell>
          <cell r="L227" t="str">
            <v>4261000</v>
          </cell>
          <cell r="M227" t="str">
            <v>1113</v>
          </cell>
          <cell r="N227" t="str">
            <v>99920</v>
          </cell>
          <cell r="O227" t="str">
            <v>11404</v>
          </cell>
          <cell r="P227" t="str">
            <v>294</v>
          </cell>
          <cell r="Q227" t="str">
            <v>955</v>
          </cell>
          <cell r="R227" t="str">
            <v>INTERCO BILL W/O</v>
          </cell>
          <cell r="S227" t="str">
            <v>PRA</v>
          </cell>
          <cell r="U227" t="str">
            <v>2015-05-31</v>
          </cell>
          <cell r="V227">
            <v>60.83</v>
          </cell>
          <cell r="W227" t="str">
            <v>UTXECON201</v>
          </cell>
          <cell r="Y227" t="str">
            <v>LEGAL</v>
          </cell>
          <cell r="Z227" t="str">
            <v>ICB3</v>
          </cell>
          <cell r="AB227" t="str">
            <v>ICB</v>
          </cell>
          <cell r="AC227" t="str">
            <v>ICB</v>
          </cell>
          <cell r="AE227" t="str">
            <v>211</v>
          </cell>
          <cell r="AG227" t="str">
            <v>0000173608</v>
          </cell>
        </row>
        <row r="228">
          <cell r="A228" t="str">
            <v>00677994</v>
          </cell>
          <cell r="B228" t="str">
            <v>9554261000</v>
          </cell>
          <cell r="C228" t="str">
            <v>ICB4TARGET0000000174</v>
          </cell>
          <cell r="D228">
            <v>2015</v>
          </cell>
          <cell r="E228">
            <v>5</v>
          </cell>
          <cell r="F228" t="str">
            <v>2015-05-31</v>
          </cell>
          <cell r="G228" t="str">
            <v>PRJ</v>
          </cell>
          <cell r="H228" t="str">
            <v>169</v>
          </cell>
          <cell r="I228" t="str">
            <v>211</v>
          </cell>
          <cell r="K228" t="str">
            <v>000001120</v>
          </cell>
          <cell r="L228" t="str">
            <v>4261000</v>
          </cell>
          <cell r="M228" t="str">
            <v>1113</v>
          </cell>
          <cell r="N228" t="str">
            <v>99920</v>
          </cell>
          <cell r="O228" t="str">
            <v>11404</v>
          </cell>
          <cell r="P228" t="str">
            <v>294</v>
          </cell>
          <cell r="Q228" t="str">
            <v>955</v>
          </cell>
          <cell r="R228" t="str">
            <v>INTERCO BILL W/O</v>
          </cell>
          <cell r="S228" t="str">
            <v>PRA</v>
          </cell>
          <cell r="U228" t="str">
            <v>2015-05-31</v>
          </cell>
          <cell r="V228">
            <v>81.11</v>
          </cell>
          <cell r="W228" t="str">
            <v>UTXECON201</v>
          </cell>
          <cell r="Y228" t="str">
            <v>LEGAL</v>
          </cell>
          <cell r="Z228" t="str">
            <v>ICB3</v>
          </cell>
          <cell r="AB228" t="str">
            <v>ICB</v>
          </cell>
          <cell r="AC228" t="str">
            <v>ICB</v>
          </cell>
          <cell r="AE228" t="str">
            <v>211</v>
          </cell>
          <cell r="AG228" t="str">
            <v>0000208992</v>
          </cell>
        </row>
        <row r="229">
          <cell r="A229" t="str">
            <v>00675395</v>
          </cell>
          <cell r="B229" t="str">
            <v>9554261000</v>
          </cell>
          <cell r="C229" t="str">
            <v>ICB4TARGET0000000175</v>
          </cell>
          <cell r="D229">
            <v>2015</v>
          </cell>
          <cell r="E229">
            <v>5</v>
          </cell>
          <cell r="F229" t="str">
            <v>2015-05-31</v>
          </cell>
          <cell r="G229" t="str">
            <v>PRJ</v>
          </cell>
          <cell r="H229" t="str">
            <v>169</v>
          </cell>
          <cell r="I229" t="str">
            <v>211</v>
          </cell>
          <cell r="K229" t="str">
            <v>000001120</v>
          </cell>
          <cell r="L229" t="str">
            <v>4261000</v>
          </cell>
          <cell r="M229" t="str">
            <v>1113</v>
          </cell>
          <cell r="N229" t="str">
            <v>99920</v>
          </cell>
          <cell r="O229" t="str">
            <v>11404</v>
          </cell>
          <cell r="P229" t="str">
            <v>294</v>
          </cell>
          <cell r="Q229" t="str">
            <v>955</v>
          </cell>
          <cell r="R229" t="str">
            <v>INTERCO BILL W/O</v>
          </cell>
          <cell r="S229" t="str">
            <v>PRA</v>
          </cell>
          <cell r="U229" t="str">
            <v>2015-05-31</v>
          </cell>
          <cell r="V229">
            <v>202.78</v>
          </cell>
          <cell r="W229" t="str">
            <v>UTXECON201</v>
          </cell>
          <cell r="Y229" t="str">
            <v>LEGAL</v>
          </cell>
          <cell r="Z229" t="str">
            <v>ICB3</v>
          </cell>
          <cell r="AB229" t="str">
            <v>ICB</v>
          </cell>
          <cell r="AC229" t="str">
            <v>ICB</v>
          </cell>
          <cell r="AE229" t="str">
            <v>211</v>
          </cell>
          <cell r="AG229" t="str">
            <v>0000217649</v>
          </cell>
        </row>
        <row r="230">
          <cell r="A230" t="str">
            <v>00677990</v>
          </cell>
          <cell r="B230" t="str">
            <v>9554261000</v>
          </cell>
          <cell r="C230" t="str">
            <v>ICB4TARGET0000000176</v>
          </cell>
          <cell r="D230">
            <v>2015</v>
          </cell>
          <cell r="E230">
            <v>5</v>
          </cell>
          <cell r="F230" t="str">
            <v>2015-05-31</v>
          </cell>
          <cell r="G230" t="str">
            <v>PRJ</v>
          </cell>
          <cell r="H230" t="str">
            <v>169</v>
          </cell>
          <cell r="I230" t="str">
            <v>211</v>
          </cell>
          <cell r="K230" t="str">
            <v>000001120</v>
          </cell>
          <cell r="L230" t="str">
            <v>4261000</v>
          </cell>
          <cell r="M230" t="str">
            <v>1113</v>
          </cell>
          <cell r="N230" t="str">
            <v>99920</v>
          </cell>
          <cell r="O230" t="str">
            <v>11404</v>
          </cell>
          <cell r="P230" t="str">
            <v>294</v>
          </cell>
          <cell r="Q230" t="str">
            <v>955</v>
          </cell>
          <cell r="R230" t="str">
            <v>INTERCO BILL W/O</v>
          </cell>
          <cell r="S230" t="str">
            <v>PRA</v>
          </cell>
          <cell r="U230" t="str">
            <v>2015-05-31</v>
          </cell>
          <cell r="V230">
            <v>202.78</v>
          </cell>
          <cell r="W230" t="str">
            <v>UTXECON201</v>
          </cell>
          <cell r="Y230" t="str">
            <v>LEGAL</v>
          </cell>
          <cell r="Z230" t="str">
            <v>ICB3</v>
          </cell>
          <cell r="AB230" t="str">
            <v>ICB</v>
          </cell>
          <cell r="AC230" t="str">
            <v>ICB</v>
          </cell>
          <cell r="AE230" t="str">
            <v>211</v>
          </cell>
          <cell r="AG230" t="str">
            <v>0000239199</v>
          </cell>
        </row>
        <row r="231">
          <cell r="A231" t="str">
            <v>00676967</v>
          </cell>
          <cell r="B231" t="str">
            <v>9554261000</v>
          </cell>
          <cell r="C231" t="str">
            <v>ICB4TARGET0000000177</v>
          </cell>
          <cell r="D231">
            <v>2015</v>
          </cell>
          <cell r="E231">
            <v>5</v>
          </cell>
          <cell r="F231" t="str">
            <v>2015-05-31</v>
          </cell>
          <cell r="G231" t="str">
            <v>PRJ</v>
          </cell>
          <cell r="H231" t="str">
            <v>169</v>
          </cell>
          <cell r="I231" t="str">
            <v>211</v>
          </cell>
          <cell r="K231" t="str">
            <v>000001120</v>
          </cell>
          <cell r="L231" t="str">
            <v>4261000</v>
          </cell>
          <cell r="M231" t="str">
            <v>1113</v>
          </cell>
          <cell r="N231" t="str">
            <v>99920</v>
          </cell>
          <cell r="O231" t="str">
            <v>11404</v>
          </cell>
          <cell r="P231" t="str">
            <v>294</v>
          </cell>
          <cell r="Q231" t="str">
            <v>955</v>
          </cell>
          <cell r="R231" t="str">
            <v>INTERCO BILL W/O</v>
          </cell>
          <cell r="S231" t="str">
            <v>PRA</v>
          </cell>
          <cell r="U231" t="str">
            <v>2015-05-31</v>
          </cell>
          <cell r="V231">
            <v>243.34</v>
          </cell>
          <cell r="W231" t="str">
            <v>UTXECON201</v>
          </cell>
          <cell r="Y231" t="str">
            <v>LEGAL</v>
          </cell>
          <cell r="Z231" t="str">
            <v>ICB3</v>
          </cell>
          <cell r="AB231" t="str">
            <v>ICB</v>
          </cell>
          <cell r="AC231" t="str">
            <v>ICB</v>
          </cell>
          <cell r="AE231" t="str">
            <v>211</v>
          </cell>
          <cell r="AG231" t="str">
            <v>0000242587</v>
          </cell>
        </row>
        <row r="232">
          <cell r="A232" t="str">
            <v>00675399</v>
          </cell>
          <cell r="B232" t="str">
            <v>9554261000</v>
          </cell>
          <cell r="C232" t="str">
            <v>ICB4TARGET0000000178</v>
          </cell>
          <cell r="D232">
            <v>2015</v>
          </cell>
          <cell r="E232">
            <v>5</v>
          </cell>
          <cell r="F232" t="str">
            <v>2015-05-31</v>
          </cell>
          <cell r="G232" t="str">
            <v>PRJ</v>
          </cell>
          <cell r="H232" t="str">
            <v>169</v>
          </cell>
          <cell r="I232" t="str">
            <v>211</v>
          </cell>
          <cell r="K232" t="str">
            <v>000001120</v>
          </cell>
          <cell r="L232" t="str">
            <v>4261000</v>
          </cell>
          <cell r="M232" t="str">
            <v>1113</v>
          </cell>
          <cell r="N232" t="str">
            <v>99920</v>
          </cell>
          <cell r="O232" t="str">
            <v>11404</v>
          </cell>
          <cell r="P232" t="str">
            <v>294</v>
          </cell>
          <cell r="Q232" t="str">
            <v>955</v>
          </cell>
          <cell r="R232" t="str">
            <v>INTERCO BILL W/O</v>
          </cell>
          <cell r="S232" t="str">
            <v>PRA</v>
          </cell>
          <cell r="U232" t="str">
            <v>2015-05-31</v>
          </cell>
          <cell r="V232">
            <v>101.39</v>
          </cell>
          <cell r="W232" t="str">
            <v>UTXECON201</v>
          </cell>
          <cell r="Y232" t="str">
            <v>LEGAL</v>
          </cell>
          <cell r="Z232" t="str">
            <v>ICB3</v>
          </cell>
          <cell r="AB232" t="str">
            <v>ICB</v>
          </cell>
          <cell r="AC232" t="str">
            <v>ICB</v>
          </cell>
          <cell r="AE232" t="str">
            <v>211</v>
          </cell>
          <cell r="AG232" t="str">
            <v>0000247004</v>
          </cell>
        </row>
        <row r="233">
          <cell r="A233" t="str">
            <v>00679724</v>
          </cell>
          <cell r="B233" t="str">
            <v>9554261000</v>
          </cell>
          <cell r="C233" t="str">
            <v>ICB4TARGET0000000179</v>
          </cell>
          <cell r="D233">
            <v>2015</v>
          </cell>
          <cell r="E233">
            <v>5</v>
          </cell>
          <cell r="F233" t="str">
            <v>2015-05-31</v>
          </cell>
          <cell r="G233" t="str">
            <v>PRJ</v>
          </cell>
          <cell r="H233" t="str">
            <v>169</v>
          </cell>
          <cell r="I233" t="str">
            <v>211</v>
          </cell>
          <cell r="K233" t="str">
            <v>000001120</v>
          </cell>
          <cell r="L233" t="str">
            <v>4261000</v>
          </cell>
          <cell r="M233" t="str">
            <v>1113</v>
          </cell>
          <cell r="N233" t="str">
            <v>99920</v>
          </cell>
          <cell r="O233" t="str">
            <v>11404</v>
          </cell>
          <cell r="P233" t="str">
            <v>294</v>
          </cell>
          <cell r="Q233" t="str">
            <v>955</v>
          </cell>
          <cell r="R233" t="str">
            <v>INTERCO BILL W/O</v>
          </cell>
          <cell r="S233" t="str">
            <v>PRA</v>
          </cell>
          <cell r="U233" t="str">
            <v>2015-05-31</v>
          </cell>
          <cell r="V233">
            <v>4562.55</v>
          </cell>
          <cell r="W233" t="str">
            <v>UTXECON201</v>
          </cell>
          <cell r="Y233" t="str">
            <v>LEGAL</v>
          </cell>
          <cell r="Z233" t="str">
            <v>ICB3</v>
          </cell>
          <cell r="AB233" t="str">
            <v>ICB</v>
          </cell>
          <cell r="AC233" t="str">
            <v>ICB</v>
          </cell>
          <cell r="AE233" t="str">
            <v>211</v>
          </cell>
          <cell r="AG233" t="str">
            <v>0000286180</v>
          </cell>
        </row>
        <row r="234">
          <cell r="A234" t="str">
            <v>00679413</v>
          </cell>
          <cell r="B234" t="str">
            <v>9554261000</v>
          </cell>
          <cell r="C234" t="str">
            <v>ICB4TARGET0000000180</v>
          </cell>
          <cell r="D234">
            <v>2015</v>
          </cell>
          <cell r="E234">
            <v>5</v>
          </cell>
          <cell r="F234" t="str">
            <v>2015-05-31</v>
          </cell>
          <cell r="G234" t="str">
            <v>PRJ</v>
          </cell>
          <cell r="H234" t="str">
            <v>169</v>
          </cell>
          <cell r="I234" t="str">
            <v>211</v>
          </cell>
          <cell r="K234" t="str">
            <v>000001120</v>
          </cell>
          <cell r="L234" t="str">
            <v>4261000</v>
          </cell>
          <cell r="M234" t="str">
            <v>1113</v>
          </cell>
          <cell r="N234" t="str">
            <v>99920</v>
          </cell>
          <cell r="O234" t="str">
            <v>11404</v>
          </cell>
          <cell r="P234" t="str">
            <v>294</v>
          </cell>
          <cell r="Q234" t="str">
            <v>955</v>
          </cell>
          <cell r="R234" t="str">
            <v>INTERCO BILL W/O</v>
          </cell>
          <cell r="S234" t="str">
            <v>PRA</v>
          </cell>
          <cell r="U234" t="str">
            <v>2015-05-31</v>
          </cell>
          <cell r="V234">
            <v>405.56</v>
          </cell>
          <cell r="W234" t="str">
            <v>UTXECON201</v>
          </cell>
          <cell r="Y234" t="str">
            <v>LEGAL</v>
          </cell>
          <cell r="Z234" t="str">
            <v>ICB3</v>
          </cell>
          <cell r="AB234" t="str">
            <v>ICB</v>
          </cell>
          <cell r="AC234" t="str">
            <v>ICB</v>
          </cell>
          <cell r="AE234" t="str">
            <v>211</v>
          </cell>
          <cell r="AG234" t="str">
            <v>0000286322</v>
          </cell>
        </row>
        <row r="235">
          <cell r="A235" t="str">
            <v>00678821</v>
          </cell>
          <cell r="B235" t="str">
            <v>9554261000</v>
          </cell>
          <cell r="C235" t="str">
            <v>ICB4TARGET0000000181</v>
          </cell>
          <cell r="D235">
            <v>2015</v>
          </cell>
          <cell r="E235">
            <v>5</v>
          </cell>
          <cell r="F235" t="str">
            <v>2015-05-31</v>
          </cell>
          <cell r="G235" t="str">
            <v>PRJ</v>
          </cell>
          <cell r="H235" t="str">
            <v>169</v>
          </cell>
          <cell r="I235" t="str">
            <v>211</v>
          </cell>
          <cell r="K235" t="str">
            <v>000001120</v>
          </cell>
          <cell r="L235" t="str">
            <v>4261000</v>
          </cell>
          <cell r="M235" t="str">
            <v>1113</v>
          </cell>
          <cell r="N235" t="str">
            <v>99920</v>
          </cell>
          <cell r="O235" t="str">
            <v>11404</v>
          </cell>
          <cell r="P235" t="str">
            <v>294</v>
          </cell>
          <cell r="Q235" t="str">
            <v>955</v>
          </cell>
          <cell r="R235" t="str">
            <v>INTERCO BILL W/O</v>
          </cell>
          <cell r="S235" t="str">
            <v>PRA</v>
          </cell>
          <cell r="U235" t="str">
            <v>2015-05-31</v>
          </cell>
          <cell r="V235">
            <v>405.56</v>
          </cell>
          <cell r="W235" t="str">
            <v>UTXECON201</v>
          </cell>
          <cell r="Y235" t="str">
            <v>LEGAL</v>
          </cell>
          <cell r="Z235" t="str">
            <v>ICB3</v>
          </cell>
          <cell r="AB235" t="str">
            <v>ICB</v>
          </cell>
          <cell r="AC235" t="str">
            <v>ICB</v>
          </cell>
          <cell r="AE235" t="str">
            <v>211</v>
          </cell>
          <cell r="AG235" t="str">
            <v>0000289117</v>
          </cell>
        </row>
        <row r="236">
          <cell r="A236" t="str">
            <v>00678095</v>
          </cell>
          <cell r="B236" t="str">
            <v>9554261000</v>
          </cell>
          <cell r="C236" t="str">
            <v>ICB4TARGET0000000182</v>
          </cell>
          <cell r="D236">
            <v>2015</v>
          </cell>
          <cell r="E236">
            <v>5</v>
          </cell>
          <cell r="F236" t="str">
            <v>2015-05-31</v>
          </cell>
          <cell r="G236" t="str">
            <v>PRJ</v>
          </cell>
          <cell r="H236" t="str">
            <v>169</v>
          </cell>
          <cell r="I236" t="str">
            <v>211</v>
          </cell>
          <cell r="K236" t="str">
            <v>000001120</v>
          </cell>
          <cell r="L236" t="str">
            <v>4261000</v>
          </cell>
          <cell r="M236" t="str">
            <v>1113</v>
          </cell>
          <cell r="N236" t="str">
            <v>99920</v>
          </cell>
          <cell r="O236" t="str">
            <v>11404</v>
          </cell>
          <cell r="P236" t="str">
            <v>294</v>
          </cell>
          <cell r="Q236" t="str">
            <v>955</v>
          </cell>
          <cell r="R236" t="str">
            <v>INTERCO BILL W/O</v>
          </cell>
          <cell r="S236" t="str">
            <v>PRA</v>
          </cell>
          <cell r="U236" t="str">
            <v>2015-05-31</v>
          </cell>
          <cell r="V236">
            <v>101.39</v>
          </cell>
          <cell r="W236" t="str">
            <v>UTXECON201</v>
          </cell>
          <cell r="Y236" t="str">
            <v>LEGAL</v>
          </cell>
          <cell r="Z236" t="str">
            <v>ICB3</v>
          </cell>
          <cell r="AB236" t="str">
            <v>ICB</v>
          </cell>
          <cell r="AC236" t="str">
            <v>ICB</v>
          </cell>
          <cell r="AE236" t="str">
            <v>211</v>
          </cell>
          <cell r="AG236" t="str">
            <v>0000294250</v>
          </cell>
        </row>
        <row r="237">
          <cell r="A237" t="str">
            <v>00678096</v>
          </cell>
          <cell r="B237" t="str">
            <v>9554261000</v>
          </cell>
          <cell r="C237" t="str">
            <v>ICB4TARGET0000000183</v>
          </cell>
          <cell r="D237">
            <v>2015</v>
          </cell>
          <cell r="E237">
            <v>5</v>
          </cell>
          <cell r="F237" t="str">
            <v>2015-05-31</v>
          </cell>
          <cell r="G237" t="str">
            <v>PRJ</v>
          </cell>
          <cell r="H237" t="str">
            <v>169</v>
          </cell>
          <cell r="I237" t="str">
            <v>211</v>
          </cell>
          <cell r="K237" t="str">
            <v>000001120</v>
          </cell>
          <cell r="L237" t="str">
            <v>4261000</v>
          </cell>
          <cell r="M237" t="str">
            <v>1113</v>
          </cell>
          <cell r="N237" t="str">
            <v>99920</v>
          </cell>
          <cell r="O237" t="str">
            <v>11404</v>
          </cell>
          <cell r="P237" t="str">
            <v>294</v>
          </cell>
          <cell r="Q237" t="str">
            <v>955</v>
          </cell>
          <cell r="R237" t="str">
            <v>INTERCO BILL W/O</v>
          </cell>
          <cell r="S237" t="str">
            <v>PRA</v>
          </cell>
          <cell r="U237" t="str">
            <v>2015-05-31</v>
          </cell>
          <cell r="V237">
            <v>405.56</v>
          </cell>
          <cell r="W237" t="str">
            <v>UTXECON201</v>
          </cell>
          <cell r="Y237" t="str">
            <v>LEGAL</v>
          </cell>
          <cell r="Z237" t="str">
            <v>ICB3</v>
          </cell>
          <cell r="AB237" t="str">
            <v>ICB</v>
          </cell>
          <cell r="AC237" t="str">
            <v>ICB</v>
          </cell>
          <cell r="AE237" t="str">
            <v>211</v>
          </cell>
          <cell r="AG237" t="str">
            <v>0000294251</v>
          </cell>
        </row>
        <row r="238">
          <cell r="A238" t="str">
            <v>00679723</v>
          </cell>
          <cell r="B238" t="str">
            <v>9554261000</v>
          </cell>
          <cell r="C238" t="str">
            <v>ICB4TARGET0000000184</v>
          </cell>
          <cell r="D238">
            <v>2015</v>
          </cell>
          <cell r="E238">
            <v>5</v>
          </cell>
          <cell r="F238" t="str">
            <v>2015-05-31</v>
          </cell>
          <cell r="G238" t="str">
            <v>PRJ</v>
          </cell>
          <cell r="H238" t="str">
            <v>169</v>
          </cell>
          <cell r="I238" t="str">
            <v>211</v>
          </cell>
          <cell r="K238" t="str">
            <v>000001120</v>
          </cell>
          <cell r="L238" t="str">
            <v>4261000</v>
          </cell>
          <cell r="M238" t="str">
            <v>1113</v>
          </cell>
          <cell r="N238" t="str">
            <v>99920</v>
          </cell>
          <cell r="O238" t="str">
            <v>11404</v>
          </cell>
          <cell r="P238" t="str">
            <v>294</v>
          </cell>
          <cell r="Q238" t="str">
            <v>955</v>
          </cell>
          <cell r="R238" t="str">
            <v>INTERCO BILL W/O</v>
          </cell>
          <cell r="S238" t="str">
            <v>PRA</v>
          </cell>
          <cell r="U238" t="str">
            <v>2015-05-31</v>
          </cell>
          <cell r="V238">
            <v>202.78</v>
          </cell>
          <cell r="W238" t="str">
            <v>UTXECON201</v>
          </cell>
          <cell r="Y238" t="str">
            <v>LEGAL</v>
          </cell>
          <cell r="Z238" t="str">
            <v>ICB3</v>
          </cell>
          <cell r="AB238" t="str">
            <v>ICB</v>
          </cell>
          <cell r="AC238" t="str">
            <v>ICB</v>
          </cell>
          <cell r="AE238" t="str">
            <v>211</v>
          </cell>
          <cell r="AG238" t="str">
            <v>0000294603</v>
          </cell>
        </row>
        <row r="239">
          <cell r="A239" t="str">
            <v>00664254</v>
          </cell>
          <cell r="B239" t="str">
            <v>9554261000</v>
          </cell>
          <cell r="C239" t="str">
            <v>ICB4TARGET0000000185</v>
          </cell>
          <cell r="D239">
            <v>2015</v>
          </cell>
          <cell r="E239">
            <v>2</v>
          </cell>
          <cell r="F239" t="str">
            <v>2015-02-28</v>
          </cell>
          <cell r="G239" t="str">
            <v>PRJ</v>
          </cell>
          <cell r="H239" t="str">
            <v>169</v>
          </cell>
          <cell r="I239" t="str">
            <v>211</v>
          </cell>
          <cell r="K239" t="str">
            <v>000001120</v>
          </cell>
          <cell r="L239" t="str">
            <v>4261000</v>
          </cell>
          <cell r="M239" t="str">
            <v>1585</v>
          </cell>
          <cell r="N239" t="str">
            <v>99920</v>
          </cell>
          <cell r="O239" t="str">
            <v>11404</v>
          </cell>
          <cell r="P239" t="str">
            <v>294</v>
          </cell>
          <cell r="Q239" t="str">
            <v>955</v>
          </cell>
          <cell r="R239" t="str">
            <v>INTERCO BILL W/O</v>
          </cell>
          <cell r="S239" t="str">
            <v>PRA</v>
          </cell>
          <cell r="U239" t="str">
            <v>2015-02-28</v>
          </cell>
          <cell r="V239">
            <v>1585.88</v>
          </cell>
          <cell r="W239" t="str">
            <v>UTXECON101</v>
          </cell>
          <cell r="Y239" t="str">
            <v>LEGAL</v>
          </cell>
          <cell r="Z239" t="str">
            <v>ICB3</v>
          </cell>
          <cell r="AB239" t="str">
            <v>ICB</v>
          </cell>
          <cell r="AC239" t="str">
            <v>ICB</v>
          </cell>
          <cell r="AE239" t="str">
            <v>211</v>
          </cell>
          <cell r="AG239" t="str">
            <v>0000009726</v>
          </cell>
        </row>
        <row r="240">
          <cell r="A240" t="str">
            <v>00662840</v>
          </cell>
          <cell r="B240" t="str">
            <v>9554261000</v>
          </cell>
          <cell r="C240" t="str">
            <v>ICB4TARGET0000000188</v>
          </cell>
          <cell r="D240">
            <v>2015</v>
          </cell>
          <cell r="E240">
            <v>2</v>
          </cell>
          <cell r="F240" t="str">
            <v>2015-02-28</v>
          </cell>
          <cell r="G240" t="str">
            <v>PRJ</v>
          </cell>
          <cell r="H240" t="str">
            <v>169</v>
          </cell>
          <cell r="I240" t="str">
            <v>211</v>
          </cell>
          <cell r="K240" t="str">
            <v>000001120</v>
          </cell>
          <cell r="L240" t="str">
            <v>4261000</v>
          </cell>
          <cell r="M240" t="str">
            <v>1113</v>
          </cell>
          <cell r="N240" t="str">
            <v>99920</v>
          </cell>
          <cell r="O240" t="str">
            <v>11404</v>
          </cell>
          <cell r="P240" t="str">
            <v>294</v>
          </cell>
          <cell r="Q240" t="str">
            <v>955</v>
          </cell>
          <cell r="R240" t="str">
            <v>INTERCO BILL W/O</v>
          </cell>
          <cell r="S240" t="str">
            <v>PRA</v>
          </cell>
          <cell r="U240" t="str">
            <v>2015-02-28</v>
          </cell>
          <cell r="V240">
            <v>1015.32</v>
          </cell>
          <cell r="W240" t="str">
            <v>UTXECON201</v>
          </cell>
          <cell r="Y240" t="str">
            <v>LEGAL</v>
          </cell>
          <cell r="Z240" t="str">
            <v>ICB3</v>
          </cell>
          <cell r="AB240" t="str">
            <v>ICB</v>
          </cell>
          <cell r="AC240" t="str">
            <v>ICB</v>
          </cell>
          <cell r="AE240" t="str">
            <v>211</v>
          </cell>
          <cell r="AG240" t="str">
            <v>0000009885</v>
          </cell>
        </row>
        <row r="241">
          <cell r="A241" t="str">
            <v>00663818</v>
          </cell>
          <cell r="B241" t="str">
            <v>9554261000</v>
          </cell>
          <cell r="C241" t="str">
            <v>ICB4TARGET0000000189</v>
          </cell>
          <cell r="D241">
            <v>2015</v>
          </cell>
          <cell r="E241">
            <v>2</v>
          </cell>
          <cell r="F241" t="str">
            <v>2015-02-28</v>
          </cell>
          <cell r="G241" t="str">
            <v>PRJ</v>
          </cell>
          <cell r="H241" t="str">
            <v>169</v>
          </cell>
          <cell r="I241" t="str">
            <v>211</v>
          </cell>
          <cell r="K241" t="str">
            <v>000001120</v>
          </cell>
          <cell r="L241" t="str">
            <v>4261000</v>
          </cell>
          <cell r="M241" t="str">
            <v>1113</v>
          </cell>
          <cell r="N241" t="str">
            <v>99920</v>
          </cell>
          <cell r="O241" t="str">
            <v>11404</v>
          </cell>
          <cell r="P241" t="str">
            <v>294</v>
          </cell>
          <cell r="Q241" t="str">
            <v>955</v>
          </cell>
          <cell r="R241" t="str">
            <v>INTERCO BILL W/O</v>
          </cell>
          <cell r="S241" t="str">
            <v>PRA</v>
          </cell>
          <cell r="U241" t="str">
            <v>2015-02-28</v>
          </cell>
          <cell r="V241">
            <v>1015.32</v>
          </cell>
          <cell r="W241" t="str">
            <v>UTXECON201</v>
          </cell>
          <cell r="Y241" t="str">
            <v>LEGAL</v>
          </cell>
          <cell r="Z241" t="str">
            <v>ICB3</v>
          </cell>
          <cell r="AB241" t="str">
            <v>ICB</v>
          </cell>
          <cell r="AC241" t="str">
            <v>ICB</v>
          </cell>
          <cell r="AE241" t="str">
            <v>211</v>
          </cell>
          <cell r="AG241" t="str">
            <v>0000014384</v>
          </cell>
        </row>
        <row r="242">
          <cell r="A242" t="str">
            <v>00664470</v>
          </cell>
          <cell r="B242" t="str">
            <v>9554261000</v>
          </cell>
          <cell r="C242" t="str">
            <v>ICB4TARGET0000000190</v>
          </cell>
          <cell r="D242">
            <v>2015</v>
          </cell>
          <cell r="E242">
            <v>2</v>
          </cell>
          <cell r="F242" t="str">
            <v>2015-02-28</v>
          </cell>
          <cell r="G242" t="str">
            <v>PRJ</v>
          </cell>
          <cell r="H242" t="str">
            <v>169</v>
          </cell>
          <cell r="I242" t="str">
            <v>211</v>
          </cell>
          <cell r="K242" t="str">
            <v>000001120</v>
          </cell>
          <cell r="L242" t="str">
            <v>4261000</v>
          </cell>
          <cell r="M242" t="str">
            <v>1113</v>
          </cell>
          <cell r="N242" t="str">
            <v>99920</v>
          </cell>
          <cell r="O242" t="str">
            <v>11404</v>
          </cell>
          <cell r="P242" t="str">
            <v>294</v>
          </cell>
          <cell r="Q242" t="str">
            <v>955</v>
          </cell>
          <cell r="R242" t="str">
            <v>INTERCO BILL W/O</v>
          </cell>
          <cell r="S242" t="str">
            <v>PRA</v>
          </cell>
          <cell r="U242" t="str">
            <v>2015-02-28</v>
          </cell>
          <cell r="V242">
            <v>517.82000000000005</v>
          </cell>
          <cell r="W242" t="str">
            <v>UTXECON201</v>
          </cell>
          <cell r="Y242" t="str">
            <v>LEGAL</v>
          </cell>
          <cell r="Z242" t="str">
            <v>ICB3</v>
          </cell>
          <cell r="AB242" t="str">
            <v>ICB</v>
          </cell>
          <cell r="AC242" t="str">
            <v>ICB</v>
          </cell>
          <cell r="AE242" t="str">
            <v>211</v>
          </cell>
          <cell r="AG242" t="str">
            <v>0000014384</v>
          </cell>
        </row>
        <row r="243">
          <cell r="A243" t="str">
            <v>00660853</v>
          </cell>
          <cell r="B243" t="str">
            <v>9554261000</v>
          </cell>
          <cell r="C243" t="str">
            <v>ICB4TARGET0000000191</v>
          </cell>
          <cell r="D243">
            <v>2015</v>
          </cell>
          <cell r="E243">
            <v>2</v>
          </cell>
          <cell r="F243" t="str">
            <v>2015-02-28</v>
          </cell>
          <cell r="G243" t="str">
            <v>PRJ</v>
          </cell>
          <cell r="H243" t="str">
            <v>169</v>
          </cell>
          <cell r="I243" t="str">
            <v>211</v>
          </cell>
          <cell r="K243" t="str">
            <v>000001120</v>
          </cell>
          <cell r="L243" t="str">
            <v>4261000</v>
          </cell>
          <cell r="M243" t="str">
            <v>1113</v>
          </cell>
          <cell r="N243" t="str">
            <v>99920</v>
          </cell>
          <cell r="O243" t="str">
            <v>11404</v>
          </cell>
          <cell r="P243" t="str">
            <v>294</v>
          </cell>
          <cell r="Q243" t="str">
            <v>955</v>
          </cell>
          <cell r="R243" t="str">
            <v>INTERCO BILL W/O</v>
          </cell>
          <cell r="S243" t="str">
            <v>PRA</v>
          </cell>
          <cell r="U243" t="str">
            <v>2015-02-28</v>
          </cell>
          <cell r="V243">
            <v>406.13</v>
          </cell>
          <cell r="W243" t="str">
            <v>UTXECON201</v>
          </cell>
          <cell r="Y243" t="str">
            <v>LEGAL</v>
          </cell>
          <cell r="Z243" t="str">
            <v>ICB3</v>
          </cell>
          <cell r="AB243" t="str">
            <v>ICB</v>
          </cell>
          <cell r="AC243" t="str">
            <v>ICB</v>
          </cell>
          <cell r="AE243" t="str">
            <v>211</v>
          </cell>
          <cell r="AG243" t="str">
            <v>0000017421</v>
          </cell>
        </row>
        <row r="244">
          <cell r="A244" t="str">
            <v>00663608</v>
          </cell>
          <cell r="B244" t="str">
            <v>9554261000</v>
          </cell>
          <cell r="C244" t="str">
            <v>ICB4TARGET0000000192</v>
          </cell>
          <cell r="D244">
            <v>2015</v>
          </cell>
          <cell r="E244">
            <v>2</v>
          </cell>
          <cell r="F244" t="str">
            <v>2015-02-28</v>
          </cell>
          <cell r="G244" t="str">
            <v>PRJ</v>
          </cell>
          <cell r="H244" t="str">
            <v>169</v>
          </cell>
          <cell r="I244" t="str">
            <v>211</v>
          </cell>
          <cell r="K244" t="str">
            <v>000001120</v>
          </cell>
          <cell r="L244" t="str">
            <v>4261000</v>
          </cell>
          <cell r="M244" t="str">
            <v>1113</v>
          </cell>
          <cell r="N244" t="str">
            <v>99920</v>
          </cell>
          <cell r="O244" t="str">
            <v>11404</v>
          </cell>
          <cell r="P244" t="str">
            <v>294</v>
          </cell>
          <cell r="Q244" t="str">
            <v>955</v>
          </cell>
          <cell r="R244" t="str">
            <v>INTERCO BILL W/O</v>
          </cell>
          <cell r="S244" t="str">
            <v>PRA</v>
          </cell>
          <cell r="U244" t="str">
            <v>2015-02-28</v>
          </cell>
          <cell r="V244">
            <v>507.66</v>
          </cell>
          <cell r="W244" t="str">
            <v>UTXECON201</v>
          </cell>
          <cell r="Y244" t="str">
            <v>LEGAL</v>
          </cell>
          <cell r="Z244" t="str">
            <v>ICB3</v>
          </cell>
          <cell r="AB244" t="str">
            <v>ICB</v>
          </cell>
          <cell r="AC244" t="str">
            <v>ICB</v>
          </cell>
          <cell r="AE244" t="str">
            <v>211</v>
          </cell>
          <cell r="AG244" t="str">
            <v>0000066457</v>
          </cell>
        </row>
        <row r="245">
          <cell r="A245" t="str">
            <v>00663934</v>
          </cell>
          <cell r="B245" t="str">
            <v>9554261000</v>
          </cell>
          <cell r="C245" t="str">
            <v>ICB4TARGET0000000193</v>
          </cell>
          <cell r="D245">
            <v>2015</v>
          </cell>
          <cell r="E245">
            <v>2</v>
          </cell>
          <cell r="F245" t="str">
            <v>2015-02-28</v>
          </cell>
          <cell r="G245" t="str">
            <v>PRJ</v>
          </cell>
          <cell r="H245" t="str">
            <v>169</v>
          </cell>
          <cell r="I245" t="str">
            <v>211</v>
          </cell>
          <cell r="K245" t="str">
            <v>000001120</v>
          </cell>
          <cell r="L245" t="str">
            <v>4261000</v>
          </cell>
          <cell r="M245" t="str">
            <v>1113</v>
          </cell>
          <cell r="N245" t="str">
            <v>99920</v>
          </cell>
          <cell r="O245" t="str">
            <v>11404</v>
          </cell>
          <cell r="P245" t="str">
            <v>294</v>
          </cell>
          <cell r="Q245" t="str">
            <v>955</v>
          </cell>
          <cell r="R245" t="str">
            <v>INTERCO BILL W/O</v>
          </cell>
          <cell r="S245" t="str">
            <v>PRA</v>
          </cell>
          <cell r="U245" t="str">
            <v>2015-02-28</v>
          </cell>
          <cell r="V245">
            <v>1218.3900000000001</v>
          </cell>
          <cell r="W245" t="str">
            <v>UTXECON201</v>
          </cell>
          <cell r="Y245" t="str">
            <v>LEGAL</v>
          </cell>
          <cell r="Z245" t="str">
            <v>ICB3</v>
          </cell>
          <cell r="AB245" t="str">
            <v>ICB</v>
          </cell>
          <cell r="AC245" t="str">
            <v>ICB</v>
          </cell>
          <cell r="AE245" t="str">
            <v>211</v>
          </cell>
          <cell r="AG245" t="str">
            <v>0000074992</v>
          </cell>
        </row>
        <row r="246">
          <cell r="A246" t="str">
            <v>00663606</v>
          </cell>
          <cell r="B246" t="str">
            <v>9554261000</v>
          </cell>
          <cell r="C246" t="str">
            <v>ICB4TARGET0000000194</v>
          </cell>
          <cell r="D246">
            <v>2015</v>
          </cell>
          <cell r="E246">
            <v>2</v>
          </cell>
          <cell r="F246" t="str">
            <v>2015-02-28</v>
          </cell>
          <cell r="G246" t="str">
            <v>PRJ</v>
          </cell>
          <cell r="H246" t="str">
            <v>169</v>
          </cell>
          <cell r="I246" t="str">
            <v>211</v>
          </cell>
          <cell r="K246" t="str">
            <v>000001120</v>
          </cell>
          <cell r="L246" t="str">
            <v>4261000</v>
          </cell>
          <cell r="M246" t="str">
            <v>1113</v>
          </cell>
          <cell r="N246" t="str">
            <v>99920</v>
          </cell>
          <cell r="O246" t="str">
            <v>11404</v>
          </cell>
          <cell r="P246" t="str">
            <v>294</v>
          </cell>
          <cell r="Q246" t="str">
            <v>955</v>
          </cell>
          <cell r="R246" t="str">
            <v>INTERCO BILL W/O</v>
          </cell>
          <cell r="S246" t="str">
            <v>PRA</v>
          </cell>
          <cell r="U246" t="str">
            <v>2015-02-28</v>
          </cell>
          <cell r="V246">
            <v>1820.88</v>
          </cell>
          <cell r="W246" t="str">
            <v>UTXECON201</v>
          </cell>
          <cell r="Y246" t="str">
            <v>LEGAL</v>
          </cell>
          <cell r="Z246" t="str">
            <v>ICB3</v>
          </cell>
          <cell r="AB246" t="str">
            <v>ICB</v>
          </cell>
          <cell r="AC246" t="str">
            <v>ICB</v>
          </cell>
          <cell r="AE246" t="str">
            <v>211</v>
          </cell>
          <cell r="AG246" t="str">
            <v>0000093544</v>
          </cell>
        </row>
        <row r="247">
          <cell r="A247" t="str">
            <v>00662842</v>
          </cell>
          <cell r="B247" t="str">
            <v>9554261000</v>
          </cell>
          <cell r="C247" t="str">
            <v>ICB4TARGET0000000195</v>
          </cell>
          <cell r="D247">
            <v>2015</v>
          </cell>
          <cell r="E247">
            <v>2</v>
          </cell>
          <cell r="F247" t="str">
            <v>2015-02-28</v>
          </cell>
          <cell r="G247" t="str">
            <v>PRJ</v>
          </cell>
          <cell r="H247" t="str">
            <v>169</v>
          </cell>
          <cell r="I247" t="str">
            <v>211</v>
          </cell>
          <cell r="K247" t="str">
            <v>000001120</v>
          </cell>
          <cell r="L247" t="str">
            <v>4261000</v>
          </cell>
          <cell r="M247" t="str">
            <v>1113</v>
          </cell>
          <cell r="N247" t="str">
            <v>99920</v>
          </cell>
          <cell r="O247" t="str">
            <v>11404</v>
          </cell>
          <cell r="P247" t="str">
            <v>294</v>
          </cell>
          <cell r="Q247" t="str">
            <v>955</v>
          </cell>
          <cell r="R247" t="str">
            <v>INTERCO BILL W/O</v>
          </cell>
          <cell r="S247" t="str">
            <v>PRA</v>
          </cell>
          <cell r="U247" t="str">
            <v>2015-02-28</v>
          </cell>
          <cell r="V247">
            <v>203.07</v>
          </cell>
          <cell r="W247" t="str">
            <v>UTXECON201</v>
          </cell>
          <cell r="Y247" t="str">
            <v>LEGAL</v>
          </cell>
          <cell r="Z247" t="str">
            <v>ICB3</v>
          </cell>
          <cell r="AB247" t="str">
            <v>ICB</v>
          </cell>
          <cell r="AC247" t="str">
            <v>ICB</v>
          </cell>
          <cell r="AE247" t="str">
            <v>211</v>
          </cell>
          <cell r="AG247" t="str">
            <v>0000097118</v>
          </cell>
        </row>
        <row r="248">
          <cell r="A248" t="str">
            <v>00663068</v>
          </cell>
          <cell r="B248" t="str">
            <v>9554261000</v>
          </cell>
          <cell r="C248" t="str">
            <v>ICB4TARGET0000000196</v>
          </cell>
          <cell r="D248">
            <v>2015</v>
          </cell>
          <cell r="E248">
            <v>2</v>
          </cell>
          <cell r="F248" t="str">
            <v>2015-02-28</v>
          </cell>
          <cell r="G248" t="str">
            <v>PRJ</v>
          </cell>
          <cell r="H248" t="str">
            <v>169</v>
          </cell>
          <cell r="I248" t="str">
            <v>211</v>
          </cell>
          <cell r="K248" t="str">
            <v>000001120</v>
          </cell>
          <cell r="L248" t="str">
            <v>4261000</v>
          </cell>
          <cell r="M248" t="str">
            <v>1113</v>
          </cell>
          <cell r="N248" t="str">
            <v>99920</v>
          </cell>
          <cell r="O248" t="str">
            <v>11404</v>
          </cell>
          <cell r="P248" t="str">
            <v>294</v>
          </cell>
          <cell r="Q248" t="str">
            <v>955</v>
          </cell>
          <cell r="R248" t="str">
            <v>INTERCO BILL W/O</v>
          </cell>
          <cell r="S248" t="str">
            <v>PRA</v>
          </cell>
          <cell r="U248" t="str">
            <v>2015-02-28</v>
          </cell>
          <cell r="V248">
            <v>1015.32</v>
          </cell>
          <cell r="W248" t="str">
            <v>UTXECON201</v>
          </cell>
          <cell r="Y248" t="str">
            <v>LEGAL</v>
          </cell>
          <cell r="Z248" t="str">
            <v>ICB3</v>
          </cell>
          <cell r="AB248" t="str">
            <v>ICB</v>
          </cell>
          <cell r="AC248" t="str">
            <v>ICB</v>
          </cell>
          <cell r="AE248" t="str">
            <v>211</v>
          </cell>
          <cell r="AG248" t="str">
            <v>0000097121</v>
          </cell>
        </row>
        <row r="249">
          <cell r="A249" t="str">
            <v>00662223</v>
          </cell>
          <cell r="B249" t="str">
            <v>9554261000</v>
          </cell>
          <cell r="C249" t="str">
            <v>ICB4TARGET0000000197</v>
          </cell>
          <cell r="D249">
            <v>2015</v>
          </cell>
          <cell r="E249">
            <v>2</v>
          </cell>
          <cell r="F249" t="str">
            <v>2015-02-28</v>
          </cell>
          <cell r="G249" t="str">
            <v>PRJ</v>
          </cell>
          <cell r="H249" t="str">
            <v>169</v>
          </cell>
          <cell r="I249" t="str">
            <v>211</v>
          </cell>
          <cell r="K249" t="str">
            <v>000001120</v>
          </cell>
          <cell r="L249" t="str">
            <v>4261000</v>
          </cell>
          <cell r="M249" t="str">
            <v>1113</v>
          </cell>
          <cell r="N249" t="str">
            <v>99920</v>
          </cell>
          <cell r="O249" t="str">
            <v>11404</v>
          </cell>
          <cell r="P249" t="str">
            <v>294</v>
          </cell>
          <cell r="Q249" t="str">
            <v>955</v>
          </cell>
          <cell r="R249" t="str">
            <v>INTERCO BILL W/O</v>
          </cell>
          <cell r="S249" t="str">
            <v>PRA</v>
          </cell>
          <cell r="U249" t="str">
            <v>2015-02-28</v>
          </cell>
          <cell r="V249">
            <v>50.77</v>
          </cell>
          <cell r="W249" t="str">
            <v>UTXECON201</v>
          </cell>
          <cell r="Y249" t="str">
            <v>LEGAL</v>
          </cell>
          <cell r="Z249" t="str">
            <v>ICB3</v>
          </cell>
          <cell r="AB249" t="str">
            <v>ICB</v>
          </cell>
          <cell r="AC249" t="str">
            <v>ICB</v>
          </cell>
          <cell r="AE249" t="str">
            <v>211</v>
          </cell>
          <cell r="AG249" t="str">
            <v>0000099042</v>
          </cell>
        </row>
        <row r="250">
          <cell r="A250" t="str">
            <v>00664461</v>
          </cell>
          <cell r="B250" t="str">
            <v>9554261000</v>
          </cell>
          <cell r="C250" t="str">
            <v>ICB4TARGET0000000198</v>
          </cell>
          <cell r="D250">
            <v>2015</v>
          </cell>
          <cell r="E250">
            <v>2</v>
          </cell>
          <cell r="F250" t="str">
            <v>2015-02-28</v>
          </cell>
          <cell r="G250" t="str">
            <v>PRJ</v>
          </cell>
          <cell r="H250" t="str">
            <v>169</v>
          </cell>
          <cell r="I250" t="str">
            <v>211</v>
          </cell>
          <cell r="K250" t="str">
            <v>000001120</v>
          </cell>
          <cell r="L250" t="str">
            <v>4261000</v>
          </cell>
          <cell r="M250" t="str">
            <v>1113</v>
          </cell>
          <cell r="N250" t="str">
            <v>99920</v>
          </cell>
          <cell r="O250" t="str">
            <v>11404</v>
          </cell>
          <cell r="P250" t="str">
            <v>294</v>
          </cell>
          <cell r="Q250" t="str">
            <v>955</v>
          </cell>
          <cell r="R250" t="str">
            <v>INTERCO BILL W/O</v>
          </cell>
          <cell r="S250" t="str">
            <v>PRA</v>
          </cell>
          <cell r="U250" t="str">
            <v>2015-02-28</v>
          </cell>
          <cell r="V250">
            <v>710.73</v>
          </cell>
          <cell r="W250" t="str">
            <v>UTXECON201</v>
          </cell>
          <cell r="Y250" t="str">
            <v>LEGAL</v>
          </cell>
          <cell r="Z250" t="str">
            <v>ICB3</v>
          </cell>
          <cell r="AB250" t="str">
            <v>ICB</v>
          </cell>
          <cell r="AC250" t="str">
            <v>ICB</v>
          </cell>
          <cell r="AE250" t="str">
            <v>211</v>
          </cell>
          <cell r="AG250" t="str">
            <v>0000099444</v>
          </cell>
        </row>
        <row r="251">
          <cell r="A251" t="str">
            <v>00662411</v>
          </cell>
          <cell r="B251" t="str">
            <v>9554261000</v>
          </cell>
          <cell r="C251" t="str">
            <v>ICB4TARGET0000000199</v>
          </cell>
          <cell r="D251">
            <v>2015</v>
          </cell>
          <cell r="E251">
            <v>2</v>
          </cell>
          <cell r="F251" t="str">
            <v>2015-02-28</v>
          </cell>
          <cell r="G251" t="str">
            <v>PRJ</v>
          </cell>
          <cell r="H251" t="str">
            <v>169</v>
          </cell>
          <cell r="I251" t="str">
            <v>211</v>
          </cell>
          <cell r="K251" t="str">
            <v>000001120</v>
          </cell>
          <cell r="L251" t="str">
            <v>4261000</v>
          </cell>
          <cell r="M251" t="str">
            <v>1113</v>
          </cell>
          <cell r="N251" t="str">
            <v>99920</v>
          </cell>
          <cell r="O251" t="str">
            <v>11404</v>
          </cell>
          <cell r="P251" t="str">
            <v>294</v>
          </cell>
          <cell r="Q251" t="str">
            <v>955</v>
          </cell>
          <cell r="R251" t="str">
            <v>INTERCO BILL W/O</v>
          </cell>
          <cell r="S251" t="str">
            <v>PRA</v>
          </cell>
          <cell r="U251" t="str">
            <v>2015-02-28</v>
          </cell>
          <cell r="V251">
            <v>3093.15</v>
          </cell>
          <cell r="W251" t="str">
            <v>UTXECON201</v>
          </cell>
          <cell r="Y251" t="str">
            <v>LEGAL</v>
          </cell>
          <cell r="Z251" t="str">
            <v>ICB3</v>
          </cell>
          <cell r="AB251" t="str">
            <v>ICB</v>
          </cell>
          <cell r="AC251" t="str">
            <v>ICB</v>
          </cell>
          <cell r="AE251" t="str">
            <v>211</v>
          </cell>
          <cell r="AG251" t="str">
            <v>0000109944</v>
          </cell>
        </row>
        <row r="252">
          <cell r="A252" t="str">
            <v>00664463</v>
          </cell>
          <cell r="B252" t="str">
            <v>9554261000</v>
          </cell>
          <cell r="C252" t="str">
            <v>ICB4TARGET0000000200</v>
          </cell>
          <cell r="D252">
            <v>2015</v>
          </cell>
          <cell r="E252">
            <v>2</v>
          </cell>
          <cell r="F252" t="str">
            <v>2015-02-28</v>
          </cell>
          <cell r="G252" t="str">
            <v>PRJ</v>
          </cell>
          <cell r="H252" t="str">
            <v>169</v>
          </cell>
          <cell r="I252" t="str">
            <v>211</v>
          </cell>
          <cell r="K252" t="str">
            <v>000001120</v>
          </cell>
          <cell r="L252" t="str">
            <v>4261000</v>
          </cell>
          <cell r="M252" t="str">
            <v>1113</v>
          </cell>
          <cell r="N252" t="str">
            <v>99920</v>
          </cell>
          <cell r="O252" t="str">
            <v>11404</v>
          </cell>
          <cell r="P252" t="str">
            <v>294</v>
          </cell>
          <cell r="Q252" t="str">
            <v>955</v>
          </cell>
          <cell r="R252" t="str">
            <v>INTERCO BILL W/O</v>
          </cell>
          <cell r="S252" t="str">
            <v>PRA</v>
          </cell>
          <cell r="U252" t="str">
            <v>2015-02-28</v>
          </cell>
          <cell r="V252">
            <v>30.46</v>
          </cell>
          <cell r="W252" t="str">
            <v>UTXECON201</v>
          </cell>
          <cell r="Y252" t="str">
            <v>LEGAL</v>
          </cell>
          <cell r="Z252" t="str">
            <v>ICB3</v>
          </cell>
          <cell r="AB252" t="str">
            <v>ICB</v>
          </cell>
          <cell r="AC252" t="str">
            <v>ICB</v>
          </cell>
          <cell r="AE252" t="str">
            <v>211</v>
          </cell>
          <cell r="AG252" t="str">
            <v>0000114786</v>
          </cell>
        </row>
        <row r="253">
          <cell r="A253" t="str">
            <v>00662015</v>
          </cell>
          <cell r="B253" t="str">
            <v>9554261000</v>
          </cell>
          <cell r="C253" t="str">
            <v>ICB4TARGET0000000201</v>
          </cell>
          <cell r="D253">
            <v>2015</v>
          </cell>
          <cell r="E253">
            <v>2</v>
          </cell>
          <cell r="F253" t="str">
            <v>2015-02-28</v>
          </cell>
          <cell r="G253" t="str">
            <v>PRJ</v>
          </cell>
          <cell r="H253" t="str">
            <v>169</v>
          </cell>
          <cell r="I253" t="str">
            <v>211</v>
          </cell>
          <cell r="K253" t="str">
            <v>000001120</v>
          </cell>
          <cell r="L253" t="str">
            <v>4261000</v>
          </cell>
          <cell r="M253" t="str">
            <v>1113</v>
          </cell>
          <cell r="N253" t="str">
            <v>99920</v>
          </cell>
          <cell r="O253" t="str">
            <v>11404</v>
          </cell>
          <cell r="P253" t="str">
            <v>294</v>
          </cell>
          <cell r="Q253" t="str">
            <v>955</v>
          </cell>
          <cell r="R253" t="str">
            <v>INTERCO BILL W/O</v>
          </cell>
          <cell r="S253" t="str">
            <v>PRA</v>
          </cell>
          <cell r="U253" t="str">
            <v>2015-02-28</v>
          </cell>
          <cell r="V253">
            <v>121.84</v>
          </cell>
          <cell r="W253" t="str">
            <v>UTXECON201</v>
          </cell>
          <cell r="Y253" t="str">
            <v>LEGAL</v>
          </cell>
          <cell r="Z253" t="str">
            <v>ICB3</v>
          </cell>
          <cell r="AB253" t="str">
            <v>ICB</v>
          </cell>
          <cell r="AC253" t="str">
            <v>ICB</v>
          </cell>
          <cell r="AE253" t="str">
            <v>211</v>
          </cell>
          <cell r="AG253" t="str">
            <v>0000114789</v>
          </cell>
        </row>
        <row r="254">
          <cell r="A254" t="str">
            <v>00672839</v>
          </cell>
          <cell r="B254" t="str">
            <v>9554261000</v>
          </cell>
          <cell r="C254" t="str">
            <v>ICB4TARGET0000000201</v>
          </cell>
          <cell r="D254">
            <v>2015</v>
          </cell>
          <cell r="E254">
            <v>4</v>
          </cell>
          <cell r="F254" t="str">
            <v>2015-04-30</v>
          </cell>
          <cell r="G254" t="str">
            <v>PRJ</v>
          </cell>
          <cell r="H254" t="str">
            <v>169</v>
          </cell>
          <cell r="I254" t="str">
            <v>211</v>
          </cell>
          <cell r="K254" t="str">
            <v>000001120</v>
          </cell>
          <cell r="L254" t="str">
            <v>4261000</v>
          </cell>
          <cell r="M254" t="str">
            <v>1113</v>
          </cell>
          <cell r="N254" t="str">
            <v>99920</v>
          </cell>
          <cell r="O254" t="str">
            <v>11404</v>
          </cell>
          <cell r="P254" t="str">
            <v>294</v>
          </cell>
          <cell r="Q254" t="str">
            <v>955</v>
          </cell>
          <cell r="R254" t="str">
            <v>INTERCO BILL W/O</v>
          </cell>
          <cell r="S254" t="str">
            <v>PRA</v>
          </cell>
          <cell r="U254" t="str">
            <v>2015-04-30</v>
          </cell>
          <cell r="V254">
            <v>405.54</v>
          </cell>
          <cell r="W254" t="str">
            <v>UTXECON201</v>
          </cell>
          <cell r="Y254" t="str">
            <v>LEGAL</v>
          </cell>
          <cell r="Z254" t="str">
            <v>ICB3</v>
          </cell>
          <cell r="AB254" t="str">
            <v>ICB</v>
          </cell>
          <cell r="AC254" t="str">
            <v>ICB</v>
          </cell>
          <cell r="AE254" t="str">
            <v>211</v>
          </cell>
          <cell r="AG254" t="str">
            <v>0000009761</v>
          </cell>
        </row>
        <row r="255">
          <cell r="A255" t="str">
            <v>00662225</v>
          </cell>
          <cell r="B255" t="str">
            <v>9554261000</v>
          </cell>
          <cell r="C255" t="str">
            <v>ICB4TARGET0000000202</v>
          </cell>
          <cell r="D255">
            <v>2015</v>
          </cell>
          <cell r="E255">
            <v>2</v>
          </cell>
          <cell r="F255" t="str">
            <v>2015-02-28</v>
          </cell>
          <cell r="G255" t="str">
            <v>PRJ</v>
          </cell>
          <cell r="H255" t="str">
            <v>169</v>
          </cell>
          <cell r="I255" t="str">
            <v>211</v>
          </cell>
          <cell r="K255" t="str">
            <v>000001120</v>
          </cell>
          <cell r="L255" t="str">
            <v>4261000</v>
          </cell>
          <cell r="M255" t="str">
            <v>1113</v>
          </cell>
          <cell r="N255" t="str">
            <v>99920</v>
          </cell>
          <cell r="O255" t="str">
            <v>11404</v>
          </cell>
          <cell r="P255" t="str">
            <v>294</v>
          </cell>
          <cell r="Q255" t="str">
            <v>955</v>
          </cell>
          <cell r="R255" t="str">
            <v>INTERCO BILL W/O</v>
          </cell>
          <cell r="S255" t="str">
            <v>PRA</v>
          </cell>
          <cell r="U255" t="str">
            <v>2015-02-28</v>
          </cell>
          <cell r="V255">
            <v>101.53</v>
          </cell>
          <cell r="W255" t="str">
            <v>UTXECON201</v>
          </cell>
          <cell r="Y255" t="str">
            <v>LEGAL</v>
          </cell>
          <cell r="Z255" t="str">
            <v>ICB3</v>
          </cell>
          <cell r="AB255" t="str">
            <v>ICB</v>
          </cell>
          <cell r="AC255" t="str">
            <v>ICB</v>
          </cell>
          <cell r="AE255" t="str">
            <v>211</v>
          </cell>
          <cell r="AG255" t="str">
            <v>0000115116</v>
          </cell>
        </row>
        <row r="256">
          <cell r="A256" t="str">
            <v>00673089</v>
          </cell>
          <cell r="B256" t="str">
            <v>9554261000</v>
          </cell>
          <cell r="C256" t="str">
            <v>ICB4TARGET0000000202</v>
          </cell>
          <cell r="D256">
            <v>2015</v>
          </cell>
          <cell r="E256">
            <v>4</v>
          </cell>
          <cell r="F256" t="str">
            <v>2015-04-30</v>
          </cell>
          <cell r="G256" t="str">
            <v>PRJ</v>
          </cell>
          <cell r="H256" t="str">
            <v>169</v>
          </cell>
          <cell r="I256" t="str">
            <v>211</v>
          </cell>
          <cell r="K256" t="str">
            <v>000001120</v>
          </cell>
          <cell r="L256" t="str">
            <v>4261000</v>
          </cell>
          <cell r="M256" t="str">
            <v>1113</v>
          </cell>
          <cell r="N256" t="str">
            <v>99920</v>
          </cell>
          <cell r="O256" t="str">
            <v>11404</v>
          </cell>
          <cell r="P256" t="str">
            <v>294</v>
          </cell>
          <cell r="Q256" t="str">
            <v>955</v>
          </cell>
          <cell r="R256" t="str">
            <v>INTERCO BILL W/O</v>
          </cell>
          <cell r="S256" t="str">
            <v>PRA</v>
          </cell>
          <cell r="U256" t="str">
            <v>2015-04-30</v>
          </cell>
          <cell r="V256">
            <v>405.56</v>
          </cell>
          <cell r="W256" t="str">
            <v>UTXECON201</v>
          </cell>
          <cell r="Y256" t="str">
            <v>LEGAL</v>
          </cell>
          <cell r="Z256" t="str">
            <v>ICB3</v>
          </cell>
          <cell r="AB256" t="str">
            <v>ICB</v>
          </cell>
          <cell r="AC256" t="str">
            <v>ICB</v>
          </cell>
          <cell r="AE256" t="str">
            <v>211</v>
          </cell>
          <cell r="AG256" t="str">
            <v>0000009761</v>
          </cell>
        </row>
        <row r="257">
          <cell r="A257" t="str">
            <v>00664466</v>
          </cell>
          <cell r="B257" t="str">
            <v>9554261000</v>
          </cell>
          <cell r="C257" t="str">
            <v>ICB4TARGET0000000203</v>
          </cell>
          <cell r="D257">
            <v>2015</v>
          </cell>
          <cell r="E257">
            <v>2</v>
          </cell>
          <cell r="F257" t="str">
            <v>2015-02-28</v>
          </cell>
          <cell r="G257" t="str">
            <v>PRJ</v>
          </cell>
          <cell r="H257" t="str">
            <v>169</v>
          </cell>
          <cell r="I257" t="str">
            <v>211</v>
          </cell>
          <cell r="K257" t="str">
            <v>000001120</v>
          </cell>
          <cell r="L257" t="str">
            <v>4261000</v>
          </cell>
          <cell r="M257" t="str">
            <v>1113</v>
          </cell>
          <cell r="N257" t="str">
            <v>99920</v>
          </cell>
          <cell r="O257" t="str">
            <v>11404</v>
          </cell>
          <cell r="P257" t="str">
            <v>294</v>
          </cell>
          <cell r="Q257" t="str">
            <v>955</v>
          </cell>
          <cell r="R257" t="str">
            <v>INTERCO BILL W/O</v>
          </cell>
          <cell r="S257" t="str">
            <v>PRA</v>
          </cell>
          <cell r="U257" t="str">
            <v>2015-02-28</v>
          </cell>
          <cell r="V257">
            <v>101.53</v>
          </cell>
          <cell r="W257" t="str">
            <v>UTXECON201</v>
          </cell>
          <cell r="Y257" t="str">
            <v>LEGAL</v>
          </cell>
          <cell r="Z257" t="str">
            <v>ICB3</v>
          </cell>
          <cell r="AB257" t="str">
            <v>ICB</v>
          </cell>
          <cell r="AC257" t="str">
            <v>ICB</v>
          </cell>
          <cell r="AE257" t="str">
            <v>211</v>
          </cell>
          <cell r="AG257" t="str">
            <v>0000115116</v>
          </cell>
        </row>
        <row r="258">
          <cell r="A258" t="str">
            <v>00672143</v>
          </cell>
          <cell r="B258" t="str">
            <v>9554261000</v>
          </cell>
          <cell r="C258" t="str">
            <v>ICB4TARGET0000000203</v>
          </cell>
          <cell r="D258">
            <v>2015</v>
          </cell>
          <cell r="E258">
            <v>4</v>
          </cell>
          <cell r="F258" t="str">
            <v>2015-04-30</v>
          </cell>
          <cell r="G258" t="str">
            <v>PRJ</v>
          </cell>
          <cell r="H258" t="str">
            <v>169</v>
          </cell>
          <cell r="I258" t="str">
            <v>211</v>
          </cell>
          <cell r="K258" t="str">
            <v>000001120</v>
          </cell>
          <cell r="L258" t="str">
            <v>4261000</v>
          </cell>
          <cell r="M258" t="str">
            <v>1113</v>
          </cell>
          <cell r="N258" t="str">
            <v>99920</v>
          </cell>
          <cell r="O258" t="str">
            <v>11404</v>
          </cell>
          <cell r="P258" t="str">
            <v>294</v>
          </cell>
          <cell r="Q258" t="str">
            <v>955</v>
          </cell>
          <cell r="R258" t="str">
            <v>INTERCO BILL W/O</v>
          </cell>
          <cell r="S258" t="str">
            <v>PRA</v>
          </cell>
          <cell r="U258" t="str">
            <v>2015-04-30</v>
          </cell>
          <cell r="V258">
            <v>4055.6</v>
          </cell>
          <cell r="W258" t="str">
            <v>UTXECON201</v>
          </cell>
          <cell r="Y258" t="str">
            <v>LEGAL</v>
          </cell>
          <cell r="Z258" t="str">
            <v>ICB3</v>
          </cell>
          <cell r="AB258" t="str">
            <v>ICB</v>
          </cell>
          <cell r="AC258" t="str">
            <v>ICB</v>
          </cell>
          <cell r="AE258" t="str">
            <v>211</v>
          </cell>
          <cell r="AG258" t="str">
            <v>0000009998</v>
          </cell>
        </row>
        <row r="259">
          <cell r="A259" t="str">
            <v>00663817</v>
          </cell>
          <cell r="B259" t="str">
            <v>9554261000</v>
          </cell>
          <cell r="C259" t="str">
            <v>ICB4TARGET0000000204</v>
          </cell>
          <cell r="D259">
            <v>2015</v>
          </cell>
          <cell r="E259">
            <v>2</v>
          </cell>
          <cell r="F259" t="str">
            <v>2015-02-28</v>
          </cell>
          <cell r="G259" t="str">
            <v>PRJ</v>
          </cell>
          <cell r="H259" t="str">
            <v>169</v>
          </cell>
          <cell r="I259" t="str">
            <v>211</v>
          </cell>
          <cell r="K259" t="str">
            <v>000001120</v>
          </cell>
          <cell r="L259" t="str">
            <v>4261000</v>
          </cell>
          <cell r="M259" t="str">
            <v>1113</v>
          </cell>
          <cell r="N259" t="str">
            <v>99920</v>
          </cell>
          <cell r="O259" t="str">
            <v>11404</v>
          </cell>
          <cell r="P259" t="str">
            <v>294</v>
          </cell>
          <cell r="Q259" t="str">
            <v>955</v>
          </cell>
          <cell r="R259" t="str">
            <v>INTERCO BILL W/O</v>
          </cell>
          <cell r="S259" t="str">
            <v>PRA</v>
          </cell>
          <cell r="U259" t="str">
            <v>2015-02-28</v>
          </cell>
          <cell r="V259">
            <v>406.13</v>
          </cell>
          <cell r="W259" t="str">
            <v>UTXECON201</v>
          </cell>
          <cell r="Y259" t="str">
            <v>LEGAL</v>
          </cell>
          <cell r="Z259" t="str">
            <v>ICB3</v>
          </cell>
          <cell r="AB259" t="str">
            <v>ICB</v>
          </cell>
          <cell r="AC259" t="str">
            <v>ICB</v>
          </cell>
          <cell r="AE259" t="str">
            <v>211</v>
          </cell>
          <cell r="AG259" t="str">
            <v>0000120050</v>
          </cell>
        </row>
        <row r="260">
          <cell r="A260" t="str">
            <v>00672838</v>
          </cell>
          <cell r="B260" t="str">
            <v>9554261000</v>
          </cell>
          <cell r="C260" t="str">
            <v>ICB4TARGET0000000204</v>
          </cell>
          <cell r="D260">
            <v>2015</v>
          </cell>
          <cell r="E260">
            <v>4</v>
          </cell>
          <cell r="F260" t="str">
            <v>2015-04-30</v>
          </cell>
          <cell r="G260" t="str">
            <v>PRJ</v>
          </cell>
          <cell r="H260" t="str">
            <v>169</v>
          </cell>
          <cell r="I260" t="str">
            <v>211</v>
          </cell>
          <cell r="K260" t="str">
            <v>000001120</v>
          </cell>
          <cell r="L260" t="str">
            <v>4261000</v>
          </cell>
          <cell r="M260" t="str">
            <v>1113</v>
          </cell>
          <cell r="N260" t="str">
            <v>99920</v>
          </cell>
          <cell r="O260" t="str">
            <v>11404</v>
          </cell>
          <cell r="P260" t="str">
            <v>294</v>
          </cell>
          <cell r="Q260" t="str">
            <v>955</v>
          </cell>
          <cell r="R260" t="str">
            <v>INTERCO BILL W/O</v>
          </cell>
          <cell r="S260" t="str">
            <v>PRA</v>
          </cell>
          <cell r="U260" t="str">
            <v>2015-04-30</v>
          </cell>
          <cell r="V260">
            <v>2027.8</v>
          </cell>
          <cell r="W260" t="str">
            <v>UTXECON201</v>
          </cell>
          <cell r="Y260" t="str">
            <v>LEGAL</v>
          </cell>
          <cell r="Z260" t="str">
            <v>ICB3</v>
          </cell>
          <cell r="AB260" t="str">
            <v>ICB</v>
          </cell>
          <cell r="AC260" t="str">
            <v>ICB</v>
          </cell>
          <cell r="AE260" t="str">
            <v>211</v>
          </cell>
          <cell r="AG260" t="str">
            <v>0000014464</v>
          </cell>
        </row>
        <row r="261">
          <cell r="A261" t="str">
            <v>00663635</v>
          </cell>
          <cell r="B261" t="str">
            <v>9554261000</v>
          </cell>
          <cell r="C261" t="str">
            <v>ICB4TARGET0000000205</v>
          </cell>
          <cell r="D261">
            <v>2015</v>
          </cell>
          <cell r="E261">
            <v>2</v>
          </cell>
          <cell r="F261" t="str">
            <v>2015-02-28</v>
          </cell>
          <cell r="G261" t="str">
            <v>PRJ</v>
          </cell>
          <cell r="H261" t="str">
            <v>169</v>
          </cell>
          <cell r="I261" t="str">
            <v>211</v>
          </cell>
          <cell r="K261" t="str">
            <v>000001120</v>
          </cell>
          <cell r="L261" t="str">
            <v>4261000</v>
          </cell>
          <cell r="M261" t="str">
            <v>1113</v>
          </cell>
          <cell r="N261" t="str">
            <v>99920</v>
          </cell>
          <cell r="O261" t="str">
            <v>11404</v>
          </cell>
          <cell r="P261" t="str">
            <v>294</v>
          </cell>
          <cell r="Q261" t="str">
            <v>955</v>
          </cell>
          <cell r="R261" t="str">
            <v>INTERCO BILL W/O</v>
          </cell>
          <cell r="S261" t="str">
            <v>PRA</v>
          </cell>
          <cell r="U261" t="str">
            <v>2015-02-28</v>
          </cell>
          <cell r="V261">
            <v>40.61</v>
          </cell>
          <cell r="W261" t="str">
            <v>UTXECON201</v>
          </cell>
          <cell r="Y261" t="str">
            <v>LEGAL</v>
          </cell>
          <cell r="Z261" t="str">
            <v>ICB3</v>
          </cell>
          <cell r="AB261" t="str">
            <v>ICB</v>
          </cell>
          <cell r="AC261" t="str">
            <v>ICB</v>
          </cell>
          <cell r="AE261" t="str">
            <v>211</v>
          </cell>
          <cell r="AG261" t="str">
            <v>0000120921</v>
          </cell>
        </row>
        <row r="262">
          <cell r="A262" t="str">
            <v>00673223</v>
          </cell>
          <cell r="B262" t="str">
            <v>9554261000</v>
          </cell>
          <cell r="C262" t="str">
            <v>ICB4TARGET0000000205</v>
          </cell>
          <cell r="D262">
            <v>2015</v>
          </cell>
          <cell r="E262">
            <v>4</v>
          </cell>
          <cell r="F262" t="str">
            <v>2015-04-30</v>
          </cell>
          <cell r="G262" t="str">
            <v>PRJ</v>
          </cell>
          <cell r="H262" t="str">
            <v>169</v>
          </cell>
          <cell r="I262" t="str">
            <v>211</v>
          </cell>
          <cell r="K262" t="str">
            <v>000001120</v>
          </cell>
          <cell r="L262" t="str">
            <v>4261000</v>
          </cell>
          <cell r="M262" t="str">
            <v>1113</v>
          </cell>
          <cell r="N262" t="str">
            <v>99920</v>
          </cell>
          <cell r="O262" t="str">
            <v>11404</v>
          </cell>
          <cell r="P262" t="str">
            <v>294</v>
          </cell>
          <cell r="Q262" t="str">
            <v>955</v>
          </cell>
          <cell r="R262" t="str">
            <v>INTERCO BILL W/O</v>
          </cell>
          <cell r="S262" t="str">
            <v>PRA</v>
          </cell>
          <cell r="U262" t="str">
            <v>2015-04-30</v>
          </cell>
          <cell r="V262">
            <v>101.39</v>
          </cell>
          <cell r="W262" t="str">
            <v>UTXECON201</v>
          </cell>
          <cell r="Y262" t="str">
            <v>LEGAL</v>
          </cell>
          <cell r="Z262" t="str">
            <v>ICB3</v>
          </cell>
          <cell r="AB262" t="str">
            <v>ICB</v>
          </cell>
          <cell r="AC262" t="str">
            <v>ICB</v>
          </cell>
          <cell r="AE262" t="str">
            <v>211</v>
          </cell>
          <cell r="AG262" t="str">
            <v>0000021363</v>
          </cell>
        </row>
        <row r="263">
          <cell r="A263" t="str">
            <v>00662841</v>
          </cell>
          <cell r="B263" t="str">
            <v>9554261000</v>
          </cell>
          <cell r="C263" t="str">
            <v>ICB4TARGET0000000206</v>
          </cell>
          <cell r="D263">
            <v>2015</v>
          </cell>
          <cell r="E263">
            <v>2</v>
          </cell>
          <cell r="F263" t="str">
            <v>2015-02-28</v>
          </cell>
          <cell r="G263" t="str">
            <v>PRJ</v>
          </cell>
          <cell r="H263" t="str">
            <v>169</v>
          </cell>
          <cell r="I263" t="str">
            <v>211</v>
          </cell>
          <cell r="K263" t="str">
            <v>000001120</v>
          </cell>
          <cell r="L263" t="str">
            <v>4261000</v>
          </cell>
          <cell r="M263" t="str">
            <v>1113</v>
          </cell>
          <cell r="N263" t="str">
            <v>99920</v>
          </cell>
          <cell r="O263" t="str">
            <v>11404</v>
          </cell>
          <cell r="P263" t="str">
            <v>294</v>
          </cell>
          <cell r="Q263" t="str">
            <v>955</v>
          </cell>
          <cell r="R263" t="str">
            <v>INTERCO BILL W/O</v>
          </cell>
          <cell r="S263" t="str">
            <v>PRA</v>
          </cell>
          <cell r="U263" t="str">
            <v>2015-02-28</v>
          </cell>
          <cell r="V263">
            <v>406.13</v>
          </cell>
          <cell r="W263" t="str">
            <v>UTXECON201</v>
          </cell>
          <cell r="Y263" t="str">
            <v>LEGAL</v>
          </cell>
          <cell r="Z263" t="str">
            <v>ICB3</v>
          </cell>
          <cell r="AB263" t="str">
            <v>ICB</v>
          </cell>
          <cell r="AC263" t="str">
            <v>ICB</v>
          </cell>
          <cell r="AE263" t="str">
            <v>211</v>
          </cell>
          <cell r="AG263" t="str">
            <v>0000121258</v>
          </cell>
        </row>
        <row r="264">
          <cell r="A264" t="str">
            <v>00670282</v>
          </cell>
          <cell r="B264" t="str">
            <v>9554261000</v>
          </cell>
          <cell r="C264" t="str">
            <v>ICB4TARGET0000000206</v>
          </cell>
          <cell r="D264">
            <v>2015</v>
          </cell>
          <cell r="E264">
            <v>4</v>
          </cell>
          <cell r="F264" t="str">
            <v>2015-04-30</v>
          </cell>
          <cell r="G264" t="str">
            <v>PRJ</v>
          </cell>
          <cell r="H264" t="str">
            <v>169</v>
          </cell>
          <cell r="I264" t="str">
            <v>211</v>
          </cell>
          <cell r="K264" t="str">
            <v>000001120</v>
          </cell>
          <cell r="L264" t="str">
            <v>4261000</v>
          </cell>
          <cell r="M264" t="str">
            <v>1113</v>
          </cell>
          <cell r="N264" t="str">
            <v>99920</v>
          </cell>
          <cell r="O264" t="str">
            <v>11404</v>
          </cell>
          <cell r="P264" t="str">
            <v>294</v>
          </cell>
          <cell r="Q264" t="str">
            <v>955</v>
          </cell>
          <cell r="R264" t="str">
            <v>INTERCO BILL W/O</v>
          </cell>
          <cell r="S264" t="str">
            <v>PRA</v>
          </cell>
          <cell r="U264" t="str">
            <v>2015-04-30</v>
          </cell>
          <cell r="V264">
            <v>223.06</v>
          </cell>
          <cell r="W264" t="str">
            <v>UTXECON201</v>
          </cell>
          <cell r="Y264" t="str">
            <v>LEGAL</v>
          </cell>
          <cell r="Z264" t="str">
            <v>ICB3</v>
          </cell>
          <cell r="AB264" t="str">
            <v>ICB</v>
          </cell>
          <cell r="AC264" t="str">
            <v>ICB</v>
          </cell>
          <cell r="AE264" t="str">
            <v>211</v>
          </cell>
          <cell r="AG264" t="str">
            <v>0000029880</v>
          </cell>
        </row>
        <row r="265">
          <cell r="A265" t="str">
            <v>00663819</v>
          </cell>
          <cell r="B265" t="str">
            <v>9554261000</v>
          </cell>
          <cell r="C265" t="str">
            <v>ICB4TARGET0000000207</v>
          </cell>
          <cell r="D265">
            <v>2015</v>
          </cell>
          <cell r="E265">
            <v>2</v>
          </cell>
          <cell r="F265" t="str">
            <v>2015-02-28</v>
          </cell>
          <cell r="G265" t="str">
            <v>PRJ</v>
          </cell>
          <cell r="H265" t="str">
            <v>169</v>
          </cell>
          <cell r="I265" t="str">
            <v>211</v>
          </cell>
          <cell r="K265" t="str">
            <v>000001120</v>
          </cell>
          <cell r="L265" t="str">
            <v>4261000</v>
          </cell>
          <cell r="M265" t="str">
            <v>1113</v>
          </cell>
          <cell r="N265" t="str">
            <v>99920</v>
          </cell>
          <cell r="O265" t="str">
            <v>11404</v>
          </cell>
          <cell r="P265" t="str">
            <v>294</v>
          </cell>
          <cell r="Q265" t="str">
            <v>955</v>
          </cell>
          <cell r="R265" t="str">
            <v>INTERCO BILL W/O</v>
          </cell>
          <cell r="S265" t="str">
            <v>PRA</v>
          </cell>
          <cell r="U265" t="str">
            <v>2015-02-28</v>
          </cell>
          <cell r="V265">
            <v>812.26</v>
          </cell>
          <cell r="W265" t="str">
            <v>UTXECON201</v>
          </cell>
          <cell r="Y265" t="str">
            <v>LEGAL</v>
          </cell>
          <cell r="Z265" t="str">
            <v>ICB3</v>
          </cell>
          <cell r="AB265" t="str">
            <v>ICB</v>
          </cell>
          <cell r="AC265" t="str">
            <v>ICB</v>
          </cell>
          <cell r="AE265" t="str">
            <v>211</v>
          </cell>
          <cell r="AG265" t="str">
            <v>0000123563</v>
          </cell>
        </row>
        <row r="266">
          <cell r="A266" t="str">
            <v>00673324</v>
          </cell>
          <cell r="B266" t="str">
            <v>9554261000</v>
          </cell>
          <cell r="C266" t="str">
            <v>ICB4TARGET0000000207</v>
          </cell>
          <cell r="D266">
            <v>2015</v>
          </cell>
          <cell r="E266">
            <v>4</v>
          </cell>
          <cell r="F266" t="str">
            <v>2015-04-30</v>
          </cell>
          <cell r="G266" t="str">
            <v>PRJ</v>
          </cell>
          <cell r="H266" t="str">
            <v>169</v>
          </cell>
          <cell r="I266" t="str">
            <v>211</v>
          </cell>
          <cell r="K266" t="str">
            <v>000001120</v>
          </cell>
          <cell r="L266" t="str">
            <v>4261000</v>
          </cell>
          <cell r="M266" t="str">
            <v>1113</v>
          </cell>
          <cell r="N266" t="str">
            <v>99920</v>
          </cell>
          <cell r="O266" t="str">
            <v>11404</v>
          </cell>
          <cell r="P266" t="str">
            <v>294</v>
          </cell>
          <cell r="Q266" t="str">
            <v>955</v>
          </cell>
          <cell r="R266" t="str">
            <v>INTERCO BILL W/O</v>
          </cell>
          <cell r="S266" t="str">
            <v>PRA</v>
          </cell>
          <cell r="U266" t="str">
            <v>2015-04-30</v>
          </cell>
          <cell r="V266">
            <v>547.51</v>
          </cell>
          <cell r="W266" t="str">
            <v>UTXECON201</v>
          </cell>
          <cell r="Y266" t="str">
            <v>LEGAL</v>
          </cell>
          <cell r="Z266" t="str">
            <v>ICB3</v>
          </cell>
          <cell r="AB266" t="str">
            <v>ICB</v>
          </cell>
          <cell r="AC266" t="str">
            <v>ICB</v>
          </cell>
          <cell r="AE266" t="str">
            <v>211</v>
          </cell>
          <cell r="AG266" t="str">
            <v>0000035634</v>
          </cell>
        </row>
        <row r="267">
          <cell r="A267" t="str">
            <v>00664464</v>
          </cell>
          <cell r="B267" t="str">
            <v>9554261000</v>
          </cell>
          <cell r="C267" t="str">
            <v>ICB4TARGET0000000208</v>
          </cell>
          <cell r="D267">
            <v>2015</v>
          </cell>
          <cell r="E267">
            <v>2</v>
          </cell>
          <cell r="F267" t="str">
            <v>2015-02-28</v>
          </cell>
          <cell r="G267" t="str">
            <v>PRJ</v>
          </cell>
          <cell r="H267" t="str">
            <v>169</v>
          </cell>
          <cell r="I267" t="str">
            <v>211</v>
          </cell>
          <cell r="K267" t="str">
            <v>000001120</v>
          </cell>
          <cell r="L267" t="str">
            <v>4261000</v>
          </cell>
          <cell r="M267" t="str">
            <v>1113</v>
          </cell>
          <cell r="N267" t="str">
            <v>99920</v>
          </cell>
          <cell r="O267" t="str">
            <v>11404</v>
          </cell>
          <cell r="P267" t="str">
            <v>294</v>
          </cell>
          <cell r="Q267" t="str">
            <v>955</v>
          </cell>
          <cell r="R267" t="str">
            <v>INTERCO BILL W/O</v>
          </cell>
          <cell r="S267" t="str">
            <v>PRA</v>
          </cell>
          <cell r="U267" t="str">
            <v>2015-02-28</v>
          </cell>
          <cell r="V267">
            <v>852.87</v>
          </cell>
          <cell r="W267" t="str">
            <v>UTXECON201</v>
          </cell>
          <cell r="Y267" t="str">
            <v>LEGAL</v>
          </cell>
          <cell r="Z267" t="str">
            <v>ICB3</v>
          </cell>
          <cell r="AB267" t="str">
            <v>ICB</v>
          </cell>
          <cell r="AC267" t="str">
            <v>ICB</v>
          </cell>
          <cell r="AE267" t="str">
            <v>211</v>
          </cell>
          <cell r="AG267" t="str">
            <v>0000123783</v>
          </cell>
        </row>
        <row r="268">
          <cell r="A268" t="str">
            <v>00673087</v>
          </cell>
          <cell r="B268" t="str">
            <v>9554261000</v>
          </cell>
          <cell r="C268" t="str">
            <v>ICB4TARGET0000000208</v>
          </cell>
          <cell r="D268">
            <v>2015</v>
          </cell>
          <cell r="E268">
            <v>4</v>
          </cell>
          <cell r="F268" t="str">
            <v>2015-04-30</v>
          </cell>
          <cell r="G268" t="str">
            <v>PRJ</v>
          </cell>
          <cell r="H268" t="str">
            <v>169</v>
          </cell>
          <cell r="I268" t="str">
            <v>211</v>
          </cell>
          <cell r="K268" t="str">
            <v>000001120</v>
          </cell>
          <cell r="L268" t="str">
            <v>4261000</v>
          </cell>
          <cell r="M268" t="str">
            <v>1113</v>
          </cell>
          <cell r="N268" t="str">
            <v>99920</v>
          </cell>
          <cell r="O268" t="str">
            <v>11404</v>
          </cell>
          <cell r="P268" t="str">
            <v>294</v>
          </cell>
          <cell r="Q268" t="str">
            <v>955</v>
          </cell>
          <cell r="R268" t="str">
            <v>INTERCO BILL W/O</v>
          </cell>
          <cell r="S268" t="str">
            <v>PRA</v>
          </cell>
          <cell r="U268" t="str">
            <v>2015-04-30</v>
          </cell>
          <cell r="V268">
            <v>2027.8</v>
          </cell>
          <cell r="W268" t="str">
            <v>UTXECON201</v>
          </cell>
          <cell r="Y268" t="str">
            <v>LEGAL</v>
          </cell>
          <cell r="Z268" t="str">
            <v>ICB3</v>
          </cell>
          <cell r="AB268" t="str">
            <v>ICB</v>
          </cell>
          <cell r="AC268" t="str">
            <v>ICB</v>
          </cell>
          <cell r="AE268" t="str">
            <v>211</v>
          </cell>
          <cell r="AG268" t="str">
            <v>0000039853</v>
          </cell>
        </row>
        <row r="269">
          <cell r="A269" t="str">
            <v>00662226</v>
          </cell>
          <cell r="B269" t="str">
            <v>9554261000</v>
          </cell>
          <cell r="C269" t="str">
            <v>ICB4TARGET0000000209</v>
          </cell>
          <cell r="D269">
            <v>2015</v>
          </cell>
          <cell r="E269">
            <v>2</v>
          </cell>
          <cell r="F269" t="str">
            <v>2015-02-28</v>
          </cell>
          <cell r="G269" t="str">
            <v>PRJ</v>
          </cell>
          <cell r="H269" t="str">
            <v>169</v>
          </cell>
          <cell r="I269" t="str">
            <v>211</v>
          </cell>
          <cell r="K269" t="str">
            <v>000001120</v>
          </cell>
          <cell r="L269" t="str">
            <v>4261000</v>
          </cell>
          <cell r="M269" t="str">
            <v>1113</v>
          </cell>
          <cell r="N269" t="str">
            <v>99920</v>
          </cell>
          <cell r="O269" t="str">
            <v>11404</v>
          </cell>
          <cell r="P269" t="str">
            <v>294</v>
          </cell>
          <cell r="Q269" t="str">
            <v>955</v>
          </cell>
          <cell r="R269" t="str">
            <v>INTERCO BILL W/O</v>
          </cell>
          <cell r="S269" t="str">
            <v>PRA</v>
          </cell>
          <cell r="U269" t="str">
            <v>2015-02-28</v>
          </cell>
          <cell r="V269">
            <v>203.07</v>
          </cell>
          <cell r="W269" t="str">
            <v>UTXECON201</v>
          </cell>
          <cell r="Y269" t="str">
            <v>LEGAL</v>
          </cell>
          <cell r="Z269" t="str">
            <v>ICB3</v>
          </cell>
          <cell r="AB269" t="str">
            <v>ICB</v>
          </cell>
          <cell r="AC269" t="str">
            <v>ICB</v>
          </cell>
          <cell r="AE269" t="str">
            <v>211</v>
          </cell>
          <cell r="AG269" t="str">
            <v>0000126446</v>
          </cell>
        </row>
        <row r="270">
          <cell r="A270" t="str">
            <v>00670285</v>
          </cell>
          <cell r="B270" t="str">
            <v>9554261000</v>
          </cell>
          <cell r="C270" t="str">
            <v>ICB4TARGET0000000209</v>
          </cell>
          <cell r="D270">
            <v>2015</v>
          </cell>
          <cell r="E270">
            <v>4</v>
          </cell>
          <cell r="F270" t="str">
            <v>2015-04-30</v>
          </cell>
          <cell r="G270" t="str">
            <v>PRJ</v>
          </cell>
          <cell r="H270" t="str">
            <v>169</v>
          </cell>
          <cell r="I270" t="str">
            <v>211</v>
          </cell>
          <cell r="K270" t="str">
            <v>000001120</v>
          </cell>
          <cell r="L270" t="str">
            <v>4261000</v>
          </cell>
          <cell r="M270" t="str">
            <v>1113</v>
          </cell>
          <cell r="N270" t="str">
            <v>99920</v>
          </cell>
          <cell r="O270" t="str">
            <v>11404</v>
          </cell>
          <cell r="P270" t="str">
            <v>294</v>
          </cell>
          <cell r="Q270" t="str">
            <v>955</v>
          </cell>
          <cell r="R270" t="str">
            <v>INTERCO BILL W/O</v>
          </cell>
          <cell r="S270" t="str">
            <v>PRA</v>
          </cell>
          <cell r="U270" t="str">
            <v>2015-04-30</v>
          </cell>
          <cell r="V270">
            <v>4055.6</v>
          </cell>
          <cell r="W270" t="str">
            <v>UTXECON201</v>
          </cell>
          <cell r="Y270" t="str">
            <v>LEGAL</v>
          </cell>
          <cell r="Z270" t="str">
            <v>ICB3</v>
          </cell>
          <cell r="AB270" t="str">
            <v>ICB</v>
          </cell>
          <cell r="AC270" t="str">
            <v>ICB</v>
          </cell>
          <cell r="AE270" t="str">
            <v>211</v>
          </cell>
          <cell r="AG270" t="str">
            <v>0000040061</v>
          </cell>
        </row>
        <row r="271">
          <cell r="A271" t="str">
            <v>00662612</v>
          </cell>
          <cell r="B271" t="str">
            <v>9554261000</v>
          </cell>
          <cell r="C271" t="str">
            <v>ICB4TARGET0000000210</v>
          </cell>
          <cell r="D271">
            <v>2015</v>
          </cell>
          <cell r="E271">
            <v>2</v>
          </cell>
          <cell r="F271" t="str">
            <v>2015-02-28</v>
          </cell>
          <cell r="G271" t="str">
            <v>PRJ</v>
          </cell>
          <cell r="H271" t="str">
            <v>169</v>
          </cell>
          <cell r="I271" t="str">
            <v>211</v>
          </cell>
          <cell r="K271" t="str">
            <v>000001120</v>
          </cell>
          <cell r="L271" t="str">
            <v>4261000</v>
          </cell>
          <cell r="M271" t="str">
            <v>1113</v>
          </cell>
          <cell r="N271" t="str">
            <v>99920</v>
          </cell>
          <cell r="O271" t="str">
            <v>11404</v>
          </cell>
          <cell r="P271" t="str">
            <v>294</v>
          </cell>
          <cell r="Q271" t="str">
            <v>955</v>
          </cell>
          <cell r="R271" t="str">
            <v>INTERCO BILL W/O</v>
          </cell>
          <cell r="S271" t="str">
            <v>PRA</v>
          </cell>
          <cell r="U271" t="str">
            <v>2015-02-28</v>
          </cell>
          <cell r="V271">
            <v>203.07</v>
          </cell>
          <cell r="W271" t="str">
            <v>UTXECON201</v>
          </cell>
          <cell r="Y271" t="str">
            <v>LEGAL</v>
          </cell>
          <cell r="Z271" t="str">
            <v>ICB3</v>
          </cell>
          <cell r="AB271" t="str">
            <v>ICB</v>
          </cell>
          <cell r="AC271" t="str">
            <v>ICB</v>
          </cell>
          <cell r="AE271" t="str">
            <v>211</v>
          </cell>
          <cell r="AG271" t="str">
            <v>0000130711</v>
          </cell>
        </row>
        <row r="272">
          <cell r="A272" t="str">
            <v>00670274</v>
          </cell>
          <cell r="B272" t="str">
            <v>9554261000</v>
          </cell>
          <cell r="C272" t="str">
            <v>ICB4TARGET0000000210</v>
          </cell>
          <cell r="D272">
            <v>2015</v>
          </cell>
          <cell r="E272">
            <v>4</v>
          </cell>
          <cell r="F272" t="str">
            <v>2015-04-30</v>
          </cell>
          <cell r="G272" t="str">
            <v>PRJ</v>
          </cell>
          <cell r="H272" t="str">
            <v>169</v>
          </cell>
          <cell r="I272" t="str">
            <v>211</v>
          </cell>
          <cell r="K272" t="str">
            <v>000001120</v>
          </cell>
          <cell r="L272" t="str">
            <v>4261000</v>
          </cell>
          <cell r="M272" t="str">
            <v>1113</v>
          </cell>
          <cell r="N272" t="str">
            <v>99920</v>
          </cell>
          <cell r="O272" t="str">
            <v>11404</v>
          </cell>
          <cell r="P272" t="str">
            <v>294</v>
          </cell>
          <cell r="Q272" t="str">
            <v>955</v>
          </cell>
          <cell r="R272" t="str">
            <v>INTERCO BILL W/O</v>
          </cell>
          <cell r="S272" t="str">
            <v>PRA</v>
          </cell>
          <cell r="U272" t="str">
            <v>2015-04-30</v>
          </cell>
          <cell r="V272">
            <v>737.24</v>
          </cell>
          <cell r="W272" t="str">
            <v>UTXECON201</v>
          </cell>
          <cell r="Y272" t="str">
            <v>LEGAL</v>
          </cell>
          <cell r="Z272" t="str">
            <v>ICB3</v>
          </cell>
          <cell r="AB272" t="str">
            <v>ICB</v>
          </cell>
          <cell r="AC272" t="str">
            <v>ICB</v>
          </cell>
          <cell r="AE272" t="str">
            <v>211</v>
          </cell>
          <cell r="AG272" t="str">
            <v>0000093522</v>
          </cell>
        </row>
        <row r="273">
          <cell r="A273" t="str">
            <v>00663611</v>
          </cell>
          <cell r="B273" t="str">
            <v>9554261000</v>
          </cell>
          <cell r="C273" t="str">
            <v>ICB4TARGET0000000211</v>
          </cell>
          <cell r="D273">
            <v>2015</v>
          </cell>
          <cell r="E273">
            <v>2</v>
          </cell>
          <cell r="F273" t="str">
            <v>2015-02-28</v>
          </cell>
          <cell r="G273" t="str">
            <v>PRJ</v>
          </cell>
          <cell r="H273" t="str">
            <v>169</v>
          </cell>
          <cell r="I273" t="str">
            <v>211</v>
          </cell>
          <cell r="K273" t="str">
            <v>000001120</v>
          </cell>
          <cell r="L273" t="str">
            <v>4261000</v>
          </cell>
          <cell r="M273" t="str">
            <v>1113</v>
          </cell>
          <cell r="N273" t="str">
            <v>99920</v>
          </cell>
          <cell r="O273" t="str">
            <v>11404</v>
          </cell>
          <cell r="P273" t="str">
            <v>294</v>
          </cell>
          <cell r="Q273" t="str">
            <v>955</v>
          </cell>
          <cell r="R273" t="str">
            <v>INTERCO BILL W/O</v>
          </cell>
          <cell r="S273" t="str">
            <v>PRA</v>
          </cell>
          <cell r="U273" t="str">
            <v>2015-02-28</v>
          </cell>
          <cell r="V273">
            <v>406.13</v>
          </cell>
          <cell r="W273" t="str">
            <v>UTXECON201</v>
          </cell>
          <cell r="Y273" t="str">
            <v>LEGAL</v>
          </cell>
          <cell r="Z273" t="str">
            <v>ICB3</v>
          </cell>
          <cell r="AB273" t="str">
            <v>ICB</v>
          </cell>
          <cell r="AC273" t="str">
            <v>ICB</v>
          </cell>
          <cell r="AE273" t="str">
            <v>211</v>
          </cell>
          <cell r="AG273" t="str">
            <v>0000133061</v>
          </cell>
        </row>
        <row r="274">
          <cell r="A274" t="str">
            <v>00673090</v>
          </cell>
          <cell r="B274" t="str">
            <v>9554261000</v>
          </cell>
          <cell r="C274" t="str">
            <v>ICB4TARGET0000000211</v>
          </cell>
          <cell r="D274">
            <v>2015</v>
          </cell>
          <cell r="E274">
            <v>4</v>
          </cell>
          <cell r="F274" t="str">
            <v>2015-04-30</v>
          </cell>
          <cell r="G274" t="str">
            <v>PRJ</v>
          </cell>
          <cell r="H274" t="str">
            <v>169</v>
          </cell>
          <cell r="I274" t="str">
            <v>211</v>
          </cell>
          <cell r="K274" t="str">
            <v>000001120</v>
          </cell>
          <cell r="L274" t="str">
            <v>4261000</v>
          </cell>
          <cell r="M274" t="str">
            <v>1113</v>
          </cell>
          <cell r="N274" t="str">
            <v>99920</v>
          </cell>
          <cell r="O274" t="str">
            <v>11404</v>
          </cell>
          <cell r="P274" t="str">
            <v>294</v>
          </cell>
          <cell r="Q274" t="str">
            <v>955</v>
          </cell>
          <cell r="R274" t="str">
            <v>INTERCO BILL W/O</v>
          </cell>
          <cell r="S274" t="str">
            <v>PRA</v>
          </cell>
          <cell r="U274" t="str">
            <v>2015-04-30</v>
          </cell>
          <cell r="V274">
            <v>1216.68</v>
          </cell>
          <cell r="W274" t="str">
            <v>UTXECON201</v>
          </cell>
          <cell r="Y274" t="str">
            <v>LEGAL</v>
          </cell>
          <cell r="Z274" t="str">
            <v>ICB3</v>
          </cell>
          <cell r="AB274" t="str">
            <v>ICB</v>
          </cell>
          <cell r="AC274" t="str">
            <v>ICB</v>
          </cell>
          <cell r="AE274" t="str">
            <v>211</v>
          </cell>
          <cell r="AG274" t="str">
            <v>0000097118</v>
          </cell>
        </row>
        <row r="275">
          <cell r="A275" t="str">
            <v>00662224</v>
          </cell>
          <cell r="B275" t="str">
            <v>9554261000</v>
          </cell>
          <cell r="C275" t="str">
            <v>ICB4TARGET0000000212</v>
          </cell>
          <cell r="D275">
            <v>2015</v>
          </cell>
          <cell r="E275">
            <v>2</v>
          </cell>
          <cell r="F275" t="str">
            <v>2015-02-28</v>
          </cell>
          <cell r="G275" t="str">
            <v>PRJ</v>
          </cell>
          <cell r="H275" t="str">
            <v>169</v>
          </cell>
          <cell r="I275" t="str">
            <v>211</v>
          </cell>
          <cell r="K275" t="str">
            <v>000001120</v>
          </cell>
          <cell r="L275" t="str">
            <v>4261000</v>
          </cell>
          <cell r="M275" t="str">
            <v>1113</v>
          </cell>
          <cell r="N275" t="str">
            <v>99920</v>
          </cell>
          <cell r="O275" t="str">
            <v>11404</v>
          </cell>
          <cell r="P275" t="str">
            <v>294</v>
          </cell>
          <cell r="Q275" t="str">
            <v>955</v>
          </cell>
          <cell r="R275" t="str">
            <v>INTERCO BILL W/O</v>
          </cell>
          <cell r="S275" t="str">
            <v>PRA</v>
          </cell>
          <cell r="U275" t="str">
            <v>2015-02-28</v>
          </cell>
          <cell r="V275">
            <v>121.84</v>
          </cell>
          <cell r="W275" t="str">
            <v>UTXECON201</v>
          </cell>
          <cell r="Y275" t="str">
            <v>LEGAL</v>
          </cell>
          <cell r="Z275" t="str">
            <v>ICB3</v>
          </cell>
          <cell r="AB275" t="str">
            <v>ICB</v>
          </cell>
          <cell r="AC275" t="str">
            <v>ICB</v>
          </cell>
          <cell r="AE275" t="str">
            <v>211</v>
          </cell>
          <cell r="AG275" t="str">
            <v>0000133873</v>
          </cell>
        </row>
        <row r="276">
          <cell r="A276" t="str">
            <v>00670275</v>
          </cell>
          <cell r="B276" t="str">
            <v>9554261000</v>
          </cell>
          <cell r="C276" t="str">
            <v>ICB4TARGET0000000212</v>
          </cell>
          <cell r="D276">
            <v>2015</v>
          </cell>
          <cell r="E276">
            <v>4</v>
          </cell>
          <cell r="F276" t="str">
            <v>2015-04-30</v>
          </cell>
          <cell r="G276" t="str">
            <v>PRJ</v>
          </cell>
          <cell r="H276" t="str">
            <v>169</v>
          </cell>
          <cell r="I276" t="str">
            <v>211</v>
          </cell>
          <cell r="K276" t="str">
            <v>000001120</v>
          </cell>
          <cell r="L276" t="str">
            <v>4261000</v>
          </cell>
          <cell r="M276" t="str">
            <v>1113</v>
          </cell>
          <cell r="N276" t="str">
            <v>99920</v>
          </cell>
          <cell r="O276" t="str">
            <v>11404</v>
          </cell>
          <cell r="P276" t="str">
            <v>294</v>
          </cell>
          <cell r="Q276" t="str">
            <v>955</v>
          </cell>
          <cell r="R276" t="str">
            <v>INTERCO BILL W/O</v>
          </cell>
          <cell r="S276" t="str">
            <v>PRA</v>
          </cell>
          <cell r="U276" t="str">
            <v>2015-04-30</v>
          </cell>
          <cell r="V276">
            <v>1013.9</v>
          </cell>
          <cell r="W276" t="str">
            <v>UTXECON201</v>
          </cell>
          <cell r="Y276" t="str">
            <v>LEGAL</v>
          </cell>
          <cell r="Z276" t="str">
            <v>ICB3</v>
          </cell>
          <cell r="AB276" t="str">
            <v>ICB</v>
          </cell>
          <cell r="AC276" t="str">
            <v>ICB</v>
          </cell>
          <cell r="AE276" t="str">
            <v>211</v>
          </cell>
          <cell r="AG276" t="str">
            <v>0000099469</v>
          </cell>
        </row>
        <row r="277">
          <cell r="A277" t="str">
            <v>00663069</v>
          </cell>
          <cell r="B277" t="str">
            <v>9554261000</v>
          </cell>
          <cell r="C277" t="str">
            <v>ICB4TARGET0000000213</v>
          </cell>
          <cell r="D277">
            <v>2015</v>
          </cell>
          <cell r="E277">
            <v>2</v>
          </cell>
          <cell r="F277" t="str">
            <v>2015-02-28</v>
          </cell>
          <cell r="G277" t="str">
            <v>PRJ</v>
          </cell>
          <cell r="H277" t="str">
            <v>169</v>
          </cell>
          <cell r="I277" t="str">
            <v>211</v>
          </cell>
          <cell r="K277" t="str">
            <v>000001120</v>
          </cell>
          <cell r="L277" t="str">
            <v>4261000</v>
          </cell>
          <cell r="M277" t="str">
            <v>1113</v>
          </cell>
          <cell r="N277" t="str">
            <v>99920</v>
          </cell>
          <cell r="O277" t="str">
            <v>11404</v>
          </cell>
          <cell r="P277" t="str">
            <v>294</v>
          </cell>
          <cell r="Q277" t="str">
            <v>955</v>
          </cell>
          <cell r="R277" t="str">
            <v>INTERCO BILL W/O</v>
          </cell>
          <cell r="S277" t="str">
            <v>PRA</v>
          </cell>
          <cell r="U277" t="str">
            <v>2015-02-28</v>
          </cell>
          <cell r="V277">
            <v>2030.65</v>
          </cell>
          <cell r="W277" t="str">
            <v>UTXECON201</v>
          </cell>
          <cell r="Y277" t="str">
            <v>LEGAL</v>
          </cell>
          <cell r="Z277" t="str">
            <v>ICB3</v>
          </cell>
          <cell r="AB277" t="str">
            <v>ICB</v>
          </cell>
          <cell r="AC277" t="str">
            <v>ICB</v>
          </cell>
          <cell r="AE277" t="str">
            <v>211</v>
          </cell>
          <cell r="AG277" t="str">
            <v>0000135160</v>
          </cell>
        </row>
        <row r="278">
          <cell r="A278" t="str">
            <v>00673094</v>
          </cell>
          <cell r="B278" t="str">
            <v>9554261000</v>
          </cell>
          <cell r="C278" t="str">
            <v>ICB4TARGET0000000213</v>
          </cell>
          <cell r="D278">
            <v>2015</v>
          </cell>
          <cell r="E278">
            <v>4</v>
          </cell>
          <cell r="F278" t="str">
            <v>2015-04-30</v>
          </cell>
          <cell r="G278" t="str">
            <v>PRJ</v>
          </cell>
          <cell r="H278" t="str">
            <v>169</v>
          </cell>
          <cell r="I278" t="str">
            <v>211</v>
          </cell>
          <cell r="K278" t="str">
            <v>000001120</v>
          </cell>
          <cell r="L278" t="str">
            <v>4261000</v>
          </cell>
          <cell r="M278" t="str">
            <v>1113</v>
          </cell>
          <cell r="N278" t="str">
            <v>99920</v>
          </cell>
          <cell r="O278" t="str">
            <v>11404</v>
          </cell>
          <cell r="P278" t="str">
            <v>294</v>
          </cell>
          <cell r="Q278" t="str">
            <v>955</v>
          </cell>
          <cell r="R278" t="str">
            <v>INTERCO BILL W/O</v>
          </cell>
          <cell r="S278" t="str">
            <v>PRA</v>
          </cell>
          <cell r="U278" t="str">
            <v>2015-04-30</v>
          </cell>
          <cell r="V278">
            <v>1013.9</v>
          </cell>
          <cell r="W278" t="str">
            <v>UTXECON201</v>
          </cell>
          <cell r="Y278" t="str">
            <v>LEGAL</v>
          </cell>
          <cell r="Z278" t="str">
            <v>ICB3</v>
          </cell>
          <cell r="AB278" t="str">
            <v>ICB</v>
          </cell>
          <cell r="AC278" t="str">
            <v>ICB</v>
          </cell>
          <cell r="AE278" t="str">
            <v>211</v>
          </cell>
          <cell r="AG278" t="str">
            <v>0000120162</v>
          </cell>
        </row>
        <row r="279">
          <cell r="A279" t="str">
            <v>00661022</v>
          </cell>
          <cell r="B279" t="str">
            <v>9554261000</v>
          </cell>
          <cell r="C279" t="str">
            <v>ICB4TARGET0000000214</v>
          </cell>
          <cell r="D279">
            <v>2015</v>
          </cell>
          <cell r="E279">
            <v>2</v>
          </cell>
          <cell r="F279" t="str">
            <v>2015-02-28</v>
          </cell>
          <cell r="G279" t="str">
            <v>PRJ</v>
          </cell>
          <cell r="H279" t="str">
            <v>169</v>
          </cell>
          <cell r="I279" t="str">
            <v>211</v>
          </cell>
          <cell r="K279" t="str">
            <v>000001120</v>
          </cell>
          <cell r="L279" t="str">
            <v>4261000</v>
          </cell>
          <cell r="M279" t="str">
            <v>1113</v>
          </cell>
          <cell r="N279" t="str">
            <v>99920</v>
          </cell>
          <cell r="O279" t="str">
            <v>11404</v>
          </cell>
          <cell r="P279" t="str">
            <v>294</v>
          </cell>
          <cell r="Q279" t="str">
            <v>955</v>
          </cell>
          <cell r="R279" t="str">
            <v>INTERCO BILL W/O</v>
          </cell>
          <cell r="S279" t="str">
            <v>PRA</v>
          </cell>
          <cell r="U279" t="str">
            <v>2015-02-28</v>
          </cell>
          <cell r="V279">
            <v>162.44999999999999</v>
          </cell>
          <cell r="W279" t="str">
            <v>UTXECON201</v>
          </cell>
          <cell r="Y279" t="str">
            <v>LEGAL</v>
          </cell>
          <cell r="Z279" t="str">
            <v>ICB3</v>
          </cell>
          <cell r="AB279" t="str">
            <v>ICB</v>
          </cell>
          <cell r="AC279" t="str">
            <v>ICB</v>
          </cell>
          <cell r="AE279" t="str">
            <v>211</v>
          </cell>
          <cell r="AG279" t="str">
            <v>0000135610</v>
          </cell>
        </row>
        <row r="280">
          <cell r="A280" t="str">
            <v>00672832</v>
          </cell>
          <cell r="B280" t="str">
            <v>9554261000</v>
          </cell>
          <cell r="C280" t="str">
            <v>ICB4TARGET0000000214</v>
          </cell>
          <cell r="D280">
            <v>2015</v>
          </cell>
          <cell r="E280">
            <v>4</v>
          </cell>
          <cell r="F280" t="str">
            <v>2015-04-30</v>
          </cell>
          <cell r="G280" t="str">
            <v>PRJ</v>
          </cell>
          <cell r="H280" t="str">
            <v>169</v>
          </cell>
          <cell r="I280" t="str">
            <v>211</v>
          </cell>
          <cell r="K280" t="str">
            <v>000001120</v>
          </cell>
          <cell r="L280" t="str">
            <v>4261000</v>
          </cell>
          <cell r="M280" t="str">
            <v>1113</v>
          </cell>
          <cell r="N280" t="str">
            <v>99920</v>
          </cell>
          <cell r="O280" t="str">
            <v>11404</v>
          </cell>
          <cell r="P280" t="str">
            <v>294</v>
          </cell>
          <cell r="Q280" t="str">
            <v>955</v>
          </cell>
          <cell r="R280" t="str">
            <v>INTERCO BILL W/O</v>
          </cell>
          <cell r="S280" t="str">
            <v>PRA</v>
          </cell>
          <cell r="U280" t="str">
            <v>2015-04-30</v>
          </cell>
          <cell r="V280">
            <v>202.78</v>
          </cell>
          <cell r="W280" t="str">
            <v>UTXECON201</v>
          </cell>
          <cell r="Y280" t="str">
            <v>LEGAL</v>
          </cell>
          <cell r="Z280" t="str">
            <v>ICB3</v>
          </cell>
          <cell r="AB280" t="str">
            <v>ICB</v>
          </cell>
          <cell r="AC280" t="str">
            <v>ICB</v>
          </cell>
          <cell r="AE280" t="str">
            <v>211</v>
          </cell>
          <cell r="AG280" t="str">
            <v>0000122745</v>
          </cell>
        </row>
        <row r="281">
          <cell r="A281" t="str">
            <v>00664471</v>
          </cell>
          <cell r="B281" t="str">
            <v>9554261000</v>
          </cell>
          <cell r="C281" t="str">
            <v>ICB4TARGET0000000215</v>
          </cell>
          <cell r="D281">
            <v>2015</v>
          </cell>
          <cell r="E281">
            <v>2</v>
          </cell>
          <cell r="F281" t="str">
            <v>2015-02-28</v>
          </cell>
          <cell r="G281" t="str">
            <v>PRJ</v>
          </cell>
          <cell r="H281" t="str">
            <v>169</v>
          </cell>
          <cell r="I281" t="str">
            <v>211</v>
          </cell>
          <cell r="K281" t="str">
            <v>000001120</v>
          </cell>
          <cell r="L281" t="str">
            <v>4261000</v>
          </cell>
          <cell r="M281" t="str">
            <v>1113</v>
          </cell>
          <cell r="N281" t="str">
            <v>99920</v>
          </cell>
          <cell r="O281" t="str">
            <v>11404</v>
          </cell>
          <cell r="P281" t="str">
            <v>294</v>
          </cell>
          <cell r="Q281" t="str">
            <v>955</v>
          </cell>
          <cell r="R281" t="str">
            <v>INTERCO BILL W/O</v>
          </cell>
          <cell r="S281" t="str">
            <v>PRA</v>
          </cell>
          <cell r="U281" t="str">
            <v>2015-02-28</v>
          </cell>
          <cell r="V281">
            <v>81.23</v>
          </cell>
          <cell r="W281" t="str">
            <v>UTXECON201</v>
          </cell>
          <cell r="Y281" t="str">
            <v>LEGAL</v>
          </cell>
          <cell r="Z281" t="str">
            <v>ICB3</v>
          </cell>
          <cell r="AB281" t="str">
            <v>ICB</v>
          </cell>
          <cell r="AC281" t="str">
            <v>ICB</v>
          </cell>
          <cell r="AE281" t="str">
            <v>211</v>
          </cell>
          <cell r="AG281" t="str">
            <v>0000135977</v>
          </cell>
        </row>
        <row r="282">
          <cell r="A282" t="str">
            <v>00674154</v>
          </cell>
          <cell r="B282" t="str">
            <v>9554261000</v>
          </cell>
          <cell r="C282" t="str">
            <v>ICB4TARGET0000000215</v>
          </cell>
          <cell r="D282">
            <v>2015</v>
          </cell>
          <cell r="E282">
            <v>4</v>
          </cell>
          <cell r="F282" t="str">
            <v>2015-04-30</v>
          </cell>
          <cell r="G282" t="str">
            <v>PRJ</v>
          </cell>
          <cell r="H282" t="str">
            <v>169</v>
          </cell>
          <cell r="I282" t="str">
            <v>211</v>
          </cell>
          <cell r="K282" t="str">
            <v>000001120</v>
          </cell>
          <cell r="L282" t="str">
            <v>4261000</v>
          </cell>
          <cell r="M282" t="str">
            <v>1113</v>
          </cell>
          <cell r="N282" t="str">
            <v>99920</v>
          </cell>
          <cell r="O282" t="str">
            <v>11404</v>
          </cell>
          <cell r="P282" t="str">
            <v>294</v>
          </cell>
          <cell r="Q282" t="str">
            <v>955</v>
          </cell>
          <cell r="R282" t="str">
            <v>INTERCO BILL W/O</v>
          </cell>
          <cell r="S282" t="str">
            <v>PRA</v>
          </cell>
          <cell r="U282" t="str">
            <v>2015-04-30</v>
          </cell>
          <cell r="V282">
            <v>811.12</v>
          </cell>
          <cell r="W282" t="str">
            <v>UTXECON201</v>
          </cell>
          <cell r="Y282" t="str">
            <v>LEGAL</v>
          </cell>
          <cell r="Z282" t="str">
            <v>ICB3</v>
          </cell>
          <cell r="AB282" t="str">
            <v>ICB</v>
          </cell>
          <cell r="AC282" t="str">
            <v>ICB</v>
          </cell>
          <cell r="AE282" t="str">
            <v>211</v>
          </cell>
          <cell r="AG282" t="str">
            <v>0000123878</v>
          </cell>
        </row>
        <row r="283">
          <cell r="A283" t="str">
            <v>00662230</v>
          </cell>
          <cell r="B283" t="str">
            <v>9554261000</v>
          </cell>
          <cell r="C283" t="str">
            <v>ICB4TARGET0000000216</v>
          </cell>
          <cell r="D283">
            <v>2015</v>
          </cell>
          <cell r="E283">
            <v>2</v>
          </cell>
          <cell r="F283" t="str">
            <v>2015-02-28</v>
          </cell>
          <cell r="G283" t="str">
            <v>PRJ</v>
          </cell>
          <cell r="H283" t="str">
            <v>169</v>
          </cell>
          <cell r="I283" t="str">
            <v>211</v>
          </cell>
          <cell r="K283" t="str">
            <v>000001120</v>
          </cell>
          <cell r="L283" t="str">
            <v>4261000</v>
          </cell>
          <cell r="M283" t="str">
            <v>1113</v>
          </cell>
          <cell r="N283" t="str">
            <v>99920</v>
          </cell>
          <cell r="O283" t="str">
            <v>11404</v>
          </cell>
          <cell r="P283" t="str">
            <v>294</v>
          </cell>
          <cell r="Q283" t="str">
            <v>955</v>
          </cell>
          <cell r="R283" t="str">
            <v>INTERCO BILL W/O</v>
          </cell>
          <cell r="S283" t="str">
            <v>PRA</v>
          </cell>
          <cell r="U283" t="str">
            <v>2015-02-28</v>
          </cell>
          <cell r="V283">
            <v>81.23</v>
          </cell>
          <cell r="W283" t="str">
            <v>UTXECON201</v>
          </cell>
          <cell r="Y283" t="str">
            <v>LEGAL</v>
          </cell>
          <cell r="Z283" t="str">
            <v>ICB3</v>
          </cell>
          <cell r="AB283" t="str">
            <v>ICB</v>
          </cell>
          <cell r="AC283" t="str">
            <v>ICB</v>
          </cell>
          <cell r="AE283" t="str">
            <v>211</v>
          </cell>
          <cell r="AG283" t="str">
            <v>0000138759</v>
          </cell>
        </row>
        <row r="284">
          <cell r="A284" t="str">
            <v>00670281</v>
          </cell>
          <cell r="B284" t="str">
            <v>9554261000</v>
          </cell>
          <cell r="C284" t="str">
            <v>ICB4TARGET0000000216</v>
          </cell>
          <cell r="D284">
            <v>2015</v>
          </cell>
          <cell r="E284">
            <v>4</v>
          </cell>
          <cell r="F284" t="str">
            <v>2015-04-30</v>
          </cell>
          <cell r="G284" t="str">
            <v>PRJ</v>
          </cell>
          <cell r="H284" t="str">
            <v>169</v>
          </cell>
          <cell r="I284" t="str">
            <v>211</v>
          </cell>
          <cell r="K284" t="str">
            <v>000001120</v>
          </cell>
          <cell r="L284" t="str">
            <v>4261000</v>
          </cell>
          <cell r="M284" t="str">
            <v>1113</v>
          </cell>
          <cell r="N284" t="str">
            <v>99920</v>
          </cell>
          <cell r="O284" t="str">
            <v>11404</v>
          </cell>
          <cell r="P284" t="str">
            <v>294</v>
          </cell>
          <cell r="Q284" t="str">
            <v>955</v>
          </cell>
          <cell r="R284" t="str">
            <v>INTERCO BILL W/O</v>
          </cell>
          <cell r="S284" t="str">
            <v>PRA</v>
          </cell>
          <cell r="U284" t="str">
            <v>2015-04-30</v>
          </cell>
          <cell r="V284">
            <v>2027.8</v>
          </cell>
          <cell r="W284" t="str">
            <v>UTXECON201</v>
          </cell>
          <cell r="Y284" t="str">
            <v>LEGAL</v>
          </cell>
          <cell r="Z284" t="str">
            <v>ICB3</v>
          </cell>
          <cell r="AB284" t="str">
            <v>ICB</v>
          </cell>
          <cell r="AC284" t="str">
            <v>ICB</v>
          </cell>
          <cell r="AE284" t="str">
            <v>211</v>
          </cell>
          <cell r="AG284" t="str">
            <v>0000131511</v>
          </cell>
        </row>
        <row r="285">
          <cell r="A285" t="str">
            <v>00663610</v>
          </cell>
          <cell r="B285" t="str">
            <v>9554261000</v>
          </cell>
          <cell r="C285" t="str">
            <v>ICB4TARGET0000000217</v>
          </cell>
          <cell r="D285">
            <v>2015</v>
          </cell>
          <cell r="E285">
            <v>2</v>
          </cell>
          <cell r="F285" t="str">
            <v>2015-02-28</v>
          </cell>
          <cell r="G285" t="str">
            <v>PRJ</v>
          </cell>
          <cell r="H285" t="str">
            <v>169</v>
          </cell>
          <cell r="I285" t="str">
            <v>211</v>
          </cell>
          <cell r="K285" t="str">
            <v>000001120</v>
          </cell>
          <cell r="L285" t="str">
            <v>4261000</v>
          </cell>
          <cell r="M285" t="str">
            <v>1113</v>
          </cell>
          <cell r="N285" t="str">
            <v>99920</v>
          </cell>
          <cell r="O285" t="str">
            <v>11404</v>
          </cell>
          <cell r="P285" t="str">
            <v>294</v>
          </cell>
          <cell r="Q285" t="str">
            <v>955</v>
          </cell>
          <cell r="R285" t="str">
            <v>INTERCO BILL W/O</v>
          </cell>
          <cell r="S285" t="str">
            <v>PRA</v>
          </cell>
          <cell r="U285" t="str">
            <v>2015-02-28</v>
          </cell>
          <cell r="V285">
            <v>324.89999999999998</v>
          </cell>
          <cell r="W285" t="str">
            <v>UTXECON201</v>
          </cell>
          <cell r="Y285" t="str">
            <v>LEGAL</v>
          </cell>
          <cell r="Z285" t="str">
            <v>ICB3</v>
          </cell>
          <cell r="AB285" t="str">
            <v>ICB</v>
          </cell>
          <cell r="AC285" t="str">
            <v>ICB</v>
          </cell>
          <cell r="AE285" t="str">
            <v>211</v>
          </cell>
          <cell r="AG285" t="str">
            <v>0000142541</v>
          </cell>
        </row>
        <row r="286">
          <cell r="A286" t="str">
            <v>00673095</v>
          </cell>
          <cell r="B286" t="str">
            <v>9554261000</v>
          </cell>
          <cell r="C286" t="str">
            <v>ICB4TARGET0000000217</v>
          </cell>
          <cell r="D286">
            <v>2015</v>
          </cell>
          <cell r="E286">
            <v>4</v>
          </cell>
          <cell r="F286" t="str">
            <v>2015-04-30</v>
          </cell>
          <cell r="G286" t="str">
            <v>PRJ</v>
          </cell>
          <cell r="H286" t="str">
            <v>169</v>
          </cell>
          <cell r="I286" t="str">
            <v>211</v>
          </cell>
          <cell r="K286" t="str">
            <v>000001120</v>
          </cell>
          <cell r="L286" t="str">
            <v>4261000</v>
          </cell>
          <cell r="M286" t="str">
            <v>1113</v>
          </cell>
          <cell r="N286" t="str">
            <v>99920</v>
          </cell>
          <cell r="O286" t="str">
            <v>11404</v>
          </cell>
          <cell r="P286" t="str">
            <v>294</v>
          </cell>
          <cell r="Q286" t="str">
            <v>955</v>
          </cell>
          <cell r="R286" t="str">
            <v>INTERCO BILL W/O</v>
          </cell>
          <cell r="S286" t="str">
            <v>PRA</v>
          </cell>
          <cell r="U286" t="str">
            <v>2015-04-30</v>
          </cell>
          <cell r="V286">
            <v>117.61</v>
          </cell>
          <cell r="W286" t="str">
            <v>UTXECON201</v>
          </cell>
          <cell r="Y286" t="str">
            <v>LEGAL</v>
          </cell>
          <cell r="Z286" t="str">
            <v>ICB3</v>
          </cell>
          <cell r="AB286" t="str">
            <v>ICB</v>
          </cell>
          <cell r="AC286" t="str">
            <v>ICB</v>
          </cell>
          <cell r="AE286" t="str">
            <v>211</v>
          </cell>
          <cell r="AG286" t="str">
            <v>0000131754</v>
          </cell>
        </row>
        <row r="287">
          <cell r="A287" t="str">
            <v>00663612</v>
          </cell>
          <cell r="B287" t="str">
            <v>9554261000</v>
          </cell>
          <cell r="C287" t="str">
            <v>ICB4TARGET0000000218</v>
          </cell>
          <cell r="D287">
            <v>2015</v>
          </cell>
          <cell r="E287">
            <v>2</v>
          </cell>
          <cell r="F287" t="str">
            <v>2015-02-28</v>
          </cell>
          <cell r="G287" t="str">
            <v>PRJ</v>
          </cell>
          <cell r="H287" t="str">
            <v>169</v>
          </cell>
          <cell r="I287" t="str">
            <v>211</v>
          </cell>
          <cell r="K287" t="str">
            <v>000001120</v>
          </cell>
          <cell r="L287" t="str">
            <v>4261000</v>
          </cell>
          <cell r="M287" t="str">
            <v>1113</v>
          </cell>
          <cell r="N287" t="str">
            <v>99920</v>
          </cell>
          <cell r="O287" t="str">
            <v>11404</v>
          </cell>
          <cell r="P287" t="str">
            <v>294</v>
          </cell>
          <cell r="Q287" t="str">
            <v>955</v>
          </cell>
          <cell r="R287" t="str">
            <v>INTERCO BILL W/O</v>
          </cell>
          <cell r="S287" t="str">
            <v>PRA</v>
          </cell>
          <cell r="U287" t="str">
            <v>2015-02-28</v>
          </cell>
          <cell r="V287">
            <v>40.61</v>
          </cell>
          <cell r="W287" t="str">
            <v>UTXECON201</v>
          </cell>
          <cell r="Y287" t="str">
            <v>LEGAL</v>
          </cell>
          <cell r="Z287" t="str">
            <v>ICB3</v>
          </cell>
          <cell r="AB287" t="str">
            <v>ICB</v>
          </cell>
          <cell r="AC287" t="str">
            <v>ICB</v>
          </cell>
          <cell r="AE287" t="str">
            <v>211</v>
          </cell>
          <cell r="AG287" t="str">
            <v>0000142541</v>
          </cell>
        </row>
        <row r="288">
          <cell r="A288" t="str">
            <v>00670278</v>
          </cell>
          <cell r="B288" t="str">
            <v>9554261000</v>
          </cell>
          <cell r="C288" t="str">
            <v>ICB4TARGET0000000218</v>
          </cell>
          <cell r="D288">
            <v>2015</v>
          </cell>
          <cell r="E288">
            <v>4</v>
          </cell>
          <cell r="F288" t="str">
            <v>2015-04-30</v>
          </cell>
          <cell r="G288" t="str">
            <v>PRJ</v>
          </cell>
          <cell r="H288" t="str">
            <v>169</v>
          </cell>
          <cell r="I288" t="str">
            <v>211</v>
          </cell>
          <cell r="K288" t="str">
            <v>000001120</v>
          </cell>
          <cell r="L288" t="str">
            <v>4261000</v>
          </cell>
          <cell r="M288" t="str">
            <v>1113</v>
          </cell>
          <cell r="N288" t="str">
            <v>99920</v>
          </cell>
          <cell r="O288" t="str">
            <v>11404</v>
          </cell>
          <cell r="P288" t="str">
            <v>294</v>
          </cell>
          <cell r="Q288" t="str">
            <v>955</v>
          </cell>
          <cell r="R288" t="str">
            <v>INTERCO BILL W/O</v>
          </cell>
          <cell r="S288" t="str">
            <v>PRA</v>
          </cell>
          <cell r="U288" t="str">
            <v>2015-04-30</v>
          </cell>
          <cell r="V288">
            <v>101.39</v>
          </cell>
          <cell r="W288" t="str">
            <v>UTXECON201</v>
          </cell>
          <cell r="Y288" t="str">
            <v>LEGAL</v>
          </cell>
          <cell r="Z288" t="str">
            <v>ICB3</v>
          </cell>
          <cell r="AB288" t="str">
            <v>ICB</v>
          </cell>
          <cell r="AC288" t="str">
            <v>ICB</v>
          </cell>
          <cell r="AE288" t="str">
            <v>211</v>
          </cell>
          <cell r="AG288" t="str">
            <v>0000138730</v>
          </cell>
        </row>
        <row r="289">
          <cell r="A289" t="str">
            <v>00664462</v>
          </cell>
          <cell r="B289" t="str">
            <v>9554261000</v>
          </cell>
          <cell r="C289" t="str">
            <v>ICB4TARGET0000000219</v>
          </cell>
          <cell r="D289">
            <v>2015</v>
          </cell>
          <cell r="E289">
            <v>2</v>
          </cell>
          <cell r="F289" t="str">
            <v>2015-02-28</v>
          </cell>
          <cell r="G289" t="str">
            <v>PRJ</v>
          </cell>
          <cell r="H289" t="str">
            <v>169</v>
          </cell>
          <cell r="I289" t="str">
            <v>211</v>
          </cell>
          <cell r="K289" t="str">
            <v>000001120</v>
          </cell>
          <cell r="L289" t="str">
            <v>4261000</v>
          </cell>
          <cell r="M289" t="str">
            <v>1113</v>
          </cell>
          <cell r="N289" t="str">
            <v>99920</v>
          </cell>
          <cell r="O289" t="str">
            <v>11404</v>
          </cell>
          <cell r="P289" t="str">
            <v>294</v>
          </cell>
          <cell r="Q289" t="str">
            <v>955</v>
          </cell>
          <cell r="R289" t="str">
            <v>INTERCO BILL W/O</v>
          </cell>
          <cell r="S289" t="str">
            <v>PRA</v>
          </cell>
          <cell r="U289" t="str">
            <v>2015-02-28</v>
          </cell>
          <cell r="V289">
            <v>203.07</v>
          </cell>
          <cell r="W289" t="str">
            <v>UTXECON201</v>
          </cell>
          <cell r="Y289" t="str">
            <v>LEGAL</v>
          </cell>
          <cell r="Z289" t="str">
            <v>ICB3</v>
          </cell>
          <cell r="AB289" t="str">
            <v>ICB</v>
          </cell>
          <cell r="AC289" t="str">
            <v>ICB</v>
          </cell>
          <cell r="AE289" t="str">
            <v>211</v>
          </cell>
          <cell r="AG289" t="str">
            <v>0000146684</v>
          </cell>
        </row>
        <row r="290">
          <cell r="A290" t="str">
            <v>00672836</v>
          </cell>
          <cell r="B290" t="str">
            <v>9554261000</v>
          </cell>
          <cell r="C290" t="str">
            <v>ICB4TARGET0000000219</v>
          </cell>
          <cell r="D290">
            <v>2015</v>
          </cell>
          <cell r="E290">
            <v>4</v>
          </cell>
          <cell r="F290" t="str">
            <v>2015-04-30</v>
          </cell>
          <cell r="G290" t="str">
            <v>PRJ</v>
          </cell>
          <cell r="H290" t="str">
            <v>169</v>
          </cell>
          <cell r="I290" t="str">
            <v>211</v>
          </cell>
          <cell r="K290" t="str">
            <v>000001120</v>
          </cell>
          <cell r="L290" t="str">
            <v>4261000</v>
          </cell>
          <cell r="M290" t="str">
            <v>1113</v>
          </cell>
          <cell r="N290" t="str">
            <v>99920</v>
          </cell>
          <cell r="O290" t="str">
            <v>11404</v>
          </cell>
          <cell r="P290" t="str">
            <v>294</v>
          </cell>
          <cell r="Q290" t="str">
            <v>955</v>
          </cell>
          <cell r="R290" t="str">
            <v>INTERCO BILL W/O</v>
          </cell>
          <cell r="S290" t="str">
            <v>PRA</v>
          </cell>
          <cell r="U290" t="str">
            <v>2015-04-30</v>
          </cell>
          <cell r="V290">
            <v>162.22</v>
          </cell>
          <cell r="W290" t="str">
            <v>UTXECON201</v>
          </cell>
          <cell r="Y290" t="str">
            <v>LEGAL</v>
          </cell>
          <cell r="Z290" t="str">
            <v>ICB3</v>
          </cell>
          <cell r="AB290" t="str">
            <v>ICB</v>
          </cell>
          <cell r="AC290" t="str">
            <v>ICB</v>
          </cell>
          <cell r="AE290" t="str">
            <v>211</v>
          </cell>
          <cell r="AG290" t="str">
            <v>0000138748</v>
          </cell>
        </row>
        <row r="291">
          <cell r="A291" t="str">
            <v>00662611</v>
          </cell>
          <cell r="B291" t="str">
            <v>9554261000</v>
          </cell>
          <cell r="C291" t="str">
            <v>ICB4TARGET0000000220</v>
          </cell>
          <cell r="D291">
            <v>2015</v>
          </cell>
          <cell r="E291">
            <v>2</v>
          </cell>
          <cell r="F291" t="str">
            <v>2015-02-28</v>
          </cell>
          <cell r="G291" t="str">
            <v>PRJ</v>
          </cell>
          <cell r="H291" t="str">
            <v>169</v>
          </cell>
          <cell r="I291" t="str">
            <v>211</v>
          </cell>
          <cell r="K291" t="str">
            <v>000001120</v>
          </cell>
          <cell r="L291" t="str">
            <v>4261000</v>
          </cell>
          <cell r="M291" t="str">
            <v>1113</v>
          </cell>
          <cell r="N291" t="str">
            <v>99920</v>
          </cell>
          <cell r="O291" t="str">
            <v>11404</v>
          </cell>
          <cell r="P291" t="str">
            <v>294</v>
          </cell>
          <cell r="Q291" t="str">
            <v>955</v>
          </cell>
          <cell r="R291" t="str">
            <v>INTERCO BILL W/O</v>
          </cell>
          <cell r="S291" t="str">
            <v>PRA</v>
          </cell>
          <cell r="U291" t="str">
            <v>2015-02-28</v>
          </cell>
          <cell r="V291">
            <v>406.13</v>
          </cell>
          <cell r="W291" t="str">
            <v>UTXECON201</v>
          </cell>
          <cell r="Y291" t="str">
            <v>LEGAL</v>
          </cell>
          <cell r="Z291" t="str">
            <v>ICB3</v>
          </cell>
          <cell r="AB291" t="str">
            <v>ICB</v>
          </cell>
          <cell r="AC291" t="str">
            <v>ICB</v>
          </cell>
          <cell r="AE291" t="str">
            <v>211</v>
          </cell>
          <cell r="AG291" t="str">
            <v>0000147218</v>
          </cell>
        </row>
        <row r="292">
          <cell r="A292" t="str">
            <v>00672858</v>
          </cell>
          <cell r="B292" t="str">
            <v>9554261000</v>
          </cell>
          <cell r="C292" t="str">
            <v>ICB4TARGET0000000220</v>
          </cell>
          <cell r="D292">
            <v>2015</v>
          </cell>
          <cell r="E292">
            <v>4</v>
          </cell>
          <cell r="F292" t="str">
            <v>2015-04-30</v>
          </cell>
          <cell r="G292" t="str">
            <v>PRJ</v>
          </cell>
          <cell r="H292" t="str">
            <v>169</v>
          </cell>
          <cell r="I292" t="str">
            <v>211</v>
          </cell>
          <cell r="K292" t="str">
            <v>000001120</v>
          </cell>
          <cell r="L292" t="str">
            <v>4261000</v>
          </cell>
          <cell r="M292" t="str">
            <v>1113</v>
          </cell>
          <cell r="N292" t="str">
            <v>99920</v>
          </cell>
          <cell r="O292" t="str">
            <v>11404</v>
          </cell>
          <cell r="P292" t="str">
            <v>294</v>
          </cell>
          <cell r="Q292" t="str">
            <v>955</v>
          </cell>
          <cell r="R292" t="str">
            <v>INTERCO BILL W/O</v>
          </cell>
          <cell r="S292" t="str">
            <v>PRA</v>
          </cell>
          <cell r="U292" t="str">
            <v>2015-04-30</v>
          </cell>
          <cell r="V292">
            <v>141.94999999999999</v>
          </cell>
          <cell r="W292" t="str">
            <v>UTXECON201</v>
          </cell>
          <cell r="Y292" t="str">
            <v>LEGAL</v>
          </cell>
          <cell r="Z292" t="str">
            <v>ICB3</v>
          </cell>
          <cell r="AB292" t="str">
            <v>ICB</v>
          </cell>
          <cell r="AC292" t="str">
            <v>ICB</v>
          </cell>
          <cell r="AE292" t="str">
            <v>211</v>
          </cell>
          <cell r="AG292" t="str">
            <v>0000142199</v>
          </cell>
        </row>
        <row r="293">
          <cell r="A293" t="str">
            <v>00662838</v>
          </cell>
          <cell r="B293" t="str">
            <v>9554261000</v>
          </cell>
          <cell r="C293" t="str">
            <v>ICB4TARGET0000000221</v>
          </cell>
          <cell r="D293">
            <v>2015</v>
          </cell>
          <cell r="E293">
            <v>2</v>
          </cell>
          <cell r="F293" t="str">
            <v>2015-02-28</v>
          </cell>
          <cell r="G293" t="str">
            <v>PRJ</v>
          </cell>
          <cell r="H293" t="str">
            <v>169</v>
          </cell>
          <cell r="I293" t="str">
            <v>211</v>
          </cell>
          <cell r="K293" t="str">
            <v>000001120</v>
          </cell>
          <cell r="L293" t="str">
            <v>4261000</v>
          </cell>
          <cell r="M293" t="str">
            <v>1113</v>
          </cell>
          <cell r="N293" t="str">
            <v>99920</v>
          </cell>
          <cell r="O293" t="str">
            <v>11404</v>
          </cell>
          <cell r="P293" t="str">
            <v>294</v>
          </cell>
          <cell r="Q293" t="str">
            <v>955</v>
          </cell>
          <cell r="R293" t="str">
            <v>INTERCO BILL W/O</v>
          </cell>
          <cell r="S293" t="str">
            <v>PRA</v>
          </cell>
          <cell r="U293" t="str">
            <v>2015-02-28</v>
          </cell>
          <cell r="V293">
            <v>203.07</v>
          </cell>
          <cell r="W293" t="str">
            <v>UTXECON201</v>
          </cell>
          <cell r="Y293" t="str">
            <v>LEGAL</v>
          </cell>
          <cell r="Z293" t="str">
            <v>ICB3</v>
          </cell>
          <cell r="AB293" t="str">
            <v>ICB</v>
          </cell>
          <cell r="AC293" t="str">
            <v>ICB</v>
          </cell>
          <cell r="AE293" t="str">
            <v>211</v>
          </cell>
          <cell r="AG293" t="str">
            <v>0000151361</v>
          </cell>
        </row>
        <row r="294">
          <cell r="A294" t="str">
            <v>00670283</v>
          </cell>
          <cell r="B294" t="str">
            <v>9554261000</v>
          </cell>
          <cell r="C294" t="str">
            <v>ICB4TARGET0000000221</v>
          </cell>
          <cell r="D294">
            <v>2015</v>
          </cell>
          <cell r="E294">
            <v>4</v>
          </cell>
          <cell r="F294" t="str">
            <v>2015-04-30</v>
          </cell>
          <cell r="G294" t="str">
            <v>PRJ</v>
          </cell>
          <cell r="H294" t="str">
            <v>169</v>
          </cell>
          <cell r="I294" t="str">
            <v>211</v>
          </cell>
          <cell r="K294" t="str">
            <v>000001120</v>
          </cell>
          <cell r="L294" t="str">
            <v>4261000</v>
          </cell>
          <cell r="M294" t="str">
            <v>1113</v>
          </cell>
          <cell r="N294" t="str">
            <v>99920</v>
          </cell>
          <cell r="O294" t="str">
            <v>11404</v>
          </cell>
          <cell r="P294" t="str">
            <v>294</v>
          </cell>
          <cell r="Q294" t="str">
            <v>955</v>
          </cell>
          <cell r="R294" t="str">
            <v>INTERCO BILL W/O</v>
          </cell>
          <cell r="S294" t="str">
            <v>PRA</v>
          </cell>
          <cell r="U294" t="str">
            <v>2015-04-30</v>
          </cell>
          <cell r="V294">
            <v>101.39</v>
          </cell>
          <cell r="W294" t="str">
            <v>UTXECON201</v>
          </cell>
          <cell r="Y294" t="str">
            <v>LEGAL</v>
          </cell>
          <cell r="Z294" t="str">
            <v>ICB3</v>
          </cell>
          <cell r="AB294" t="str">
            <v>ICB</v>
          </cell>
          <cell r="AC294" t="str">
            <v>ICB</v>
          </cell>
          <cell r="AE294" t="str">
            <v>211</v>
          </cell>
          <cell r="AG294" t="str">
            <v>0000146700</v>
          </cell>
        </row>
        <row r="295">
          <cell r="A295" t="str">
            <v>00661974</v>
          </cell>
          <cell r="B295" t="str">
            <v>9554261000</v>
          </cell>
          <cell r="C295" t="str">
            <v>ICB4TARGET0000000222</v>
          </cell>
          <cell r="D295">
            <v>2015</v>
          </cell>
          <cell r="E295">
            <v>2</v>
          </cell>
          <cell r="F295" t="str">
            <v>2015-02-28</v>
          </cell>
          <cell r="G295" t="str">
            <v>PRJ</v>
          </cell>
          <cell r="H295" t="str">
            <v>169</v>
          </cell>
          <cell r="I295" t="str">
            <v>211</v>
          </cell>
          <cell r="K295" t="str">
            <v>000001120</v>
          </cell>
          <cell r="L295" t="str">
            <v>4261000</v>
          </cell>
          <cell r="M295" t="str">
            <v>1113</v>
          </cell>
          <cell r="N295" t="str">
            <v>99920</v>
          </cell>
          <cell r="O295" t="str">
            <v>11404</v>
          </cell>
          <cell r="P295" t="str">
            <v>294</v>
          </cell>
          <cell r="Q295" t="str">
            <v>955</v>
          </cell>
          <cell r="R295" t="str">
            <v>INTERCO BILL W/O</v>
          </cell>
          <cell r="S295" t="str">
            <v>PRA</v>
          </cell>
          <cell r="U295" t="str">
            <v>2015-02-28</v>
          </cell>
          <cell r="V295">
            <v>162.44999999999999</v>
          </cell>
          <cell r="W295" t="str">
            <v>UTXECON201</v>
          </cell>
          <cell r="Y295" t="str">
            <v>LEGAL</v>
          </cell>
          <cell r="Z295" t="str">
            <v>ICB3</v>
          </cell>
          <cell r="AB295" t="str">
            <v>ICB</v>
          </cell>
          <cell r="AC295" t="str">
            <v>ICB</v>
          </cell>
          <cell r="AE295" t="str">
            <v>211</v>
          </cell>
          <cell r="AG295" t="str">
            <v>0000156328</v>
          </cell>
        </row>
        <row r="296">
          <cell r="A296" t="str">
            <v>00673088</v>
          </cell>
          <cell r="B296" t="str">
            <v>9554261000</v>
          </cell>
          <cell r="C296" t="str">
            <v>ICB4TARGET0000000222</v>
          </cell>
          <cell r="D296">
            <v>2015</v>
          </cell>
          <cell r="E296">
            <v>4</v>
          </cell>
          <cell r="F296" t="str">
            <v>2015-04-30</v>
          </cell>
          <cell r="G296" t="str">
            <v>PRJ</v>
          </cell>
          <cell r="H296" t="str">
            <v>169</v>
          </cell>
          <cell r="I296" t="str">
            <v>211</v>
          </cell>
          <cell r="K296" t="str">
            <v>000001120</v>
          </cell>
          <cell r="L296" t="str">
            <v>4261000</v>
          </cell>
          <cell r="M296" t="str">
            <v>1113</v>
          </cell>
          <cell r="N296" t="str">
            <v>99920</v>
          </cell>
          <cell r="O296" t="str">
            <v>11404</v>
          </cell>
          <cell r="P296" t="str">
            <v>294</v>
          </cell>
          <cell r="Q296" t="str">
            <v>955</v>
          </cell>
          <cell r="R296" t="str">
            <v>INTERCO BILL W/O</v>
          </cell>
          <cell r="S296" t="str">
            <v>PRA</v>
          </cell>
          <cell r="U296" t="str">
            <v>2015-04-30</v>
          </cell>
          <cell r="V296">
            <v>405.56</v>
          </cell>
          <cell r="W296" t="str">
            <v>UTXECON201</v>
          </cell>
          <cell r="Y296" t="str">
            <v>LEGAL</v>
          </cell>
          <cell r="Z296" t="str">
            <v>ICB3</v>
          </cell>
          <cell r="AB296" t="str">
            <v>ICB</v>
          </cell>
          <cell r="AC296" t="str">
            <v>ICB</v>
          </cell>
          <cell r="AE296" t="str">
            <v>211</v>
          </cell>
          <cell r="AG296" t="str">
            <v>0000148095</v>
          </cell>
        </row>
        <row r="297">
          <cell r="A297" t="str">
            <v>00641055</v>
          </cell>
          <cell r="B297" t="str">
            <v>9554265004</v>
          </cell>
          <cell r="C297" t="str">
            <v>ICB4TARGET0000000223</v>
          </cell>
          <cell r="D297">
            <v>2014</v>
          </cell>
          <cell r="E297">
            <v>10</v>
          </cell>
          <cell r="F297" t="str">
            <v>2014-10-31</v>
          </cell>
          <cell r="G297" t="str">
            <v>PRJ</v>
          </cell>
          <cell r="H297" t="str">
            <v>169</v>
          </cell>
          <cell r="I297" t="str">
            <v>211</v>
          </cell>
          <cell r="K297" t="str">
            <v>000001120</v>
          </cell>
          <cell r="L297" t="str">
            <v>4265004</v>
          </cell>
          <cell r="M297" t="str">
            <v>1585</v>
          </cell>
          <cell r="N297" t="str">
            <v>99920</v>
          </cell>
          <cell r="O297" t="str">
            <v>11404</v>
          </cell>
          <cell r="P297" t="str">
            <v>294</v>
          </cell>
          <cell r="Q297" t="str">
            <v>955</v>
          </cell>
          <cell r="R297" t="str">
            <v>INTERCO BILL W/O</v>
          </cell>
          <cell r="S297" t="str">
            <v>PRA</v>
          </cell>
          <cell r="U297" t="str">
            <v>2014-10-31</v>
          </cell>
          <cell r="V297">
            <v>3036.53</v>
          </cell>
          <cell r="W297" t="str">
            <v>UTXECON101</v>
          </cell>
          <cell r="Y297" t="str">
            <v>LEGAL</v>
          </cell>
          <cell r="Z297" t="str">
            <v>ICB3</v>
          </cell>
          <cell r="AB297" t="str">
            <v>ICB</v>
          </cell>
          <cell r="AC297" t="str">
            <v>ICB</v>
          </cell>
          <cell r="AE297" t="str">
            <v>211</v>
          </cell>
          <cell r="AG297" t="str">
            <v>0000101369</v>
          </cell>
        </row>
        <row r="298">
          <cell r="A298" t="str">
            <v>00661975</v>
          </cell>
          <cell r="B298" t="str">
            <v>9554261000</v>
          </cell>
          <cell r="C298" t="str">
            <v>ICB4TARGET0000000223</v>
          </cell>
          <cell r="D298">
            <v>2015</v>
          </cell>
          <cell r="E298">
            <v>2</v>
          </cell>
          <cell r="F298" t="str">
            <v>2015-02-28</v>
          </cell>
          <cell r="G298" t="str">
            <v>PRJ</v>
          </cell>
          <cell r="H298" t="str">
            <v>169</v>
          </cell>
          <cell r="I298" t="str">
            <v>211</v>
          </cell>
          <cell r="K298" t="str">
            <v>000001120</v>
          </cell>
          <cell r="L298" t="str">
            <v>4261000</v>
          </cell>
          <cell r="M298" t="str">
            <v>1113</v>
          </cell>
          <cell r="N298" t="str">
            <v>99920</v>
          </cell>
          <cell r="O298" t="str">
            <v>11404</v>
          </cell>
          <cell r="P298" t="str">
            <v>294</v>
          </cell>
          <cell r="Q298" t="str">
            <v>955</v>
          </cell>
          <cell r="R298" t="str">
            <v>INTERCO BILL W/O</v>
          </cell>
          <cell r="S298" t="str">
            <v>PRA</v>
          </cell>
          <cell r="U298" t="str">
            <v>2015-02-28</v>
          </cell>
          <cell r="V298">
            <v>203.07</v>
          </cell>
          <cell r="W298" t="str">
            <v>UTXECON201</v>
          </cell>
          <cell r="Y298" t="str">
            <v>LEGAL</v>
          </cell>
          <cell r="Z298" t="str">
            <v>ICB3</v>
          </cell>
          <cell r="AB298" t="str">
            <v>ICB</v>
          </cell>
          <cell r="AC298" t="str">
            <v>ICB</v>
          </cell>
          <cell r="AE298" t="str">
            <v>211</v>
          </cell>
          <cell r="AG298" t="str">
            <v>0000166369</v>
          </cell>
        </row>
        <row r="299">
          <cell r="A299" t="str">
            <v>00672144</v>
          </cell>
          <cell r="B299" t="str">
            <v>9554261000</v>
          </cell>
          <cell r="C299" t="str">
            <v>ICB4TARGET0000000223</v>
          </cell>
          <cell r="D299">
            <v>2015</v>
          </cell>
          <cell r="E299">
            <v>4</v>
          </cell>
          <cell r="F299" t="str">
            <v>2015-04-30</v>
          </cell>
          <cell r="G299" t="str">
            <v>PRJ</v>
          </cell>
          <cell r="H299" t="str">
            <v>169</v>
          </cell>
          <cell r="I299" t="str">
            <v>211</v>
          </cell>
          <cell r="K299" t="str">
            <v>000001120</v>
          </cell>
          <cell r="L299" t="str">
            <v>4261000</v>
          </cell>
          <cell r="M299" t="str">
            <v>1113</v>
          </cell>
          <cell r="N299" t="str">
            <v>99920</v>
          </cell>
          <cell r="O299" t="str">
            <v>11404</v>
          </cell>
          <cell r="P299" t="str">
            <v>294</v>
          </cell>
          <cell r="Q299" t="str">
            <v>955</v>
          </cell>
          <cell r="R299" t="str">
            <v>INTERCO BILL W/O</v>
          </cell>
          <cell r="S299" t="str">
            <v>PRA</v>
          </cell>
          <cell r="U299" t="str">
            <v>2015-04-30</v>
          </cell>
          <cell r="V299">
            <v>4055.6</v>
          </cell>
          <cell r="W299" t="str">
            <v>UTXECON201</v>
          </cell>
          <cell r="Y299" t="str">
            <v>LEGAL</v>
          </cell>
          <cell r="Z299" t="str">
            <v>ICB3</v>
          </cell>
          <cell r="AB299" t="str">
            <v>ICB</v>
          </cell>
          <cell r="AC299" t="str">
            <v>ICB</v>
          </cell>
          <cell r="AE299" t="str">
            <v>211</v>
          </cell>
          <cell r="AG299" t="str">
            <v>0000149751</v>
          </cell>
        </row>
        <row r="300">
          <cell r="A300" t="str">
            <v>00641056</v>
          </cell>
          <cell r="B300" t="str">
            <v>9554265004</v>
          </cell>
          <cell r="C300" t="str">
            <v>ICB4TARGET0000000224</v>
          </cell>
          <cell r="D300">
            <v>2014</v>
          </cell>
          <cell r="E300">
            <v>10</v>
          </cell>
          <cell r="F300" t="str">
            <v>2014-10-31</v>
          </cell>
          <cell r="G300" t="str">
            <v>PRJ</v>
          </cell>
          <cell r="H300" t="str">
            <v>169</v>
          </cell>
          <cell r="I300" t="str">
            <v>211</v>
          </cell>
          <cell r="K300" t="str">
            <v>000001120</v>
          </cell>
          <cell r="L300" t="str">
            <v>4265004</v>
          </cell>
          <cell r="M300" t="str">
            <v>1585</v>
          </cell>
          <cell r="N300" t="str">
            <v>99920</v>
          </cell>
          <cell r="O300" t="str">
            <v>11404</v>
          </cell>
          <cell r="P300" t="str">
            <v>294</v>
          </cell>
          <cell r="Q300" t="str">
            <v>955</v>
          </cell>
          <cell r="R300" t="str">
            <v>INTERCO BILL W/O</v>
          </cell>
          <cell r="S300" t="str">
            <v>PRA</v>
          </cell>
          <cell r="U300" t="str">
            <v>2014-10-31</v>
          </cell>
          <cell r="V300">
            <v>212.56</v>
          </cell>
          <cell r="W300" t="str">
            <v>UTXECON101</v>
          </cell>
          <cell r="Y300" t="str">
            <v>LEGAL</v>
          </cell>
          <cell r="Z300" t="str">
            <v>ICB3</v>
          </cell>
          <cell r="AB300" t="str">
            <v>ICB</v>
          </cell>
          <cell r="AC300" t="str">
            <v>ICB</v>
          </cell>
          <cell r="AE300" t="str">
            <v>211</v>
          </cell>
          <cell r="AG300" t="str">
            <v>0000101369</v>
          </cell>
        </row>
        <row r="301">
          <cell r="A301" t="str">
            <v>00662014</v>
          </cell>
          <cell r="B301" t="str">
            <v>9554261000</v>
          </cell>
          <cell r="C301" t="str">
            <v>ICB4TARGET0000000224</v>
          </cell>
          <cell r="D301">
            <v>2015</v>
          </cell>
          <cell r="E301">
            <v>2</v>
          </cell>
          <cell r="F301" t="str">
            <v>2015-02-28</v>
          </cell>
          <cell r="G301" t="str">
            <v>PRJ</v>
          </cell>
          <cell r="H301" t="str">
            <v>169</v>
          </cell>
          <cell r="I301" t="str">
            <v>211</v>
          </cell>
          <cell r="K301" t="str">
            <v>000001120</v>
          </cell>
          <cell r="L301" t="str">
            <v>4261000</v>
          </cell>
          <cell r="M301" t="str">
            <v>1113</v>
          </cell>
          <cell r="N301" t="str">
            <v>99920</v>
          </cell>
          <cell r="O301" t="str">
            <v>11404</v>
          </cell>
          <cell r="P301" t="str">
            <v>294</v>
          </cell>
          <cell r="Q301" t="str">
            <v>955</v>
          </cell>
          <cell r="R301" t="str">
            <v>INTERCO BILL W/O</v>
          </cell>
          <cell r="S301" t="str">
            <v>PRA</v>
          </cell>
          <cell r="U301" t="str">
            <v>2015-02-28</v>
          </cell>
          <cell r="V301">
            <v>101.53</v>
          </cell>
          <cell r="W301" t="str">
            <v>UTXECON201</v>
          </cell>
          <cell r="Y301" t="str">
            <v>LEGAL</v>
          </cell>
          <cell r="Z301" t="str">
            <v>ICB3</v>
          </cell>
          <cell r="AB301" t="str">
            <v>ICB</v>
          </cell>
          <cell r="AC301" t="str">
            <v>ICB</v>
          </cell>
          <cell r="AE301" t="str">
            <v>211</v>
          </cell>
          <cell r="AG301" t="str">
            <v>0000166802</v>
          </cell>
        </row>
        <row r="302">
          <cell r="A302" t="str">
            <v>00672831</v>
          </cell>
          <cell r="B302" t="str">
            <v>9554261000</v>
          </cell>
          <cell r="C302" t="str">
            <v>ICB4TARGET0000000224</v>
          </cell>
          <cell r="D302">
            <v>2015</v>
          </cell>
          <cell r="E302">
            <v>4</v>
          </cell>
          <cell r="F302" t="str">
            <v>2015-04-30</v>
          </cell>
          <cell r="G302" t="str">
            <v>PRJ</v>
          </cell>
          <cell r="H302" t="str">
            <v>169</v>
          </cell>
          <cell r="I302" t="str">
            <v>211</v>
          </cell>
          <cell r="K302" t="str">
            <v>000001120</v>
          </cell>
          <cell r="L302" t="str">
            <v>4261000</v>
          </cell>
          <cell r="M302" t="str">
            <v>1113</v>
          </cell>
          <cell r="N302" t="str">
            <v>99920</v>
          </cell>
          <cell r="O302" t="str">
            <v>11404</v>
          </cell>
          <cell r="P302" t="str">
            <v>294</v>
          </cell>
          <cell r="Q302" t="str">
            <v>955</v>
          </cell>
          <cell r="R302" t="str">
            <v>INTERCO BILL W/O</v>
          </cell>
          <cell r="S302" t="str">
            <v>PRA</v>
          </cell>
          <cell r="U302" t="str">
            <v>2015-04-30</v>
          </cell>
          <cell r="V302">
            <v>243.34</v>
          </cell>
          <cell r="W302" t="str">
            <v>UTXECON201</v>
          </cell>
          <cell r="Y302" t="str">
            <v>LEGAL</v>
          </cell>
          <cell r="Z302" t="str">
            <v>ICB3</v>
          </cell>
          <cell r="AB302" t="str">
            <v>ICB</v>
          </cell>
          <cell r="AC302" t="str">
            <v>ICB</v>
          </cell>
          <cell r="AE302" t="str">
            <v>211</v>
          </cell>
          <cell r="AG302" t="str">
            <v>0000169645</v>
          </cell>
        </row>
        <row r="303">
          <cell r="A303" t="str">
            <v>00641057</v>
          </cell>
          <cell r="B303" t="str">
            <v>9554265004</v>
          </cell>
          <cell r="C303" t="str">
            <v>ICB4TARGET0000000225</v>
          </cell>
          <cell r="D303">
            <v>2014</v>
          </cell>
          <cell r="E303">
            <v>10</v>
          </cell>
          <cell r="F303" t="str">
            <v>2014-10-31</v>
          </cell>
          <cell r="G303" t="str">
            <v>PRJ</v>
          </cell>
          <cell r="H303" t="str">
            <v>169</v>
          </cell>
          <cell r="I303" t="str">
            <v>211</v>
          </cell>
          <cell r="K303" t="str">
            <v>000001120</v>
          </cell>
          <cell r="L303" t="str">
            <v>4265004</v>
          </cell>
          <cell r="M303" t="str">
            <v>1585</v>
          </cell>
          <cell r="N303" t="str">
            <v>99920</v>
          </cell>
          <cell r="O303" t="str">
            <v>11404</v>
          </cell>
          <cell r="P303" t="str">
            <v>294</v>
          </cell>
          <cell r="Q303" t="str">
            <v>955</v>
          </cell>
          <cell r="R303" t="str">
            <v>INTERCO BILL W/O</v>
          </cell>
          <cell r="S303" t="str">
            <v>PRA</v>
          </cell>
          <cell r="U303" t="str">
            <v>2014-10-31</v>
          </cell>
          <cell r="V303">
            <v>506.19</v>
          </cell>
          <cell r="W303" t="str">
            <v>UTXECON101</v>
          </cell>
          <cell r="Y303" t="str">
            <v>LEGAL</v>
          </cell>
          <cell r="Z303" t="str">
            <v>ICB3</v>
          </cell>
          <cell r="AB303" t="str">
            <v>ICB</v>
          </cell>
          <cell r="AC303" t="str">
            <v>ICB</v>
          </cell>
          <cell r="AE303" t="str">
            <v>211</v>
          </cell>
          <cell r="AG303" t="str">
            <v>0000101369</v>
          </cell>
        </row>
        <row r="304">
          <cell r="A304" t="str">
            <v>00663935</v>
          </cell>
          <cell r="B304" t="str">
            <v>9554261000</v>
          </cell>
          <cell r="C304" t="str">
            <v>ICB4TARGET0000000225</v>
          </cell>
          <cell r="D304">
            <v>2015</v>
          </cell>
          <cell r="E304">
            <v>2</v>
          </cell>
          <cell r="F304" t="str">
            <v>2015-02-28</v>
          </cell>
          <cell r="G304" t="str">
            <v>PRJ</v>
          </cell>
          <cell r="H304" t="str">
            <v>169</v>
          </cell>
          <cell r="I304" t="str">
            <v>211</v>
          </cell>
          <cell r="K304" t="str">
            <v>000001120</v>
          </cell>
          <cell r="L304" t="str">
            <v>4261000</v>
          </cell>
          <cell r="M304" t="str">
            <v>1113</v>
          </cell>
          <cell r="N304" t="str">
            <v>99920</v>
          </cell>
          <cell r="O304" t="str">
            <v>11404</v>
          </cell>
          <cell r="P304" t="str">
            <v>294</v>
          </cell>
          <cell r="Q304" t="str">
            <v>955</v>
          </cell>
          <cell r="R304" t="str">
            <v>INTERCO BILL W/O</v>
          </cell>
          <cell r="S304" t="str">
            <v>PRA</v>
          </cell>
          <cell r="U304" t="str">
            <v>2015-02-28</v>
          </cell>
          <cell r="V304">
            <v>609.19000000000005</v>
          </cell>
          <cell r="W304" t="str">
            <v>UTXECON201</v>
          </cell>
          <cell r="Y304" t="str">
            <v>LEGAL</v>
          </cell>
          <cell r="Z304" t="str">
            <v>ICB3</v>
          </cell>
          <cell r="AB304" t="str">
            <v>ICB</v>
          </cell>
          <cell r="AC304" t="str">
            <v>ICB</v>
          </cell>
          <cell r="AE304" t="str">
            <v>211</v>
          </cell>
          <cell r="AG304" t="str">
            <v>0000167162</v>
          </cell>
        </row>
        <row r="305">
          <cell r="A305" t="str">
            <v>00674153</v>
          </cell>
          <cell r="B305" t="str">
            <v>9554261000</v>
          </cell>
          <cell r="C305" t="str">
            <v>ICB4TARGET0000000225</v>
          </cell>
          <cell r="D305">
            <v>2015</v>
          </cell>
          <cell r="E305">
            <v>4</v>
          </cell>
          <cell r="F305" t="str">
            <v>2015-04-30</v>
          </cell>
          <cell r="G305" t="str">
            <v>PRJ</v>
          </cell>
          <cell r="H305" t="str">
            <v>169</v>
          </cell>
          <cell r="I305" t="str">
            <v>211</v>
          </cell>
          <cell r="K305" t="str">
            <v>000001120</v>
          </cell>
          <cell r="L305" t="str">
            <v>4261000</v>
          </cell>
          <cell r="M305" t="str">
            <v>1113</v>
          </cell>
          <cell r="N305" t="str">
            <v>99920</v>
          </cell>
          <cell r="O305" t="str">
            <v>11404</v>
          </cell>
          <cell r="P305" t="str">
            <v>294</v>
          </cell>
          <cell r="Q305" t="str">
            <v>955</v>
          </cell>
          <cell r="R305" t="str">
            <v>INTERCO BILL W/O</v>
          </cell>
          <cell r="S305" t="str">
            <v>PRA</v>
          </cell>
          <cell r="U305" t="str">
            <v>2015-04-30</v>
          </cell>
          <cell r="V305">
            <v>324.45</v>
          </cell>
          <cell r="W305" t="str">
            <v>UTXECON201</v>
          </cell>
          <cell r="Y305" t="str">
            <v>LEGAL</v>
          </cell>
          <cell r="Z305" t="str">
            <v>ICB3</v>
          </cell>
          <cell r="AB305" t="str">
            <v>ICB</v>
          </cell>
          <cell r="AC305" t="str">
            <v>ICB</v>
          </cell>
          <cell r="AE305" t="str">
            <v>211</v>
          </cell>
          <cell r="AG305" t="str">
            <v>0000173608</v>
          </cell>
        </row>
        <row r="306">
          <cell r="A306" t="str">
            <v>00641417</v>
          </cell>
          <cell r="B306" t="str">
            <v>9554265004</v>
          </cell>
          <cell r="C306" t="str">
            <v>ICB4TARGET0000000226</v>
          </cell>
          <cell r="D306">
            <v>2014</v>
          </cell>
          <cell r="E306">
            <v>10</v>
          </cell>
          <cell r="F306" t="str">
            <v>2014-10-31</v>
          </cell>
          <cell r="G306" t="str">
            <v>PRJ</v>
          </cell>
          <cell r="H306" t="str">
            <v>169</v>
          </cell>
          <cell r="I306" t="str">
            <v>211</v>
          </cell>
          <cell r="K306" t="str">
            <v>000001120</v>
          </cell>
          <cell r="L306" t="str">
            <v>4265004</v>
          </cell>
          <cell r="M306" t="str">
            <v>1585</v>
          </cell>
          <cell r="N306" t="str">
            <v>99920</v>
          </cell>
          <cell r="O306" t="str">
            <v>11404</v>
          </cell>
          <cell r="P306" t="str">
            <v>294</v>
          </cell>
          <cell r="Q306" t="str">
            <v>955</v>
          </cell>
          <cell r="R306" t="str">
            <v>INTERCO BILL W/O</v>
          </cell>
          <cell r="S306" t="str">
            <v>PRA</v>
          </cell>
          <cell r="U306" t="str">
            <v>2014-10-31</v>
          </cell>
          <cell r="V306">
            <v>759.13</v>
          </cell>
          <cell r="W306" t="str">
            <v>UTXECON101</v>
          </cell>
          <cell r="Y306" t="str">
            <v>LEGAL</v>
          </cell>
          <cell r="Z306" t="str">
            <v>ICB3</v>
          </cell>
          <cell r="AB306" t="str">
            <v>ICB</v>
          </cell>
          <cell r="AC306" t="str">
            <v>ICB</v>
          </cell>
          <cell r="AE306" t="str">
            <v>211</v>
          </cell>
          <cell r="AG306" t="str">
            <v>0000261324</v>
          </cell>
        </row>
        <row r="307">
          <cell r="A307" t="str">
            <v>00663607</v>
          </cell>
          <cell r="B307" t="str">
            <v>9554261000</v>
          </cell>
          <cell r="C307" t="str">
            <v>ICB4TARGET0000000226</v>
          </cell>
          <cell r="D307">
            <v>2015</v>
          </cell>
          <cell r="E307">
            <v>2</v>
          </cell>
          <cell r="F307" t="str">
            <v>2015-02-28</v>
          </cell>
          <cell r="G307" t="str">
            <v>PRJ</v>
          </cell>
          <cell r="H307" t="str">
            <v>169</v>
          </cell>
          <cell r="I307" t="str">
            <v>211</v>
          </cell>
          <cell r="K307" t="str">
            <v>000001120</v>
          </cell>
          <cell r="L307" t="str">
            <v>4261000</v>
          </cell>
          <cell r="M307" t="str">
            <v>1113</v>
          </cell>
          <cell r="N307" t="str">
            <v>99920</v>
          </cell>
          <cell r="O307" t="str">
            <v>11404</v>
          </cell>
          <cell r="P307" t="str">
            <v>294</v>
          </cell>
          <cell r="Q307" t="str">
            <v>955</v>
          </cell>
          <cell r="R307" t="str">
            <v>INTERCO BILL W/O</v>
          </cell>
          <cell r="S307" t="str">
            <v>PRA</v>
          </cell>
          <cell r="U307" t="str">
            <v>2015-02-28</v>
          </cell>
          <cell r="V307">
            <v>609.19000000000005</v>
          </cell>
          <cell r="W307" t="str">
            <v>UTXECON201</v>
          </cell>
          <cell r="Y307" t="str">
            <v>LEGAL</v>
          </cell>
          <cell r="Z307" t="str">
            <v>ICB3</v>
          </cell>
          <cell r="AB307" t="str">
            <v>ICB</v>
          </cell>
          <cell r="AC307" t="str">
            <v>ICB</v>
          </cell>
          <cell r="AE307" t="str">
            <v>211</v>
          </cell>
          <cell r="AG307" t="str">
            <v>0000167479</v>
          </cell>
        </row>
        <row r="308">
          <cell r="A308" t="str">
            <v>00673086</v>
          </cell>
          <cell r="B308" t="str">
            <v>9554261000</v>
          </cell>
          <cell r="C308" t="str">
            <v>ICB4TARGET0000000226</v>
          </cell>
          <cell r="D308">
            <v>2015</v>
          </cell>
          <cell r="E308">
            <v>4</v>
          </cell>
          <cell r="F308" t="str">
            <v>2015-04-30</v>
          </cell>
          <cell r="G308" t="str">
            <v>PRJ</v>
          </cell>
          <cell r="H308" t="str">
            <v>169</v>
          </cell>
          <cell r="I308" t="str">
            <v>211</v>
          </cell>
          <cell r="K308" t="str">
            <v>000001120</v>
          </cell>
          <cell r="L308" t="str">
            <v>4261000</v>
          </cell>
          <cell r="M308" t="str">
            <v>1113</v>
          </cell>
          <cell r="N308" t="str">
            <v>99920</v>
          </cell>
          <cell r="O308" t="str">
            <v>11404</v>
          </cell>
          <cell r="P308" t="str">
            <v>294</v>
          </cell>
          <cell r="Q308" t="str">
            <v>955</v>
          </cell>
          <cell r="R308" t="str">
            <v>INTERCO BILL W/O</v>
          </cell>
          <cell r="S308" t="str">
            <v>PRA</v>
          </cell>
          <cell r="U308" t="str">
            <v>2015-04-30</v>
          </cell>
          <cell r="V308">
            <v>811.12</v>
          </cell>
          <cell r="W308" t="str">
            <v>UTXECON201</v>
          </cell>
          <cell r="Y308" t="str">
            <v>LEGAL</v>
          </cell>
          <cell r="Z308" t="str">
            <v>ICB3</v>
          </cell>
          <cell r="AB308" t="str">
            <v>ICB</v>
          </cell>
          <cell r="AC308" t="str">
            <v>ICB</v>
          </cell>
          <cell r="AE308" t="str">
            <v>211</v>
          </cell>
          <cell r="AG308" t="str">
            <v>0000183861</v>
          </cell>
        </row>
        <row r="309">
          <cell r="A309" t="str">
            <v>00643373</v>
          </cell>
          <cell r="B309" t="str">
            <v>9554265004</v>
          </cell>
          <cell r="C309" t="str">
            <v>ICB4TARGET0000000227</v>
          </cell>
          <cell r="D309">
            <v>2014</v>
          </cell>
          <cell r="E309">
            <v>10</v>
          </cell>
          <cell r="F309" t="str">
            <v>2014-10-31</v>
          </cell>
          <cell r="G309" t="str">
            <v>PRJ</v>
          </cell>
          <cell r="H309" t="str">
            <v>169</v>
          </cell>
          <cell r="I309" t="str">
            <v>211</v>
          </cell>
          <cell r="K309" t="str">
            <v>000001120</v>
          </cell>
          <cell r="L309" t="str">
            <v>4265004</v>
          </cell>
          <cell r="M309" t="str">
            <v>1585</v>
          </cell>
          <cell r="N309" t="str">
            <v>99920</v>
          </cell>
          <cell r="O309" t="str">
            <v>11404</v>
          </cell>
          <cell r="P309" t="str">
            <v>289</v>
          </cell>
          <cell r="Q309" t="str">
            <v>955</v>
          </cell>
          <cell r="R309" t="str">
            <v>INTERCO BILL W/O</v>
          </cell>
          <cell r="S309" t="str">
            <v>PRA</v>
          </cell>
          <cell r="U309" t="str">
            <v>2014-10-31</v>
          </cell>
          <cell r="V309">
            <v>910.96</v>
          </cell>
          <cell r="W309" t="str">
            <v>UTXECON101</v>
          </cell>
          <cell r="Y309" t="str">
            <v>LEGAL</v>
          </cell>
          <cell r="Z309" t="str">
            <v>ICB3</v>
          </cell>
          <cell r="AB309" t="str">
            <v>ICB</v>
          </cell>
          <cell r="AC309" t="str">
            <v>ICB</v>
          </cell>
          <cell r="AE309" t="str">
            <v>211</v>
          </cell>
          <cell r="AG309" t="str">
            <v>0000101387</v>
          </cell>
        </row>
        <row r="310">
          <cell r="A310" t="str">
            <v>00662227</v>
          </cell>
          <cell r="B310" t="str">
            <v>9554261000</v>
          </cell>
          <cell r="C310" t="str">
            <v>ICB4TARGET0000000227</v>
          </cell>
          <cell r="D310">
            <v>2015</v>
          </cell>
          <cell r="E310">
            <v>2</v>
          </cell>
          <cell r="F310" t="str">
            <v>2015-02-28</v>
          </cell>
          <cell r="G310" t="str">
            <v>PRJ</v>
          </cell>
          <cell r="H310" t="str">
            <v>169</v>
          </cell>
          <cell r="I310" t="str">
            <v>211</v>
          </cell>
          <cell r="K310" t="str">
            <v>000001120</v>
          </cell>
          <cell r="L310" t="str">
            <v>4261000</v>
          </cell>
          <cell r="M310" t="str">
            <v>1113</v>
          </cell>
          <cell r="N310" t="str">
            <v>99920</v>
          </cell>
          <cell r="O310" t="str">
            <v>11404</v>
          </cell>
          <cell r="P310" t="str">
            <v>294</v>
          </cell>
          <cell r="Q310" t="str">
            <v>955</v>
          </cell>
          <cell r="R310" t="str">
            <v>INTERCO BILL W/O</v>
          </cell>
          <cell r="S310" t="str">
            <v>PRA</v>
          </cell>
          <cell r="U310" t="str">
            <v>2015-02-28</v>
          </cell>
          <cell r="V310">
            <v>406.13</v>
          </cell>
          <cell r="W310" t="str">
            <v>UTXECON201</v>
          </cell>
          <cell r="Y310" t="str">
            <v>LEGAL</v>
          </cell>
          <cell r="Z310" t="str">
            <v>ICB3</v>
          </cell>
          <cell r="AB310" t="str">
            <v>ICB</v>
          </cell>
          <cell r="AC310" t="str">
            <v>ICB</v>
          </cell>
          <cell r="AE310" t="str">
            <v>211</v>
          </cell>
          <cell r="AG310" t="str">
            <v>0000181543</v>
          </cell>
        </row>
        <row r="311">
          <cell r="A311" t="str">
            <v>00670277</v>
          </cell>
          <cell r="B311" t="str">
            <v>9554261000</v>
          </cell>
          <cell r="C311" t="str">
            <v>ICB4TARGET0000000227</v>
          </cell>
          <cell r="D311">
            <v>2015</v>
          </cell>
          <cell r="E311">
            <v>4</v>
          </cell>
          <cell r="F311" t="str">
            <v>2015-04-30</v>
          </cell>
          <cell r="G311" t="str">
            <v>PRJ</v>
          </cell>
          <cell r="H311" t="str">
            <v>169</v>
          </cell>
          <cell r="I311" t="str">
            <v>211</v>
          </cell>
          <cell r="K311" t="str">
            <v>000001120</v>
          </cell>
          <cell r="L311" t="str">
            <v>4261000</v>
          </cell>
          <cell r="M311" t="str">
            <v>1113</v>
          </cell>
          <cell r="N311" t="str">
            <v>99920</v>
          </cell>
          <cell r="O311" t="str">
            <v>11404</v>
          </cell>
          <cell r="P311" t="str">
            <v>294</v>
          </cell>
          <cell r="Q311" t="str">
            <v>955</v>
          </cell>
          <cell r="R311" t="str">
            <v>INTERCO BILL W/O</v>
          </cell>
          <cell r="S311" t="str">
            <v>PRA</v>
          </cell>
          <cell r="U311" t="str">
            <v>2015-04-30</v>
          </cell>
          <cell r="V311">
            <v>202.78</v>
          </cell>
          <cell r="W311" t="str">
            <v>UTXECON201</v>
          </cell>
          <cell r="Y311" t="str">
            <v>LEGAL</v>
          </cell>
          <cell r="Z311" t="str">
            <v>ICB3</v>
          </cell>
          <cell r="AB311" t="str">
            <v>ICB</v>
          </cell>
          <cell r="AC311" t="str">
            <v>ICB</v>
          </cell>
          <cell r="AE311" t="str">
            <v>211</v>
          </cell>
          <cell r="AG311" t="str">
            <v>0000209285</v>
          </cell>
        </row>
        <row r="312">
          <cell r="A312" t="str">
            <v>00662228</v>
          </cell>
          <cell r="B312" t="str">
            <v>9554261000</v>
          </cell>
          <cell r="C312" t="str">
            <v>ICB4TARGET0000000228</v>
          </cell>
          <cell r="D312">
            <v>2015</v>
          </cell>
          <cell r="E312">
            <v>2</v>
          </cell>
          <cell r="F312" t="str">
            <v>2015-02-28</v>
          </cell>
          <cell r="G312" t="str">
            <v>PRJ</v>
          </cell>
          <cell r="H312" t="str">
            <v>169</v>
          </cell>
          <cell r="I312" t="str">
            <v>211</v>
          </cell>
          <cell r="K312" t="str">
            <v>000001120</v>
          </cell>
          <cell r="L312" t="str">
            <v>4261000</v>
          </cell>
          <cell r="M312" t="str">
            <v>1113</v>
          </cell>
          <cell r="N312" t="str">
            <v>99920</v>
          </cell>
          <cell r="O312" t="str">
            <v>11404</v>
          </cell>
          <cell r="P312" t="str">
            <v>294</v>
          </cell>
          <cell r="Q312" t="str">
            <v>955</v>
          </cell>
          <cell r="R312" t="str">
            <v>INTERCO BILL W/O</v>
          </cell>
          <cell r="S312" t="str">
            <v>PRA</v>
          </cell>
          <cell r="U312" t="str">
            <v>2015-02-28</v>
          </cell>
          <cell r="V312">
            <v>304.60000000000002</v>
          </cell>
          <cell r="W312" t="str">
            <v>UTXECON201</v>
          </cell>
          <cell r="Y312" t="str">
            <v>LEGAL</v>
          </cell>
          <cell r="Z312" t="str">
            <v>ICB3</v>
          </cell>
          <cell r="AB312" t="str">
            <v>ICB</v>
          </cell>
          <cell r="AC312" t="str">
            <v>ICB</v>
          </cell>
          <cell r="AE312" t="str">
            <v>211</v>
          </cell>
          <cell r="AG312" t="str">
            <v>0000183218</v>
          </cell>
        </row>
        <row r="313">
          <cell r="A313" t="str">
            <v>00670284</v>
          </cell>
          <cell r="B313" t="str">
            <v>9554261000</v>
          </cell>
          <cell r="C313" t="str">
            <v>ICB4TARGET0000000228</v>
          </cell>
          <cell r="D313">
            <v>2015</v>
          </cell>
          <cell r="E313">
            <v>4</v>
          </cell>
          <cell r="F313" t="str">
            <v>2015-04-30</v>
          </cell>
          <cell r="G313" t="str">
            <v>PRJ</v>
          </cell>
          <cell r="H313" t="str">
            <v>169</v>
          </cell>
          <cell r="I313" t="str">
            <v>211</v>
          </cell>
          <cell r="K313" t="str">
            <v>000001120</v>
          </cell>
          <cell r="L313" t="str">
            <v>4261000</v>
          </cell>
          <cell r="M313" t="str">
            <v>1113</v>
          </cell>
          <cell r="N313" t="str">
            <v>99920</v>
          </cell>
          <cell r="O313" t="str">
            <v>11404</v>
          </cell>
          <cell r="P313" t="str">
            <v>294</v>
          </cell>
          <cell r="Q313" t="str">
            <v>955</v>
          </cell>
          <cell r="R313" t="str">
            <v>INTERCO BILL W/O</v>
          </cell>
          <cell r="S313" t="str">
            <v>PRA</v>
          </cell>
          <cell r="U313" t="str">
            <v>2015-04-30</v>
          </cell>
          <cell r="V313">
            <v>2027.8</v>
          </cell>
          <cell r="W313" t="str">
            <v>UTXECON201</v>
          </cell>
          <cell r="Y313" t="str">
            <v>LEGAL</v>
          </cell>
          <cell r="Z313" t="str">
            <v>ICB3</v>
          </cell>
          <cell r="AB313" t="str">
            <v>ICB</v>
          </cell>
          <cell r="AC313" t="str">
            <v>ICB</v>
          </cell>
          <cell r="AE313" t="str">
            <v>211</v>
          </cell>
          <cell r="AG313" t="str">
            <v>0000216374</v>
          </cell>
        </row>
        <row r="314">
          <cell r="A314" t="str">
            <v>00662844</v>
          </cell>
          <cell r="B314" t="str">
            <v>9554261000</v>
          </cell>
          <cell r="C314" t="str">
            <v>ICB4TARGET0000000229</v>
          </cell>
          <cell r="D314">
            <v>2015</v>
          </cell>
          <cell r="E314">
            <v>2</v>
          </cell>
          <cell r="F314" t="str">
            <v>2015-02-28</v>
          </cell>
          <cell r="G314" t="str">
            <v>PRJ</v>
          </cell>
          <cell r="H314" t="str">
            <v>169</v>
          </cell>
          <cell r="I314" t="str">
            <v>211</v>
          </cell>
          <cell r="K314" t="str">
            <v>000001120</v>
          </cell>
          <cell r="L314" t="str">
            <v>4261000</v>
          </cell>
          <cell r="M314" t="str">
            <v>1113</v>
          </cell>
          <cell r="N314" t="str">
            <v>99920</v>
          </cell>
          <cell r="O314" t="str">
            <v>11404</v>
          </cell>
          <cell r="P314" t="str">
            <v>294</v>
          </cell>
          <cell r="Q314" t="str">
            <v>955</v>
          </cell>
          <cell r="R314" t="str">
            <v>INTERCO BILL W/O</v>
          </cell>
          <cell r="S314" t="str">
            <v>PRA</v>
          </cell>
          <cell r="U314" t="str">
            <v>2015-02-28</v>
          </cell>
          <cell r="V314">
            <v>406.13</v>
          </cell>
          <cell r="W314" t="str">
            <v>UTXECON201</v>
          </cell>
          <cell r="Y314" t="str">
            <v>LEGAL</v>
          </cell>
          <cell r="Z314" t="str">
            <v>ICB3</v>
          </cell>
          <cell r="AB314" t="str">
            <v>ICB</v>
          </cell>
          <cell r="AC314" t="str">
            <v>ICB</v>
          </cell>
          <cell r="AE314" t="str">
            <v>211</v>
          </cell>
          <cell r="AG314" t="str">
            <v>0000183535</v>
          </cell>
        </row>
        <row r="315">
          <cell r="A315" t="str">
            <v>00673083</v>
          </cell>
          <cell r="B315" t="str">
            <v>9554261000</v>
          </cell>
          <cell r="C315" t="str">
            <v>ICB4TARGET0000000229</v>
          </cell>
          <cell r="D315">
            <v>2015</v>
          </cell>
          <cell r="E315">
            <v>4</v>
          </cell>
          <cell r="F315" t="str">
            <v>2015-04-30</v>
          </cell>
          <cell r="G315" t="str">
            <v>PRJ</v>
          </cell>
          <cell r="H315" t="str">
            <v>169</v>
          </cell>
          <cell r="I315" t="str">
            <v>211</v>
          </cell>
          <cell r="K315" t="str">
            <v>000001120</v>
          </cell>
          <cell r="L315" t="str">
            <v>4261000</v>
          </cell>
          <cell r="M315" t="str">
            <v>1113</v>
          </cell>
          <cell r="N315" t="str">
            <v>99920</v>
          </cell>
          <cell r="O315" t="str">
            <v>11404</v>
          </cell>
          <cell r="P315" t="str">
            <v>294</v>
          </cell>
          <cell r="Q315" t="str">
            <v>955</v>
          </cell>
          <cell r="R315" t="str">
            <v>INTERCO BILL W/O</v>
          </cell>
          <cell r="S315" t="str">
            <v>PRA</v>
          </cell>
          <cell r="U315" t="str">
            <v>2015-04-30</v>
          </cell>
          <cell r="V315">
            <v>202.78</v>
          </cell>
          <cell r="W315" t="str">
            <v>UTXECON201</v>
          </cell>
          <cell r="Y315" t="str">
            <v>LEGAL</v>
          </cell>
          <cell r="Z315" t="str">
            <v>ICB3</v>
          </cell>
          <cell r="AB315" t="str">
            <v>ICB</v>
          </cell>
          <cell r="AC315" t="str">
            <v>ICB</v>
          </cell>
          <cell r="AE315" t="str">
            <v>211</v>
          </cell>
          <cell r="AG315" t="str">
            <v>0000241614</v>
          </cell>
        </row>
        <row r="316">
          <cell r="A316" t="str">
            <v>00663815</v>
          </cell>
          <cell r="B316" t="str">
            <v>9554261000</v>
          </cell>
          <cell r="C316" t="str">
            <v>ICB4TARGET0000000230</v>
          </cell>
          <cell r="D316">
            <v>2015</v>
          </cell>
          <cell r="E316">
            <v>2</v>
          </cell>
          <cell r="F316" t="str">
            <v>2015-02-28</v>
          </cell>
          <cell r="G316" t="str">
            <v>PRJ</v>
          </cell>
          <cell r="H316" t="str">
            <v>169</v>
          </cell>
          <cell r="I316" t="str">
            <v>211</v>
          </cell>
          <cell r="K316" t="str">
            <v>000001120</v>
          </cell>
          <cell r="L316" t="str">
            <v>4261000</v>
          </cell>
          <cell r="M316" t="str">
            <v>1113</v>
          </cell>
          <cell r="N316" t="str">
            <v>99920</v>
          </cell>
          <cell r="O316" t="str">
            <v>11404</v>
          </cell>
          <cell r="P316" t="str">
            <v>294</v>
          </cell>
          <cell r="Q316" t="str">
            <v>955</v>
          </cell>
          <cell r="R316" t="str">
            <v>INTERCO BILL W/O</v>
          </cell>
          <cell r="S316" t="str">
            <v>PRA</v>
          </cell>
          <cell r="U316" t="str">
            <v>2015-02-28</v>
          </cell>
          <cell r="V316">
            <v>609.19000000000005</v>
          </cell>
          <cell r="W316" t="str">
            <v>UTXECON201</v>
          </cell>
          <cell r="Y316" t="str">
            <v>LEGAL</v>
          </cell>
          <cell r="Z316" t="str">
            <v>ICB3</v>
          </cell>
          <cell r="AB316" t="str">
            <v>ICB</v>
          </cell>
          <cell r="AC316" t="str">
            <v>ICB</v>
          </cell>
          <cell r="AE316" t="str">
            <v>211</v>
          </cell>
          <cell r="AG316" t="str">
            <v>0000191809</v>
          </cell>
        </row>
        <row r="317">
          <cell r="A317" t="str">
            <v>00674152</v>
          </cell>
          <cell r="B317" t="str">
            <v>9554261000</v>
          </cell>
          <cell r="C317" t="str">
            <v>ICB4TARGET0000000230</v>
          </cell>
          <cell r="D317">
            <v>2015</v>
          </cell>
          <cell r="E317">
            <v>4</v>
          </cell>
          <cell r="F317" t="str">
            <v>2015-04-30</v>
          </cell>
          <cell r="G317" t="str">
            <v>PRJ</v>
          </cell>
          <cell r="H317" t="str">
            <v>169</v>
          </cell>
          <cell r="I317" t="str">
            <v>211</v>
          </cell>
          <cell r="K317" t="str">
            <v>000001120</v>
          </cell>
          <cell r="L317" t="str">
            <v>4261000</v>
          </cell>
          <cell r="M317" t="str">
            <v>1113</v>
          </cell>
          <cell r="N317" t="str">
            <v>99920</v>
          </cell>
          <cell r="O317" t="str">
            <v>11404</v>
          </cell>
          <cell r="P317" t="str">
            <v>294</v>
          </cell>
          <cell r="Q317" t="str">
            <v>955</v>
          </cell>
          <cell r="R317" t="str">
            <v>INTERCO BILL W/O</v>
          </cell>
          <cell r="S317" t="str">
            <v>PRA</v>
          </cell>
          <cell r="U317" t="str">
            <v>2015-04-30</v>
          </cell>
          <cell r="V317">
            <v>6083.41</v>
          </cell>
          <cell r="W317" t="str">
            <v>UTXECON201</v>
          </cell>
          <cell r="Y317" t="str">
            <v>LEGAL</v>
          </cell>
          <cell r="Z317" t="str">
            <v>ICB3</v>
          </cell>
          <cell r="AB317" t="str">
            <v>ICB</v>
          </cell>
          <cell r="AC317" t="str">
            <v>ICB</v>
          </cell>
          <cell r="AE317" t="str">
            <v>211</v>
          </cell>
          <cell r="AG317" t="str">
            <v>0000266031</v>
          </cell>
        </row>
        <row r="318">
          <cell r="A318" t="str">
            <v>00663933</v>
          </cell>
          <cell r="B318" t="str">
            <v>9554261000</v>
          </cell>
          <cell r="C318" t="str">
            <v>ICB4TARGET0000000231</v>
          </cell>
          <cell r="D318">
            <v>2015</v>
          </cell>
          <cell r="E318">
            <v>2</v>
          </cell>
          <cell r="F318" t="str">
            <v>2015-02-28</v>
          </cell>
          <cell r="G318" t="str">
            <v>PRJ</v>
          </cell>
          <cell r="H318" t="str">
            <v>169</v>
          </cell>
          <cell r="I318" t="str">
            <v>211</v>
          </cell>
          <cell r="K318" t="str">
            <v>000001120</v>
          </cell>
          <cell r="L318" t="str">
            <v>4261000</v>
          </cell>
          <cell r="M318" t="str">
            <v>1113</v>
          </cell>
          <cell r="N318" t="str">
            <v>99920</v>
          </cell>
          <cell r="O318" t="str">
            <v>11404</v>
          </cell>
          <cell r="P318" t="str">
            <v>294</v>
          </cell>
          <cell r="Q318" t="str">
            <v>955</v>
          </cell>
          <cell r="R318" t="str">
            <v>INTERCO BILL W/O</v>
          </cell>
          <cell r="S318" t="str">
            <v>PRA</v>
          </cell>
          <cell r="U318" t="str">
            <v>2015-02-28</v>
          </cell>
          <cell r="V318">
            <v>406.13</v>
          </cell>
          <cell r="W318" t="str">
            <v>UTXECON201</v>
          </cell>
          <cell r="Y318" t="str">
            <v>LEGAL</v>
          </cell>
          <cell r="Z318" t="str">
            <v>ICB3</v>
          </cell>
          <cell r="AB318" t="str">
            <v>ICB</v>
          </cell>
          <cell r="AC318" t="str">
            <v>ICB</v>
          </cell>
          <cell r="AE318" t="str">
            <v>211</v>
          </cell>
          <cell r="AG318" t="str">
            <v>0000198879</v>
          </cell>
        </row>
        <row r="319">
          <cell r="A319" t="str">
            <v>00670279</v>
          </cell>
          <cell r="B319" t="str">
            <v>9554261000</v>
          </cell>
          <cell r="C319" t="str">
            <v>ICB4TARGET0000000231</v>
          </cell>
          <cell r="D319">
            <v>2015</v>
          </cell>
          <cell r="E319">
            <v>4</v>
          </cell>
          <cell r="F319" t="str">
            <v>2015-04-30</v>
          </cell>
          <cell r="G319" t="str">
            <v>PRJ</v>
          </cell>
          <cell r="H319" t="str">
            <v>169</v>
          </cell>
          <cell r="I319" t="str">
            <v>211</v>
          </cell>
          <cell r="K319" t="str">
            <v>000001120</v>
          </cell>
          <cell r="L319" t="str">
            <v>4261000</v>
          </cell>
          <cell r="M319" t="str">
            <v>1113</v>
          </cell>
          <cell r="N319" t="str">
            <v>99920</v>
          </cell>
          <cell r="O319" t="str">
            <v>11404</v>
          </cell>
          <cell r="P319" t="str">
            <v>294</v>
          </cell>
          <cell r="Q319" t="str">
            <v>955</v>
          </cell>
          <cell r="R319" t="str">
            <v>INTERCO BILL W/O</v>
          </cell>
          <cell r="S319" t="str">
            <v>PRA</v>
          </cell>
          <cell r="U319" t="str">
            <v>2015-04-30</v>
          </cell>
          <cell r="V319">
            <v>202.78</v>
          </cell>
          <cell r="W319" t="str">
            <v>UTXECON201</v>
          </cell>
          <cell r="Y319" t="str">
            <v>LEGAL</v>
          </cell>
          <cell r="Z319" t="str">
            <v>ICB3</v>
          </cell>
          <cell r="AB319" t="str">
            <v>ICB</v>
          </cell>
          <cell r="AC319" t="str">
            <v>ICB</v>
          </cell>
          <cell r="AE319" t="str">
            <v>211</v>
          </cell>
          <cell r="AG319" t="str">
            <v>0000267130</v>
          </cell>
        </row>
        <row r="320">
          <cell r="A320" t="str">
            <v>00663609</v>
          </cell>
          <cell r="B320" t="str">
            <v>9554261000</v>
          </cell>
          <cell r="C320" t="str">
            <v>ICB4TARGET0000000232</v>
          </cell>
          <cell r="D320">
            <v>2015</v>
          </cell>
          <cell r="E320">
            <v>2</v>
          </cell>
          <cell r="F320" t="str">
            <v>2015-02-28</v>
          </cell>
          <cell r="G320" t="str">
            <v>PRJ</v>
          </cell>
          <cell r="H320" t="str">
            <v>169</v>
          </cell>
          <cell r="I320" t="str">
            <v>211</v>
          </cell>
          <cell r="K320" t="str">
            <v>000001120</v>
          </cell>
          <cell r="L320" t="str">
            <v>4261000</v>
          </cell>
          <cell r="M320" t="str">
            <v>1113</v>
          </cell>
          <cell r="N320" t="str">
            <v>99920</v>
          </cell>
          <cell r="O320" t="str">
            <v>11404</v>
          </cell>
          <cell r="P320" t="str">
            <v>294</v>
          </cell>
          <cell r="Q320" t="str">
            <v>955</v>
          </cell>
          <cell r="R320" t="str">
            <v>INTERCO BILL W/O</v>
          </cell>
          <cell r="S320" t="str">
            <v>PRA</v>
          </cell>
          <cell r="U320" t="str">
            <v>2015-02-28</v>
          </cell>
          <cell r="V320">
            <v>609.19000000000005</v>
          </cell>
          <cell r="W320" t="str">
            <v>UTXECON201</v>
          </cell>
          <cell r="Y320" t="str">
            <v>LEGAL</v>
          </cell>
          <cell r="Z320" t="str">
            <v>ICB3</v>
          </cell>
          <cell r="AB320" t="str">
            <v>ICB</v>
          </cell>
          <cell r="AC320" t="str">
            <v>ICB</v>
          </cell>
          <cell r="AE320" t="str">
            <v>211</v>
          </cell>
          <cell r="AG320" t="str">
            <v>0000210694</v>
          </cell>
        </row>
        <row r="321">
          <cell r="A321" t="str">
            <v>00672833</v>
          </cell>
          <cell r="B321" t="str">
            <v>9554261000</v>
          </cell>
          <cell r="C321" t="str">
            <v>ICB4TARGET0000000232</v>
          </cell>
          <cell r="D321">
            <v>2015</v>
          </cell>
          <cell r="E321">
            <v>4</v>
          </cell>
          <cell r="F321" t="str">
            <v>2015-04-30</v>
          </cell>
          <cell r="G321" t="str">
            <v>PRJ</v>
          </cell>
          <cell r="H321" t="str">
            <v>169</v>
          </cell>
          <cell r="I321" t="str">
            <v>211</v>
          </cell>
          <cell r="K321" t="str">
            <v>000001120</v>
          </cell>
          <cell r="L321" t="str">
            <v>4261000</v>
          </cell>
          <cell r="M321" t="str">
            <v>1113</v>
          </cell>
          <cell r="N321" t="str">
            <v>99920</v>
          </cell>
          <cell r="O321" t="str">
            <v>11404</v>
          </cell>
          <cell r="P321" t="str">
            <v>294</v>
          </cell>
          <cell r="Q321" t="str">
            <v>955</v>
          </cell>
          <cell r="R321" t="str">
            <v>INTERCO BILL W/O</v>
          </cell>
          <cell r="S321" t="str">
            <v>PRA</v>
          </cell>
          <cell r="U321" t="str">
            <v>2015-04-30</v>
          </cell>
          <cell r="V321">
            <v>141.94999999999999</v>
          </cell>
          <cell r="W321" t="str">
            <v>UTXECON201</v>
          </cell>
          <cell r="Y321" t="str">
            <v>LEGAL</v>
          </cell>
          <cell r="Z321" t="str">
            <v>ICB3</v>
          </cell>
          <cell r="AB321" t="str">
            <v>ICB</v>
          </cell>
          <cell r="AC321" t="str">
            <v>ICB</v>
          </cell>
          <cell r="AE321" t="str">
            <v>211</v>
          </cell>
          <cell r="AG321" t="str">
            <v>0000267282</v>
          </cell>
        </row>
        <row r="322">
          <cell r="A322" t="str">
            <v>00662229</v>
          </cell>
          <cell r="B322" t="str">
            <v>9554261000</v>
          </cell>
          <cell r="C322" t="str">
            <v>ICB4TARGET0000000233</v>
          </cell>
          <cell r="D322">
            <v>2015</v>
          </cell>
          <cell r="E322">
            <v>2</v>
          </cell>
          <cell r="F322" t="str">
            <v>2015-02-28</v>
          </cell>
          <cell r="G322" t="str">
            <v>PRJ</v>
          </cell>
          <cell r="H322" t="str">
            <v>169</v>
          </cell>
          <cell r="I322" t="str">
            <v>211</v>
          </cell>
          <cell r="K322" t="str">
            <v>000001120</v>
          </cell>
          <cell r="L322" t="str">
            <v>4261000</v>
          </cell>
          <cell r="M322" t="str">
            <v>1113</v>
          </cell>
          <cell r="N322" t="str">
            <v>99920</v>
          </cell>
          <cell r="O322" t="str">
            <v>11404</v>
          </cell>
          <cell r="P322" t="str">
            <v>294</v>
          </cell>
          <cell r="Q322" t="str">
            <v>955</v>
          </cell>
          <cell r="R322" t="str">
            <v>INTERCO BILL W/O</v>
          </cell>
          <cell r="S322" t="str">
            <v>PRA</v>
          </cell>
          <cell r="U322" t="str">
            <v>2015-02-28</v>
          </cell>
          <cell r="V322">
            <v>609.19000000000005</v>
          </cell>
          <cell r="W322" t="str">
            <v>UTXECON201</v>
          </cell>
          <cell r="Y322" t="str">
            <v>LEGAL</v>
          </cell>
          <cell r="Z322" t="str">
            <v>ICB3</v>
          </cell>
          <cell r="AB322" t="str">
            <v>ICB</v>
          </cell>
          <cell r="AC322" t="str">
            <v>ICB</v>
          </cell>
          <cell r="AE322" t="str">
            <v>211</v>
          </cell>
          <cell r="AG322" t="str">
            <v>0000213813</v>
          </cell>
        </row>
        <row r="323">
          <cell r="A323" t="str">
            <v>00670165</v>
          </cell>
          <cell r="B323" t="str">
            <v>9554261000</v>
          </cell>
          <cell r="C323" t="str">
            <v>ICB4TARGET0000000233</v>
          </cell>
          <cell r="D323">
            <v>2015</v>
          </cell>
          <cell r="E323">
            <v>4</v>
          </cell>
          <cell r="F323" t="str">
            <v>2015-04-30</v>
          </cell>
          <cell r="G323" t="str">
            <v>PRJ</v>
          </cell>
          <cell r="H323" t="str">
            <v>169</v>
          </cell>
          <cell r="I323" t="str">
            <v>211</v>
          </cell>
          <cell r="K323" t="str">
            <v>000001120</v>
          </cell>
          <cell r="L323" t="str">
            <v>4261000</v>
          </cell>
          <cell r="M323" t="str">
            <v>1113</v>
          </cell>
          <cell r="N323" t="str">
            <v>99920</v>
          </cell>
          <cell r="O323" t="str">
            <v>11404</v>
          </cell>
          <cell r="P323" t="str">
            <v>294</v>
          </cell>
          <cell r="Q323" t="str">
            <v>955</v>
          </cell>
          <cell r="R323" t="str">
            <v>INTERCO BILL W/O</v>
          </cell>
          <cell r="S323" t="str">
            <v>PRA</v>
          </cell>
          <cell r="U323" t="str">
            <v>2015-04-30</v>
          </cell>
          <cell r="V323">
            <v>202.78</v>
          </cell>
          <cell r="W323" t="str">
            <v>UTXECON201</v>
          </cell>
          <cell r="Y323" t="str">
            <v>LEGAL</v>
          </cell>
          <cell r="Z323" t="str">
            <v>ICB3</v>
          </cell>
          <cell r="AB323" t="str">
            <v>ICB</v>
          </cell>
          <cell r="AC323" t="str">
            <v>ICB</v>
          </cell>
          <cell r="AE323" t="str">
            <v>211</v>
          </cell>
          <cell r="AG323" t="str">
            <v>0000271971</v>
          </cell>
        </row>
        <row r="324">
          <cell r="A324" t="str">
            <v>00661976</v>
          </cell>
          <cell r="B324" t="str">
            <v>9554261000</v>
          </cell>
          <cell r="C324" t="str">
            <v>ICB4TARGET0000000234</v>
          </cell>
          <cell r="D324">
            <v>2015</v>
          </cell>
          <cell r="E324">
            <v>2</v>
          </cell>
          <cell r="F324" t="str">
            <v>2015-02-28</v>
          </cell>
          <cell r="G324" t="str">
            <v>PRJ</v>
          </cell>
          <cell r="H324" t="str">
            <v>169</v>
          </cell>
          <cell r="I324" t="str">
            <v>211</v>
          </cell>
          <cell r="K324" t="str">
            <v>000001120</v>
          </cell>
          <cell r="L324" t="str">
            <v>4261000</v>
          </cell>
          <cell r="M324" t="str">
            <v>1113</v>
          </cell>
          <cell r="N324" t="str">
            <v>99920</v>
          </cell>
          <cell r="O324" t="str">
            <v>11404</v>
          </cell>
          <cell r="P324" t="str">
            <v>294</v>
          </cell>
          <cell r="Q324" t="str">
            <v>955</v>
          </cell>
          <cell r="R324" t="str">
            <v>INTERCO BILL W/O</v>
          </cell>
          <cell r="S324" t="str">
            <v>PRA</v>
          </cell>
          <cell r="U324" t="str">
            <v>2015-02-28</v>
          </cell>
          <cell r="V324">
            <v>203.07</v>
          </cell>
          <cell r="W324" t="str">
            <v>UTXECON201</v>
          </cell>
          <cell r="Y324" t="str">
            <v>LEGAL</v>
          </cell>
          <cell r="Z324" t="str">
            <v>ICB3</v>
          </cell>
          <cell r="AB324" t="str">
            <v>ICB</v>
          </cell>
          <cell r="AC324" t="str">
            <v>ICB</v>
          </cell>
          <cell r="AE324" t="str">
            <v>211</v>
          </cell>
          <cell r="AG324" t="str">
            <v>0000223879</v>
          </cell>
        </row>
        <row r="325">
          <cell r="A325" t="str">
            <v>00672837</v>
          </cell>
          <cell r="B325" t="str">
            <v>9554261000</v>
          </cell>
          <cell r="C325" t="str">
            <v>ICB4TARGET0000000234</v>
          </cell>
          <cell r="D325">
            <v>2015</v>
          </cell>
          <cell r="E325">
            <v>4</v>
          </cell>
          <cell r="F325" t="str">
            <v>2015-04-30</v>
          </cell>
          <cell r="G325" t="str">
            <v>PRJ</v>
          </cell>
          <cell r="H325" t="str">
            <v>169</v>
          </cell>
          <cell r="I325" t="str">
            <v>211</v>
          </cell>
          <cell r="K325" t="str">
            <v>000001120</v>
          </cell>
          <cell r="L325" t="str">
            <v>4261000</v>
          </cell>
          <cell r="M325" t="str">
            <v>1113</v>
          </cell>
          <cell r="N325" t="str">
            <v>99920</v>
          </cell>
          <cell r="O325" t="str">
            <v>11404</v>
          </cell>
          <cell r="P325" t="str">
            <v>294</v>
          </cell>
          <cell r="Q325" t="str">
            <v>955</v>
          </cell>
          <cell r="R325" t="str">
            <v>INTERCO BILL W/O</v>
          </cell>
          <cell r="S325" t="str">
            <v>PRA</v>
          </cell>
          <cell r="U325" t="str">
            <v>2015-04-30</v>
          </cell>
          <cell r="V325">
            <v>405.56</v>
          </cell>
          <cell r="W325" t="str">
            <v>UTXECON201</v>
          </cell>
          <cell r="Y325" t="str">
            <v>LEGAL</v>
          </cell>
          <cell r="Z325" t="str">
            <v>ICB3</v>
          </cell>
          <cell r="AB325" t="str">
            <v>ICB</v>
          </cell>
          <cell r="AC325" t="str">
            <v>ICB</v>
          </cell>
          <cell r="AE325" t="str">
            <v>211</v>
          </cell>
          <cell r="AG325" t="str">
            <v>0000276032</v>
          </cell>
        </row>
        <row r="326">
          <cell r="A326" t="str">
            <v>00662843</v>
          </cell>
          <cell r="B326" t="str">
            <v>9554261000</v>
          </cell>
          <cell r="C326" t="str">
            <v>ICB4TARGET0000000235</v>
          </cell>
          <cell r="D326">
            <v>2015</v>
          </cell>
          <cell r="E326">
            <v>2</v>
          </cell>
          <cell r="F326" t="str">
            <v>2015-02-28</v>
          </cell>
          <cell r="G326" t="str">
            <v>PRJ</v>
          </cell>
          <cell r="H326" t="str">
            <v>169</v>
          </cell>
          <cell r="I326" t="str">
            <v>211</v>
          </cell>
          <cell r="K326" t="str">
            <v>000001120</v>
          </cell>
          <cell r="L326" t="str">
            <v>4261000</v>
          </cell>
          <cell r="M326" t="str">
            <v>1113</v>
          </cell>
          <cell r="N326" t="str">
            <v>99920</v>
          </cell>
          <cell r="O326" t="str">
            <v>11404</v>
          </cell>
          <cell r="P326" t="str">
            <v>294</v>
          </cell>
          <cell r="Q326" t="str">
            <v>955</v>
          </cell>
          <cell r="R326" t="str">
            <v>INTERCO BILL W/O</v>
          </cell>
          <cell r="S326" t="str">
            <v>PRA</v>
          </cell>
          <cell r="U326" t="str">
            <v>2015-02-28</v>
          </cell>
          <cell r="V326">
            <v>406.13</v>
          </cell>
          <cell r="W326" t="str">
            <v>UTXECON201</v>
          </cell>
          <cell r="Y326" t="str">
            <v>LEGAL</v>
          </cell>
          <cell r="Z326" t="str">
            <v>ICB3</v>
          </cell>
          <cell r="AB326" t="str">
            <v>ICB</v>
          </cell>
          <cell r="AC326" t="str">
            <v>ICB</v>
          </cell>
          <cell r="AE326" t="str">
            <v>211</v>
          </cell>
          <cell r="AG326" t="str">
            <v>0000273404</v>
          </cell>
        </row>
        <row r="327">
          <cell r="A327" t="str">
            <v>00674155</v>
          </cell>
          <cell r="B327" t="str">
            <v>9554261000</v>
          </cell>
          <cell r="C327" t="str">
            <v>ICB4TARGET0000000235</v>
          </cell>
          <cell r="D327">
            <v>2015</v>
          </cell>
          <cell r="E327">
            <v>4</v>
          </cell>
          <cell r="F327" t="str">
            <v>2015-04-30</v>
          </cell>
          <cell r="G327" t="str">
            <v>PRJ</v>
          </cell>
          <cell r="H327" t="str">
            <v>169</v>
          </cell>
          <cell r="I327" t="str">
            <v>211</v>
          </cell>
          <cell r="K327" t="str">
            <v>000001120</v>
          </cell>
          <cell r="L327" t="str">
            <v>4261000</v>
          </cell>
          <cell r="M327" t="str">
            <v>1113</v>
          </cell>
          <cell r="N327" t="str">
            <v>99920</v>
          </cell>
          <cell r="O327" t="str">
            <v>11404</v>
          </cell>
          <cell r="P327" t="str">
            <v>294</v>
          </cell>
          <cell r="Q327" t="str">
            <v>955</v>
          </cell>
          <cell r="R327" t="str">
            <v>INTERCO BILL W/O</v>
          </cell>
          <cell r="S327" t="str">
            <v>PRA</v>
          </cell>
          <cell r="U327" t="str">
            <v>2015-04-30</v>
          </cell>
          <cell r="V327">
            <v>334.59</v>
          </cell>
          <cell r="W327" t="str">
            <v>UTXECON201</v>
          </cell>
          <cell r="Y327" t="str">
            <v>LEGAL</v>
          </cell>
          <cell r="Z327" t="str">
            <v>ICB3</v>
          </cell>
          <cell r="AB327" t="str">
            <v>ICB</v>
          </cell>
          <cell r="AC327" t="str">
            <v>ICB</v>
          </cell>
          <cell r="AE327" t="str">
            <v>211</v>
          </cell>
          <cell r="AG327" t="str">
            <v>0000276967</v>
          </cell>
        </row>
        <row r="328">
          <cell r="A328" t="str">
            <v>00662836</v>
          </cell>
          <cell r="B328" t="str">
            <v>9554261000</v>
          </cell>
          <cell r="C328" t="str">
            <v>ICB4TARGET0000000236</v>
          </cell>
          <cell r="D328">
            <v>2015</v>
          </cell>
          <cell r="E328">
            <v>2</v>
          </cell>
          <cell r="F328" t="str">
            <v>2015-02-28</v>
          </cell>
          <cell r="G328" t="str">
            <v>PRJ</v>
          </cell>
          <cell r="H328" t="str">
            <v>169</v>
          </cell>
          <cell r="I328" t="str">
            <v>211</v>
          </cell>
          <cell r="K328" t="str">
            <v>000001120</v>
          </cell>
          <cell r="L328" t="str">
            <v>4261000</v>
          </cell>
          <cell r="M328" t="str">
            <v>1113</v>
          </cell>
          <cell r="N328" t="str">
            <v>99920</v>
          </cell>
          <cell r="O328" t="str">
            <v>11404</v>
          </cell>
          <cell r="P328" t="str">
            <v>294</v>
          </cell>
          <cell r="Q328" t="str">
            <v>955</v>
          </cell>
          <cell r="R328" t="str">
            <v>INTERCO BILL W/O</v>
          </cell>
          <cell r="S328" t="str">
            <v>PRA</v>
          </cell>
          <cell r="U328" t="str">
            <v>2015-02-28</v>
          </cell>
          <cell r="V328">
            <v>406.13</v>
          </cell>
          <cell r="W328" t="str">
            <v>UTXECON201</v>
          </cell>
          <cell r="Y328" t="str">
            <v>LEGAL</v>
          </cell>
          <cell r="Z328" t="str">
            <v>ICB3</v>
          </cell>
          <cell r="AB328" t="str">
            <v>ICB</v>
          </cell>
          <cell r="AC328" t="str">
            <v>ICB</v>
          </cell>
          <cell r="AE328" t="str">
            <v>211</v>
          </cell>
          <cell r="AG328" t="str">
            <v>0000275701</v>
          </cell>
        </row>
        <row r="329">
          <cell r="A329" t="str">
            <v>00670280</v>
          </cell>
          <cell r="B329" t="str">
            <v>9554261000</v>
          </cell>
          <cell r="C329" t="str">
            <v>ICB4TARGET0000000236</v>
          </cell>
          <cell r="D329">
            <v>2015</v>
          </cell>
          <cell r="E329">
            <v>4</v>
          </cell>
          <cell r="F329" t="str">
            <v>2015-04-30</v>
          </cell>
          <cell r="G329" t="str">
            <v>PRJ</v>
          </cell>
          <cell r="H329" t="str">
            <v>169</v>
          </cell>
          <cell r="I329" t="str">
            <v>211</v>
          </cell>
          <cell r="K329" t="str">
            <v>000001120</v>
          </cell>
          <cell r="L329" t="str">
            <v>4261000</v>
          </cell>
          <cell r="M329" t="str">
            <v>1113</v>
          </cell>
          <cell r="N329" t="str">
            <v>99920</v>
          </cell>
          <cell r="O329" t="str">
            <v>11404</v>
          </cell>
          <cell r="P329" t="str">
            <v>294</v>
          </cell>
          <cell r="Q329" t="str">
            <v>955</v>
          </cell>
          <cell r="R329" t="str">
            <v>INTERCO BILL W/O</v>
          </cell>
          <cell r="S329" t="str">
            <v>PRA</v>
          </cell>
          <cell r="U329" t="str">
            <v>2015-04-30</v>
          </cell>
          <cell r="V329">
            <v>202.78</v>
          </cell>
          <cell r="W329" t="str">
            <v>UTXECON201</v>
          </cell>
          <cell r="Y329" t="str">
            <v>LEGAL</v>
          </cell>
          <cell r="Z329" t="str">
            <v>ICB3</v>
          </cell>
          <cell r="AB329" t="str">
            <v>ICB</v>
          </cell>
          <cell r="AC329" t="str">
            <v>ICB</v>
          </cell>
          <cell r="AE329" t="str">
            <v>211</v>
          </cell>
          <cell r="AG329" t="str">
            <v>0000283815</v>
          </cell>
        </row>
        <row r="330">
          <cell r="A330" t="str">
            <v>00662837</v>
          </cell>
          <cell r="B330" t="str">
            <v>9554261000</v>
          </cell>
          <cell r="C330" t="str">
            <v>ICB4TARGET0000000237</v>
          </cell>
          <cell r="D330">
            <v>2015</v>
          </cell>
          <cell r="E330">
            <v>2</v>
          </cell>
          <cell r="F330" t="str">
            <v>2015-02-28</v>
          </cell>
          <cell r="G330" t="str">
            <v>PRJ</v>
          </cell>
          <cell r="H330" t="str">
            <v>169</v>
          </cell>
          <cell r="I330" t="str">
            <v>211</v>
          </cell>
          <cell r="K330" t="str">
            <v>000001120</v>
          </cell>
          <cell r="L330" t="str">
            <v>4261000</v>
          </cell>
          <cell r="M330" t="str">
            <v>1113</v>
          </cell>
          <cell r="N330" t="str">
            <v>99920</v>
          </cell>
          <cell r="O330" t="str">
            <v>11404</v>
          </cell>
          <cell r="P330" t="str">
            <v>294</v>
          </cell>
          <cell r="Q330" t="str">
            <v>955</v>
          </cell>
          <cell r="R330" t="str">
            <v>INTERCO BILL W/O</v>
          </cell>
          <cell r="S330" t="str">
            <v>PRA</v>
          </cell>
          <cell r="U330" t="str">
            <v>2015-02-28</v>
          </cell>
          <cell r="V330">
            <v>345.21</v>
          </cell>
          <cell r="W330" t="str">
            <v>UTXECON201</v>
          </cell>
          <cell r="Y330" t="str">
            <v>LEGAL</v>
          </cell>
          <cell r="Z330" t="str">
            <v>ICB3</v>
          </cell>
          <cell r="AB330" t="str">
            <v>ICB</v>
          </cell>
          <cell r="AC330" t="str">
            <v>ICB</v>
          </cell>
          <cell r="AE330" t="str">
            <v>211</v>
          </cell>
          <cell r="AG330" t="str">
            <v>0000281154</v>
          </cell>
        </row>
        <row r="331">
          <cell r="A331" t="str">
            <v>00673092</v>
          </cell>
          <cell r="B331" t="str">
            <v>9554261000</v>
          </cell>
          <cell r="C331" t="str">
            <v>ICB4TARGET0000000237</v>
          </cell>
          <cell r="D331">
            <v>2015</v>
          </cell>
          <cell r="E331">
            <v>4</v>
          </cell>
          <cell r="F331" t="str">
            <v>2015-04-30</v>
          </cell>
          <cell r="G331" t="str">
            <v>PRJ</v>
          </cell>
          <cell r="H331" t="str">
            <v>169</v>
          </cell>
          <cell r="I331" t="str">
            <v>211</v>
          </cell>
          <cell r="K331" t="str">
            <v>000001120</v>
          </cell>
          <cell r="L331" t="str">
            <v>4261000</v>
          </cell>
          <cell r="M331" t="str">
            <v>1113</v>
          </cell>
          <cell r="N331" t="str">
            <v>99920</v>
          </cell>
          <cell r="O331" t="str">
            <v>11404</v>
          </cell>
          <cell r="P331" t="str">
            <v>294</v>
          </cell>
          <cell r="Q331" t="str">
            <v>955</v>
          </cell>
          <cell r="R331" t="str">
            <v>INTERCO BILL W/O</v>
          </cell>
          <cell r="S331" t="str">
            <v>PRA</v>
          </cell>
          <cell r="U331" t="str">
            <v>2015-04-30</v>
          </cell>
          <cell r="V331">
            <v>405.56</v>
          </cell>
          <cell r="W331" t="str">
            <v>UTXECON201</v>
          </cell>
          <cell r="Y331" t="str">
            <v>LEGAL</v>
          </cell>
          <cell r="Z331" t="str">
            <v>ICB3</v>
          </cell>
          <cell r="AB331" t="str">
            <v>ICB</v>
          </cell>
          <cell r="AC331" t="str">
            <v>ICB</v>
          </cell>
          <cell r="AE331" t="str">
            <v>211</v>
          </cell>
          <cell r="AG331" t="str">
            <v>0000284167</v>
          </cell>
        </row>
        <row r="332">
          <cell r="A332" t="str">
            <v>00643213</v>
          </cell>
          <cell r="B332" t="str">
            <v>9554265004</v>
          </cell>
          <cell r="C332" t="str">
            <v>ICB4TARGET0000000238</v>
          </cell>
          <cell r="D332">
            <v>2014</v>
          </cell>
          <cell r="E332">
            <v>10</v>
          </cell>
          <cell r="F332" t="str">
            <v>2014-10-31</v>
          </cell>
          <cell r="G332" t="str">
            <v>PRJ</v>
          </cell>
          <cell r="H332" t="str">
            <v>169</v>
          </cell>
          <cell r="I332" t="str">
            <v>211</v>
          </cell>
          <cell r="K332" t="str">
            <v>000001120</v>
          </cell>
          <cell r="L332" t="str">
            <v>4265004</v>
          </cell>
          <cell r="M332" t="str">
            <v>1113</v>
          </cell>
          <cell r="N332" t="str">
            <v>99920</v>
          </cell>
          <cell r="O332" t="str">
            <v>11404</v>
          </cell>
          <cell r="P332" t="str">
            <v>294</v>
          </cell>
          <cell r="Q332" t="str">
            <v>955</v>
          </cell>
          <cell r="R332" t="str">
            <v>INTERCO BILL W/O</v>
          </cell>
          <cell r="S332" t="str">
            <v>PRA</v>
          </cell>
          <cell r="U332" t="str">
            <v>2014-10-31</v>
          </cell>
          <cell r="V332">
            <v>195.7</v>
          </cell>
          <cell r="W332" t="str">
            <v>UTXECON201</v>
          </cell>
          <cell r="Y332" t="str">
            <v>LEGAL</v>
          </cell>
          <cell r="Z332" t="str">
            <v>ICB3</v>
          </cell>
          <cell r="AB332" t="str">
            <v>ICB</v>
          </cell>
          <cell r="AC332" t="str">
            <v>ICB</v>
          </cell>
          <cell r="AE332" t="str">
            <v>211</v>
          </cell>
          <cell r="AG332" t="str">
            <v>0000017421</v>
          </cell>
        </row>
        <row r="333">
          <cell r="A333" t="str">
            <v>00662835</v>
          </cell>
          <cell r="B333" t="str">
            <v>9554261000</v>
          </cell>
          <cell r="C333" t="str">
            <v>ICB4TARGET0000000238</v>
          </cell>
          <cell r="D333">
            <v>2015</v>
          </cell>
          <cell r="E333">
            <v>2</v>
          </cell>
          <cell r="F333" t="str">
            <v>2015-02-28</v>
          </cell>
          <cell r="G333" t="str">
            <v>PRJ</v>
          </cell>
          <cell r="H333" t="str">
            <v>169</v>
          </cell>
          <cell r="I333" t="str">
            <v>211</v>
          </cell>
          <cell r="K333" t="str">
            <v>000001120</v>
          </cell>
          <cell r="L333" t="str">
            <v>4261000</v>
          </cell>
          <cell r="M333" t="str">
            <v>1113</v>
          </cell>
          <cell r="N333" t="str">
            <v>99920</v>
          </cell>
          <cell r="O333" t="str">
            <v>11404</v>
          </cell>
          <cell r="P333" t="str">
            <v>294</v>
          </cell>
          <cell r="Q333" t="str">
            <v>955</v>
          </cell>
          <cell r="R333" t="str">
            <v>INTERCO BILL W/O</v>
          </cell>
          <cell r="S333" t="str">
            <v>PRA</v>
          </cell>
          <cell r="U333" t="str">
            <v>2015-02-28</v>
          </cell>
          <cell r="V333">
            <v>406.13</v>
          </cell>
          <cell r="W333" t="str">
            <v>UTXECON201</v>
          </cell>
          <cell r="Y333" t="str">
            <v>LEGAL</v>
          </cell>
          <cell r="Z333" t="str">
            <v>ICB3</v>
          </cell>
          <cell r="AB333" t="str">
            <v>ICB</v>
          </cell>
          <cell r="AC333" t="str">
            <v>ICB</v>
          </cell>
          <cell r="AE333" t="str">
            <v>211</v>
          </cell>
          <cell r="AG333" t="str">
            <v>0000283838</v>
          </cell>
        </row>
        <row r="334">
          <cell r="A334" t="str">
            <v>00670323</v>
          </cell>
          <cell r="B334" t="str">
            <v>9554261000</v>
          </cell>
          <cell r="C334" t="str">
            <v>ICB4TARGET0000000238</v>
          </cell>
          <cell r="D334">
            <v>2015</v>
          </cell>
          <cell r="E334">
            <v>4</v>
          </cell>
          <cell r="F334" t="str">
            <v>2015-04-30</v>
          </cell>
          <cell r="G334" t="str">
            <v>PRJ</v>
          </cell>
          <cell r="H334" t="str">
            <v>169</v>
          </cell>
          <cell r="I334" t="str">
            <v>211</v>
          </cell>
          <cell r="K334" t="str">
            <v>000001120</v>
          </cell>
          <cell r="L334" t="str">
            <v>4261000</v>
          </cell>
          <cell r="M334" t="str">
            <v>1113</v>
          </cell>
          <cell r="N334" t="str">
            <v>99920</v>
          </cell>
          <cell r="O334" t="str">
            <v>11404</v>
          </cell>
          <cell r="P334" t="str">
            <v>294</v>
          </cell>
          <cell r="Q334" t="str">
            <v>955</v>
          </cell>
          <cell r="R334" t="str">
            <v>INTERCO BILL W/O</v>
          </cell>
          <cell r="S334" t="str">
            <v>PRA</v>
          </cell>
          <cell r="U334" t="str">
            <v>2015-04-30</v>
          </cell>
          <cell r="V334">
            <v>101.39</v>
          </cell>
          <cell r="W334" t="str">
            <v>UTXECON201</v>
          </cell>
          <cell r="Y334" t="str">
            <v>LEGAL</v>
          </cell>
          <cell r="Z334" t="str">
            <v>ICB3</v>
          </cell>
          <cell r="AB334" t="str">
            <v>ICB</v>
          </cell>
          <cell r="AC334" t="str">
            <v>ICB</v>
          </cell>
          <cell r="AE334" t="str">
            <v>211</v>
          </cell>
          <cell r="AG334" t="str">
            <v>0000293059</v>
          </cell>
        </row>
        <row r="335">
          <cell r="A335" t="str">
            <v>00643212</v>
          </cell>
          <cell r="B335" t="str">
            <v>9554265004</v>
          </cell>
          <cell r="C335" t="str">
            <v>ICB4TARGET0000000239</v>
          </cell>
          <cell r="D335">
            <v>2014</v>
          </cell>
          <cell r="E335">
            <v>10</v>
          </cell>
          <cell r="F335" t="str">
            <v>2014-10-31</v>
          </cell>
          <cell r="G335" t="str">
            <v>PRJ</v>
          </cell>
          <cell r="H335" t="str">
            <v>169</v>
          </cell>
          <cell r="I335" t="str">
            <v>211</v>
          </cell>
          <cell r="K335" t="str">
            <v>000001120</v>
          </cell>
          <cell r="L335" t="str">
            <v>4265004</v>
          </cell>
          <cell r="M335" t="str">
            <v>1113</v>
          </cell>
          <cell r="N335" t="str">
            <v>99920</v>
          </cell>
          <cell r="O335" t="str">
            <v>11404</v>
          </cell>
          <cell r="P335" t="str">
            <v>294</v>
          </cell>
          <cell r="Q335" t="str">
            <v>955</v>
          </cell>
          <cell r="R335" t="str">
            <v>INTERCO BILL W/O</v>
          </cell>
          <cell r="S335" t="str">
            <v>PRA</v>
          </cell>
          <cell r="U335" t="str">
            <v>2014-10-31</v>
          </cell>
          <cell r="V335">
            <v>136.99</v>
          </cell>
          <cell r="W335" t="str">
            <v>UTXECON201</v>
          </cell>
          <cell r="Y335" t="str">
            <v>LEGAL</v>
          </cell>
          <cell r="Z335" t="str">
            <v>ICB3</v>
          </cell>
          <cell r="AB335" t="str">
            <v>ICB</v>
          </cell>
          <cell r="AC335" t="str">
            <v>ICB</v>
          </cell>
          <cell r="AE335" t="str">
            <v>211</v>
          </cell>
          <cell r="AG335" t="str">
            <v>0000135545</v>
          </cell>
        </row>
        <row r="336">
          <cell r="A336" t="str">
            <v>00660854</v>
          </cell>
          <cell r="B336" t="str">
            <v>9554261000</v>
          </cell>
          <cell r="C336" t="str">
            <v>ICB4TARGET0000000239</v>
          </cell>
          <cell r="D336">
            <v>2015</v>
          </cell>
          <cell r="E336">
            <v>2</v>
          </cell>
          <cell r="F336" t="str">
            <v>2015-02-28</v>
          </cell>
          <cell r="G336" t="str">
            <v>PRJ</v>
          </cell>
          <cell r="H336" t="str">
            <v>169</v>
          </cell>
          <cell r="I336" t="str">
            <v>211</v>
          </cell>
          <cell r="K336" t="str">
            <v>000001120</v>
          </cell>
          <cell r="L336" t="str">
            <v>4261000</v>
          </cell>
          <cell r="M336" t="str">
            <v>1113</v>
          </cell>
          <cell r="N336" t="str">
            <v>99920</v>
          </cell>
          <cell r="O336" t="str">
            <v>11404</v>
          </cell>
          <cell r="P336" t="str">
            <v>294</v>
          </cell>
          <cell r="Q336" t="str">
            <v>955</v>
          </cell>
          <cell r="R336" t="str">
            <v>INTERCO BILL W/O</v>
          </cell>
          <cell r="S336" t="str">
            <v>PRA</v>
          </cell>
          <cell r="U336" t="str">
            <v>2015-02-28</v>
          </cell>
          <cell r="V336">
            <v>446.74</v>
          </cell>
          <cell r="W336" t="str">
            <v>UTXECON201</v>
          </cell>
          <cell r="Y336" t="str">
            <v>LEGAL</v>
          </cell>
          <cell r="Z336" t="str">
            <v>ICB3</v>
          </cell>
          <cell r="AB336" t="str">
            <v>ICB</v>
          </cell>
          <cell r="AC336" t="str">
            <v>ICB</v>
          </cell>
          <cell r="AE336" t="str">
            <v>211</v>
          </cell>
          <cell r="AG336" t="str">
            <v>0000284057</v>
          </cell>
        </row>
        <row r="337">
          <cell r="A337" t="str">
            <v>00667117</v>
          </cell>
          <cell r="B337" t="str">
            <v>9554261000</v>
          </cell>
          <cell r="C337" t="str">
            <v>ICB4TARGET0000000239</v>
          </cell>
          <cell r="D337">
            <v>2015</v>
          </cell>
          <cell r="E337">
            <v>3</v>
          </cell>
          <cell r="F337" t="str">
            <v>2015-03-31</v>
          </cell>
          <cell r="G337" t="str">
            <v>PRJ</v>
          </cell>
          <cell r="H337" t="str">
            <v>169</v>
          </cell>
          <cell r="I337" t="str">
            <v>211</v>
          </cell>
          <cell r="K337" t="str">
            <v>000001120</v>
          </cell>
          <cell r="L337" t="str">
            <v>4261000</v>
          </cell>
          <cell r="M337" t="str">
            <v>1585</v>
          </cell>
          <cell r="N337" t="str">
            <v>99920</v>
          </cell>
          <cell r="O337" t="str">
            <v>11404</v>
          </cell>
          <cell r="P337" t="str">
            <v>294</v>
          </cell>
          <cell r="Q337" t="str">
            <v>955</v>
          </cell>
          <cell r="R337" t="str">
            <v>INTERCO BILL W/O</v>
          </cell>
          <cell r="S337" t="str">
            <v>PRA</v>
          </cell>
          <cell r="U337" t="str">
            <v>2015-03-31</v>
          </cell>
          <cell r="V337">
            <v>3171.75</v>
          </cell>
          <cell r="W337" t="str">
            <v>UTXECON101</v>
          </cell>
          <cell r="Y337" t="str">
            <v>LEGAL</v>
          </cell>
          <cell r="Z337" t="str">
            <v>ICB3</v>
          </cell>
          <cell r="AB337" t="str">
            <v>ICB</v>
          </cell>
          <cell r="AC337" t="str">
            <v>ICB</v>
          </cell>
          <cell r="AE337" t="str">
            <v>211</v>
          </cell>
          <cell r="AG337" t="str">
            <v>0000144626</v>
          </cell>
        </row>
        <row r="338">
          <cell r="A338" t="str">
            <v>00672857</v>
          </cell>
          <cell r="B338" t="str">
            <v>9554261000</v>
          </cell>
          <cell r="C338" t="str">
            <v>ICB4TARGET0000000239</v>
          </cell>
          <cell r="D338">
            <v>2015</v>
          </cell>
          <cell r="E338">
            <v>4</v>
          </cell>
          <cell r="F338" t="str">
            <v>2015-04-30</v>
          </cell>
          <cell r="G338" t="str">
            <v>PRJ</v>
          </cell>
          <cell r="H338" t="str">
            <v>169</v>
          </cell>
          <cell r="I338" t="str">
            <v>211</v>
          </cell>
          <cell r="K338" t="str">
            <v>000001120</v>
          </cell>
          <cell r="L338" t="str">
            <v>4261000</v>
          </cell>
          <cell r="M338" t="str">
            <v>1113</v>
          </cell>
          <cell r="N338" t="str">
            <v>99920</v>
          </cell>
          <cell r="O338" t="str">
            <v>11404</v>
          </cell>
          <cell r="P338" t="str">
            <v>294</v>
          </cell>
          <cell r="Q338" t="str">
            <v>955</v>
          </cell>
          <cell r="R338" t="str">
            <v>INTERCO BILL W/O</v>
          </cell>
          <cell r="S338" t="str">
            <v>PRA</v>
          </cell>
          <cell r="U338" t="str">
            <v>2015-04-30</v>
          </cell>
          <cell r="V338">
            <v>121.67</v>
          </cell>
          <cell r="W338" t="str">
            <v>UTXECON201</v>
          </cell>
          <cell r="Y338" t="str">
            <v>LEGAL</v>
          </cell>
          <cell r="Z338" t="str">
            <v>ICB3</v>
          </cell>
          <cell r="AB338" t="str">
            <v>ICB</v>
          </cell>
          <cell r="AC338" t="str">
            <v>ICB</v>
          </cell>
          <cell r="AE338" t="str">
            <v>211</v>
          </cell>
          <cell r="AG338" t="str">
            <v>0000293500</v>
          </cell>
        </row>
        <row r="339">
          <cell r="A339" t="str">
            <v>00642052</v>
          </cell>
          <cell r="B339" t="str">
            <v>9554265004</v>
          </cell>
          <cell r="C339" t="str">
            <v>ICB4TARGET0000000240</v>
          </cell>
          <cell r="D339">
            <v>2014</v>
          </cell>
          <cell r="E339">
            <v>10</v>
          </cell>
          <cell r="F339" t="str">
            <v>2014-10-31</v>
          </cell>
          <cell r="G339" t="str">
            <v>PRJ</v>
          </cell>
          <cell r="H339" t="str">
            <v>169</v>
          </cell>
          <cell r="I339" t="str">
            <v>211</v>
          </cell>
          <cell r="K339" t="str">
            <v>000001120</v>
          </cell>
          <cell r="L339" t="str">
            <v>4265004</v>
          </cell>
          <cell r="M339" t="str">
            <v>1113</v>
          </cell>
          <cell r="N339" t="str">
            <v>99920</v>
          </cell>
          <cell r="O339" t="str">
            <v>11404</v>
          </cell>
          <cell r="P339" t="str">
            <v>294</v>
          </cell>
          <cell r="Q339" t="str">
            <v>955</v>
          </cell>
          <cell r="R339" t="str">
            <v>INTERCO BILL W/O</v>
          </cell>
          <cell r="S339" t="str">
            <v>PRA</v>
          </cell>
          <cell r="U339" t="str">
            <v>2014-10-31</v>
          </cell>
          <cell r="V339">
            <v>1174.21</v>
          </cell>
          <cell r="W339" t="str">
            <v>UTXECON201</v>
          </cell>
          <cell r="Y339" t="str">
            <v>LEGAL</v>
          </cell>
          <cell r="Z339" t="str">
            <v>ICB3</v>
          </cell>
          <cell r="AB339" t="str">
            <v>ICB</v>
          </cell>
          <cell r="AC339" t="str">
            <v>ICB</v>
          </cell>
          <cell r="AE339" t="str">
            <v>211</v>
          </cell>
          <cell r="AG339" t="str">
            <v>0000140418</v>
          </cell>
        </row>
        <row r="340">
          <cell r="A340" t="str">
            <v>00663613</v>
          </cell>
          <cell r="B340" t="str">
            <v>9554261000</v>
          </cell>
          <cell r="C340" t="str">
            <v>ICB4TARGET0000000240</v>
          </cell>
          <cell r="D340">
            <v>2015</v>
          </cell>
          <cell r="E340">
            <v>2</v>
          </cell>
          <cell r="F340" t="str">
            <v>2015-02-28</v>
          </cell>
          <cell r="G340" t="str">
            <v>PRJ</v>
          </cell>
          <cell r="H340" t="str">
            <v>169</v>
          </cell>
          <cell r="I340" t="str">
            <v>211</v>
          </cell>
          <cell r="K340" t="str">
            <v>000001120</v>
          </cell>
          <cell r="L340" t="str">
            <v>4261000</v>
          </cell>
          <cell r="M340" t="str">
            <v>1113</v>
          </cell>
          <cell r="N340" t="str">
            <v>99920</v>
          </cell>
          <cell r="O340" t="str">
            <v>11404</v>
          </cell>
          <cell r="P340" t="str">
            <v>294</v>
          </cell>
          <cell r="Q340" t="str">
            <v>955</v>
          </cell>
          <cell r="R340" t="str">
            <v>INTERCO BILL W/O</v>
          </cell>
          <cell r="S340" t="str">
            <v>PRA</v>
          </cell>
          <cell r="U340" t="str">
            <v>2015-02-28</v>
          </cell>
          <cell r="V340">
            <v>162.44999999999999</v>
          </cell>
          <cell r="W340" t="str">
            <v>UTXECON201</v>
          </cell>
          <cell r="Y340" t="str">
            <v>LEGAL</v>
          </cell>
          <cell r="Z340" t="str">
            <v>ICB3</v>
          </cell>
          <cell r="AB340" t="str">
            <v>ICB</v>
          </cell>
          <cell r="AC340" t="str">
            <v>ICB</v>
          </cell>
          <cell r="AE340" t="str">
            <v>211</v>
          </cell>
          <cell r="AG340" t="str">
            <v>0000284378</v>
          </cell>
        </row>
        <row r="341">
          <cell r="A341" t="str">
            <v>00673222</v>
          </cell>
          <cell r="B341" t="str">
            <v>9554261000</v>
          </cell>
          <cell r="C341" t="str">
            <v>ICB4TARGET0000000240</v>
          </cell>
          <cell r="D341">
            <v>2015</v>
          </cell>
          <cell r="E341">
            <v>4</v>
          </cell>
          <cell r="F341" t="str">
            <v>2015-04-30</v>
          </cell>
          <cell r="G341" t="str">
            <v>PRJ</v>
          </cell>
          <cell r="H341" t="str">
            <v>169</v>
          </cell>
          <cell r="I341" t="str">
            <v>211</v>
          </cell>
          <cell r="K341" t="str">
            <v>000001120</v>
          </cell>
          <cell r="L341" t="str">
            <v>4261000</v>
          </cell>
          <cell r="M341" t="str">
            <v>1113</v>
          </cell>
          <cell r="N341" t="str">
            <v>99920</v>
          </cell>
          <cell r="O341" t="str">
            <v>11404</v>
          </cell>
          <cell r="P341" t="str">
            <v>294</v>
          </cell>
          <cell r="Q341" t="str">
            <v>955</v>
          </cell>
          <cell r="R341" t="str">
            <v>INTERCO BILL W/O</v>
          </cell>
          <cell r="S341" t="str">
            <v>PRA</v>
          </cell>
          <cell r="U341" t="str">
            <v>2015-04-30</v>
          </cell>
          <cell r="V341">
            <v>60.83</v>
          </cell>
          <cell r="W341" t="str">
            <v>UTXECON201</v>
          </cell>
          <cell r="Y341" t="str">
            <v>LEGAL</v>
          </cell>
          <cell r="Z341" t="str">
            <v>ICB3</v>
          </cell>
          <cell r="AB341" t="str">
            <v>ICB</v>
          </cell>
          <cell r="AC341" t="str">
            <v>ICB</v>
          </cell>
          <cell r="AE341" t="str">
            <v>211</v>
          </cell>
          <cell r="AG341" t="str">
            <v>0000293532</v>
          </cell>
        </row>
        <row r="342">
          <cell r="A342" t="str">
            <v>00642879</v>
          </cell>
          <cell r="B342" t="str">
            <v>9554265004</v>
          </cell>
          <cell r="C342" t="str">
            <v>ICB4TARGET0000000241</v>
          </cell>
          <cell r="D342">
            <v>2014</v>
          </cell>
          <cell r="E342">
            <v>10</v>
          </cell>
          <cell r="F342" t="str">
            <v>2014-10-31</v>
          </cell>
          <cell r="G342" t="str">
            <v>PRJ</v>
          </cell>
          <cell r="H342" t="str">
            <v>169</v>
          </cell>
          <cell r="I342" t="str">
            <v>211</v>
          </cell>
          <cell r="K342" t="str">
            <v>000001120</v>
          </cell>
          <cell r="L342" t="str">
            <v>4265004</v>
          </cell>
          <cell r="M342" t="str">
            <v>1113</v>
          </cell>
          <cell r="N342" t="str">
            <v>99920</v>
          </cell>
          <cell r="O342" t="str">
            <v>11404</v>
          </cell>
          <cell r="P342" t="str">
            <v>294</v>
          </cell>
          <cell r="Q342" t="str">
            <v>955</v>
          </cell>
          <cell r="R342" t="str">
            <v>INTERCO BILL W/O</v>
          </cell>
          <cell r="S342" t="str">
            <v>PRA</v>
          </cell>
          <cell r="U342" t="str">
            <v>2014-10-31</v>
          </cell>
          <cell r="V342">
            <v>2935.51</v>
          </cell>
          <cell r="W342" t="str">
            <v>UTXECON201</v>
          </cell>
          <cell r="Y342" t="str">
            <v>LEGAL</v>
          </cell>
          <cell r="Z342" t="str">
            <v>ICB3</v>
          </cell>
          <cell r="AB342" t="str">
            <v>ICB</v>
          </cell>
          <cell r="AC342" t="str">
            <v>ICB</v>
          </cell>
          <cell r="AE342" t="str">
            <v>211</v>
          </cell>
          <cell r="AG342" t="str">
            <v>0000141887</v>
          </cell>
        </row>
        <row r="343">
          <cell r="A343" t="str">
            <v>00661029</v>
          </cell>
          <cell r="B343" t="str">
            <v>9554261000</v>
          </cell>
          <cell r="C343" t="str">
            <v>ICB4TARGET0000000241</v>
          </cell>
          <cell r="D343">
            <v>2015</v>
          </cell>
          <cell r="E343">
            <v>2</v>
          </cell>
          <cell r="F343" t="str">
            <v>2015-02-28</v>
          </cell>
          <cell r="G343" t="str">
            <v>PRJ</v>
          </cell>
          <cell r="H343" t="str">
            <v>169</v>
          </cell>
          <cell r="I343" t="str">
            <v>211</v>
          </cell>
          <cell r="K343" t="str">
            <v>000001120</v>
          </cell>
          <cell r="L343" t="str">
            <v>4261000</v>
          </cell>
          <cell r="M343" t="str">
            <v>1113</v>
          </cell>
          <cell r="N343" t="str">
            <v>99920</v>
          </cell>
          <cell r="O343" t="str">
            <v>11404</v>
          </cell>
          <cell r="P343" t="str">
            <v>294</v>
          </cell>
          <cell r="Q343" t="str">
            <v>955</v>
          </cell>
          <cell r="R343" t="str">
            <v>INTERCO BILL W/O</v>
          </cell>
          <cell r="S343" t="str">
            <v>PRA</v>
          </cell>
          <cell r="U343" t="str">
            <v>2015-02-28</v>
          </cell>
          <cell r="V343">
            <v>406.13</v>
          </cell>
          <cell r="W343" t="str">
            <v>UTXECON201</v>
          </cell>
          <cell r="Y343" t="str">
            <v>LEGAL</v>
          </cell>
          <cell r="Z343" t="str">
            <v>ICB3</v>
          </cell>
          <cell r="AB343" t="str">
            <v>ICB</v>
          </cell>
          <cell r="AC343" t="str">
            <v>ICB</v>
          </cell>
          <cell r="AE343" t="str">
            <v>211</v>
          </cell>
          <cell r="AG343" t="str">
            <v>0000292054</v>
          </cell>
        </row>
        <row r="344">
          <cell r="A344" t="str">
            <v>00644147</v>
          </cell>
          <cell r="B344" t="str">
            <v>9554265004</v>
          </cell>
          <cell r="C344" t="str">
            <v>ICB4TARGET0000000242</v>
          </cell>
          <cell r="D344">
            <v>2014</v>
          </cell>
          <cell r="E344">
            <v>10</v>
          </cell>
          <cell r="F344" t="str">
            <v>2014-10-31</v>
          </cell>
          <cell r="G344" t="str">
            <v>PRJ</v>
          </cell>
          <cell r="H344" t="str">
            <v>169</v>
          </cell>
          <cell r="I344" t="str">
            <v>211</v>
          </cell>
          <cell r="K344" t="str">
            <v>000001120</v>
          </cell>
          <cell r="L344" t="str">
            <v>4265004</v>
          </cell>
          <cell r="M344" t="str">
            <v>1113</v>
          </cell>
          <cell r="N344" t="str">
            <v>99920</v>
          </cell>
          <cell r="O344" t="str">
            <v>11404</v>
          </cell>
          <cell r="P344" t="str">
            <v>294</v>
          </cell>
          <cell r="Q344" t="str">
            <v>955</v>
          </cell>
          <cell r="R344" t="str">
            <v>INTERCO BILL W/O</v>
          </cell>
          <cell r="S344" t="str">
            <v>PRA</v>
          </cell>
          <cell r="U344" t="str">
            <v>2014-10-31</v>
          </cell>
          <cell r="V344">
            <v>391.4</v>
          </cell>
          <cell r="W344" t="str">
            <v>UTXECON201</v>
          </cell>
          <cell r="Y344" t="str">
            <v>LEGAL</v>
          </cell>
          <cell r="Z344" t="str">
            <v>ICB3</v>
          </cell>
          <cell r="AB344" t="str">
            <v>ICB</v>
          </cell>
          <cell r="AC344" t="str">
            <v>ICB</v>
          </cell>
          <cell r="AE344" t="str">
            <v>211</v>
          </cell>
          <cell r="AG344" t="str">
            <v>0000215395</v>
          </cell>
        </row>
        <row r="345">
          <cell r="A345" t="str">
            <v>00662016</v>
          </cell>
          <cell r="B345" t="str">
            <v>9554261000</v>
          </cell>
          <cell r="C345" t="str">
            <v>ICB4TARGET0000000242</v>
          </cell>
          <cell r="D345">
            <v>2015</v>
          </cell>
          <cell r="E345">
            <v>2</v>
          </cell>
          <cell r="F345" t="str">
            <v>2015-02-28</v>
          </cell>
          <cell r="G345" t="str">
            <v>PRJ</v>
          </cell>
          <cell r="H345" t="str">
            <v>169</v>
          </cell>
          <cell r="I345" t="str">
            <v>211</v>
          </cell>
          <cell r="K345" t="str">
            <v>000001120</v>
          </cell>
          <cell r="L345" t="str">
            <v>4261000</v>
          </cell>
          <cell r="M345" t="str">
            <v>1113</v>
          </cell>
          <cell r="N345" t="str">
            <v>99920</v>
          </cell>
          <cell r="O345" t="str">
            <v>11404</v>
          </cell>
          <cell r="P345" t="str">
            <v>294</v>
          </cell>
          <cell r="Q345" t="str">
            <v>955</v>
          </cell>
          <cell r="R345" t="str">
            <v>INTERCO BILL W/O</v>
          </cell>
          <cell r="S345" t="str">
            <v>PRA</v>
          </cell>
          <cell r="U345" t="str">
            <v>2015-02-28</v>
          </cell>
          <cell r="V345">
            <v>203.07</v>
          </cell>
          <cell r="W345" t="str">
            <v>UTXECON201</v>
          </cell>
          <cell r="Y345" t="str">
            <v>LEGAL</v>
          </cell>
          <cell r="Z345" t="str">
            <v>ICB3</v>
          </cell>
          <cell r="AB345" t="str">
            <v>ICB</v>
          </cell>
          <cell r="AC345" t="str">
            <v>ICB</v>
          </cell>
          <cell r="AE345" t="str">
            <v>211</v>
          </cell>
          <cell r="AG345" t="str">
            <v>0000292174</v>
          </cell>
        </row>
        <row r="346">
          <cell r="A346" t="str">
            <v>00669977</v>
          </cell>
          <cell r="B346" t="str">
            <v>5104261000</v>
          </cell>
          <cell r="C346" t="str">
            <v>ICB4TARGET0000000242</v>
          </cell>
          <cell r="D346">
            <v>2015</v>
          </cell>
          <cell r="E346">
            <v>3</v>
          </cell>
          <cell r="F346" t="str">
            <v>2015-03-31</v>
          </cell>
          <cell r="G346" t="str">
            <v>PRJ</v>
          </cell>
          <cell r="H346" t="str">
            <v>169</v>
          </cell>
          <cell r="I346" t="str">
            <v>211</v>
          </cell>
          <cell r="K346" t="str">
            <v>000001120</v>
          </cell>
          <cell r="L346" t="str">
            <v>4261000</v>
          </cell>
          <cell r="M346" t="str">
            <v>1113</v>
          </cell>
          <cell r="N346" t="str">
            <v>99920</v>
          </cell>
          <cell r="O346" t="str">
            <v>13123</v>
          </cell>
          <cell r="P346" t="str">
            <v>294</v>
          </cell>
          <cell r="Q346" t="str">
            <v>510</v>
          </cell>
          <cell r="R346" t="str">
            <v>INTERCO BILL W/O</v>
          </cell>
          <cell r="S346" t="str">
            <v>PRA</v>
          </cell>
          <cell r="U346" t="str">
            <v>2015-03-31</v>
          </cell>
          <cell r="V346">
            <v>12.18</v>
          </cell>
          <cell r="W346" t="str">
            <v>UTXECON201</v>
          </cell>
          <cell r="Y346" t="str">
            <v>LEGAL</v>
          </cell>
          <cell r="Z346" t="str">
            <v>ICB3</v>
          </cell>
          <cell r="AB346" t="str">
            <v>ICB</v>
          </cell>
          <cell r="AC346" t="str">
            <v>ICB</v>
          </cell>
          <cell r="AE346" t="str">
            <v>211</v>
          </cell>
          <cell r="AG346" t="str">
            <v>0000146747</v>
          </cell>
        </row>
        <row r="347">
          <cell r="A347" t="str">
            <v>00662013</v>
          </cell>
          <cell r="B347" t="str">
            <v>9554261000</v>
          </cell>
          <cell r="C347" t="str">
            <v>ICB4TARGET0000000243</v>
          </cell>
          <cell r="D347">
            <v>2015</v>
          </cell>
          <cell r="E347">
            <v>2</v>
          </cell>
          <cell r="F347" t="str">
            <v>2015-02-28</v>
          </cell>
          <cell r="G347" t="str">
            <v>PRJ</v>
          </cell>
          <cell r="H347" t="str">
            <v>169</v>
          </cell>
          <cell r="I347" t="str">
            <v>211</v>
          </cell>
          <cell r="K347" t="str">
            <v>000001120</v>
          </cell>
          <cell r="L347" t="str">
            <v>4261000</v>
          </cell>
          <cell r="M347" t="str">
            <v>1113</v>
          </cell>
          <cell r="N347" t="str">
            <v>99920</v>
          </cell>
          <cell r="O347" t="str">
            <v>11404</v>
          </cell>
          <cell r="P347" t="str">
            <v>294</v>
          </cell>
          <cell r="Q347" t="str">
            <v>955</v>
          </cell>
          <cell r="R347" t="str">
            <v>INTERCO BILL W/O</v>
          </cell>
          <cell r="S347" t="str">
            <v>PRA</v>
          </cell>
          <cell r="U347" t="str">
            <v>2015-02-28</v>
          </cell>
          <cell r="V347">
            <v>81.23</v>
          </cell>
          <cell r="W347" t="str">
            <v>UTXECON201</v>
          </cell>
          <cell r="Y347" t="str">
            <v>LEGAL</v>
          </cell>
          <cell r="Z347" t="str">
            <v>ICB3</v>
          </cell>
          <cell r="AB347" t="str">
            <v>ICB</v>
          </cell>
          <cell r="AC347" t="str">
            <v>ICB</v>
          </cell>
          <cell r="AE347" t="str">
            <v>211</v>
          </cell>
          <cell r="AG347" t="str">
            <v>0000292175</v>
          </cell>
        </row>
        <row r="348">
          <cell r="A348" t="str">
            <v>00667619</v>
          </cell>
          <cell r="B348" t="str">
            <v>9554261000</v>
          </cell>
          <cell r="C348" t="str">
            <v>ICB4TARGET0000000243</v>
          </cell>
          <cell r="D348">
            <v>2015</v>
          </cell>
          <cell r="E348">
            <v>3</v>
          </cell>
          <cell r="F348" t="str">
            <v>2015-03-31</v>
          </cell>
          <cell r="G348" t="str">
            <v>PRJ</v>
          </cell>
          <cell r="H348" t="str">
            <v>169</v>
          </cell>
          <cell r="I348" t="str">
            <v>211</v>
          </cell>
          <cell r="K348" t="str">
            <v>000001120</v>
          </cell>
          <cell r="L348" t="str">
            <v>4261000</v>
          </cell>
          <cell r="M348" t="str">
            <v>1113</v>
          </cell>
          <cell r="N348" t="str">
            <v>99920</v>
          </cell>
          <cell r="O348" t="str">
            <v>11404</v>
          </cell>
          <cell r="P348" t="str">
            <v>294</v>
          </cell>
          <cell r="Q348" t="str">
            <v>955</v>
          </cell>
          <cell r="R348" t="str">
            <v>INTERCO BILL W/O</v>
          </cell>
          <cell r="S348" t="str">
            <v>PRA</v>
          </cell>
          <cell r="U348" t="str">
            <v>2015-03-31</v>
          </cell>
          <cell r="V348">
            <v>1421.38</v>
          </cell>
          <cell r="W348" t="str">
            <v>UTXECON201</v>
          </cell>
          <cell r="Y348" t="str">
            <v>LEGAL</v>
          </cell>
          <cell r="Z348" t="str">
            <v>ICB3</v>
          </cell>
          <cell r="AB348" t="str">
            <v>ICB</v>
          </cell>
          <cell r="AC348" t="str">
            <v>ICB</v>
          </cell>
          <cell r="AE348" t="str">
            <v>211</v>
          </cell>
          <cell r="AG348" t="str">
            <v>0000009761</v>
          </cell>
        </row>
        <row r="349">
          <cell r="A349" t="str">
            <v>00662252</v>
          </cell>
          <cell r="B349" t="str">
            <v>9554261000</v>
          </cell>
          <cell r="C349" t="str">
            <v>ICB4TARGET0000000244</v>
          </cell>
          <cell r="D349">
            <v>2015</v>
          </cell>
          <cell r="E349">
            <v>2</v>
          </cell>
          <cell r="F349" t="str">
            <v>2015-02-28</v>
          </cell>
          <cell r="G349" t="str">
            <v>PRJ</v>
          </cell>
          <cell r="H349" t="str">
            <v>169</v>
          </cell>
          <cell r="I349" t="str">
            <v>211</v>
          </cell>
          <cell r="K349" t="str">
            <v>000001120</v>
          </cell>
          <cell r="L349" t="str">
            <v>4261000</v>
          </cell>
          <cell r="M349" t="str">
            <v>1113</v>
          </cell>
          <cell r="N349" t="str">
            <v>99920</v>
          </cell>
          <cell r="O349" t="str">
            <v>11404</v>
          </cell>
          <cell r="P349" t="str">
            <v>294</v>
          </cell>
          <cell r="Q349" t="str">
            <v>955</v>
          </cell>
          <cell r="R349" t="str">
            <v>INTERCO BILL W/O</v>
          </cell>
          <cell r="S349" t="str">
            <v>PRA</v>
          </cell>
          <cell r="U349" t="str">
            <v>2015-02-28</v>
          </cell>
          <cell r="V349">
            <v>609.19000000000005</v>
          </cell>
          <cell r="W349" t="str">
            <v>UTXECON201</v>
          </cell>
          <cell r="Y349" t="str">
            <v>LEGAL</v>
          </cell>
          <cell r="Z349" t="str">
            <v>ICB3</v>
          </cell>
          <cell r="AB349" t="str">
            <v>ICB</v>
          </cell>
          <cell r="AC349" t="str">
            <v>ICB</v>
          </cell>
          <cell r="AE349" t="str">
            <v>211</v>
          </cell>
          <cell r="AG349" t="str">
            <v>0000292195</v>
          </cell>
        </row>
        <row r="350">
          <cell r="A350" t="str">
            <v>00667620</v>
          </cell>
          <cell r="B350" t="str">
            <v>9554261000</v>
          </cell>
          <cell r="C350" t="str">
            <v>ICB4TARGET0000000244</v>
          </cell>
          <cell r="D350">
            <v>2015</v>
          </cell>
          <cell r="E350">
            <v>3</v>
          </cell>
          <cell r="F350" t="str">
            <v>2015-03-31</v>
          </cell>
          <cell r="G350" t="str">
            <v>PRJ</v>
          </cell>
          <cell r="H350" t="str">
            <v>169</v>
          </cell>
          <cell r="I350" t="str">
            <v>211</v>
          </cell>
          <cell r="K350" t="str">
            <v>000001120</v>
          </cell>
          <cell r="L350" t="str">
            <v>4261000</v>
          </cell>
          <cell r="M350" t="str">
            <v>1113</v>
          </cell>
          <cell r="N350" t="str">
            <v>99920</v>
          </cell>
          <cell r="O350" t="str">
            <v>11404</v>
          </cell>
          <cell r="P350" t="str">
            <v>294</v>
          </cell>
          <cell r="Q350" t="str">
            <v>955</v>
          </cell>
          <cell r="R350" t="str">
            <v>INTERCO BILL W/O</v>
          </cell>
          <cell r="S350" t="str">
            <v>PRA</v>
          </cell>
          <cell r="U350" t="str">
            <v>2015-03-31</v>
          </cell>
          <cell r="V350">
            <v>406.13</v>
          </cell>
          <cell r="W350" t="str">
            <v>UTXECON201</v>
          </cell>
          <cell r="Y350" t="str">
            <v>LEGAL</v>
          </cell>
          <cell r="Z350" t="str">
            <v>ICB3</v>
          </cell>
          <cell r="AB350" t="str">
            <v>ICB</v>
          </cell>
          <cell r="AC350" t="str">
            <v>ICB</v>
          </cell>
          <cell r="AE350" t="str">
            <v>211</v>
          </cell>
          <cell r="AG350" t="str">
            <v>0000009885</v>
          </cell>
        </row>
        <row r="351">
          <cell r="A351" t="str">
            <v>00667621</v>
          </cell>
          <cell r="B351" t="str">
            <v>9554261000</v>
          </cell>
          <cell r="C351" t="str">
            <v>ICB4TARGET0000000245</v>
          </cell>
          <cell r="D351">
            <v>2015</v>
          </cell>
          <cell r="E351">
            <v>3</v>
          </cell>
          <cell r="F351" t="str">
            <v>2015-03-31</v>
          </cell>
          <cell r="G351" t="str">
            <v>PRJ</v>
          </cell>
          <cell r="H351" t="str">
            <v>169</v>
          </cell>
          <cell r="I351" t="str">
            <v>211</v>
          </cell>
          <cell r="K351" t="str">
            <v>000001120</v>
          </cell>
          <cell r="L351" t="str">
            <v>4261000</v>
          </cell>
          <cell r="M351" t="str">
            <v>1113</v>
          </cell>
          <cell r="N351" t="str">
            <v>99920</v>
          </cell>
          <cell r="O351" t="str">
            <v>11404</v>
          </cell>
          <cell r="P351" t="str">
            <v>294</v>
          </cell>
          <cell r="Q351" t="str">
            <v>955</v>
          </cell>
          <cell r="R351" t="str">
            <v>INTERCO BILL W/O</v>
          </cell>
          <cell r="S351" t="str">
            <v>PRA</v>
          </cell>
          <cell r="U351" t="str">
            <v>2015-03-31</v>
          </cell>
          <cell r="V351">
            <v>2030.65</v>
          </cell>
          <cell r="W351" t="str">
            <v>UTXECON201</v>
          </cell>
          <cell r="Y351" t="str">
            <v>LEGAL</v>
          </cell>
          <cell r="Z351" t="str">
            <v>ICB3</v>
          </cell>
          <cell r="AB351" t="str">
            <v>ICB</v>
          </cell>
          <cell r="AC351" t="str">
            <v>ICB</v>
          </cell>
          <cell r="AE351" t="str">
            <v>211</v>
          </cell>
          <cell r="AG351" t="str">
            <v>0000009885</v>
          </cell>
        </row>
        <row r="352">
          <cell r="A352" t="str">
            <v>00667129</v>
          </cell>
          <cell r="B352" t="str">
            <v>9554261000</v>
          </cell>
          <cell r="C352" t="str">
            <v>ICB4TARGET0000000246</v>
          </cell>
          <cell r="D352">
            <v>2015</v>
          </cell>
          <cell r="E352">
            <v>3</v>
          </cell>
          <cell r="F352" t="str">
            <v>2015-03-31</v>
          </cell>
          <cell r="G352" t="str">
            <v>PRJ</v>
          </cell>
          <cell r="H352" t="str">
            <v>169</v>
          </cell>
          <cell r="I352" t="str">
            <v>211</v>
          </cell>
          <cell r="K352" t="str">
            <v>000001120</v>
          </cell>
          <cell r="L352" t="str">
            <v>4261000</v>
          </cell>
          <cell r="M352" t="str">
            <v>1113</v>
          </cell>
          <cell r="N352" t="str">
            <v>99920</v>
          </cell>
          <cell r="O352" t="str">
            <v>11404</v>
          </cell>
          <cell r="P352" t="str">
            <v>294</v>
          </cell>
          <cell r="Q352" t="str">
            <v>955</v>
          </cell>
          <cell r="R352" t="str">
            <v>INTERCO BILL W/O</v>
          </cell>
          <cell r="S352" t="str">
            <v>PRA</v>
          </cell>
          <cell r="U352" t="str">
            <v>2015-03-31</v>
          </cell>
          <cell r="V352">
            <v>406.13</v>
          </cell>
          <cell r="W352" t="str">
            <v>UTXECON201</v>
          </cell>
          <cell r="Y352" t="str">
            <v>LEGAL</v>
          </cell>
          <cell r="Z352" t="str">
            <v>ICB3</v>
          </cell>
          <cell r="AB352" t="str">
            <v>ICB</v>
          </cell>
          <cell r="AC352" t="str">
            <v>ICB</v>
          </cell>
          <cell r="AE352" t="str">
            <v>211</v>
          </cell>
          <cell r="AG352" t="str">
            <v>0000014384</v>
          </cell>
        </row>
        <row r="353">
          <cell r="A353" t="str">
            <v>00664548</v>
          </cell>
          <cell r="B353" t="str">
            <v>9554261000</v>
          </cell>
          <cell r="C353" t="str">
            <v>ICB4TARGET0000000247</v>
          </cell>
          <cell r="D353">
            <v>2015</v>
          </cell>
          <cell r="E353">
            <v>3</v>
          </cell>
          <cell r="F353" t="str">
            <v>2015-03-31</v>
          </cell>
          <cell r="G353" t="str">
            <v>PRJ</v>
          </cell>
          <cell r="H353" t="str">
            <v>169</v>
          </cell>
          <cell r="I353" t="str">
            <v>211</v>
          </cell>
          <cell r="K353" t="str">
            <v>000001120</v>
          </cell>
          <cell r="L353" t="str">
            <v>4261000</v>
          </cell>
          <cell r="M353" t="str">
            <v>1113</v>
          </cell>
          <cell r="N353" t="str">
            <v>99920</v>
          </cell>
          <cell r="O353" t="str">
            <v>11404</v>
          </cell>
          <cell r="P353" t="str">
            <v>294</v>
          </cell>
          <cell r="Q353" t="str">
            <v>955</v>
          </cell>
          <cell r="R353" t="str">
            <v>INTERCO BILL W/O</v>
          </cell>
          <cell r="S353" t="str">
            <v>PRA</v>
          </cell>
          <cell r="U353" t="str">
            <v>2015-03-31</v>
          </cell>
          <cell r="V353">
            <v>50.77</v>
          </cell>
          <cell r="W353" t="str">
            <v>UTXECON201</v>
          </cell>
          <cell r="Y353" t="str">
            <v>LEGAL</v>
          </cell>
          <cell r="Z353" t="str">
            <v>ICB3</v>
          </cell>
          <cell r="AB353" t="str">
            <v>ICB</v>
          </cell>
          <cell r="AC353" t="str">
            <v>ICB</v>
          </cell>
          <cell r="AE353" t="str">
            <v>211</v>
          </cell>
          <cell r="AG353" t="str">
            <v>0000017871</v>
          </cell>
        </row>
        <row r="354">
          <cell r="A354" t="str">
            <v>00664690</v>
          </cell>
          <cell r="B354" t="str">
            <v>9554261000</v>
          </cell>
          <cell r="C354" t="str">
            <v>ICB4TARGET0000000248</v>
          </cell>
          <cell r="D354">
            <v>2015</v>
          </cell>
          <cell r="E354">
            <v>3</v>
          </cell>
          <cell r="F354" t="str">
            <v>2015-03-31</v>
          </cell>
          <cell r="G354" t="str">
            <v>PRJ</v>
          </cell>
          <cell r="H354" t="str">
            <v>169</v>
          </cell>
          <cell r="I354" t="str">
            <v>211</v>
          </cell>
          <cell r="K354" t="str">
            <v>000001120</v>
          </cell>
          <cell r="L354" t="str">
            <v>4261000</v>
          </cell>
          <cell r="M354" t="str">
            <v>1113</v>
          </cell>
          <cell r="N354" t="str">
            <v>99920</v>
          </cell>
          <cell r="O354" t="str">
            <v>11404</v>
          </cell>
          <cell r="P354" t="str">
            <v>294</v>
          </cell>
          <cell r="Q354" t="str">
            <v>955</v>
          </cell>
          <cell r="R354" t="str">
            <v>INTERCO BILL W/O</v>
          </cell>
          <cell r="S354" t="str">
            <v>PRA</v>
          </cell>
          <cell r="U354" t="str">
            <v>2015-03-31</v>
          </cell>
          <cell r="V354">
            <v>81.23</v>
          </cell>
          <cell r="W354" t="str">
            <v>UTXECON201</v>
          </cell>
          <cell r="Y354" t="str">
            <v>LEGAL</v>
          </cell>
          <cell r="Z354" t="str">
            <v>ICB3</v>
          </cell>
          <cell r="AB354" t="str">
            <v>ICB</v>
          </cell>
          <cell r="AC354" t="str">
            <v>ICB</v>
          </cell>
          <cell r="AE354" t="str">
            <v>211</v>
          </cell>
          <cell r="AG354" t="str">
            <v>0000052445</v>
          </cell>
        </row>
        <row r="355">
          <cell r="A355" t="str">
            <v>00664749</v>
          </cell>
          <cell r="B355" t="str">
            <v>9554261000</v>
          </cell>
          <cell r="C355" t="str">
            <v>ICB4TARGET0000000249</v>
          </cell>
          <cell r="D355">
            <v>2015</v>
          </cell>
          <cell r="E355">
            <v>3</v>
          </cell>
          <cell r="F355" t="str">
            <v>2015-03-31</v>
          </cell>
          <cell r="G355" t="str">
            <v>PRJ</v>
          </cell>
          <cell r="H355" t="str">
            <v>169</v>
          </cell>
          <cell r="I355" t="str">
            <v>211</v>
          </cell>
          <cell r="K355" t="str">
            <v>000001120</v>
          </cell>
          <cell r="L355" t="str">
            <v>4261000</v>
          </cell>
          <cell r="M355" t="str">
            <v>1113</v>
          </cell>
          <cell r="N355" t="str">
            <v>99920</v>
          </cell>
          <cell r="O355" t="str">
            <v>11404</v>
          </cell>
          <cell r="P355" t="str">
            <v>294</v>
          </cell>
          <cell r="Q355" t="str">
            <v>955</v>
          </cell>
          <cell r="R355" t="str">
            <v>INTERCO BILL W/O</v>
          </cell>
          <cell r="S355" t="str">
            <v>PRA</v>
          </cell>
          <cell r="U355" t="str">
            <v>2015-03-31</v>
          </cell>
          <cell r="V355">
            <v>1015.32</v>
          </cell>
          <cell r="W355" t="str">
            <v>UTXECON201</v>
          </cell>
          <cell r="Y355" t="str">
            <v>LEGAL</v>
          </cell>
          <cell r="Z355" t="str">
            <v>ICB3</v>
          </cell>
          <cell r="AB355" t="str">
            <v>ICB</v>
          </cell>
          <cell r="AC355" t="str">
            <v>ICB</v>
          </cell>
          <cell r="AE355" t="str">
            <v>211</v>
          </cell>
          <cell r="AG355" t="str">
            <v>0000101430</v>
          </cell>
        </row>
        <row r="356">
          <cell r="A356" t="str">
            <v>00669381</v>
          </cell>
          <cell r="B356" t="str">
            <v>9554261000</v>
          </cell>
          <cell r="C356" t="str">
            <v>ICB4TARGET0000000250</v>
          </cell>
          <cell r="D356">
            <v>2015</v>
          </cell>
          <cell r="E356">
            <v>3</v>
          </cell>
          <cell r="F356" t="str">
            <v>2015-03-31</v>
          </cell>
          <cell r="G356" t="str">
            <v>PRJ</v>
          </cell>
          <cell r="H356" t="str">
            <v>169</v>
          </cell>
          <cell r="I356" t="str">
            <v>211</v>
          </cell>
          <cell r="K356" t="str">
            <v>000001120</v>
          </cell>
          <cell r="L356" t="str">
            <v>4261000</v>
          </cell>
          <cell r="M356" t="str">
            <v>1113</v>
          </cell>
          <cell r="N356" t="str">
            <v>99920</v>
          </cell>
          <cell r="O356" t="str">
            <v>11404</v>
          </cell>
          <cell r="P356" t="str">
            <v>294</v>
          </cell>
          <cell r="Q356" t="str">
            <v>955</v>
          </cell>
          <cell r="R356" t="str">
            <v>INTERCO BILL W/O</v>
          </cell>
          <cell r="S356" t="str">
            <v>PRA</v>
          </cell>
          <cell r="U356" t="str">
            <v>2015-03-31</v>
          </cell>
          <cell r="V356">
            <v>406.13</v>
          </cell>
          <cell r="W356" t="str">
            <v>UTXECON201</v>
          </cell>
          <cell r="Y356" t="str">
            <v>LEGAL</v>
          </cell>
          <cell r="Z356" t="str">
            <v>ICB3</v>
          </cell>
          <cell r="AB356" t="str">
            <v>ICB</v>
          </cell>
          <cell r="AC356" t="str">
            <v>ICB</v>
          </cell>
          <cell r="AE356" t="str">
            <v>211</v>
          </cell>
          <cell r="AG356" t="str">
            <v>0000114266</v>
          </cell>
        </row>
        <row r="357">
          <cell r="A357" t="str">
            <v>00669383</v>
          </cell>
          <cell r="B357" t="str">
            <v>9554261000</v>
          </cell>
          <cell r="C357" t="str">
            <v>ICB4TARGET0000000251</v>
          </cell>
          <cell r="D357">
            <v>2015</v>
          </cell>
          <cell r="E357">
            <v>3</v>
          </cell>
          <cell r="F357" t="str">
            <v>2015-03-31</v>
          </cell>
          <cell r="G357" t="str">
            <v>PRJ</v>
          </cell>
          <cell r="H357" t="str">
            <v>169</v>
          </cell>
          <cell r="I357" t="str">
            <v>211</v>
          </cell>
          <cell r="K357" t="str">
            <v>000001120</v>
          </cell>
          <cell r="L357" t="str">
            <v>4261000</v>
          </cell>
          <cell r="M357" t="str">
            <v>1113</v>
          </cell>
          <cell r="N357" t="str">
            <v>99920</v>
          </cell>
          <cell r="O357" t="str">
            <v>11404</v>
          </cell>
          <cell r="P357" t="str">
            <v>294</v>
          </cell>
          <cell r="Q357" t="str">
            <v>955</v>
          </cell>
          <cell r="R357" t="str">
            <v>INTERCO BILL W/O</v>
          </cell>
          <cell r="S357" t="str">
            <v>PRA</v>
          </cell>
          <cell r="U357" t="str">
            <v>2015-03-31</v>
          </cell>
          <cell r="V357">
            <v>487.36</v>
          </cell>
          <cell r="W357" t="str">
            <v>UTXECON201</v>
          </cell>
          <cell r="Y357" t="str">
            <v>LEGAL</v>
          </cell>
          <cell r="Z357" t="str">
            <v>ICB3</v>
          </cell>
          <cell r="AB357" t="str">
            <v>ICB</v>
          </cell>
          <cell r="AC357" t="str">
            <v>ICB</v>
          </cell>
          <cell r="AE357" t="str">
            <v>211</v>
          </cell>
          <cell r="AG357" t="str">
            <v>0000123561</v>
          </cell>
        </row>
        <row r="358">
          <cell r="A358" t="str">
            <v>00667127</v>
          </cell>
          <cell r="B358" t="str">
            <v>9554261000</v>
          </cell>
          <cell r="C358" t="str">
            <v>ICB4TARGET0000000252</v>
          </cell>
          <cell r="D358">
            <v>2015</v>
          </cell>
          <cell r="E358">
            <v>3</v>
          </cell>
          <cell r="F358" t="str">
            <v>2015-03-31</v>
          </cell>
          <cell r="G358" t="str">
            <v>PRJ</v>
          </cell>
          <cell r="H358" t="str">
            <v>169</v>
          </cell>
          <cell r="I358" t="str">
            <v>211</v>
          </cell>
          <cell r="K358" t="str">
            <v>000001120</v>
          </cell>
          <cell r="L358" t="str">
            <v>4261000</v>
          </cell>
          <cell r="M358" t="str">
            <v>1113</v>
          </cell>
          <cell r="N358" t="str">
            <v>99920</v>
          </cell>
          <cell r="O358" t="str">
            <v>11404</v>
          </cell>
          <cell r="P358" t="str">
            <v>294</v>
          </cell>
          <cell r="Q358" t="str">
            <v>955</v>
          </cell>
          <cell r="R358" t="str">
            <v>INTERCO BILL W/O</v>
          </cell>
          <cell r="S358" t="str">
            <v>PRA</v>
          </cell>
          <cell r="U358" t="str">
            <v>2015-03-31</v>
          </cell>
          <cell r="V358">
            <v>203.07</v>
          </cell>
          <cell r="W358" t="str">
            <v>UTXECON201</v>
          </cell>
          <cell r="Y358" t="str">
            <v>LEGAL</v>
          </cell>
          <cell r="Z358" t="str">
            <v>ICB3</v>
          </cell>
          <cell r="AB358" t="str">
            <v>ICB</v>
          </cell>
          <cell r="AC358" t="str">
            <v>ICB</v>
          </cell>
          <cell r="AE358" t="str">
            <v>211</v>
          </cell>
          <cell r="AG358" t="str">
            <v>0000126445</v>
          </cell>
        </row>
        <row r="359">
          <cell r="A359" t="str">
            <v>00667118</v>
          </cell>
          <cell r="B359" t="str">
            <v>9554261000</v>
          </cell>
          <cell r="C359" t="str">
            <v>ICB4TARGET0000000253</v>
          </cell>
          <cell r="D359">
            <v>2015</v>
          </cell>
          <cell r="E359">
            <v>3</v>
          </cell>
          <cell r="F359" t="str">
            <v>2015-03-31</v>
          </cell>
          <cell r="G359" t="str">
            <v>PRJ</v>
          </cell>
          <cell r="H359" t="str">
            <v>169</v>
          </cell>
          <cell r="I359" t="str">
            <v>211</v>
          </cell>
          <cell r="K359" t="str">
            <v>000001120</v>
          </cell>
          <cell r="L359" t="str">
            <v>4261000</v>
          </cell>
          <cell r="M359" t="str">
            <v>1113</v>
          </cell>
          <cell r="N359" t="str">
            <v>99920</v>
          </cell>
          <cell r="O359" t="str">
            <v>11404</v>
          </cell>
          <cell r="P359" t="str">
            <v>294</v>
          </cell>
          <cell r="Q359" t="str">
            <v>955</v>
          </cell>
          <cell r="R359" t="str">
            <v>INTERCO BILL W/O</v>
          </cell>
          <cell r="S359" t="str">
            <v>PRA</v>
          </cell>
          <cell r="U359" t="str">
            <v>2015-03-31</v>
          </cell>
          <cell r="V359">
            <v>507.66</v>
          </cell>
          <cell r="W359" t="str">
            <v>UTXECON201</v>
          </cell>
          <cell r="Y359" t="str">
            <v>LEGAL</v>
          </cell>
          <cell r="Z359" t="str">
            <v>ICB3</v>
          </cell>
          <cell r="AB359" t="str">
            <v>ICB</v>
          </cell>
          <cell r="AC359" t="str">
            <v>ICB</v>
          </cell>
          <cell r="AE359" t="str">
            <v>211</v>
          </cell>
          <cell r="AG359" t="str">
            <v>0000126682</v>
          </cell>
        </row>
        <row r="360">
          <cell r="A360" t="str">
            <v>00667119</v>
          </cell>
          <cell r="B360" t="str">
            <v>9554261000</v>
          </cell>
          <cell r="C360" t="str">
            <v>ICB4TARGET0000000254</v>
          </cell>
          <cell r="D360">
            <v>2015</v>
          </cell>
          <cell r="E360">
            <v>3</v>
          </cell>
          <cell r="F360" t="str">
            <v>2015-03-31</v>
          </cell>
          <cell r="G360" t="str">
            <v>PRJ</v>
          </cell>
          <cell r="H360" t="str">
            <v>169</v>
          </cell>
          <cell r="I360" t="str">
            <v>211</v>
          </cell>
          <cell r="K360" t="str">
            <v>000001120</v>
          </cell>
          <cell r="L360" t="str">
            <v>4261000</v>
          </cell>
          <cell r="M360" t="str">
            <v>1113</v>
          </cell>
          <cell r="N360" t="str">
            <v>99920</v>
          </cell>
          <cell r="O360" t="str">
            <v>11404</v>
          </cell>
          <cell r="P360" t="str">
            <v>294</v>
          </cell>
          <cell r="Q360" t="str">
            <v>955</v>
          </cell>
          <cell r="R360" t="str">
            <v>INTERCO BILL W/O</v>
          </cell>
          <cell r="S360" t="str">
            <v>PRA</v>
          </cell>
          <cell r="U360" t="str">
            <v>2015-03-31</v>
          </cell>
          <cell r="V360">
            <v>507.66</v>
          </cell>
          <cell r="W360" t="str">
            <v>UTXECON201</v>
          </cell>
          <cell r="Y360" t="str">
            <v>LEGAL</v>
          </cell>
          <cell r="Z360" t="str">
            <v>ICB3</v>
          </cell>
          <cell r="AB360" t="str">
            <v>ICB</v>
          </cell>
          <cell r="AC360" t="str">
            <v>ICB</v>
          </cell>
          <cell r="AE360" t="str">
            <v>211</v>
          </cell>
          <cell r="AG360" t="str">
            <v>0000126682</v>
          </cell>
        </row>
        <row r="361">
          <cell r="A361" t="str">
            <v>00667128</v>
          </cell>
          <cell r="B361" t="str">
            <v>9554261000</v>
          </cell>
          <cell r="C361" t="str">
            <v>ICB4TARGET0000000255</v>
          </cell>
          <cell r="D361">
            <v>2015</v>
          </cell>
          <cell r="E361">
            <v>3</v>
          </cell>
          <cell r="F361" t="str">
            <v>2015-03-31</v>
          </cell>
          <cell r="G361" t="str">
            <v>PRJ</v>
          </cell>
          <cell r="H361" t="str">
            <v>169</v>
          </cell>
          <cell r="I361" t="str">
            <v>211</v>
          </cell>
          <cell r="K361" t="str">
            <v>000001120</v>
          </cell>
          <cell r="L361" t="str">
            <v>4261000</v>
          </cell>
          <cell r="M361" t="str">
            <v>1113</v>
          </cell>
          <cell r="N361" t="str">
            <v>99920</v>
          </cell>
          <cell r="O361" t="str">
            <v>11404</v>
          </cell>
          <cell r="P361" t="str">
            <v>294</v>
          </cell>
          <cell r="Q361" t="str">
            <v>955</v>
          </cell>
          <cell r="R361" t="str">
            <v>INTERCO BILL W/O</v>
          </cell>
          <cell r="S361" t="str">
            <v>PRA</v>
          </cell>
          <cell r="U361" t="str">
            <v>2015-03-31</v>
          </cell>
          <cell r="V361">
            <v>101.53</v>
          </cell>
          <cell r="W361" t="str">
            <v>UTXECON201</v>
          </cell>
          <cell r="Y361" t="str">
            <v>LEGAL</v>
          </cell>
          <cell r="Z361" t="str">
            <v>ICB3</v>
          </cell>
          <cell r="AB361" t="str">
            <v>ICB</v>
          </cell>
          <cell r="AC361" t="str">
            <v>ICB</v>
          </cell>
          <cell r="AE361" t="str">
            <v>211</v>
          </cell>
          <cell r="AG361" t="str">
            <v>0000131129</v>
          </cell>
        </row>
        <row r="362">
          <cell r="A362" t="str">
            <v>00664683</v>
          </cell>
          <cell r="B362" t="str">
            <v>9554261000</v>
          </cell>
          <cell r="C362" t="str">
            <v>ICB4TARGET0000000256</v>
          </cell>
          <cell r="D362">
            <v>2015</v>
          </cell>
          <cell r="E362">
            <v>3</v>
          </cell>
          <cell r="F362" t="str">
            <v>2015-03-31</v>
          </cell>
          <cell r="G362" t="str">
            <v>PRJ</v>
          </cell>
          <cell r="H362" t="str">
            <v>169</v>
          </cell>
          <cell r="I362" t="str">
            <v>211</v>
          </cell>
          <cell r="K362" t="str">
            <v>000001120</v>
          </cell>
          <cell r="L362" t="str">
            <v>4261000</v>
          </cell>
          <cell r="M362" t="str">
            <v>1113</v>
          </cell>
          <cell r="N362" t="str">
            <v>99920</v>
          </cell>
          <cell r="O362" t="str">
            <v>11404</v>
          </cell>
          <cell r="P362" t="str">
            <v>294</v>
          </cell>
          <cell r="Q362" t="str">
            <v>955</v>
          </cell>
          <cell r="R362" t="str">
            <v>INTERCO BILL W/O</v>
          </cell>
          <cell r="S362" t="str">
            <v>PRA</v>
          </cell>
          <cell r="U362" t="str">
            <v>2015-03-31</v>
          </cell>
          <cell r="V362">
            <v>609.19000000000005</v>
          </cell>
          <cell r="W362" t="str">
            <v>UTXECON201</v>
          </cell>
          <cell r="Y362" t="str">
            <v>LEGAL</v>
          </cell>
          <cell r="Z362" t="str">
            <v>ICB3</v>
          </cell>
          <cell r="AB362" t="str">
            <v>ICB</v>
          </cell>
          <cell r="AC362" t="str">
            <v>ICB</v>
          </cell>
          <cell r="AE362" t="str">
            <v>211</v>
          </cell>
          <cell r="AG362" t="str">
            <v>0000137582</v>
          </cell>
        </row>
        <row r="363">
          <cell r="A363" t="str">
            <v>00664684</v>
          </cell>
          <cell r="B363" t="str">
            <v>9554261000</v>
          </cell>
          <cell r="C363" t="str">
            <v>ICB4TARGET0000000257</v>
          </cell>
          <cell r="D363">
            <v>2015</v>
          </cell>
          <cell r="E363">
            <v>3</v>
          </cell>
          <cell r="F363" t="str">
            <v>2015-03-31</v>
          </cell>
          <cell r="G363" t="str">
            <v>PRJ</v>
          </cell>
          <cell r="H363" t="str">
            <v>169</v>
          </cell>
          <cell r="I363" t="str">
            <v>211</v>
          </cell>
          <cell r="K363" t="str">
            <v>000001120</v>
          </cell>
          <cell r="L363" t="str">
            <v>4261000</v>
          </cell>
          <cell r="M363" t="str">
            <v>1113</v>
          </cell>
          <cell r="N363" t="str">
            <v>99920</v>
          </cell>
          <cell r="O363" t="str">
            <v>11404</v>
          </cell>
          <cell r="P363" t="str">
            <v>294</v>
          </cell>
          <cell r="Q363" t="str">
            <v>955</v>
          </cell>
          <cell r="R363" t="str">
            <v>INTERCO BILL W/O</v>
          </cell>
          <cell r="S363" t="str">
            <v>PRA</v>
          </cell>
          <cell r="U363" t="str">
            <v>2015-03-31</v>
          </cell>
          <cell r="V363">
            <v>1522.99</v>
          </cell>
          <cell r="W363" t="str">
            <v>UTXECON201</v>
          </cell>
          <cell r="Y363" t="str">
            <v>LEGAL</v>
          </cell>
          <cell r="Z363" t="str">
            <v>ICB3</v>
          </cell>
          <cell r="AB363" t="str">
            <v>ICB</v>
          </cell>
          <cell r="AC363" t="str">
            <v>ICB</v>
          </cell>
          <cell r="AE363" t="str">
            <v>211</v>
          </cell>
          <cell r="AG363" t="str">
            <v>0000140296</v>
          </cell>
        </row>
        <row r="364">
          <cell r="A364" t="str">
            <v>00664685</v>
          </cell>
          <cell r="B364" t="str">
            <v>9554261000</v>
          </cell>
          <cell r="C364" t="str">
            <v>ICB4TARGET0000000258</v>
          </cell>
          <cell r="D364">
            <v>2015</v>
          </cell>
          <cell r="E364">
            <v>3</v>
          </cell>
          <cell r="F364" t="str">
            <v>2015-03-31</v>
          </cell>
          <cell r="G364" t="str">
            <v>PRJ</v>
          </cell>
          <cell r="H364" t="str">
            <v>169</v>
          </cell>
          <cell r="I364" t="str">
            <v>211</v>
          </cell>
          <cell r="K364" t="str">
            <v>000001120</v>
          </cell>
          <cell r="L364" t="str">
            <v>4261000</v>
          </cell>
          <cell r="M364" t="str">
            <v>1113</v>
          </cell>
          <cell r="N364" t="str">
            <v>99920</v>
          </cell>
          <cell r="O364" t="str">
            <v>11404</v>
          </cell>
          <cell r="P364" t="str">
            <v>294</v>
          </cell>
          <cell r="Q364" t="str">
            <v>955</v>
          </cell>
          <cell r="R364" t="str">
            <v>INTERCO BILL W/O</v>
          </cell>
          <cell r="S364" t="str">
            <v>PRA</v>
          </cell>
          <cell r="U364" t="str">
            <v>2015-03-31</v>
          </cell>
          <cell r="V364">
            <v>1522.99</v>
          </cell>
          <cell r="W364" t="str">
            <v>UTXECON201</v>
          </cell>
          <cell r="Y364" t="str">
            <v>LEGAL</v>
          </cell>
          <cell r="Z364" t="str">
            <v>ICB3</v>
          </cell>
          <cell r="AB364" t="str">
            <v>ICB</v>
          </cell>
          <cell r="AC364" t="str">
            <v>ICB</v>
          </cell>
          <cell r="AE364" t="str">
            <v>211</v>
          </cell>
          <cell r="AG364" t="str">
            <v>0000140296</v>
          </cell>
        </row>
        <row r="365">
          <cell r="A365" t="str">
            <v>00667393</v>
          </cell>
          <cell r="B365" t="str">
            <v>9554261000</v>
          </cell>
          <cell r="C365" t="str">
            <v>ICB4TARGET0000000259</v>
          </cell>
          <cell r="D365">
            <v>2015</v>
          </cell>
          <cell r="E365">
            <v>3</v>
          </cell>
          <cell r="F365" t="str">
            <v>2015-03-31</v>
          </cell>
          <cell r="G365" t="str">
            <v>PRJ</v>
          </cell>
          <cell r="H365" t="str">
            <v>169</v>
          </cell>
          <cell r="I365" t="str">
            <v>211</v>
          </cell>
          <cell r="K365" t="str">
            <v>000001120</v>
          </cell>
          <cell r="L365" t="str">
            <v>4261000</v>
          </cell>
          <cell r="M365" t="str">
            <v>1113</v>
          </cell>
          <cell r="N365" t="str">
            <v>99920</v>
          </cell>
          <cell r="O365" t="str">
            <v>11404</v>
          </cell>
          <cell r="P365" t="str">
            <v>294</v>
          </cell>
          <cell r="Q365" t="str">
            <v>955</v>
          </cell>
          <cell r="R365" t="str">
            <v>INTERCO BILL W/O</v>
          </cell>
          <cell r="S365" t="str">
            <v>PRA</v>
          </cell>
          <cell r="U365" t="str">
            <v>2015-03-31</v>
          </cell>
          <cell r="V365">
            <v>284.29000000000002</v>
          </cell>
          <cell r="W365" t="str">
            <v>UTXECON201</v>
          </cell>
          <cell r="Y365" t="str">
            <v>LEGAL</v>
          </cell>
          <cell r="Z365" t="str">
            <v>ICB3</v>
          </cell>
          <cell r="AB365" t="str">
            <v>ICB</v>
          </cell>
          <cell r="AC365" t="str">
            <v>ICB</v>
          </cell>
          <cell r="AE365" t="str">
            <v>211</v>
          </cell>
          <cell r="AG365" t="str">
            <v>0000149834</v>
          </cell>
        </row>
        <row r="366">
          <cell r="A366" t="str">
            <v>00644411</v>
          </cell>
          <cell r="B366" t="str">
            <v>9554265002</v>
          </cell>
          <cell r="C366" t="str">
            <v>ICB4TARGET0000000260</v>
          </cell>
          <cell r="D366">
            <v>2014</v>
          </cell>
          <cell r="E366">
            <v>11</v>
          </cell>
          <cell r="F366" t="str">
            <v>2014-11-30</v>
          </cell>
          <cell r="G366" t="str">
            <v>PRJ</v>
          </cell>
          <cell r="H366" t="str">
            <v>169</v>
          </cell>
          <cell r="I366" t="str">
            <v>211</v>
          </cell>
          <cell r="K366" t="str">
            <v>TDOANDA</v>
          </cell>
          <cell r="L366" t="str">
            <v>4265002</v>
          </cell>
          <cell r="M366" t="str">
            <v>1113</v>
          </cell>
          <cell r="N366" t="str">
            <v>99920</v>
          </cell>
          <cell r="O366" t="str">
            <v>11404</v>
          </cell>
          <cell r="P366" t="str">
            <v>294</v>
          </cell>
          <cell r="Q366" t="str">
            <v>955</v>
          </cell>
          <cell r="R366" t="str">
            <v>INTERCO BILL W/O</v>
          </cell>
          <cell r="S366" t="str">
            <v>PRA</v>
          </cell>
          <cell r="U366" t="str">
            <v>2014-11-30</v>
          </cell>
          <cell r="V366">
            <v>106.94</v>
          </cell>
          <cell r="W366" t="str">
            <v>UTXE000501</v>
          </cell>
          <cell r="Y366" t="str">
            <v>TDOTH</v>
          </cell>
          <cell r="Z366" t="str">
            <v>ICB3</v>
          </cell>
          <cell r="AB366" t="str">
            <v>ICB</v>
          </cell>
          <cell r="AC366" t="str">
            <v>ICB</v>
          </cell>
          <cell r="AE366" t="str">
            <v>211</v>
          </cell>
          <cell r="AG366" t="str">
            <v>0000247561</v>
          </cell>
        </row>
        <row r="367">
          <cell r="A367" t="str">
            <v>00667415</v>
          </cell>
          <cell r="B367" t="str">
            <v>9554261000</v>
          </cell>
          <cell r="C367" t="str">
            <v>ICB4TARGET0000000260</v>
          </cell>
          <cell r="D367">
            <v>2015</v>
          </cell>
          <cell r="E367">
            <v>3</v>
          </cell>
          <cell r="F367" t="str">
            <v>2015-03-31</v>
          </cell>
          <cell r="G367" t="str">
            <v>PRJ</v>
          </cell>
          <cell r="H367" t="str">
            <v>169</v>
          </cell>
          <cell r="I367" t="str">
            <v>211</v>
          </cell>
          <cell r="K367" t="str">
            <v>000001120</v>
          </cell>
          <cell r="L367" t="str">
            <v>4261000</v>
          </cell>
          <cell r="M367" t="str">
            <v>1113</v>
          </cell>
          <cell r="N367" t="str">
            <v>99920</v>
          </cell>
          <cell r="O367" t="str">
            <v>11404</v>
          </cell>
          <cell r="P367" t="str">
            <v>294</v>
          </cell>
          <cell r="Q367" t="str">
            <v>955</v>
          </cell>
          <cell r="R367" t="str">
            <v>INTERCO BILL W/O</v>
          </cell>
          <cell r="S367" t="str">
            <v>PRA</v>
          </cell>
          <cell r="U367" t="str">
            <v>2015-03-31</v>
          </cell>
          <cell r="V367">
            <v>203.07</v>
          </cell>
          <cell r="W367" t="str">
            <v>UTXECON201</v>
          </cell>
          <cell r="Y367" t="str">
            <v>LEGAL</v>
          </cell>
          <cell r="Z367" t="str">
            <v>ICB3</v>
          </cell>
          <cell r="AB367" t="str">
            <v>ICB</v>
          </cell>
          <cell r="AC367" t="str">
            <v>ICB</v>
          </cell>
          <cell r="AE367" t="str">
            <v>211</v>
          </cell>
          <cell r="AG367" t="str">
            <v>0000149834</v>
          </cell>
        </row>
        <row r="368">
          <cell r="A368" t="str">
            <v>00644412</v>
          </cell>
          <cell r="B368" t="str">
            <v>9554265002</v>
          </cell>
          <cell r="C368" t="str">
            <v>ICB4TARGET0000000261</v>
          </cell>
          <cell r="D368">
            <v>2014</v>
          </cell>
          <cell r="E368">
            <v>11</v>
          </cell>
          <cell r="F368" t="str">
            <v>2014-11-30</v>
          </cell>
          <cell r="G368" t="str">
            <v>PRJ</v>
          </cell>
          <cell r="H368" t="str">
            <v>169</v>
          </cell>
          <cell r="I368" t="str">
            <v>211</v>
          </cell>
          <cell r="K368" t="str">
            <v>TDOANDA</v>
          </cell>
          <cell r="L368" t="str">
            <v>4265002</v>
          </cell>
          <cell r="M368" t="str">
            <v>1113</v>
          </cell>
          <cell r="N368" t="str">
            <v>99920</v>
          </cell>
          <cell r="O368" t="str">
            <v>11404</v>
          </cell>
          <cell r="P368" t="str">
            <v>294</v>
          </cell>
          <cell r="Q368" t="str">
            <v>955</v>
          </cell>
          <cell r="R368" t="str">
            <v>INTERCO BILL W/O</v>
          </cell>
          <cell r="S368" t="str">
            <v>PRA</v>
          </cell>
          <cell r="U368" t="str">
            <v>2014-11-30</v>
          </cell>
          <cell r="V368">
            <v>887.19</v>
          </cell>
          <cell r="W368" t="str">
            <v>UTXE000501</v>
          </cell>
          <cell r="Y368" t="str">
            <v>TDOTH</v>
          </cell>
          <cell r="Z368" t="str">
            <v>ICB3</v>
          </cell>
          <cell r="AB368" t="str">
            <v>ICB</v>
          </cell>
          <cell r="AC368" t="str">
            <v>ICB</v>
          </cell>
          <cell r="AE368" t="str">
            <v>211</v>
          </cell>
          <cell r="AG368" t="str">
            <v>0000247561</v>
          </cell>
        </row>
        <row r="369">
          <cell r="A369" t="str">
            <v>00667391</v>
          </cell>
          <cell r="B369" t="str">
            <v>9554261000</v>
          </cell>
          <cell r="C369" t="str">
            <v>ICB4TARGET0000000261</v>
          </cell>
          <cell r="D369">
            <v>2015</v>
          </cell>
          <cell r="E369">
            <v>3</v>
          </cell>
          <cell r="F369" t="str">
            <v>2015-03-31</v>
          </cell>
          <cell r="G369" t="str">
            <v>PRJ</v>
          </cell>
          <cell r="H369" t="str">
            <v>169</v>
          </cell>
          <cell r="I369" t="str">
            <v>211</v>
          </cell>
          <cell r="K369" t="str">
            <v>000001120</v>
          </cell>
          <cell r="L369" t="str">
            <v>4261000</v>
          </cell>
          <cell r="M369" t="str">
            <v>1113</v>
          </cell>
          <cell r="N369" t="str">
            <v>99920</v>
          </cell>
          <cell r="O369" t="str">
            <v>11404</v>
          </cell>
          <cell r="P369" t="str">
            <v>294</v>
          </cell>
          <cell r="Q369" t="str">
            <v>955</v>
          </cell>
          <cell r="R369" t="str">
            <v>INTERCO BILL W/O</v>
          </cell>
          <cell r="S369" t="str">
            <v>PRA</v>
          </cell>
          <cell r="U369" t="str">
            <v>2015-03-31</v>
          </cell>
          <cell r="V369">
            <v>203.07</v>
          </cell>
          <cell r="W369" t="str">
            <v>UTXECON201</v>
          </cell>
          <cell r="Y369" t="str">
            <v>LEGAL</v>
          </cell>
          <cell r="Z369" t="str">
            <v>ICB3</v>
          </cell>
          <cell r="AB369" t="str">
            <v>ICB</v>
          </cell>
          <cell r="AC369" t="str">
            <v>ICB</v>
          </cell>
          <cell r="AE369" t="str">
            <v>211</v>
          </cell>
          <cell r="AG369" t="str">
            <v>0000160470</v>
          </cell>
        </row>
        <row r="370">
          <cell r="A370" t="str">
            <v>00664689</v>
          </cell>
          <cell r="B370" t="str">
            <v>9554261000</v>
          </cell>
          <cell r="C370" t="str">
            <v>ICB4TARGET0000000262</v>
          </cell>
          <cell r="D370">
            <v>2015</v>
          </cell>
          <cell r="E370">
            <v>3</v>
          </cell>
          <cell r="F370" t="str">
            <v>2015-03-31</v>
          </cell>
          <cell r="G370" t="str">
            <v>PRJ</v>
          </cell>
          <cell r="H370" t="str">
            <v>169</v>
          </cell>
          <cell r="I370" t="str">
            <v>211</v>
          </cell>
          <cell r="K370" t="str">
            <v>000001120</v>
          </cell>
          <cell r="L370" t="str">
            <v>4261000</v>
          </cell>
          <cell r="M370" t="str">
            <v>1113</v>
          </cell>
          <cell r="N370" t="str">
            <v>99920</v>
          </cell>
          <cell r="O370" t="str">
            <v>11404</v>
          </cell>
          <cell r="P370" t="str">
            <v>294</v>
          </cell>
          <cell r="Q370" t="str">
            <v>955</v>
          </cell>
          <cell r="R370" t="str">
            <v>INTERCO BILL W/O</v>
          </cell>
          <cell r="S370" t="str">
            <v>PRA</v>
          </cell>
          <cell r="U370" t="str">
            <v>2015-03-31</v>
          </cell>
          <cell r="V370">
            <v>406.13</v>
          </cell>
          <cell r="W370" t="str">
            <v>UTXECON201</v>
          </cell>
          <cell r="Y370" t="str">
            <v>LEGAL</v>
          </cell>
          <cell r="Z370" t="str">
            <v>ICB3</v>
          </cell>
          <cell r="AB370" t="str">
            <v>ICB</v>
          </cell>
          <cell r="AC370" t="str">
            <v>ICB</v>
          </cell>
          <cell r="AE370" t="str">
            <v>211</v>
          </cell>
          <cell r="AG370" t="str">
            <v>0000166433</v>
          </cell>
        </row>
        <row r="371">
          <cell r="A371" t="str">
            <v>00664986</v>
          </cell>
          <cell r="B371" t="str">
            <v>9554261000</v>
          </cell>
          <cell r="C371" t="str">
            <v>ICB4TARGET0000000263</v>
          </cell>
          <cell r="D371">
            <v>2015</v>
          </cell>
          <cell r="E371">
            <v>3</v>
          </cell>
          <cell r="F371" t="str">
            <v>2015-03-31</v>
          </cell>
          <cell r="G371" t="str">
            <v>PRJ</v>
          </cell>
          <cell r="H371" t="str">
            <v>169</v>
          </cell>
          <cell r="I371" t="str">
            <v>211</v>
          </cell>
          <cell r="K371" t="str">
            <v>000001120</v>
          </cell>
          <cell r="L371" t="str">
            <v>4261000</v>
          </cell>
          <cell r="M371" t="str">
            <v>1113</v>
          </cell>
          <cell r="N371" t="str">
            <v>99920</v>
          </cell>
          <cell r="O371" t="str">
            <v>11404</v>
          </cell>
          <cell r="P371" t="str">
            <v>294</v>
          </cell>
          <cell r="Q371" t="str">
            <v>955</v>
          </cell>
          <cell r="R371" t="str">
            <v>INTERCO BILL W/O</v>
          </cell>
          <cell r="S371" t="str">
            <v>PRA</v>
          </cell>
          <cell r="U371" t="str">
            <v>2015-03-31</v>
          </cell>
          <cell r="V371">
            <v>2030.65</v>
          </cell>
          <cell r="W371" t="str">
            <v>UTXECON201</v>
          </cell>
          <cell r="Y371" t="str">
            <v>LEGAL</v>
          </cell>
          <cell r="Z371" t="str">
            <v>ICB3</v>
          </cell>
          <cell r="AB371" t="str">
            <v>ICB</v>
          </cell>
          <cell r="AC371" t="str">
            <v>ICB</v>
          </cell>
          <cell r="AE371" t="str">
            <v>211</v>
          </cell>
          <cell r="AG371" t="str">
            <v>0000216374</v>
          </cell>
        </row>
        <row r="372">
          <cell r="A372" t="str">
            <v>00664688</v>
          </cell>
          <cell r="B372" t="str">
            <v>9554261000</v>
          </cell>
          <cell r="C372" t="str">
            <v>ICB4TARGET0000000264</v>
          </cell>
          <cell r="D372">
            <v>2015</v>
          </cell>
          <cell r="E372">
            <v>3</v>
          </cell>
          <cell r="F372" t="str">
            <v>2015-03-31</v>
          </cell>
          <cell r="G372" t="str">
            <v>PRJ</v>
          </cell>
          <cell r="H372" t="str">
            <v>169</v>
          </cell>
          <cell r="I372" t="str">
            <v>211</v>
          </cell>
          <cell r="K372" t="str">
            <v>000001120</v>
          </cell>
          <cell r="L372" t="str">
            <v>4261000</v>
          </cell>
          <cell r="M372" t="str">
            <v>1113</v>
          </cell>
          <cell r="N372" t="str">
            <v>99920</v>
          </cell>
          <cell r="O372" t="str">
            <v>11404</v>
          </cell>
          <cell r="P372" t="str">
            <v>294</v>
          </cell>
          <cell r="Q372" t="str">
            <v>955</v>
          </cell>
          <cell r="R372" t="str">
            <v>INTERCO BILL W/O</v>
          </cell>
          <cell r="S372" t="str">
            <v>PRA</v>
          </cell>
          <cell r="U372" t="str">
            <v>2015-03-31</v>
          </cell>
          <cell r="V372">
            <v>345.21</v>
          </cell>
          <cell r="W372" t="str">
            <v>UTXECON201</v>
          </cell>
          <cell r="Y372" t="str">
            <v>LEGAL</v>
          </cell>
          <cell r="Z372" t="str">
            <v>ICB3</v>
          </cell>
          <cell r="AB372" t="str">
            <v>ICB</v>
          </cell>
          <cell r="AC372" t="str">
            <v>ICB</v>
          </cell>
          <cell r="AE372" t="str">
            <v>211</v>
          </cell>
          <cell r="AG372" t="str">
            <v>0000245987</v>
          </cell>
        </row>
        <row r="373">
          <cell r="A373" t="str">
            <v>00669380</v>
          </cell>
          <cell r="B373" t="str">
            <v>9554261000</v>
          </cell>
          <cell r="C373" t="str">
            <v>ICB4TARGET0000000265</v>
          </cell>
          <cell r="D373">
            <v>2015</v>
          </cell>
          <cell r="E373">
            <v>3</v>
          </cell>
          <cell r="F373" t="str">
            <v>2015-03-31</v>
          </cell>
          <cell r="G373" t="str">
            <v>PRJ</v>
          </cell>
          <cell r="H373" t="str">
            <v>169</v>
          </cell>
          <cell r="I373" t="str">
            <v>211</v>
          </cell>
          <cell r="K373" t="str">
            <v>000001120</v>
          </cell>
          <cell r="L373" t="str">
            <v>4261000</v>
          </cell>
          <cell r="M373" t="str">
            <v>1113</v>
          </cell>
          <cell r="N373" t="str">
            <v>99920</v>
          </cell>
          <cell r="O373" t="str">
            <v>11404</v>
          </cell>
          <cell r="P373" t="str">
            <v>294</v>
          </cell>
          <cell r="Q373" t="str">
            <v>955</v>
          </cell>
          <cell r="R373" t="str">
            <v>INTERCO BILL W/O</v>
          </cell>
          <cell r="S373" t="str">
            <v>PRA</v>
          </cell>
          <cell r="U373" t="str">
            <v>2015-03-31</v>
          </cell>
          <cell r="V373">
            <v>609.19000000000005</v>
          </cell>
          <cell r="W373" t="str">
            <v>UTXECON201</v>
          </cell>
          <cell r="Y373" t="str">
            <v>LEGAL</v>
          </cell>
          <cell r="Z373" t="str">
            <v>ICB3</v>
          </cell>
          <cell r="AB373" t="str">
            <v>ICB</v>
          </cell>
          <cell r="AC373" t="str">
            <v>ICB</v>
          </cell>
          <cell r="AE373" t="str">
            <v>211</v>
          </cell>
          <cell r="AG373" t="str">
            <v>0000276076</v>
          </cell>
        </row>
        <row r="374">
          <cell r="A374" t="str">
            <v>00667392</v>
          </cell>
          <cell r="B374" t="str">
            <v>9554261000</v>
          </cell>
          <cell r="C374" t="str">
            <v>ICB4TARGET0000000266</v>
          </cell>
          <cell r="D374">
            <v>2015</v>
          </cell>
          <cell r="E374">
            <v>3</v>
          </cell>
          <cell r="F374" t="str">
            <v>2015-03-31</v>
          </cell>
          <cell r="G374" t="str">
            <v>PRJ</v>
          </cell>
          <cell r="H374" t="str">
            <v>169</v>
          </cell>
          <cell r="I374" t="str">
            <v>211</v>
          </cell>
          <cell r="K374" t="str">
            <v>000001120</v>
          </cell>
          <cell r="L374" t="str">
            <v>4261000</v>
          </cell>
          <cell r="M374" t="str">
            <v>1113</v>
          </cell>
          <cell r="N374" t="str">
            <v>99920</v>
          </cell>
          <cell r="O374" t="str">
            <v>11404</v>
          </cell>
          <cell r="P374" t="str">
            <v>294</v>
          </cell>
          <cell r="Q374" t="str">
            <v>955</v>
          </cell>
          <cell r="R374" t="str">
            <v>INTERCO BILL W/O</v>
          </cell>
          <cell r="S374" t="str">
            <v>PRA</v>
          </cell>
          <cell r="U374" t="str">
            <v>2015-03-31</v>
          </cell>
          <cell r="V374">
            <v>406.13</v>
          </cell>
          <cell r="W374" t="str">
            <v>UTXECON201</v>
          </cell>
          <cell r="Y374" t="str">
            <v>LEGAL</v>
          </cell>
          <cell r="Z374" t="str">
            <v>ICB3</v>
          </cell>
          <cell r="AB374" t="str">
            <v>ICB</v>
          </cell>
          <cell r="AC374" t="str">
            <v>ICB</v>
          </cell>
          <cell r="AE374" t="str">
            <v>211</v>
          </cell>
          <cell r="AG374" t="str">
            <v>0000276469</v>
          </cell>
        </row>
        <row r="375">
          <cell r="A375" t="str">
            <v>00669382</v>
          </cell>
          <cell r="B375" t="str">
            <v>9554261000</v>
          </cell>
          <cell r="C375" t="str">
            <v>ICB4TARGET0000000267</v>
          </cell>
          <cell r="D375">
            <v>2015</v>
          </cell>
          <cell r="E375">
            <v>3</v>
          </cell>
          <cell r="F375" t="str">
            <v>2015-03-31</v>
          </cell>
          <cell r="G375" t="str">
            <v>PRJ</v>
          </cell>
          <cell r="H375" t="str">
            <v>169</v>
          </cell>
          <cell r="I375" t="str">
            <v>211</v>
          </cell>
          <cell r="K375" t="str">
            <v>000001120</v>
          </cell>
          <cell r="L375" t="str">
            <v>4261000</v>
          </cell>
          <cell r="M375" t="str">
            <v>1113</v>
          </cell>
          <cell r="N375" t="str">
            <v>99920</v>
          </cell>
          <cell r="O375" t="str">
            <v>11404</v>
          </cell>
          <cell r="P375" t="str">
            <v>294</v>
          </cell>
          <cell r="Q375" t="str">
            <v>955</v>
          </cell>
          <cell r="R375" t="str">
            <v>INTERCO BILL W/O</v>
          </cell>
          <cell r="S375" t="str">
            <v>PRA</v>
          </cell>
          <cell r="U375" t="str">
            <v>2015-03-31</v>
          </cell>
          <cell r="V375">
            <v>60.92</v>
          </cell>
          <cell r="W375" t="str">
            <v>UTXECON201</v>
          </cell>
          <cell r="Y375" t="str">
            <v>LEGAL</v>
          </cell>
          <cell r="Z375" t="str">
            <v>ICB3</v>
          </cell>
          <cell r="AB375" t="str">
            <v>ICB</v>
          </cell>
          <cell r="AC375" t="str">
            <v>ICB</v>
          </cell>
          <cell r="AE375" t="str">
            <v>211</v>
          </cell>
          <cell r="AG375" t="str">
            <v>0000284779</v>
          </cell>
        </row>
        <row r="376">
          <cell r="A376" t="str">
            <v>00664547</v>
          </cell>
          <cell r="B376" t="str">
            <v>9554261000</v>
          </cell>
          <cell r="C376" t="str">
            <v>ICB4TARGET0000000268</v>
          </cell>
          <cell r="D376">
            <v>2015</v>
          </cell>
          <cell r="E376">
            <v>3</v>
          </cell>
          <cell r="F376" t="str">
            <v>2015-03-31</v>
          </cell>
          <cell r="G376" t="str">
            <v>PRJ</v>
          </cell>
          <cell r="H376" t="str">
            <v>169</v>
          </cell>
          <cell r="I376" t="str">
            <v>211</v>
          </cell>
          <cell r="K376" t="str">
            <v>000001120</v>
          </cell>
          <cell r="L376" t="str">
            <v>4261000</v>
          </cell>
          <cell r="M376" t="str">
            <v>1113</v>
          </cell>
          <cell r="N376" t="str">
            <v>99920</v>
          </cell>
          <cell r="O376" t="str">
            <v>11404</v>
          </cell>
          <cell r="P376" t="str">
            <v>294</v>
          </cell>
          <cell r="Q376" t="str">
            <v>955</v>
          </cell>
          <cell r="R376" t="str">
            <v>INTERCO BILL W/O</v>
          </cell>
          <cell r="S376" t="str">
            <v>PRA</v>
          </cell>
          <cell r="U376" t="str">
            <v>2015-03-31</v>
          </cell>
          <cell r="V376">
            <v>121.84</v>
          </cell>
          <cell r="W376" t="str">
            <v>UTXECON201</v>
          </cell>
          <cell r="Y376" t="str">
            <v>LEGAL</v>
          </cell>
          <cell r="Z376" t="str">
            <v>ICB3</v>
          </cell>
          <cell r="AB376" t="str">
            <v>ICB</v>
          </cell>
          <cell r="AC376" t="str">
            <v>ICB</v>
          </cell>
          <cell r="AE376" t="str">
            <v>211</v>
          </cell>
          <cell r="AG376" t="str">
            <v>0000292481</v>
          </cell>
        </row>
        <row r="377">
          <cell r="A377" t="str">
            <v>00664750</v>
          </cell>
          <cell r="B377" t="str">
            <v>9554261000</v>
          </cell>
          <cell r="C377" t="str">
            <v>ICB4TARGET0000000269</v>
          </cell>
          <cell r="D377">
            <v>2015</v>
          </cell>
          <cell r="E377">
            <v>3</v>
          </cell>
          <cell r="F377" t="str">
            <v>2015-03-31</v>
          </cell>
          <cell r="G377" t="str">
            <v>PRJ</v>
          </cell>
          <cell r="H377" t="str">
            <v>169</v>
          </cell>
          <cell r="I377" t="str">
            <v>211</v>
          </cell>
          <cell r="K377" t="str">
            <v>000001120</v>
          </cell>
          <cell r="L377" t="str">
            <v>4261000</v>
          </cell>
          <cell r="M377" t="str">
            <v>1113</v>
          </cell>
          <cell r="N377" t="str">
            <v>99920</v>
          </cell>
          <cell r="O377" t="str">
            <v>11404</v>
          </cell>
          <cell r="P377" t="str">
            <v>294</v>
          </cell>
          <cell r="Q377" t="str">
            <v>955</v>
          </cell>
          <cell r="R377" t="str">
            <v>INTERCO BILL W/O</v>
          </cell>
          <cell r="S377" t="str">
            <v>PRA</v>
          </cell>
          <cell r="U377" t="str">
            <v>2015-03-31</v>
          </cell>
          <cell r="V377">
            <v>304.60000000000002</v>
          </cell>
          <cell r="W377" t="str">
            <v>UTXECON201</v>
          </cell>
          <cell r="Y377" t="str">
            <v>LEGAL</v>
          </cell>
          <cell r="Z377" t="str">
            <v>ICB3</v>
          </cell>
          <cell r="AB377" t="str">
            <v>ICB</v>
          </cell>
          <cell r="AC377" t="str">
            <v>ICB</v>
          </cell>
          <cell r="AE377" t="str">
            <v>211</v>
          </cell>
          <cell r="AG377" t="str">
            <v>0000292534</v>
          </cell>
        </row>
        <row r="378">
          <cell r="A378" t="str">
            <v>00648201</v>
          </cell>
          <cell r="B378" t="str">
            <v>9554265004</v>
          </cell>
          <cell r="C378" t="str">
            <v>ICB4TARGET0000000270</v>
          </cell>
          <cell r="D378">
            <v>2014</v>
          </cell>
          <cell r="E378">
            <v>11</v>
          </cell>
          <cell r="F378" t="str">
            <v>2014-11-30</v>
          </cell>
          <cell r="G378" t="str">
            <v>PRJ</v>
          </cell>
          <cell r="H378" t="str">
            <v>169</v>
          </cell>
          <cell r="I378" t="str">
            <v>211</v>
          </cell>
          <cell r="K378" t="str">
            <v>000001120</v>
          </cell>
          <cell r="L378" t="str">
            <v>4265004</v>
          </cell>
          <cell r="M378" t="str">
            <v>1585</v>
          </cell>
          <cell r="N378" t="str">
            <v>99920</v>
          </cell>
          <cell r="O378" t="str">
            <v>11404</v>
          </cell>
          <cell r="P378" t="str">
            <v>294</v>
          </cell>
          <cell r="Q378" t="str">
            <v>955</v>
          </cell>
          <cell r="R378" t="str">
            <v>INTERCO BILL W/O</v>
          </cell>
          <cell r="S378" t="str">
            <v>PRA</v>
          </cell>
          <cell r="U378" t="str">
            <v>2014-11-30</v>
          </cell>
          <cell r="V378">
            <v>303.64999999999998</v>
          </cell>
          <cell r="W378" t="str">
            <v>UTXECON101</v>
          </cell>
          <cell r="Y378" t="str">
            <v>LEGAL</v>
          </cell>
          <cell r="Z378" t="str">
            <v>ICB3</v>
          </cell>
          <cell r="AB378" t="str">
            <v>ICB</v>
          </cell>
          <cell r="AC378" t="str">
            <v>ICB</v>
          </cell>
          <cell r="AE378" t="str">
            <v>211</v>
          </cell>
          <cell r="AG378" t="str">
            <v>0000101368</v>
          </cell>
        </row>
        <row r="379">
          <cell r="A379" t="str">
            <v>00667241</v>
          </cell>
          <cell r="B379" t="str">
            <v>9554261000</v>
          </cell>
          <cell r="C379" t="str">
            <v>ICB4TARGET0000000270</v>
          </cell>
          <cell r="D379">
            <v>2015</v>
          </cell>
          <cell r="E379">
            <v>3</v>
          </cell>
          <cell r="F379" t="str">
            <v>2015-03-31</v>
          </cell>
          <cell r="G379" t="str">
            <v>PRJ</v>
          </cell>
          <cell r="H379" t="str">
            <v>169</v>
          </cell>
          <cell r="I379" t="str">
            <v>211</v>
          </cell>
          <cell r="K379" t="str">
            <v>000001120</v>
          </cell>
          <cell r="L379" t="str">
            <v>4261000</v>
          </cell>
          <cell r="M379" t="str">
            <v>1113</v>
          </cell>
          <cell r="N379" t="str">
            <v>99920</v>
          </cell>
          <cell r="O379" t="str">
            <v>11404</v>
          </cell>
          <cell r="P379" t="str">
            <v>294</v>
          </cell>
          <cell r="Q379" t="str">
            <v>955</v>
          </cell>
          <cell r="R379" t="str">
            <v>INTERCO BILL W/O</v>
          </cell>
          <cell r="S379" t="str">
            <v>PRA</v>
          </cell>
          <cell r="U379" t="str">
            <v>2015-03-31</v>
          </cell>
          <cell r="V379">
            <v>162.44999999999999</v>
          </cell>
          <cell r="W379" t="str">
            <v>UTXECON201</v>
          </cell>
          <cell r="Y379" t="str">
            <v>LEGAL</v>
          </cell>
          <cell r="Z379" t="str">
            <v>ICB3</v>
          </cell>
          <cell r="AB379" t="str">
            <v>ICB</v>
          </cell>
          <cell r="AC379" t="str">
            <v>ICB</v>
          </cell>
          <cell r="AE379" t="str">
            <v>211</v>
          </cell>
          <cell r="AG379" t="str">
            <v>0000292730</v>
          </cell>
        </row>
        <row r="380">
          <cell r="A380" t="str">
            <v>00646089</v>
          </cell>
          <cell r="B380" t="str">
            <v>9554265004</v>
          </cell>
          <cell r="C380" t="str">
            <v>ICB4TARGET0000000273</v>
          </cell>
          <cell r="D380">
            <v>2014</v>
          </cell>
          <cell r="E380">
            <v>11</v>
          </cell>
          <cell r="F380" t="str">
            <v>2014-11-30</v>
          </cell>
          <cell r="G380" t="str">
            <v>PRJ</v>
          </cell>
          <cell r="H380" t="str">
            <v>169</v>
          </cell>
          <cell r="I380" t="str">
            <v>211</v>
          </cell>
          <cell r="K380" t="str">
            <v>000001120</v>
          </cell>
          <cell r="L380" t="str">
            <v>4265004</v>
          </cell>
          <cell r="M380" t="str">
            <v>1113</v>
          </cell>
          <cell r="N380" t="str">
            <v>99920</v>
          </cell>
          <cell r="O380" t="str">
            <v>11404</v>
          </cell>
          <cell r="P380" t="str">
            <v>294</v>
          </cell>
          <cell r="Q380" t="str">
            <v>955</v>
          </cell>
          <cell r="R380" t="str">
            <v>INTERCO BILL W/O</v>
          </cell>
          <cell r="S380" t="str">
            <v>PRA</v>
          </cell>
          <cell r="U380" t="str">
            <v>2014-11-30</v>
          </cell>
          <cell r="V380">
            <v>39.14</v>
          </cell>
          <cell r="W380" t="str">
            <v>UTXECON201</v>
          </cell>
          <cell r="Y380" t="str">
            <v>LEGAL</v>
          </cell>
          <cell r="Z380" t="str">
            <v>ICB3</v>
          </cell>
          <cell r="AB380" t="str">
            <v>ICB</v>
          </cell>
          <cell r="AC380" t="str">
            <v>ICB</v>
          </cell>
          <cell r="AE380" t="str">
            <v>211</v>
          </cell>
          <cell r="AG380" t="str">
            <v>0000017421</v>
          </cell>
        </row>
        <row r="381">
          <cell r="A381" t="str">
            <v>00648203</v>
          </cell>
          <cell r="B381" t="str">
            <v>9554265004</v>
          </cell>
          <cell r="C381" t="str">
            <v>ICB4TARGET0000000274</v>
          </cell>
          <cell r="D381">
            <v>2014</v>
          </cell>
          <cell r="E381">
            <v>11</v>
          </cell>
          <cell r="F381" t="str">
            <v>2014-11-30</v>
          </cell>
          <cell r="G381" t="str">
            <v>PRJ</v>
          </cell>
          <cell r="H381" t="str">
            <v>169</v>
          </cell>
          <cell r="I381" t="str">
            <v>211</v>
          </cell>
          <cell r="K381" t="str">
            <v>000001120</v>
          </cell>
          <cell r="L381" t="str">
            <v>4265004</v>
          </cell>
          <cell r="M381" t="str">
            <v>1113</v>
          </cell>
          <cell r="N381" t="str">
            <v>99920</v>
          </cell>
          <cell r="O381" t="str">
            <v>11404</v>
          </cell>
          <cell r="P381" t="str">
            <v>294</v>
          </cell>
          <cell r="Q381" t="str">
            <v>955</v>
          </cell>
          <cell r="R381" t="str">
            <v>INTERCO BILL W/O</v>
          </cell>
          <cell r="S381" t="str">
            <v>PRA</v>
          </cell>
          <cell r="U381" t="str">
            <v>2014-11-30</v>
          </cell>
          <cell r="V381">
            <v>48.93</v>
          </cell>
          <cell r="W381" t="str">
            <v>UTXECON201</v>
          </cell>
          <cell r="Y381" t="str">
            <v>LEGAL</v>
          </cell>
          <cell r="Z381" t="str">
            <v>ICB3</v>
          </cell>
          <cell r="AB381" t="str">
            <v>ICB</v>
          </cell>
          <cell r="AC381" t="str">
            <v>ICB</v>
          </cell>
          <cell r="AE381" t="str">
            <v>211</v>
          </cell>
          <cell r="AG381" t="str">
            <v>0000120927</v>
          </cell>
        </row>
        <row r="382">
          <cell r="A382" t="str">
            <v>00648535</v>
          </cell>
          <cell r="B382" t="str">
            <v>9554265004</v>
          </cell>
          <cell r="C382" t="str">
            <v>ICB4TARGET0000000275</v>
          </cell>
          <cell r="D382">
            <v>2014</v>
          </cell>
          <cell r="E382">
            <v>11</v>
          </cell>
          <cell r="F382" t="str">
            <v>2014-11-30</v>
          </cell>
          <cell r="G382" t="str">
            <v>PRJ</v>
          </cell>
          <cell r="H382" t="str">
            <v>169</v>
          </cell>
          <cell r="I382" t="str">
            <v>211</v>
          </cell>
          <cell r="K382" t="str">
            <v>000001120</v>
          </cell>
          <cell r="L382" t="str">
            <v>4265004</v>
          </cell>
          <cell r="M382" t="str">
            <v>1113</v>
          </cell>
          <cell r="N382" t="str">
            <v>99920</v>
          </cell>
          <cell r="O382" t="str">
            <v>11404</v>
          </cell>
          <cell r="P382" t="str">
            <v>294</v>
          </cell>
          <cell r="Q382" t="str">
            <v>955</v>
          </cell>
          <cell r="R382" t="str">
            <v>INTERCO BILL W/O</v>
          </cell>
          <cell r="S382" t="str">
            <v>PRA</v>
          </cell>
          <cell r="U382" t="str">
            <v>2014-11-30</v>
          </cell>
          <cell r="V382">
            <v>313.12</v>
          </cell>
          <cell r="W382" t="str">
            <v>UTXECON201</v>
          </cell>
          <cell r="Y382" t="str">
            <v>LEGAL</v>
          </cell>
          <cell r="Z382" t="str">
            <v>ICB3</v>
          </cell>
          <cell r="AB382" t="str">
            <v>ICB</v>
          </cell>
          <cell r="AC382" t="str">
            <v>ICB</v>
          </cell>
          <cell r="AE382" t="str">
            <v>211</v>
          </cell>
          <cell r="AG382" t="str">
            <v>0000125815</v>
          </cell>
        </row>
        <row r="383">
          <cell r="A383" t="str">
            <v>00635078</v>
          </cell>
          <cell r="B383" t="str">
            <v>9554265002</v>
          </cell>
          <cell r="C383" t="str">
            <v>ICB4TARGET0000000294</v>
          </cell>
          <cell r="D383">
            <v>2014</v>
          </cell>
          <cell r="E383">
            <v>9</v>
          </cell>
          <cell r="F383" t="str">
            <v>2014-09-30</v>
          </cell>
          <cell r="G383" t="str">
            <v>PRJ</v>
          </cell>
          <cell r="H383" t="str">
            <v>169</v>
          </cell>
          <cell r="I383" t="str">
            <v>211</v>
          </cell>
          <cell r="K383" t="str">
            <v>000001120</v>
          </cell>
          <cell r="L383" t="str">
            <v>4265002</v>
          </cell>
          <cell r="M383" t="str">
            <v>1113</v>
          </cell>
          <cell r="N383" t="str">
            <v>99920</v>
          </cell>
          <cell r="O383" t="str">
            <v>11404</v>
          </cell>
          <cell r="P383" t="str">
            <v>294</v>
          </cell>
          <cell r="Q383" t="str">
            <v>955</v>
          </cell>
          <cell r="R383" t="str">
            <v>INTERCO BILL W/O</v>
          </cell>
          <cell r="S383" t="str">
            <v>PRA</v>
          </cell>
          <cell r="U383" t="str">
            <v>2014-09-30</v>
          </cell>
          <cell r="V383">
            <v>1185.74</v>
          </cell>
          <cell r="W383" t="str">
            <v>UTXECON201</v>
          </cell>
          <cell r="Y383" t="str">
            <v>LEGAL</v>
          </cell>
          <cell r="Z383" t="str">
            <v>ICB3</v>
          </cell>
          <cell r="AB383" t="str">
            <v>ICB</v>
          </cell>
          <cell r="AC383" t="str">
            <v>ICB</v>
          </cell>
          <cell r="AE383" t="str">
            <v>211</v>
          </cell>
          <cell r="AG383" t="str">
            <v>0000191055</v>
          </cell>
        </row>
        <row r="384">
          <cell r="A384" t="str">
            <v>00634402</v>
          </cell>
          <cell r="B384" t="str">
            <v>9554265004</v>
          </cell>
          <cell r="C384" t="str">
            <v>ICB4TARGET0000000298</v>
          </cell>
          <cell r="D384">
            <v>2014</v>
          </cell>
          <cell r="E384">
            <v>9</v>
          </cell>
          <cell r="F384" t="str">
            <v>2014-09-30</v>
          </cell>
          <cell r="G384" t="str">
            <v>PRJ</v>
          </cell>
          <cell r="H384" t="str">
            <v>169</v>
          </cell>
          <cell r="I384" t="str">
            <v>211</v>
          </cell>
          <cell r="K384" t="str">
            <v>000001120</v>
          </cell>
          <cell r="L384" t="str">
            <v>4265004</v>
          </cell>
          <cell r="M384" t="str">
            <v>1113</v>
          </cell>
          <cell r="N384" t="str">
            <v>99920</v>
          </cell>
          <cell r="O384" t="str">
            <v>11404</v>
          </cell>
          <cell r="P384" t="str">
            <v>294</v>
          </cell>
          <cell r="Q384" t="str">
            <v>955</v>
          </cell>
          <cell r="R384" t="str">
            <v>INTERCO BILL W/O</v>
          </cell>
          <cell r="S384" t="str">
            <v>PRA</v>
          </cell>
          <cell r="U384" t="str">
            <v>2014-09-30</v>
          </cell>
          <cell r="V384">
            <v>158.1</v>
          </cell>
          <cell r="W384" t="str">
            <v>UTXECON201</v>
          </cell>
          <cell r="Y384" t="str">
            <v>LEGAL</v>
          </cell>
          <cell r="Z384" t="str">
            <v>ICB3</v>
          </cell>
          <cell r="AB384" t="str">
            <v>ICB</v>
          </cell>
          <cell r="AC384" t="str">
            <v>ICB</v>
          </cell>
          <cell r="AE384" t="str">
            <v>211</v>
          </cell>
          <cell r="AG384" t="str">
            <v>0000052445</v>
          </cell>
        </row>
        <row r="385">
          <cell r="A385" t="str">
            <v>00635332</v>
          </cell>
          <cell r="B385" t="str">
            <v>9554265004</v>
          </cell>
          <cell r="C385" t="str">
            <v>ICB4TARGET0000000299</v>
          </cell>
          <cell r="D385">
            <v>2014</v>
          </cell>
          <cell r="E385">
            <v>9</v>
          </cell>
          <cell r="F385" t="str">
            <v>2014-09-30</v>
          </cell>
          <cell r="G385" t="str">
            <v>PRJ</v>
          </cell>
          <cell r="H385" t="str">
            <v>169</v>
          </cell>
          <cell r="I385" t="str">
            <v>211</v>
          </cell>
          <cell r="K385" t="str">
            <v>000001120</v>
          </cell>
          <cell r="L385" t="str">
            <v>4265004</v>
          </cell>
          <cell r="M385" t="str">
            <v>1113</v>
          </cell>
          <cell r="N385" t="str">
            <v>99920</v>
          </cell>
          <cell r="O385" t="str">
            <v>11404</v>
          </cell>
          <cell r="P385" t="str">
            <v>294</v>
          </cell>
          <cell r="Q385" t="str">
            <v>955</v>
          </cell>
          <cell r="R385" t="str">
            <v>INTERCO BILL W/O</v>
          </cell>
          <cell r="S385" t="str">
            <v>PRA</v>
          </cell>
          <cell r="U385" t="str">
            <v>2014-09-30</v>
          </cell>
          <cell r="V385">
            <v>395.25</v>
          </cell>
          <cell r="W385" t="str">
            <v>UTXECON201</v>
          </cell>
          <cell r="Y385" t="str">
            <v>LEGAL</v>
          </cell>
          <cell r="Z385" t="str">
            <v>ICB3</v>
          </cell>
          <cell r="AB385" t="str">
            <v>ICB</v>
          </cell>
          <cell r="AC385" t="str">
            <v>ICB</v>
          </cell>
          <cell r="AE385" t="str">
            <v>211</v>
          </cell>
          <cell r="AG385" t="str">
            <v>0000127007</v>
          </cell>
        </row>
        <row r="386">
          <cell r="A386" t="str">
            <v>00635074</v>
          </cell>
          <cell r="B386" t="str">
            <v>9554265004</v>
          </cell>
          <cell r="C386" t="str">
            <v>ICB4TARGET0000000300</v>
          </cell>
          <cell r="D386">
            <v>2014</v>
          </cell>
          <cell r="E386">
            <v>9</v>
          </cell>
          <cell r="F386" t="str">
            <v>2014-09-30</v>
          </cell>
          <cell r="G386" t="str">
            <v>PRJ</v>
          </cell>
          <cell r="H386" t="str">
            <v>169</v>
          </cell>
          <cell r="I386" t="str">
            <v>211</v>
          </cell>
          <cell r="K386" t="str">
            <v>000001120</v>
          </cell>
          <cell r="L386" t="str">
            <v>4265004</v>
          </cell>
          <cell r="M386" t="str">
            <v>1113</v>
          </cell>
          <cell r="N386" t="str">
            <v>99920</v>
          </cell>
          <cell r="O386" t="str">
            <v>11404</v>
          </cell>
          <cell r="P386" t="str">
            <v>294</v>
          </cell>
          <cell r="Q386" t="str">
            <v>955</v>
          </cell>
          <cell r="R386" t="str">
            <v>INTERCO BILL W/O</v>
          </cell>
          <cell r="S386" t="str">
            <v>PRA</v>
          </cell>
          <cell r="U386" t="str">
            <v>2014-09-30</v>
          </cell>
          <cell r="V386">
            <v>395.25</v>
          </cell>
          <cell r="W386" t="str">
            <v>UTXECON201</v>
          </cell>
          <cell r="Y386" t="str">
            <v>LEGAL</v>
          </cell>
          <cell r="Z386" t="str">
            <v>ICB3</v>
          </cell>
          <cell r="AB386" t="str">
            <v>ICB</v>
          </cell>
          <cell r="AC386" t="str">
            <v>ICB</v>
          </cell>
          <cell r="AE386" t="str">
            <v>211</v>
          </cell>
          <cell r="AG386" t="str">
            <v>0000142834</v>
          </cell>
        </row>
        <row r="387">
          <cell r="A387" t="str">
            <v>00678822</v>
          </cell>
          <cell r="B387" t="str">
            <v>9554265004</v>
          </cell>
          <cell r="C387" t="str">
            <v>ICB4TARGET0000000329</v>
          </cell>
          <cell r="D387">
            <v>2015</v>
          </cell>
          <cell r="E387">
            <v>5</v>
          </cell>
          <cell r="F387" t="str">
            <v>2015-05-31</v>
          </cell>
          <cell r="G387" t="str">
            <v>PRJ</v>
          </cell>
          <cell r="H387" t="str">
            <v>169</v>
          </cell>
          <cell r="I387" t="str">
            <v>211</v>
          </cell>
          <cell r="K387" t="str">
            <v>000001120</v>
          </cell>
          <cell r="L387" t="str">
            <v>4265004</v>
          </cell>
          <cell r="M387" t="str">
            <v>1585</v>
          </cell>
          <cell r="N387" t="str">
            <v>99920</v>
          </cell>
          <cell r="O387" t="str">
            <v>11404</v>
          </cell>
          <cell r="P387" t="str">
            <v>294</v>
          </cell>
          <cell r="Q387" t="str">
            <v>955</v>
          </cell>
          <cell r="R387" t="str">
            <v>INTERCO BILL W/O</v>
          </cell>
          <cell r="S387" t="str">
            <v>PRA</v>
          </cell>
          <cell r="U387" t="str">
            <v>2015-05-31</v>
          </cell>
          <cell r="V387">
            <v>3173.66</v>
          </cell>
          <cell r="W387" t="str">
            <v>UTXECON101</v>
          </cell>
          <cell r="Y387" t="str">
            <v>LEGAL</v>
          </cell>
          <cell r="Z387" t="str">
            <v>ICB3</v>
          </cell>
          <cell r="AB387" t="str">
            <v>ICB</v>
          </cell>
          <cell r="AC387" t="str">
            <v>ICB</v>
          </cell>
          <cell r="AE387" t="str">
            <v>211</v>
          </cell>
          <cell r="AG387" t="str">
            <v>0000101369</v>
          </cell>
        </row>
        <row r="388">
          <cell r="A388" t="str">
            <v>00675398</v>
          </cell>
          <cell r="B388" t="str">
            <v>9554265004</v>
          </cell>
          <cell r="C388" t="str">
            <v>ICB4TARGET0000000332</v>
          </cell>
          <cell r="D388">
            <v>2015</v>
          </cell>
          <cell r="E388">
            <v>5</v>
          </cell>
          <cell r="F388" t="str">
            <v>2015-05-31</v>
          </cell>
          <cell r="G388" t="str">
            <v>PRJ</v>
          </cell>
          <cell r="H388" t="str">
            <v>169</v>
          </cell>
          <cell r="I388" t="str">
            <v>211</v>
          </cell>
          <cell r="K388" t="str">
            <v>000001120</v>
          </cell>
          <cell r="L388" t="str">
            <v>4265004</v>
          </cell>
          <cell r="M388" t="str">
            <v>1113</v>
          </cell>
          <cell r="N388" t="str">
            <v>99920</v>
          </cell>
          <cell r="O388" t="str">
            <v>11404</v>
          </cell>
          <cell r="P388" t="str">
            <v>294</v>
          </cell>
          <cell r="Q388" t="str">
            <v>955</v>
          </cell>
          <cell r="R388" t="str">
            <v>INTERCO BILL W/O</v>
          </cell>
          <cell r="S388" t="str">
            <v>PRA</v>
          </cell>
          <cell r="U388" t="str">
            <v>2015-05-31</v>
          </cell>
          <cell r="V388">
            <v>405.56</v>
          </cell>
          <cell r="W388" t="str">
            <v>UTXECON201</v>
          </cell>
          <cell r="Y388" t="str">
            <v>LEGAL</v>
          </cell>
          <cell r="Z388" t="str">
            <v>ICB3</v>
          </cell>
          <cell r="AB388" t="str">
            <v>ICB</v>
          </cell>
          <cell r="AC388" t="str">
            <v>ICB</v>
          </cell>
          <cell r="AE388" t="str">
            <v>211</v>
          </cell>
          <cell r="AG388" t="str">
            <v>0000140043</v>
          </cell>
        </row>
        <row r="389">
          <cell r="A389" t="str">
            <v>00679263</v>
          </cell>
          <cell r="B389" t="str">
            <v>9554265004</v>
          </cell>
          <cell r="C389" t="str">
            <v>ICB4TARGET0000000333</v>
          </cell>
          <cell r="D389">
            <v>2015</v>
          </cell>
          <cell r="E389">
            <v>5</v>
          </cell>
          <cell r="F389" t="str">
            <v>2015-05-31</v>
          </cell>
          <cell r="G389" t="str">
            <v>PRJ</v>
          </cell>
          <cell r="H389" t="str">
            <v>169</v>
          </cell>
          <cell r="I389" t="str">
            <v>211</v>
          </cell>
          <cell r="K389" t="str">
            <v>000001120</v>
          </cell>
          <cell r="L389" t="str">
            <v>4265004</v>
          </cell>
          <cell r="M389" t="str">
            <v>1113</v>
          </cell>
          <cell r="N389" t="str">
            <v>99920</v>
          </cell>
          <cell r="O389" t="str">
            <v>11404</v>
          </cell>
          <cell r="P389" t="str">
            <v>294</v>
          </cell>
          <cell r="Q389" t="str">
            <v>955</v>
          </cell>
          <cell r="R389" t="str">
            <v>INTERCO BILL W/O</v>
          </cell>
          <cell r="S389" t="str">
            <v>PRA</v>
          </cell>
          <cell r="U389" t="str">
            <v>2015-05-31</v>
          </cell>
          <cell r="V389">
            <v>405.56</v>
          </cell>
          <cell r="W389" t="str">
            <v>UTXECON201</v>
          </cell>
          <cell r="Y389" t="str">
            <v>LEGAL</v>
          </cell>
          <cell r="Z389" t="str">
            <v>ICB3</v>
          </cell>
          <cell r="AB389" t="str">
            <v>ICB</v>
          </cell>
          <cell r="AC389" t="str">
            <v>ICB</v>
          </cell>
          <cell r="AE389" t="str">
            <v>211</v>
          </cell>
          <cell r="AG389" t="str">
            <v>0000294483</v>
          </cell>
        </row>
        <row r="390">
          <cell r="A390" t="str">
            <v>00652656</v>
          </cell>
          <cell r="B390" t="str">
            <v>9554265004</v>
          </cell>
          <cell r="C390" t="str">
            <v>ICB4TARGET0000000346</v>
          </cell>
          <cell r="D390">
            <v>2014</v>
          </cell>
          <cell r="E390">
            <v>12</v>
          </cell>
          <cell r="F390" t="str">
            <v>2014-12-31</v>
          </cell>
          <cell r="G390" t="str">
            <v>PRJ</v>
          </cell>
          <cell r="H390" t="str">
            <v>169</v>
          </cell>
          <cell r="I390" t="str">
            <v>211</v>
          </cell>
          <cell r="K390" t="str">
            <v>000001120</v>
          </cell>
          <cell r="L390" t="str">
            <v>4265004</v>
          </cell>
          <cell r="M390" t="str">
            <v>1585</v>
          </cell>
          <cell r="N390" t="str">
            <v>99920</v>
          </cell>
          <cell r="O390" t="str">
            <v>11404</v>
          </cell>
          <cell r="P390" t="str">
            <v>294</v>
          </cell>
          <cell r="Q390" t="str">
            <v>955</v>
          </cell>
          <cell r="R390" t="str">
            <v>INTERCO BILL W/O</v>
          </cell>
          <cell r="S390" t="str">
            <v>PRA</v>
          </cell>
          <cell r="U390" t="str">
            <v>2014-12-31</v>
          </cell>
          <cell r="V390">
            <v>3795.66</v>
          </cell>
          <cell r="W390" t="str">
            <v>UTXECON101</v>
          </cell>
          <cell r="Y390" t="str">
            <v>LEGAL</v>
          </cell>
          <cell r="Z390" t="str">
            <v>ICB3</v>
          </cell>
          <cell r="AB390" t="str">
            <v>ICB</v>
          </cell>
          <cell r="AC390" t="str">
            <v>ICB</v>
          </cell>
          <cell r="AE390" t="str">
            <v>211</v>
          </cell>
          <cell r="AG390" t="str">
            <v>0000101369</v>
          </cell>
        </row>
        <row r="391">
          <cell r="A391" t="str">
            <v>00652657</v>
          </cell>
          <cell r="B391" t="str">
            <v>9554265004</v>
          </cell>
          <cell r="C391" t="str">
            <v>ICB4TARGET0000000349</v>
          </cell>
          <cell r="D391">
            <v>2014</v>
          </cell>
          <cell r="E391">
            <v>12</v>
          </cell>
          <cell r="F391" t="str">
            <v>2014-12-31</v>
          </cell>
          <cell r="G391" t="str">
            <v>PRJ</v>
          </cell>
          <cell r="H391" t="str">
            <v>169</v>
          </cell>
          <cell r="I391" t="str">
            <v>211</v>
          </cell>
          <cell r="K391" t="str">
            <v>000001120</v>
          </cell>
          <cell r="L391" t="str">
            <v>4265004</v>
          </cell>
          <cell r="M391" t="str">
            <v>1113</v>
          </cell>
          <cell r="N391" t="str">
            <v>99920</v>
          </cell>
          <cell r="O391" t="str">
            <v>11404</v>
          </cell>
          <cell r="P391" t="str">
            <v>294</v>
          </cell>
          <cell r="Q391" t="str">
            <v>955</v>
          </cell>
          <cell r="R391" t="str">
            <v>INTERCO BILL W/O</v>
          </cell>
          <cell r="S391" t="str">
            <v>PRA</v>
          </cell>
          <cell r="U391" t="str">
            <v>2014-12-31</v>
          </cell>
          <cell r="V391">
            <v>1957.01</v>
          </cell>
          <cell r="W391" t="str">
            <v>UTXECON201</v>
          </cell>
          <cell r="Y391" t="str">
            <v>LEGAL</v>
          </cell>
          <cell r="Z391" t="str">
            <v>ICB3</v>
          </cell>
          <cell r="AB391" t="str">
            <v>ICB</v>
          </cell>
          <cell r="AC391" t="str">
            <v>ICB</v>
          </cell>
          <cell r="AE391" t="str">
            <v>211</v>
          </cell>
          <cell r="AG391" t="str">
            <v>0000114836</v>
          </cell>
        </row>
        <row r="392">
          <cell r="A392" t="str">
            <v>00673096</v>
          </cell>
          <cell r="B392" t="str">
            <v>9554265004</v>
          </cell>
          <cell r="C392" t="str">
            <v>ICB4TARGET0000000394</v>
          </cell>
          <cell r="D392">
            <v>2015</v>
          </cell>
          <cell r="E392">
            <v>4</v>
          </cell>
          <cell r="F392" t="str">
            <v>2015-04-30</v>
          </cell>
          <cell r="G392" t="str">
            <v>PRJ</v>
          </cell>
          <cell r="H392" t="str">
            <v>169</v>
          </cell>
          <cell r="I392" t="str">
            <v>211</v>
          </cell>
          <cell r="K392" t="str">
            <v>000001120</v>
          </cell>
          <cell r="L392" t="str">
            <v>4265004</v>
          </cell>
          <cell r="M392" t="str">
            <v>1585</v>
          </cell>
          <cell r="N392" t="str">
            <v>99920</v>
          </cell>
          <cell r="O392" t="str">
            <v>11404</v>
          </cell>
          <cell r="P392" t="str">
            <v>294</v>
          </cell>
          <cell r="Q392" t="str">
            <v>955</v>
          </cell>
          <cell r="R392" t="str">
            <v>INTERCO BILL W/O</v>
          </cell>
          <cell r="S392" t="str">
            <v>PRA</v>
          </cell>
          <cell r="U392" t="str">
            <v>2015-04-30</v>
          </cell>
          <cell r="V392">
            <v>476.05</v>
          </cell>
          <cell r="W392" t="str">
            <v>UTXECON101</v>
          </cell>
          <cell r="Y392" t="str">
            <v>LEGAL</v>
          </cell>
          <cell r="Z392" t="str">
            <v>ICB3</v>
          </cell>
          <cell r="AB392" t="str">
            <v>ICB</v>
          </cell>
          <cell r="AC392" t="str">
            <v>ICB</v>
          </cell>
          <cell r="AE392" t="str">
            <v>211</v>
          </cell>
          <cell r="AG392" t="str">
            <v>0000098369</v>
          </cell>
        </row>
        <row r="393">
          <cell r="A393" t="str">
            <v>00672834</v>
          </cell>
          <cell r="B393" t="str">
            <v>9554265004</v>
          </cell>
          <cell r="C393" t="str">
            <v>ICB4TARGET0000000397</v>
          </cell>
          <cell r="D393">
            <v>2015</v>
          </cell>
          <cell r="E393">
            <v>4</v>
          </cell>
          <cell r="F393" t="str">
            <v>2015-04-30</v>
          </cell>
          <cell r="G393" t="str">
            <v>PRJ</v>
          </cell>
          <cell r="H393" t="str">
            <v>169</v>
          </cell>
          <cell r="I393" t="str">
            <v>211</v>
          </cell>
          <cell r="K393" t="str">
            <v>000001120</v>
          </cell>
          <cell r="L393" t="str">
            <v>4265004</v>
          </cell>
          <cell r="M393" t="str">
            <v>1113</v>
          </cell>
          <cell r="N393" t="str">
            <v>99920</v>
          </cell>
          <cell r="O393" t="str">
            <v>11404</v>
          </cell>
          <cell r="P393" t="str">
            <v>294</v>
          </cell>
          <cell r="Q393" t="str">
            <v>955</v>
          </cell>
          <cell r="R393" t="str">
            <v>INTERCO BILL W/O</v>
          </cell>
          <cell r="S393" t="str">
            <v>PRA</v>
          </cell>
          <cell r="U393" t="str">
            <v>2015-04-30</v>
          </cell>
          <cell r="V393">
            <v>40.56</v>
          </cell>
          <cell r="W393" t="str">
            <v>UTXECON201</v>
          </cell>
          <cell r="Y393" t="str">
            <v>LEGAL</v>
          </cell>
          <cell r="Z393" t="str">
            <v>ICB3</v>
          </cell>
          <cell r="AB393" t="str">
            <v>ICB</v>
          </cell>
          <cell r="AC393" t="str">
            <v>ICB</v>
          </cell>
          <cell r="AE393" t="str">
            <v>211</v>
          </cell>
          <cell r="AG393" t="str">
            <v>0000038852</v>
          </cell>
        </row>
        <row r="394">
          <cell r="A394" t="str">
            <v>00672835</v>
          </cell>
          <cell r="B394" t="str">
            <v>9554265004</v>
          </cell>
          <cell r="C394" t="str">
            <v>ICB4TARGET0000000398</v>
          </cell>
          <cell r="D394">
            <v>2015</v>
          </cell>
          <cell r="E394">
            <v>4</v>
          </cell>
          <cell r="F394" t="str">
            <v>2015-04-30</v>
          </cell>
          <cell r="G394" t="str">
            <v>PRJ</v>
          </cell>
          <cell r="H394" t="str">
            <v>169</v>
          </cell>
          <cell r="I394" t="str">
            <v>211</v>
          </cell>
          <cell r="K394" t="str">
            <v>000001120</v>
          </cell>
          <cell r="L394" t="str">
            <v>4265004</v>
          </cell>
          <cell r="M394" t="str">
            <v>1113</v>
          </cell>
          <cell r="N394" t="str">
            <v>99920</v>
          </cell>
          <cell r="O394" t="str">
            <v>11404</v>
          </cell>
          <cell r="P394" t="str">
            <v>294</v>
          </cell>
          <cell r="Q394" t="str">
            <v>955</v>
          </cell>
          <cell r="R394" t="str">
            <v>INTERCO BILL W/O</v>
          </cell>
          <cell r="S394" t="str">
            <v>PRA</v>
          </cell>
          <cell r="U394" t="str">
            <v>2015-04-30</v>
          </cell>
          <cell r="V394">
            <v>20.28</v>
          </cell>
          <cell r="W394" t="str">
            <v>UTXECON201</v>
          </cell>
          <cell r="Y394" t="str">
            <v>LEGAL</v>
          </cell>
          <cell r="Z394" t="str">
            <v>ICB3</v>
          </cell>
          <cell r="AB394" t="str">
            <v>ICB</v>
          </cell>
          <cell r="AC394" t="str">
            <v>ICB</v>
          </cell>
          <cell r="AE394" t="str">
            <v>211</v>
          </cell>
          <cell r="AG394" t="str">
            <v>0000120927</v>
          </cell>
        </row>
        <row r="395">
          <cell r="A395" t="str">
            <v>00661972</v>
          </cell>
          <cell r="B395" t="str">
            <v>9554265004</v>
          </cell>
          <cell r="C395" t="str">
            <v>ICB4TARGET0000000399</v>
          </cell>
          <cell r="D395">
            <v>2015</v>
          </cell>
          <cell r="E395">
            <v>2</v>
          </cell>
          <cell r="F395" t="str">
            <v>2015-02-28</v>
          </cell>
          <cell r="G395" t="str">
            <v>PRJ</v>
          </cell>
          <cell r="H395" t="str">
            <v>169</v>
          </cell>
          <cell r="I395" t="str">
            <v>211</v>
          </cell>
          <cell r="K395" t="str">
            <v>000001120</v>
          </cell>
          <cell r="L395" t="str">
            <v>4265004</v>
          </cell>
          <cell r="M395" t="str">
            <v>1113</v>
          </cell>
          <cell r="N395" t="str">
            <v>99920</v>
          </cell>
          <cell r="O395" t="str">
            <v>11404</v>
          </cell>
          <cell r="P395" t="str">
            <v>294</v>
          </cell>
          <cell r="Q395" t="str">
            <v>955</v>
          </cell>
          <cell r="R395" t="str">
            <v>INTERCO BILL W/O</v>
          </cell>
          <cell r="S395" t="str">
            <v>PRA</v>
          </cell>
          <cell r="U395" t="str">
            <v>2015-02-28</v>
          </cell>
          <cell r="V395">
            <v>40.61</v>
          </cell>
          <cell r="W395" t="str">
            <v>UTXECON201</v>
          </cell>
          <cell r="Y395" t="str">
            <v>LEGAL</v>
          </cell>
          <cell r="Z395" t="str">
            <v>ICB3</v>
          </cell>
          <cell r="AB395" t="str">
            <v>ICB</v>
          </cell>
          <cell r="AC395" t="str">
            <v>ICB</v>
          </cell>
          <cell r="AE395" t="str">
            <v>211</v>
          </cell>
          <cell r="AG395" t="str">
            <v>0000017421</v>
          </cell>
        </row>
        <row r="396">
          <cell r="A396" t="str">
            <v>00672840</v>
          </cell>
          <cell r="B396" t="str">
            <v>9554265004</v>
          </cell>
          <cell r="C396" t="str">
            <v>ICB4TARGET0000000399</v>
          </cell>
          <cell r="D396">
            <v>2015</v>
          </cell>
          <cell r="E396">
            <v>4</v>
          </cell>
          <cell r="F396" t="str">
            <v>2015-04-30</v>
          </cell>
          <cell r="G396" t="str">
            <v>PRJ</v>
          </cell>
          <cell r="H396" t="str">
            <v>169</v>
          </cell>
          <cell r="I396" t="str">
            <v>211</v>
          </cell>
          <cell r="K396" t="str">
            <v>000001120</v>
          </cell>
          <cell r="L396" t="str">
            <v>4265004</v>
          </cell>
          <cell r="M396" t="str">
            <v>1113</v>
          </cell>
          <cell r="N396" t="str">
            <v>99920</v>
          </cell>
          <cell r="O396" t="str">
            <v>11404</v>
          </cell>
          <cell r="P396" t="str">
            <v>294</v>
          </cell>
          <cell r="Q396" t="str">
            <v>955</v>
          </cell>
          <cell r="R396" t="str">
            <v>INTERCO BILL W/O</v>
          </cell>
          <cell r="S396" t="str">
            <v>PRA</v>
          </cell>
          <cell r="U396" t="str">
            <v>2015-04-30</v>
          </cell>
          <cell r="V396">
            <v>336.62</v>
          </cell>
          <cell r="W396" t="str">
            <v>UTXECON201</v>
          </cell>
          <cell r="Y396" t="str">
            <v>LEGAL</v>
          </cell>
          <cell r="Z396" t="str">
            <v>ICB3</v>
          </cell>
          <cell r="AB396" t="str">
            <v>ICB</v>
          </cell>
          <cell r="AC396" t="str">
            <v>ICB</v>
          </cell>
          <cell r="AE396" t="str">
            <v>211</v>
          </cell>
          <cell r="AG396" t="str">
            <v>0000135545</v>
          </cell>
        </row>
        <row r="397">
          <cell r="A397" t="str">
            <v>00661973</v>
          </cell>
          <cell r="B397" t="str">
            <v>9554265004</v>
          </cell>
          <cell r="C397" t="str">
            <v>ICB4TARGET0000000400</v>
          </cell>
          <cell r="D397">
            <v>2015</v>
          </cell>
          <cell r="E397">
            <v>2</v>
          </cell>
          <cell r="F397" t="str">
            <v>2015-02-28</v>
          </cell>
          <cell r="G397" t="str">
            <v>PRJ</v>
          </cell>
          <cell r="H397" t="str">
            <v>169</v>
          </cell>
          <cell r="I397" t="str">
            <v>211</v>
          </cell>
          <cell r="K397" t="str">
            <v>000001120</v>
          </cell>
          <cell r="L397" t="str">
            <v>4265004</v>
          </cell>
          <cell r="M397" t="str">
            <v>1113</v>
          </cell>
          <cell r="N397" t="str">
            <v>99920</v>
          </cell>
          <cell r="O397" t="str">
            <v>11404</v>
          </cell>
          <cell r="P397" t="str">
            <v>294</v>
          </cell>
          <cell r="Q397" t="str">
            <v>955</v>
          </cell>
          <cell r="R397" t="str">
            <v>INTERCO BILL W/O</v>
          </cell>
          <cell r="S397" t="str">
            <v>PRA</v>
          </cell>
          <cell r="U397" t="str">
            <v>2015-02-28</v>
          </cell>
          <cell r="V397">
            <v>81.23</v>
          </cell>
          <cell r="W397" t="str">
            <v>UTXECON201</v>
          </cell>
          <cell r="Y397" t="str">
            <v>LEGAL</v>
          </cell>
          <cell r="Z397" t="str">
            <v>ICB3</v>
          </cell>
          <cell r="AB397" t="str">
            <v>ICB</v>
          </cell>
          <cell r="AC397" t="str">
            <v>ICB</v>
          </cell>
          <cell r="AE397" t="str">
            <v>211</v>
          </cell>
          <cell r="AG397" t="str">
            <v>0000017421</v>
          </cell>
        </row>
        <row r="398">
          <cell r="A398" t="str">
            <v>00673082</v>
          </cell>
          <cell r="B398" t="str">
            <v>9554265004</v>
          </cell>
          <cell r="C398" t="str">
            <v>ICB4TARGET0000000400</v>
          </cell>
          <cell r="D398">
            <v>2015</v>
          </cell>
          <cell r="E398">
            <v>4</v>
          </cell>
          <cell r="F398" t="str">
            <v>2015-04-30</v>
          </cell>
          <cell r="G398" t="str">
            <v>PRJ</v>
          </cell>
          <cell r="H398" t="str">
            <v>169</v>
          </cell>
          <cell r="I398" t="str">
            <v>211</v>
          </cell>
          <cell r="K398" t="str">
            <v>000001120</v>
          </cell>
          <cell r="L398" t="str">
            <v>4265004</v>
          </cell>
          <cell r="M398" t="str">
            <v>1113</v>
          </cell>
          <cell r="N398" t="str">
            <v>99920</v>
          </cell>
          <cell r="O398" t="str">
            <v>11404</v>
          </cell>
          <cell r="P398" t="str">
            <v>294</v>
          </cell>
          <cell r="Q398" t="str">
            <v>955</v>
          </cell>
          <cell r="R398" t="str">
            <v>INTERCO BILL W/O</v>
          </cell>
          <cell r="S398" t="str">
            <v>PRA</v>
          </cell>
          <cell r="U398" t="str">
            <v>2015-04-30</v>
          </cell>
          <cell r="V398">
            <v>405.56</v>
          </cell>
          <cell r="W398" t="str">
            <v>UTXECON201</v>
          </cell>
          <cell r="Y398" t="str">
            <v>LEGAL</v>
          </cell>
          <cell r="Z398" t="str">
            <v>ICB3</v>
          </cell>
          <cell r="AB398" t="str">
            <v>ICB</v>
          </cell>
          <cell r="AC398" t="str">
            <v>ICB</v>
          </cell>
          <cell r="AE398" t="str">
            <v>211</v>
          </cell>
          <cell r="AG398" t="str">
            <v>0000136845</v>
          </cell>
        </row>
        <row r="399">
          <cell r="A399" t="str">
            <v>00664465</v>
          </cell>
          <cell r="B399" t="str">
            <v>9554265004</v>
          </cell>
          <cell r="C399" t="str">
            <v>ICB4TARGET0000000401</v>
          </cell>
          <cell r="D399">
            <v>2015</v>
          </cell>
          <cell r="E399">
            <v>2</v>
          </cell>
          <cell r="F399" t="str">
            <v>2015-02-28</v>
          </cell>
          <cell r="G399" t="str">
            <v>PRJ</v>
          </cell>
          <cell r="H399" t="str">
            <v>169</v>
          </cell>
          <cell r="I399" t="str">
            <v>211</v>
          </cell>
          <cell r="K399" t="str">
            <v>000001120</v>
          </cell>
          <cell r="L399" t="str">
            <v>4265004</v>
          </cell>
          <cell r="M399" t="str">
            <v>1113</v>
          </cell>
          <cell r="N399" t="str">
            <v>99920</v>
          </cell>
          <cell r="O399" t="str">
            <v>11404</v>
          </cell>
          <cell r="P399" t="str">
            <v>294</v>
          </cell>
          <cell r="Q399" t="str">
            <v>955</v>
          </cell>
          <cell r="R399" t="str">
            <v>INTERCO BILL W/O</v>
          </cell>
          <cell r="S399" t="str">
            <v>PRA</v>
          </cell>
          <cell r="U399" t="str">
            <v>2015-02-28</v>
          </cell>
          <cell r="V399">
            <v>507.66</v>
          </cell>
          <cell r="W399" t="str">
            <v>UTXECON201</v>
          </cell>
          <cell r="Y399" t="str">
            <v>LEGAL</v>
          </cell>
          <cell r="Z399" t="str">
            <v>ICB3</v>
          </cell>
          <cell r="AB399" t="str">
            <v>ICB</v>
          </cell>
          <cell r="AC399" t="str">
            <v>ICB</v>
          </cell>
          <cell r="AE399" t="str">
            <v>211</v>
          </cell>
          <cell r="AG399" t="str">
            <v>0000096605</v>
          </cell>
        </row>
        <row r="400">
          <cell r="A400" t="str">
            <v>00672830</v>
          </cell>
          <cell r="B400" t="str">
            <v>9554265004</v>
          </cell>
          <cell r="C400" t="str">
            <v>ICB4TARGET0000000401</v>
          </cell>
          <cell r="D400">
            <v>2015</v>
          </cell>
          <cell r="E400">
            <v>4</v>
          </cell>
          <cell r="F400" t="str">
            <v>2015-04-30</v>
          </cell>
          <cell r="G400" t="str">
            <v>PRJ</v>
          </cell>
          <cell r="H400" t="str">
            <v>169</v>
          </cell>
          <cell r="I400" t="str">
            <v>211</v>
          </cell>
          <cell r="K400" t="str">
            <v>000001120</v>
          </cell>
          <cell r="L400" t="str">
            <v>4265004</v>
          </cell>
          <cell r="M400" t="str">
            <v>1113</v>
          </cell>
          <cell r="N400" t="str">
            <v>99920</v>
          </cell>
          <cell r="O400" t="str">
            <v>11404</v>
          </cell>
          <cell r="P400" t="str">
            <v>294</v>
          </cell>
          <cell r="Q400" t="str">
            <v>955</v>
          </cell>
          <cell r="R400" t="str">
            <v>INTERCO BILL W/O</v>
          </cell>
          <cell r="S400" t="str">
            <v>PRA</v>
          </cell>
          <cell r="U400" t="str">
            <v>2015-04-30</v>
          </cell>
          <cell r="V400">
            <v>97.33</v>
          </cell>
          <cell r="W400" t="str">
            <v>UTXECON201</v>
          </cell>
          <cell r="Y400" t="str">
            <v>LEGAL</v>
          </cell>
          <cell r="Z400" t="str">
            <v>ICB3</v>
          </cell>
          <cell r="AB400" t="str">
            <v>ICB</v>
          </cell>
          <cell r="AC400" t="str">
            <v>ICB</v>
          </cell>
          <cell r="AE400" t="str">
            <v>211</v>
          </cell>
          <cell r="AG400" t="str">
            <v>0000140418</v>
          </cell>
        </row>
        <row r="401">
          <cell r="A401" t="str">
            <v>00664460</v>
          </cell>
          <cell r="B401" t="str">
            <v>9554265004</v>
          </cell>
          <cell r="C401" t="str">
            <v>ICB4TARGET0000000402</v>
          </cell>
          <cell r="D401">
            <v>2015</v>
          </cell>
          <cell r="E401">
            <v>2</v>
          </cell>
          <cell r="F401" t="str">
            <v>2015-02-28</v>
          </cell>
          <cell r="G401" t="str">
            <v>PRJ</v>
          </cell>
          <cell r="H401" t="str">
            <v>169</v>
          </cell>
          <cell r="I401" t="str">
            <v>211</v>
          </cell>
          <cell r="K401" t="str">
            <v>000001120</v>
          </cell>
          <cell r="L401" t="str">
            <v>4265004</v>
          </cell>
          <cell r="M401" t="str">
            <v>1113</v>
          </cell>
          <cell r="N401" t="str">
            <v>99920</v>
          </cell>
          <cell r="O401" t="str">
            <v>11404</v>
          </cell>
          <cell r="P401" t="str">
            <v>294</v>
          </cell>
          <cell r="Q401" t="str">
            <v>955</v>
          </cell>
          <cell r="R401" t="str">
            <v>INTERCO BILL W/O</v>
          </cell>
          <cell r="S401" t="str">
            <v>PRA</v>
          </cell>
          <cell r="U401" t="str">
            <v>2015-02-28</v>
          </cell>
          <cell r="V401">
            <v>609.19000000000005</v>
          </cell>
          <cell r="W401" t="str">
            <v>UTXECON201</v>
          </cell>
          <cell r="Y401" t="str">
            <v>LEGAL</v>
          </cell>
          <cell r="Z401" t="str">
            <v>ICB3</v>
          </cell>
          <cell r="AB401" t="str">
            <v>ICB</v>
          </cell>
          <cell r="AC401" t="str">
            <v>ICB</v>
          </cell>
          <cell r="AE401" t="str">
            <v>211</v>
          </cell>
          <cell r="AG401" t="str">
            <v>0000126823</v>
          </cell>
        </row>
        <row r="402">
          <cell r="A402" t="str">
            <v>00673085</v>
          </cell>
          <cell r="B402" t="str">
            <v>9554265004</v>
          </cell>
          <cell r="C402" t="str">
            <v>ICB4TARGET0000000402</v>
          </cell>
          <cell r="D402">
            <v>2015</v>
          </cell>
          <cell r="E402">
            <v>4</v>
          </cell>
          <cell r="F402" t="str">
            <v>2015-04-30</v>
          </cell>
          <cell r="G402" t="str">
            <v>PRJ</v>
          </cell>
          <cell r="H402" t="str">
            <v>169</v>
          </cell>
          <cell r="I402" t="str">
            <v>211</v>
          </cell>
          <cell r="K402" t="str">
            <v>000001120</v>
          </cell>
          <cell r="L402" t="str">
            <v>4265004</v>
          </cell>
          <cell r="M402" t="str">
            <v>1113</v>
          </cell>
          <cell r="N402" t="str">
            <v>99920</v>
          </cell>
          <cell r="O402" t="str">
            <v>11404</v>
          </cell>
          <cell r="P402" t="str">
            <v>294</v>
          </cell>
          <cell r="Q402" t="str">
            <v>955</v>
          </cell>
          <cell r="R402" t="str">
            <v>INTERCO BILL W/O</v>
          </cell>
          <cell r="S402" t="str">
            <v>PRA</v>
          </cell>
          <cell r="U402" t="str">
            <v>2015-04-30</v>
          </cell>
          <cell r="V402">
            <v>202.78</v>
          </cell>
          <cell r="W402" t="str">
            <v>UTXECON201</v>
          </cell>
          <cell r="Y402" t="str">
            <v>LEGAL</v>
          </cell>
          <cell r="Z402" t="str">
            <v>ICB3</v>
          </cell>
          <cell r="AB402" t="str">
            <v>ICB</v>
          </cell>
          <cell r="AC402" t="str">
            <v>ICB</v>
          </cell>
          <cell r="AE402" t="str">
            <v>211</v>
          </cell>
          <cell r="AG402" t="str">
            <v>0000167024</v>
          </cell>
        </row>
        <row r="403">
          <cell r="A403" t="str">
            <v>00667121</v>
          </cell>
          <cell r="B403" t="str">
            <v>9554265004</v>
          </cell>
          <cell r="C403" t="str">
            <v>ICB4TARGET0000000416</v>
          </cell>
          <cell r="D403">
            <v>2015</v>
          </cell>
          <cell r="E403">
            <v>3</v>
          </cell>
          <cell r="F403" t="str">
            <v>2015-03-31</v>
          </cell>
          <cell r="G403" t="str">
            <v>PRJ</v>
          </cell>
          <cell r="H403" t="str">
            <v>169</v>
          </cell>
          <cell r="I403" t="str">
            <v>211</v>
          </cell>
          <cell r="K403" t="str">
            <v>000001120</v>
          </cell>
          <cell r="L403" t="str">
            <v>4265004</v>
          </cell>
          <cell r="M403" t="str">
            <v>1113</v>
          </cell>
          <cell r="N403" t="str">
            <v>99920</v>
          </cell>
          <cell r="O403" t="str">
            <v>11404</v>
          </cell>
          <cell r="P403" t="str">
            <v>294</v>
          </cell>
          <cell r="Q403" t="str">
            <v>955</v>
          </cell>
          <cell r="R403" t="str">
            <v>INTERCO BILL W/O</v>
          </cell>
          <cell r="S403" t="str">
            <v>PRA</v>
          </cell>
          <cell r="U403" t="str">
            <v>2015-03-31</v>
          </cell>
          <cell r="V403">
            <v>203.07</v>
          </cell>
          <cell r="W403" t="str">
            <v>UTXECON201</v>
          </cell>
          <cell r="Y403" t="str">
            <v>LEGAL</v>
          </cell>
          <cell r="Z403" t="str">
            <v>ICB3</v>
          </cell>
          <cell r="AB403" t="str">
            <v>ICB</v>
          </cell>
          <cell r="AC403" t="str">
            <v>ICB</v>
          </cell>
          <cell r="AE403" t="str">
            <v>211</v>
          </cell>
          <cell r="AG403" t="str">
            <v>0000120927</v>
          </cell>
        </row>
        <row r="404">
          <cell r="A404" t="str">
            <v>00667120</v>
          </cell>
          <cell r="B404" t="str">
            <v>9554265004</v>
          </cell>
          <cell r="C404" t="str">
            <v>ICB4TARGET0000000417</v>
          </cell>
          <cell r="D404">
            <v>2015</v>
          </cell>
          <cell r="E404">
            <v>3</v>
          </cell>
          <cell r="F404" t="str">
            <v>2015-03-31</v>
          </cell>
          <cell r="G404" t="str">
            <v>PRJ</v>
          </cell>
          <cell r="H404" t="str">
            <v>169</v>
          </cell>
          <cell r="I404" t="str">
            <v>211</v>
          </cell>
          <cell r="K404" t="str">
            <v>000001120</v>
          </cell>
          <cell r="L404" t="str">
            <v>4265004</v>
          </cell>
          <cell r="M404" t="str">
            <v>1113</v>
          </cell>
          <cell r="N404" t="str">
            <v>99920</v>
          </cell>
          <cell r="O404" t="str">
            <v>11404</v>
          </cell>
          <cell r="P404" t="str">
            <v>294</v>
          </cell>
          <cell r="Q404" t="str">
            <v>955</v>
          </cell>
          <cell r="R404" t="str">
            <v>INTERCO BILL W/O</v>
          </cell>
          <cell r="S404" t="str">
            <v>PRA</v>
          </cell>
          <cell r="U404" t="str">
            <v>2015-03-31</v>
          </cell>
          <cell r="V404">
            <v>609.19000000000005</v>
          </cell>
          <cell r="W404" t="str">
            <v>UTXECON201</v>
          </cell>
          <cell r="Y404" t="str">
            <v>LEGAL</v>
          </cell>
          <cell r="Z404" t="str">
            <v>ICB3</v>
          </cell>
          <cell r="AB404" t="str">
            <v>ICB</v>
          </cell>
          <cell r="AC404" t="str">
            <v>ICB</v>
          </cell>
          <cell r="AE404" t="str">
            <v>211</v>
          </cell>
          <cell r="AG404" t="str">
            <v>0000126823</v>
          </cell>
        </row>
        <row r="405">
          <cell r="A405" t="str">
            <v>00669710</v>
          </cell>
          <cell r="B405" t="str">
            <v>9554265004</v>
          </cell>
          <cell r="C405" t="str">
            <v>ICB4TARGET0000000418</v>
          </cell>
          <cell r="D405">
            <v>2015</v>
          </cell>
          <cell r="E405">
            <v>3</v>
          </cell>
          <cell r="F405" t="str">
            <v>2015-03-31</v>
          </cell>
          <cell r="G405" t="str">
            <v>PRJ</v>
          </cell>
          <cell r="H405" t="str">
            <v>169</v>
          </cell>
          <cell r="I405" t="str">
            <v>211</v>
          </cell>
          <cell r="K405" t="str">
            <v>000001120</v>
          </cell>
          <cell r="L405" t="str">
            <v>4265004</v>
          </cell>
          <cell r="M405" t="str">
            <v>1113</v>
          </cell>
          <cell r="N405" t="str">
            <v>99920</v>
          </cell>
          <cell r="O405" t="str">
            <v>11404</v>
          </cell>
          <cell r="P405" t="str">
            <v>294</v>
          </cell>
          <cell r="Q405" t="str">
            <v>955</v>
          </cell>
          <cell r="R405" t="str">
            <v>INTERCO BILL W/O</v>
          </cell>
          <cell r="S405" t="str">
            <v>PRA</v>
          </cell>
          <cell r="U405" t="str">
            <v>2015-03-31</v>
          </cell>
          <cell r="V405">
            <v>609.19000000000005</v>
          </cell>
          <cell r="W405" t="str">
            <v>UTXECON201</v>
          </cell>
          <cell r="Y405" t="str">
            <v>LEGAL</v>
          </cell>
          <cell r="Z405" t="str">
            <v>ICB3</v>
          </cell>
          <cell r="AB405" t="str">
            <v>ICB</v>
          </cell>
          <cell r="AC405" t="str">
            <v>ICB</v>
          </cell>
          <cell r="AE405" t="str">
            <v>211</v>
          </cell>
          <cell r="AG405" t="str">
            <v>0000130709</v>
          </cell>
        </row>
        <row r="406">
          <cell r="A406" t="str">
            <v>00664691</v>
          </cell>
          <cell r="B406" t="str">
            <v>9554265004</v>
          </cell>
          <cell r="C406" t="str">
            <v>ICB4TARGET0000000419</v>
          </cell>
          <cell r="D406">
            <v>2015</v>
          </cell>
          <cell r="E406">
            <v>3</v>
          </cell>
          <cell r="F406" t="str">
            <v>2015-03-31</v>
          </cell>
          <cell r="G406" t="str">
            <v>PRJ</v>
          </cell>
          <cell r="H406" t="str">
            <v>169</v>
          </cell>
          <cell r="I406" t="str">
            <v>211</v>
          </cell>
          <cell r="K406" t="str">
            <v>000001120</v>
          </cell>
          <cell r="L406" t="str">
            <v>4265004</v>
          </cell>
          <cell r="M406" t="str">
            <v>1113</v>
          </cell>
          <cell r="N406" t="str">
            <v>99920</v>
          </cell>
          <cell r="O406" t="str">
            <v>11404</v>
          </cell>
          <cell r="P406" t="str">
            <v>294</v>
          </cell>
          <cell r="Q406" t="str">
            <v>955</v>
          </cell>
          <cell r="R406" t="str">
            <v>INTERCO BILL W/O</v>
          </cell>
          <cell r="S406" t="str">
            <v>PRA</v>
          </cell>
          <cell r="U406" t="str">
            <v>2015-03-31</v>
          </cell>
          <cell r="V406">
            <v>406.13</v>
          </cell>
          <cell r="W406" t="str">
            <v>UTXECON201</v>
          </cell>
          <cell r="Y406" t="str">
            <v>LEGAL</v>
          </cell>
          <cell r="Z406" t="str">
            <v>ICB3</v>
          </cell>
          <cell r="AB406" t="str">
            <v>ICB</v>
          </cell>
          <cell r="AC406" t="str">
            <v>ICB</v>
          </cell>
          <cell r="AE406" t="str">
            <v>211</v>
          </cell>
          <cell r="AG406" t="str">
            <v>0000135545</v>
          </cell>
        </row>
        <row r="407">
          <cell r="A407" t="str">
            <v>00664686</v>
          </cell>
          <cell r="B407" t="str">
            <v>9554265004</v>
          </cell>
          <cell r="C407" t="str">
            <v>ICB4TARGET0000000420</v>
          </cell>
          <cell r="D407">
            <v>2015</v>
          </cell>
          <cell r="E407">
            <v>3</v>
          </cell>
          <cell r="F407" t="str">
            <v>2015-03-31</v>
          </cell>
          <cell r="G407" t="str">
            <v>PRJ</v>
          </cell>
          <cell r="H407" t="str">
            <v>169</v>
          </cell>
          <cell r="I407" t="str">
            <v>211</v>
          </cell>
          <cell r="K407" t="str">
            <v>000001120</v>
          </cell>
          <cell r="L407" t="str">
            <v>4265004</v>
          </cell>
          <cell r="M407" t="str">
            <v>1113</v>
          </cell>
          <cell r="N407" t="str">
            <v>99920</v>
          </cell>
          <cell r="O407" t="str">
            <v>11404</v>
          </cell>
          <cell r="P407" t="str">
            <v>294</v>
          </cell>
          <cell r="Q407" t="str">
            <v>955</v>
          </cell>
          <cell r="R407" t="str">
            <v>INTERCO BILL W/O</v>
          </cell>
          <cell r="S407" t="str">
            <v>PRA</v>
          </cell>
          <cell r="U407" t="str">
            <v>2015-03-31</v>
          </cell>
          <cell r="V407">
            <v>1218.3900000000001</v>
          </cell>
          <cell r="W407" t="str">
            <v>UTXECON201</v>
          </cell>
          <cell r="Y407" t="str">
            <v>LEGAL</v>
          </cell>
          <cell r="Z407" t="str">
            <v>ICB3</v>
          </cell>
          <cell r="AB407" t="str">
            <v>ICB</v>
          </cell>
          <cell r="AC407" t="str">
            <v>ICB</v>
          </cell>
          <cell r="AE407" t="str">
            <v>211</v>
          </cell>
          <cell r="AG407" t="str">
            <v>0000150688</v>
          </cell>
        </row>
        <row r="408">
          <cell r="A408" t="str">
            <v>00664687</v>
          </cell>
          <cell r="B408" t="str">
            <v>9554265004</v>
          </cell>
          <cell r="C408" t="str">
            <v>ICB4TARGET0000000421</v>
          </cell>
          <cell r="D408">
            <v>2015</v>
          </cell>
          <cell r="E408">
            <v>3</v>
          </cell>
          <cell r="F408" t="str">
            <v>2015-03-31</v>
          </cell>
          <cell r="G408" t="str">
            <v>PRJ</v>
          </cell>
          <cell r="H408" t="str">
            <v>169</v>
          </cell>
          <cell r="I408" t="str">
            <v>211</v>
          </cell>
          <cell r="K408" t="str">
            <v>000001120</v>
          </cell>
          <cell r="L408" t="str">
            <v>4265004</v>
          </cell>
          <cell r="M408" t="str">
            <v>1113</v>
          </cell>
          <cell r="N408" t="str">
            <v>99920</v>
          </cell>
          <cell r="O408" t="str">
            <v>11404</v>
          </cell>
          <cell r="P408" t="str">
            <v>294</v>
          </cell>
          <cell r="Q408" t="str">
            <v>955</v>
          </cell>
          <cell r="R408" t="str">
            <v>INTERCO BILL W/O</v>
          </cell>
          <cell r="S408" t="str">
            <v>PRA</v>
          </cell>
          <cell r="U408" t="str">
            <v>2015-03-31</v>
          </cell>
          <cell r="V408">
            <v>243.68</v>
          </cell>
          <cell r="W408" t="str">
            <v>UTXECON201</v>
          </cell>
          <cell r="Y408" t="str">
            <v>LEGAL</v>
          </cell>
          <cell r="Z408" t="str">
            <v>ICB3</v>
          </cell>
          <cell r="AB408" t="str">
            <v>ICB</v>
          </cell>
          <cell r="AC408" t="str">
            <v>ICB</v>
          </cell>
          <cell r="AE408" t="str">
            <v>211</v>
          </cell>
          <cell r="AG408" t="str">
            <v>0000162201</v>
          </cell>
        </row>
        <row r="409">
          <cell r="A409" t="str">
            <v>00631508</v>
          </cell>
          <cell r="B409" t="str">
            <v>9554261000</v>
          </cell>
          <cell r="C409" t="str">
            <v>ICB4TARGET0000000521</v>
          </cell>
          <cell r="D409">
            <v>2014</v>
          </cell>
          <cell r="E409">
            <v>8</v>
          </cell>
          <cell r="F409" t="str">
            <v>2014-08-31</v>
          </cell>
          <cell r="G409" t="str">
            <v>PRJ</v>
          </cell>
          <cell r="H409" t="str">
            <v>169</v>
          </cell>
          <cell r="I409" t="str">
            <v>211</v>
          </cell>
          <cell r="K409" t="str">
            <v>000001120</v>
          </cell>
          <cell r="L409" t="str">
            <v>4261000</v>
          </cell>
          <cell r="M409" t="str">
            <v>1113</v>
          </cell>
          <cell r="N409" t="str">
            <v>99920</v>
          </cell>
          <cell r="O409" t="str">
            <v>11404</v>
          </cell>
          <cell r="P409" t="str">
            <v>294</v>
          </cell>
          <cell r="Q409" t="str">
            <v>955</v>
          </cell>
          <cell r="R409" t="str">
            <v>INTERCO BILL W/O</v>
          </cell>
          <cell r="S409" t="str">
            <v>PRA</v>
          </cell>
          <cell r="U409" t="str">
            <v>2014-08-31</v>
          </cell>
          <cell r="V409">
            <v>790.44</v>
          </cell>
          <cell r="W409" t="str">
            <v>UTXECON201</v>
          </cell>
          <cell r="Y409" t="str">
            <v>LEGAL</v>
          </cell>
          <cell r="Z409" t="str">
            <v>ICB3</v>
          </cell>
          <cell r="AB409" t="str">
            <v>ICB</v>
          </cell>
          <cell r="AC409" t="str">
            <v>ICB</v>
          </cell>
          <cell r="AE409" t="str">
            <v>211</v>
          </cell>
          <cell r="AG409" t="str">
            <v>0000014384</v>
          </cell>
        </row>
        <row r="410">
          <cell r="A410" t="str">
            <v>00629057</v>
          </cell>
          <cell r="B410" t="str">
            <v>9554261000</v>
          </cell>
          <cell r="C410" t="str">
            <v>ICB4TARGET0000000522</v>
          </cell>
          <cell r="D410">
            <v>2014</v>
          </cell>
          <cell r="E410">
            <v>8</v>
          </cell>
          <cell r="F410" t="str">
            <v>2014-08-31</v>
          </cell>
          <cell r="G410" t="str">
            <v>PRJ</v>
          </cell>
          <cell r="H410" t="str">
            <v>169</v>
          </cell>
          <cell r="I410" t="str">
            <v>211</v>
          </cell>
          <cell r="K410" t="str">
            <v>000001120</v>
          </cell>
          <cell r="L410" t="str">
            <v>4261000</v>
          </cell>
          <cell r="M410" t="str">
            <v>1113</v>
          </cell>
          <cell r="N410" t="str">
            <v>99920</v>
          </cell>
          <cell r="O410" t="str">
            <v>11404</v>
          </cell>
          <cell r="P410" t="str">
            <v>294</v>
          </cell>
          <cell r="Q410" t="str">
            <v>955</v>
          </cell>
          <cell r="R410" t="str">
            <v>INTERCO BILL W/O</v>
          </cell>
          <cell r="S410" t="str">
            <v>PRA</v>
          </cell>
          <cell r="U410" t="str">
            <v>2014-08-31</v>
          </cell>
          <cell r="V410">
            <v>395.25</v>
          </cell>
          <cell r="W410" t="str">
            <v>UTXECON201</v>
          </cell>
          <cell r="Y410" t="str">
            <v>LEGAL</v>
          </cell>
          <cell r="Z410" t="str">
            <v>ICB3</v>
          </cell>
          <cell r="AB410" t="str">
            <v>ICB</v>
          </cell>
          <cell r="AC410" t="str">
            <v>ICB</v>
          </cell>
          <cell r="AE410" t="str">
            <v>211</v>
          </cell>
          <cell r="AG410" t="str">
            <v>0000014464</v>
          </cell>
        </row>
        <row r="411">
          <cell r="A411" t="str">
            <v>00632124</v>
          </cell>
          <cell r="B411" t="str">
            <v>9554261000</v>
          </cell>
          <cell r="C411" t="str">
            <v>ICB4TARGET0000000523</v>
          </cell>
          <cell r="D411">
            <v>2014</v>
          </cell>
          <cell r="E411">
            <v>8</v>
          </cell>
          <cell r="F411" t="str">
            <v>2014-08-31</v>
          </cell>
          <cell r="G411" t="str">
            <v>PRJ</v>
          </cell>
          <cell r="H411" t="str">
            <v>169</v>
          </cell>
          <cell r="I411" t="str">
            <v>211</v>
          </cell>
          <cell r="K411" t="str">
            <v>000001120</v>
          </cell>
          <cell r="L411" t="str">
            <v>4261000</v>
          </cell>
          <cell r="M411" t="str">
            <v>1113</v>
          </cell>
          <cell r="N411" t="str">
            <v>99920</v>
          </cell>
          <cell r="O411" t="str">
            <v>11404</v>
          </cell>
          <cell r="P411" t="str">
            <v>294</v>
          </cell>
          <cell r="Q411" t="str">
            <v>955</v>
          </cell>
          <cell r="R411" t="str">
            <v>INTERCO BILL W/O</v>
          </cell>
          <cell r="S411" t="str">
            <v>PRA</v>
          </cell>
          <cell r="U411" t="str">
            <v>2014-08-31</v>
          </cell>
          <cell r="V411">
            <v>592.87</v>
          </cell>
          <cell r="W411" t="str">
            <v>UTXECON201</v>
          </cell>
          <cell r="Y411" t="str">
            <v>LEGAL</v>
          </cell>
          <cell r="Z411" t="str">
            <v>ICB3</v>
          </cell>
          <cell r="AB411" t="str">
            <v>ICB</v>
          </cell>
          <cell r="AC411" t="str">
            <v>ICB</v>
          </cell>
          <cell r="AE411" t="str">
            <v>211</v>
          </cell>
          <cell r="AG411" t="str">
            <v>0000014464</v>
          </cell>
        </row>
        <row r="412">
          <cell r="A412" t="str">
            <v>00628730</v>
          </cell>
          <cell r="B412" t="str">
            <v>9554261000</v>
          </cell>
          <cell r="C412" t="str">
            <v>ICB4TARGET0000000524</v>
          </cell>
          <cell r="D412">
            <v>2014</v>
          </cell>
          <cell r="E412">
            <v>8</v>
          </cell>
          <cell r="F412" t="str">
            <v>2014-08-31</v>
          </cell>
          <cell r="G412" t="str">
            <v>PRJ</v>
          </cell>
          <cell r="H412" t="str">
            <v>169</v>
          </cell>
          <cell r="I412" t="str">
            <v>211</v>
          </cell>
          <cell r="K412" t="str">
            <v>000001120</v>
          </cell>
          <cell r="L412" t="str">
            <v>4261000</v>
          </cell>
          <cell r="M412" t="str">
            <v>1113</v>
          </cell>
          <cell r="N412" t="str">
            <v>99920</v>
          </cell>
          <cell r="O412" t="str">
            <v>11404</v>
          </cell>
          <cell r="P412" t="str">
            <v>294</v>
          </cell>
          <cell r="Q412" t="str">
            <v>955</v>
          </cell>
          <cell r="R412" t="str">
            <v>INTERCO BILL W/O</v>
          </cell>
          <cell r="S412" t="str">
            <v>PRA</v>
          </cell>
          <cell r="U412" t="str">
            <v>2014-08-31</v>
          </cell>
          <cell r="V412">
            <v>197.62</v>
          </cell>
          <cell r="W412" t="str">
            <v>UTXECON201</v>
          </cell>
          <cell r="Y412" t="str">
            <v>LEGAL</v>
          </cell>
          <cell r="Z412" t="str">
            <v>ICB3</v>
          </cell>
          <cell r="AB412" t="str">
            <v>ICB</v>
          </cell>
          <cell r="AC412" t="str">
            <v>ICB</v>
          </cell>
          <cell r="AE412" t="str">
            <v>211</v>
          </cell>
          <cell r="AG412" t="str">
            <v>0000017421</v>
          </cell>
        </row>
        <row r="413">
          <cell r="A413" t="str">
            <v>00629264</v>
          </cell>
          <cell r="B413" t="str">
            <v>9554261000</v>
          </cell>
          <cell r="C413" t="str">
            <v>ICB4TARGET0000000525</v>
          </cell>
          <cell r="D413">
            <v>2014</v>
          </cell>
          <cell r="E413">
            <v>8</v>
          </cell>
          <cell r="F413" t="str">
            <v>2014-08-31</v>
          </cell>
          <cell r="G413" t="str">
            <v>PRJ</v>
          </cell>
          <cell r="H413" t="str">
            <v>169</v>
          </cell>
          <cell r="I413" t="str">
            <v>211</v>
          </cell>
          <cell r="K413" t="str">
            <v>000001120</v>
          </cell>
          <cell r="L413" t="str">
            <v>4261000</v>
          </cell>
          <cell r="M413" t="str">
            <v>1113</v>
          </cell>
          <cell r="N413" t="str">
            <v>99920</v>
          </cell>
          <cell r="O413" t="str">
            <v>11404</v>
          </cell>
          <cell r="P413" t="str">
            <v>294</v>
          </cell>
          <cell r="Q413" t="str">
            <v>955</v>
          </cell>
          <cell r="R413" t="str">
            <v>INTERCO BILL W/O</v>
          </cell>
          <cell r="S413" t="str">
            <v>PRA</v>
          </cell>
          <cell r="U413" t="str">
            <v>2014-08-31</v>
          </cell>
          <cell r="V413">
            <v>2173.86</v>
          </cell>
          <cell r="W413" t="str">
            <v>UTXECON201</v>
          </cell>
          <cell r="Y413" t="str">
            <v>LEGAL</v>
          </cell>
          <cell r="Z413" t="str">
            <v>ICB3</v>
          </cell>
          <cell r="AB413" t="str">
            <v>ICB</v>
          </cell>
          <cell r="AC413" t="str">
            <v>ICB</v>
          </cell>
          <cell r="AE413" t="str">
            <v>211</v>
          </cell>
          <cell r="AG413" t="str">
            <v>0000040061</v>
          </cell>
        </row>
        <row r="414">
          <cell r="A414" t="str">
            <v>00629661</v>
          </cell>
          <cell r="B414" t="str">
            <v>9554261000</v>
          </cell>
          <cell r="C414" t="str">
            <v>ICB4TARGET0000000526</v>
          </cell>
          <cell r="D414">
            <v>2014</v>
          </cell>
          <cell r="E414">
            <v>8</v>
          </cell>
          <cell r="F414" t="str">
            <v>2014-08-31</v>
          </cell>
          <cell r="G414" t="str">
            <v>PRJ</v>
          </cell>
          <cell r="H414" t="str">
            <v>169</v>
          </cell>
          <cell r="I414" t="str">
            <v>211</v>
          </cell>
          <cell r="K414" t="str">
            <v>000001120</v>
          </cell>
          <cell r="L414" t="str">
            <v>4261000</v>
          </cell>
          <cell r="M414" t="str">
            <v>1113</v>
          </cell>
          <cell r="N414" t="str">
            <v>99920</v>
          </cell>
          <cell r="O414" t="str">
            <v>11404</v>
          </cell>
          <cell r="P414" t="str">
            <v>294</v>
          </cell>
          <cell r="Q414" t="str">
            <v>955</v>
          </cell>
          <cell r="R414" t="str">
            <v>INTERCO BILL W/O</v>
          </cell>
          <cell r="S414" t="str">
            <v>PRA</v>
          </cell>
          <cell r="U414" t="str">
            <v>2014-08-31</v>
          </cell>
          <cell r="V414">
            <v>988.12</v>
          </cell>
          <cell r="W414" t="str">
            <v>UTXECON201</v>
          </cell>
          <cell r="Y414" t="str">
            <v>LEGAL</v>
          </cell>
          <cell r="Z414" t="str">
            <v>ICB3</v>
          </cell>
          <cell r="AB414" t="str">
            <v>ICB</v>
          </cell>
          <cell r="AC414" t="str">
            <v>ICB</v>
          </cell>
          <cell r="AE414" t="str">
            <v>211</v>
          </cell>
          <cell r="AG414" t="str">
            <v>0000093522</v>
          </cell>
        </row>
        <row r="415">
          <cell r="A415" t="str">
            <v>00629662</v>
          </cell>
          <cell r="B415" t="str">
            <v>9554261000</v>
          </cell>
          <cell r="C415" t="str">
            <v>ICB4TARGET0000000527</v>
          </cell>
          <cell r="D415">
            <v>2014</v>
          </cell>
          <cell r="E415">
            <v>8</v>
          </cell>
          <cell r="F415" t="str">
            <v>2014-08-31</v>
          </cell>
          <cell r="G415" t="str">
            <v>PRJ</v>
          </cell>
          <cell r="H415" t="str">
            <v>169</v>
          </cell>
          <cell r="I415" t="str">
            <v>211</v>
          </cell>
          <cell r="K415" t="str">
            <v>000001120</v>
          </cell>
          <cell r="L415" t="str">
            <v>4261000</v>
          </cell>
          <cell r="M415" t="str">
            <v>1113</v>
          </cell>
          <cell r="N415" t="str">
            <v>99920</v>
          </cell>
          <cell r="O415" t="str">
            <v>11404</v>
          </cell>
          <cell r="P415" t="str">
            <v>294</v>
          </cell>
          <cell r="Q415" t="str">
            <v>955</v>
          </cell>
          <cell r="R415" t="str">
            <v>INTERCO BILL W/O</v>
          </cell>
          <cell r="S415" t="str">
            <v>PRA</v>
          </cell>
          <cell r="U415" t="str">
            <v>2014-08-31</v>
          </cell>
          <cell r="V415">
            <v>988.12</v>
          </cell>
          <cell r="W415" t="str">
            <v>UTXECON201</v>
          </cell>
          <cell r="Y415" t="str">
            <v>LEGAL</v>
          </cell>
          <cell r="Z415" t="str">
            <v>ICB3</v>
          </cell>
          <cell r="AB415" t="str">
            <v>ICB</v>
          </cell>
          <cell r="AC415" t="str">
            <v>ICB</v>
          </cell>
          <cell r="AE415" t="str">
            <v>211</v>
          </cell>
          <cell r="AG415" t="str">
            <v>0000093522</v>
          </cell>
        </row>
        <row r="416">
          <cell r="A416" t="str">
            <v>00631510</v>
          </cell>
          <cell r="B416" t="str">
            <v>9554261000</v>
          </cell>
          <cell r="C416" t="str">
            <v>ICB4TARGET0000000528</v>
          </cell>
          <cell r="D416">
            <v>2014</v>
          </cell>
          <cell r="E416">
            <v>8</v>
          </cell>
          <cell r="F416" t="str">
            <v>2014-08-31</v>
          </cell>
          <cell r="G416" t="str">
            <v>PRJ</v>
          </cell>
          <cell r="H416" t="str">
            <v>169</v>
          </cell>
          <cell r="I416" t="str">
            <v>211</v>
          </cell>
          <cell r="K416" t="str">
            <v>000001120</v>
          </cell>
          <cell r="L416" t="str">
            <v>4261000</v>
          </cell>
          <cell r="M416" t="str">
            <v>1113</v>
          </cell>
          <cell r="N416" t="str">
            <v>99920</v>
          </cell>
          <cell r="O416" t="str">
            <v>11404</v>
          </cell>
          <cell r="P416" t="str">
            <v>294</v>
          </cell>
          <cell r="Q416" t="str">
            <v>955</v>
          </cell>
          <cell r="R416" t="str">
            <v>INTERCO BILL W/O</v>
          </cell>
          <cell r="S416" t="str">
            <v>PRA</v>
          </cell>
          <cell r="U416" t="str">
            <v>2014-08-31</v>
          </cell>
          <cell r="V416">
            <v>988.12</v>
          </cell>
          <cell r="W416" t="str">
            <v>UTXECON201</v>
          </cell>
          <cell r="Y416" t="str">
            <v>LEGAL</v>
          </cell>
          <cell r="Z416" t="str">
            <v>ICB3</v>
          </cell>
          <cell r="AB416" t="str">
            <v>ICB</v>
          </cell>
          <cell r="AC416" t="str">
            <v>ICB</v>
          </cell>
          <cell r="AE416" t="str">
            <v>211</v>
          </cell>
          <cell r="AG416" t="str">
            <v>0000097118</v>
          </cell>
        </row>
        <row r="417">
          <cell r="A417" t="str">
            <v>00622131</v>
          </cell>
          <cell r="B417" t="str">
            <v>9554261000</v>
          </cell>
          <cell r="C417" t="str">
            <v>ICB4TARGET0000000529</v>
          </cell>
          <cell r="D417">
            <v>2014</v>
          </cell>
          <cell r="E417">
            <v>8</v>
          </cell>
          <cell r="F417" t="str">
            <v>2014-08-31</v>
          </cell>
          <cell r="G417" t="str">
            <v>PRJ</v>
          </cell>
          <cell r="H417" t="str">
            <v>169</v>
          </cell>
          <cell r="I417" t="str">
            <v>211</v>
          </cell>
          <cell r="K417" t="str">
            <v>000001120</v>
          </cell>
          <cell r="L417" t="str">
            <v>4261000</v>
          </cell>
          <cell r="M417" t="str">
            <v>1113</v>
          </cell>
          <cell r="N417" t="str">
            <v>99920</v>
          </cell>
          <cell r="O417" t="str">
            <v>11404</v>
          </cell>
          <cell r="P417" t="str">
            <v>294</v>
          </cell>
          <cell r="Q417" t="str">
            <v>955</v>
          </cell>
          <cell r="R417" t="str">
            <v>INTERCO BILL W/O</v>
          </cell>
          <cell r="S417" t="str">
            <v>PRA</v>
          </cell>
          <cell r="U417" t="str">
            <v>2014-08-31</v>
          </cell>
          <cell r="V417">
            <v>-592.87</v>
          </cell>
          <cell r="W417" t="str">
            <v>UTXECON201</v>
          </cell>
          <cell r="Y417" t="str">
            <v>LEGAL</v>
          </cell>
          <cell r="Z417" t="str">
            <v>ICB3</v>
          </cell>
          <cell r="AB417" t="str">
            <v>ICB</v>
          </cell>
          <cell r="AC417" t="str">
            <v>ICB</v>
          </cell>
          <cell r="AE417" t="str">
            <v>211</v>
          </cell>
          <cell r="AG417" t="str">
            <v>0000097342</v>
          </cell>
        </row>
        <row r="418">
          <cell r="A418" t="str">
            <v>00631696</v>
          </cell>
          <cell r="B418" t="str">
            <v>9554261000</v>
          </cell>
          <cell r="C418" t="str">
            <v>ICB4TARGET0000000530</v>
          </cell>
          <cell r="D418">
            <v>2014</v>
          </cell>
          <cell r="E418">
            <v>8</v>
          </cell>
          <cell r="F418" t="str">
            <v>2014-08-31</v>
          </cell>
          <cell r="G418" t="str">
            <v>PRJ</v>
          </cell>
          <cell r="H418" t="str">
            <v>169</v>
          </cell>
          <cell r="I418" t="str">
            <v>211</v>
          </cell>
          <cell r="K418" t="str">
            <v>000001120</v>
          </cell>
          <cell r="L418" t="str">
            <v>4261000</v>
          </cell>
          <cell r="M418" t="str">
            <v>1113</v>
          </cell>
          <cell r="N418" t="str">
            <v>99920</v>
          </cell>
          <cell r="O418" t="str">
            <v>11404</v>
          </cell>
          <cell r="P418" t="str">
            <v>294</v>
          </cell>
          <cell r="Q418" t="str">
            <v>955</v>
          </cell>
          <cell r="R418" t="str">
            <v>INTERCO BILL W/O</v>
          </cell>
          <cell r="S418" t="str">
            <v>PRA</v>
          </cell>
          <cell r="U418" t="str">
            <v>2014-08-31</v>
          </cell>
          <cell r="V418">
            <v>592.87</v>
          </cell>
          <cell r="W418" t="str">
            <v>UTXECON201</v>
          </cell>
          <cell r="Y418" t="str">
            <v>LEGAL</v>
          </cell>
          <cell r="Z418" t="str">
            <v>ICB3</v>
          </cell>
          <cell r="AB418" t="str">
            <v>ICB</v>
          </cell>
          <cell r="AC418" t="str">
            <v>ICB</v>
          </cell>
          <cell r="AE418" t="str">
            <v>211</v>
          </cell>
          <cell r="AG418" t="str">
            <v>0000097342</v>
          </cell>
        </row>
        <row r="419">
          <cell r="A419" t="str">
            <v>00631260</v>
          </cell>
          <cell r="B419" t="str">
            <v>9554261000</v>
          </cell>
          <cell r="C419" t="str">
            <v>ICB4TARGET0000000531</v>
          </cell>
          <cell r="D419">
            <v>2014</v>
          </cell>
          <cell r="E419">
            <v>8</v>
          </cell>
          <cell r="F419" t="str">
            <v>2014-08-31</v>
          </cell>
          <cell r="G419" t="str">
            <v>PRJ</v>
          </cell>
          <cell r="H419" t="str">
            <v>169</v>
          </cell>
          <cell r="I419" t="str">
            <v>211</v>
          </cell>
          <cell r="K419" t="str">
            <v>000001120</v>
          </cell>
          <cell r="L419" t="str">
            <v>4261000</v>
          </cell>
          <cell r="M419" t="str">
            <v>1113</v>
          </cell>
          <cell r="N419" t="str">
            <v>99920</v>
          </cell>
          <cell r="O419" t="str">
            <v>11404</v>
          </cell>
          <cell r="P419" t="str">
            <v>294</v>
          </cell>
          <cell r="Q419" t="str">
            <v>955</v>
          </cell>
          <cell r="R419" t="str">
            <v>INTERCO BILL W/O</v>
          </cell>
          <cell r="S419" t="str">
            <v>PRA</v>
          </cell>
          <cell r="U419" t="str">
            <v>2014-08-31</v>
          </cell>
          <cell r="V419">
            <v>2964.36</v>
          </cell>
          <cell r="W419" t="str">
            <v>UTXECON201</v>
          </cell>
          <cell r="Y419" t="str">
            <v>LEGAL</v>
          </cell>
          <cell r="Z419" t="str">
            <v>ICB3</v>
          </cell>
          <cell r="AB419" t="str">
            <v>ICB</v>
          </cell>
          <cell r="AC419" t="str">
            <v>ICB</v>
          </cell>
          <cell r="AE419" t="str">
            <v>211</v>
          </cell>
          <cell r="AG419" t="str">
            <v>0000101846</v>
          </cell>
        </row>
        <row r="420">
          <cell r="A420" t="str">
            <v>00628787</v>
          </cell>
          <cell r="B420" t="str">
            <v>9554261000</v>
          </cell>
          <cell r="C420" t="str">
            <v>ICB4TARGET0000000532</v>
          </cell>
          <cell r="D420">
            <v>2014</v>
          </cell>
          <cell r="E420">
            <v>8</v>
          </cell>
          <cell r="F420" t="str">
            <v>2014-08-31</v>
          </cell>
          <cell r="G420" t="str">
            <v>PRJ</v>
          </cell>
          <cell r="H420" t="str">
            <v>169</v>
          </cell>
          <cell r="I420" t="str">
            <v>211</v>
          </cell>
          <cell r="K420" t="str">
            <v>000001120</v>
          </cell>
          <cell r="L420" t="str">
            <v>4261000</v>
          </cell>
          <cell r="M420" t="str">
            <v>1113</v>
          </cell>
          <cell r="N420" t="str">
            <v>99920</v>
          </cell>
          <cell r="O420" t="str">
            <v>11404</v>
          </cell>
          <cell r="P420" t="str">
            <v>294</v>
          </cell>
          <cell r="Q420" t="str">
            <v>955</v>
          </cell>
          <cell r="R420" t="str">
            <v>INTERCO BILL W/O</v>
          </cell>
          <cell r="S420" t="str">
            <v>PRA</v>
          </cell>
          <cell r="U420" t="str">
            <v>2014-08-31</v>
          </cell>
          <cell r="V420">
            <v>3952.47</v>
          </cell>
          <cell r="W420" t="str">
            <v>UTXECON201</v>
          </cell>
          <cell r="Y420" t="str">
            <v>LEGAL</v>
          </cell>
          <cell r="Z420" t="str">
            <v>ICB3</v>
          </cell>
          <cell r="AB420" t="str">
            <v>ICB</v>
          </cell>
          <cell r="AC420" t="str">
            <v>ICB</v>
          </cell>
          <cell r="AE420" t="str">
            <v>211</v>
          </cell>
          <cell r="AG420" t="str">
            <v>0000120050</v>
          </cell>
        </row>
        <row r="421">
          <cell r="A421" t="str">
            <v>00629056</v>
          </cell>
          <cell r="B421" t="str">
            <v>9554261000</v>
          </cell>
          <cell r="C421" t="str">
            <v>ICB4TARGET0000000533</v>
          </cell>
          <cell r="D421">
            <v>2014</v>
          </cell>
          <cell r="E421">
            <v>8</v>
          </cell>
          <cell r="F421" t="str">
            <v>2014-08-31</v>
          </cell>
          <cell r="G421" t="str">
            <v>PRJ</v>
          </cell>
          <cell r="H421" t="str">
            <v>169</v>
          </cell>
          <cell r="I421" t="str">
            <v>211</v>
          </cell>
          <cell r="K421" t="str">
            <v>000001120</v>
          </cell>
          <cell r="L421" t="str">
            <v>4261000</v>
          </cell>
          <cell r="M421" t="str">
            <v>1113</v>
          </cell>
          <cell r="N421" t="str">
            <v>99920</v>
          </cell>
          <cell r="O421" t="str">
            <v>11404</v>
          </cell>
          <cell r="P421" t="str">
            <v>294</v>
          </cell>
          <cell r="Q421" t="str">
            <v>955</v>
          </cell>
          <cell r="R421" t="str">
            <v>INTERCO BILL W/O</v>
          </cell>
          <cell r="S421" t="str">
            <v>PRA</v>
          </cell>
          <cell r="U421" t="str">
            <v>2014-08-31</v>
          </cell>
          <cell r="V421">
            <v>395.25</v>
          </cell>
          <cell r="W421" t="str">
            <v>UTXECON201</v>
          </cell>
          <cell r="Y421" t="str">
            <v>LEGAL</v>
          </cell>
          <cell r="Z421" t="str">
            <v>ICB3</v>
          </cell>
          <cell r="AB421" t="str">
            <v>ICB</v>
          </cell>
          <cell r="AC421" t="str">
            <v>ICB</v>
          </cell>
          <cell r="AE421" t="str">
            <v>211</v>
          </cell>
          <cell r="AG421" t="str">
            <v>0000120050</v>
          </cell>
        </row>
        <row r="422">
          <cell r="A422" t="str">
            <v>00629664</v>
          </cell>
          <cell r="B422" t="str">
            <v>9554261000</v>
          </cell>
          <cell r="C422" t="str">
            <v>ICB4TARGET0000000534</v>
          </cell>
          <cell r="D422">
            <v>2014</v>
          </cell>
          <cell r="E422">
            <v>8</v>
          </cell>
          <cell r="F422" t="str">
            <v>2014-08-31</v>
          </cell>
          <cell r="G422" t="str">
            <v>PRJ</v>
          </cell>
          <cell r="H422" t="str">
            <v>169</v>
          </cell>
          <cell r="I422" t="str">
            <v>211</v>
          </cell>
          <cell r="K422" t="str">
            <v>000001120</v>
          </cell>
          <cell r="L422" t="str">
            <v>4261000</v>
          </cell>
          <cell r="M422" t="str">
            <v>1113</v>
          </cell>
          <cell r="N422" t="str">
            <v>99920</v>
          </cell>
          <cell r="O422" t="str">
            <v>11404</v>
          </cell>
          <cell r="P422" t="str">
            <v>294</v>
          </cell>
          <cell r="Q422" t="str">
            <v>955</v>
          </cell>
          <cell r="R422" t="str">
            <v>INTERCO BILL W/O</v>
          </cell>
          <cell r="S422" t="str">
            <v>PRA</v>
          </cell>
          <cell r="U422" t="str">
            <v>2014-08-31</v>
          </cell>
          <cell r="V422">
            <v>988.12</v>
          </cell>
          <cell r="W422" t="str">
            <v>UTXECON201</v>
          </cell>
          <cell r="Y422" t="str">
            <v>LEGAL</v>
          </cell>
          <cell r="Z422" t="str">
            <v>ICB3</v>
          </cell>
          <cell r="AB422" t="str">
            <v>ICB</v>
          </cell>
          <cell r="AC422" t="str">
            <v>ICB</v>
          </cell>
          <cell r="AE422" t="str">
            <v>211</v>
          </cell>
          <cell r="AG422" t="str">
            <v>0000120050</v>
          </cell>
        </row>
        <row r="423">
          <cell r="A423" t="str">
            <v>00629058</v>
          </cell>
          <cell r="B423" t="str">
            <v>9554261000</v>
          </cell>
          <cell r="C423" t="str">
            <v>ICB4TARGET0000000535</v>
          </cell>
          <cell r="D423">
            <v>2014</v>
          </cell>
          <cell r="E423">
            <v>8</v>
          </cell>
          <cell r="F423" t="str">
            <v>2014-08-31</v>
          </cell>
          <cell r="G423" t="str">
            <v>PRJ</v>
          </cell>
          <cell r="H423" t="str">
            <v>169</v>
          </cell>
          <cell r="I423" t="str">
            <v>211</v>
          </cell>
          <cell r="K423" t="str">
            <v>000001120</v>
          </cell>
          <cell r="L423" t="str">
            <v>4261000</v>
          </cell>
          <cell r="M423" t="str">
            <v>1113</v>
          </cell>
          <cell r="N423" t="str">
            <v>99920</v>
          </cell>
          <cell r="O423" t="str">
            <v>11404</v>
          </cell>
          <cell r="P423" t="str">
            <v>294</v>
          </cell>
          <cell r="Q423" t="str">
            <v>955</v>
          </cell>
          <cell r="R423" t="str">
            <v>INTERCO BILL W/O</v>
          </cell>
          <cell r="S423" t="str">
            <v>PRA</v>
          </cell>
          <cell r="U423" t="str">
            <v>2014-08-31</v>
          </cell>
          <cell r="V423">
            <v>988.12</v>
          </cell>
          <cell r="W423" t="str">
            <v>UTXECON201</v>
          </cell>
          <cell r="Y423" t="str">
            <v>LEGAL</v>
          </cell>
          <cell r="Z423" t="str">
            <v>ICB3</v>
          </cell>
          <cell r="AB423" t="str">
            <v>ICB</v>
          </cell>
          <cell r="AC423" t="str">
            <v>ICB</v>
          </cell>
          <cell r="AE423" t="str">
            <v>211</v>
          </cell>
          <cell r="AG423" t="str">
            <v>0000121144</v>
          </cell>
        </row>
        <row r="424">
          <cell r="A424" t="str">
            <v>00627860</v>
          </cell>
          <cell r="B424" t="str">
            <v>9554261000</v>
          </cell>
          <cell r="C424" t="str">
            <v>ICB4TARGET0000000536</v>
          </cell>
          <cell r="D424">
            <v>2014</v>
          </cell>
          <cell r="E424">
            <v>8</v>
          </cell>
          <cell r="F424" t="str">
            <v>2014-08-31</v>
          </cell>
          <cell r="G424" t="str">
            <v>PRJ</v>
          </cell>
          <cell r="H424" t="str">
            <v>169</v>
          </cell>
          <cell r="I424" t="str">
            <v>211</v>
          </cell>
          <cell r="K424" t="str">
            <v>000001120</v>
          </cell>
          <cell r="L424" t="str">
            <v>4261000</v>
          </cell>
          <cell r="M424" t="str">
            <v>1113</v>
          </cell>
          <cell r="N424" t="str">
            <v>99920</v>
          </cell>
          <cell r="O424" t="str">
            <v>11404</v>
          </cell>
          <cell r="P424" t="str">
            <v>294</v>
          </cell>
          <cell r="Q424" t="str">
            <v>955</v>
          </cell>
          <cell r="R424" t="str">
            <v>INTERCO BILL W/O</v>
          </cell>
          <cell r="S424" t="str">
            <v>PRA</v>
          </cell>
          <cell r="U424" t="str">
            <v>2014-08-31</v>
          </cell>
          <cell r="V424">
            <v>988.12</v>
          </cell>
          <cell r="W424" t="str">
            <v>UTXECON201</v>
          </cell>
          <cell r="Y424" t="str">
            <v>LEGAL</v>
          </cell>
          <cell r="Z424" t="str">
            <v>ICB3</v>
          </cell>
          <cell r="AB424" t="str">
            <v>ICB</v>
          </cell>
          <cell r="AC424" t="str">
            <v>ICB</v>
          </cell>
          <cell r="AE424" t="str">
            <v>211</v>
          </cell>
          <cell r="AG424" t="str">
            <v>0000123561</v>
          </cell>
        </row>
        <row r="425">
          <cell r="A425" t="str">
            <v>00629055</v>
          </cell>
          <cell r="B425" t="str">
            <v>9554261000</v>
          </cell>
          <cell r="C425" t="str">
            <v>ICB4TARGET0000000537</v>
          </cell>
          <cell r="D425">
            <v>2014</v>
          </cell>
          <cell r="E425">
            <v>8</v>
          </cell>
          <cell r="F425" t="str">
            <v>2014-08-31</v>
          </cell>
          <cell r="G425" t="str">
            <v>PRJ</v>
          </cell>
          <cell r="H425" t="str">
            <v>169</v>
          </cell>
          <cell r="I425" t="str">
            <v>211</v>
          </cell>
          <cell r="K425" t="str">
            <v>000001120</v>
          </cell>
          <cell r="L425" t="str">
            <v>4261000</v>
          </cell>
          <cell r="M425" t="str">
            <v>1113</v>
          </cell>
          <cell r="N425" t="str">
            <v>99920</v>
          </cell>
          <cell r="O425" t="str">
            <v>11404</v>
          </cell>
          <cell r="P425" t="str">
            <v>294</v>
          </cell>
          <cell r="Q425" t="str">
            <v>955</v>
          </cell>
          <cell r="R425" t="str">
            <v>INTERCO BILL W/O</v>
          </cell>
          <cell r="S425" t="str">
            <v>PRA</v>
          </cell>
          <cell r="U425" t="str">
            <v>2014-08-31</v>
          </cell>
          <cell r="V425">
            <v>395.25</v>
          </cell>
          <cell r="W425" t="str">
            <v>UTXECON201</v>
          </cell>
          <cell r="Y425" t="str">
            <v>LEGAL</v>
          </cell>
          <cell r="Z425" t="str">
            <v>ICB3</v>
          </cell>
          <cell r="AB425" t="str">
            <v>ICB</v>
          </cell>
          <cell r="AC425" t="str">
            <v>ICB</v>
          </cell>
          <cell r="AE425" t="str">
            <v>211</v>
          </cell>
          <cell r="AG425" t="str">
            <v>0000124825</v>
          </cell>
        </row>
        <row r="426">
          <cell r="A426" t="str">
            <v>00630249</v>
          </cell>
          <cell r="B426" t="str">
            <v>9554261000</v>
          </cell>
          <cell r="C426" t="str">
            <v>ICB4TARGET0000000538</v>
          </cell>
          <cell r="D426">
            <v>2014</v>
          </cell>
          <cell r="E426">
            <v>8</v>
          </cell>
          <cell r="F426" t="str">
            <v>2014-08-31</v>
          </cell>
          <cell r="G426" t="str">
            <v>PRJ</v>
          </cell>
          <cell r="H426" t="str">
            <v>169</v>
          </cell>
          <cell r="I426" t="str">
            <v>211</v>
          </cell>
          <cell r="K426" t="str">
            <v>000001120</v>
          </cell>
          <cell r="L426" t="str">
            <v>4261000</v>
          </cell>
          <cell r="M426" t="str">
            <v>1113</v>
          </cell>
          <cell r="N426" t="str">
            <v>99920</v>
          </cell>
          <cell r="O426" t="str">
            <v>11404</v>
          </cell>
          <cell r="P426" t="str">
            <v>294</v>
          </cell>
          <cell r="Q426" t="str">
            <v>955</v>
          </cell>
          <cell r="R426" t="str">
            <v>INTERCO BILL W/O</v>
          </cell>
          <cell r="S426" t="str">
            <v>PRA</v>
          </cell>
          <cell r="U426" t="str">
            <v>2014-08-31</v>
          </cell>
          <cell r="V426">
            <v>592.87</v>
          </cell>
          <cell r="W426" t="str">
            <v>UTXECON201</v>
          </cell>
          <cell r="Y426" t="str">
            <v>LEGAL</v>
          </cell>
          <cell r="Z426" t="str">
            <v>ICB3</v>
          </cell>
          <cell r="AB426" t="str">
            <v>ICB</v>
          </cell>
          <cell r="AC426" t="str">
            <v>ICB</v>
          </cell>
          <cell r="AE426" t="str">
            <v>211</v>
          </cell>
          <cell r="AG426" t="str">
            <v>0000126445</v>
          </cell>
        </row>
        <row r="427">
          <cell r="A427" t="str">
            <v>00629268</v>
          </cell>
          <cell r="B427" t="str">
            <v>9554261000</v>
          </cell>
          <cell r="C427" t="str">
            <v>ICB4TARGET0000000539</v>
          </cell>
          <cell r="D427">
            <v>2014</v>
          </cell>
          <cell r="E427">
            <v>8</v>
          </cell>
          <cell r="F427" t="str">
            <v>2014-08-31</v>
          </cell>
          <cell r="G427" t="str">
            <v>PRJ</v>
          </cell>
          <cell r="H427" t="str">
            <v>169</v>
          </cell>
          <cell r="I427" t="str">
            <v>211</v>
          </cell>
          <cell r="K427" t="str">
            <v>000001120</v>
          </cell>
          <cell r="L427" t="str">
            <v>4261000</v>
          </cell>
          <cell r="M427" t="str">
            <v>1113</v>
          </cell>
          <cell r="N427" t="str">
            <v>99920</v>
          </cell>
          <cell r="O427" t="str">
            <v>11404</v>
          </cell>
          <cell r="P427" t="str">
            <v>294</v>
          </cell>
          <cell r="Q427" t="str">
            <v>955</v>
          </cell>
          <cell r="R427" t="str">
            <v>INTERCO BILL W/O</v>
          </cell>
          <cell r="S427" t="str">
            <v>PRA</v>
          </cell>
          <cell r="U427" t="str">
            <v>2014-08-31</v>
          </cell>
          <cell r="V427">
            <v>790.5</v>
          </cell>
          <cell r="W427" t="str">
            <v>UTXECON201</v>
          </cell>
          <cell r="Y427" t="str">
            <v>LEGAL</v>
          </cell>
          <cell r="Z427" t="str">
            <v>ICB3</v>
          </cell>
          <cell r="AB427" t="str">
            <v>ICB</v>
          </cell>
          <cell r="AC427" t="str">
            <v>ICB</v>
          </cell>
          <cell r="AE427" t="str">
            <v>211</v>
          </cell>
          <cell r="AG427" t="str">
            <v>0000131107</v>
          </cell>
        </row>
        <row r="428">
          <cell r="A428" t="str">
            <v>00632117</v>
          </cell>
          <cell r="B428" t="str">
            <v>9554261000</v>
          </cell>
          <cell r="C428" t="str">
            <v>ICB4TARGET0000000540</v>
          </cell>
          <cell r="D428">
            <v>2014</v>
          </cell>
          <cell r="E428">
            <v>8</v>
          </cell>
          <cell r="F428" t="str">
            <v>2014-08-31</v>
          </cell>
          <cell r="G428" t="str">
            <v>PRJ</v>
          </cell>
          <cell r="H428" t="str">
            <v>169</v>
          </cell>
          <cell r="I428" t="str">
            <v>211</v>
          </cell>
          <cell r="K428" t="str">
            <v>000001120</v>
          </cell>
          <cell r="L428" t="str">
            <v>4261000</v>
          </cell>
          <cell r="M428" t="str">
            <v>1113</v>
          </cell>
          <cell r="N428" t="str">
            <v>99920</v>
          </cell>
          <cell r="O428" t="str">
            <v>11404</v>
          </cell>
          <cell r="P428" t="str">
            <v>294</v>
          </cell>
          <cell r="Q428" t="str">
            <v>955</v>
          </cell>
          <cell r="R428" t="str">
            <v>INTERCO BILL W/O</v>
          </cell>
          <cell r="S428" t="str">
            <v>PRA</v>
          </cell>
          <cell r="U428" t="str">
            <v>2014-08-31</v>
          </cell>
          <cell r="V428">
            <v>395.25</v>
          </cell>
          <cell r="W428" t="str">
            <v>UTXECON201</v>
          </cell>
          <cell r="Y428" t="str">
            <v>LEGAL</v>
          </cell>
          <cell r="Z428" t="str">
            <v>ICB3</v>
          </cell>
          <cell r="AB428" t="str">
            <v>ICB</v>
          </cell>
          <cell r="AC428" t="str">
            <v>ICB</v>
          </cell>
          <cell r="AE428" t="str">
            <v>211</v>
          </cell>
          <cell r="AG428" t="str">
            <v>0000132487</v>
          </cell>
        </row>
        <row r="429">
          <cell r="A429" t="str">
            <v>00632113</v>
          </cell>
          <cell r="B429" t="str">
            <v>9554261000</v>
          </cell>
          <cell r="C429" t="str">
            <v>ICB4TARGET0000000541</v>
          </cell>
          <cell r="D429">
            <v>2014</v>
          </cell>
          <cell r="E429">
            <v>8</v>
          </cell>
          <cell r="F429" t="str">
            <v>2014-08-31</v>
          </cell>
          <cell r="G429" t="str">
            <v>PRJ</v>
          </cell>
          <cell r="H429" t="str">
            <v>169</v>
          </cell>
          <cell r="I429" t="str">
            <v>211</v>
          </cell>
          <cell r="K429" t="str">
            <v>000001120</v>
          </cell>
          <cell r="L429" t="str">
            <v>4261000</v>
          </cell>
          <cell r="M429" t="str">
            <v>1113</v>
          </cell>
          <cell r="N429" t="str">
            <v>99920</v>
          </cell>
          <cell r="O429" t="str">
            <v>11404</v>
          </cell>
          <cell r="P429" t="str">
            <v>294</v>
          </cell>
          <cell r="Q429" t="str">
            <v>955</v>
          </cell>
          <cell r="R429" t="str">
            <v>INTERCO BILL W/O</v>
          </cell>
          <cell r="S429" t="str">
            <v>PRA</v>
          </cell>
          <cell r="U429" t="str">
            <v>2014-08-31</v>
          </cell>
          <cell r="V429">
            <v>197.62</v>
          </cell>
          <cell r="W429" t="str">
            <v>UTXECON201</v>
          </cell>
          <cell r="Y429" t="str">
            <v>LEGAL</v>
          </cell>
          <cell r="Z429" t="str">
            <v>ICB3</v>
          </cell>
          <cell r="AB429" t="str">
            <v>ICB</v>
          </cell>
          <cell r="AC429" t="str">
            <v>ICB</v>
          </cell>
          <cell r="AE429" t="str">
            <v>211</v>
          </cell>
          <cell r="AG429" t="str">
            <v>0000132736</v>
          </cell>
        </row>
        <row r="430">
          <cell r="A430" t="str">
            <v>00632118</v>
          </cell>
          <cell r="B430" t="str">
            <v>9554261000</v>
          </cell>
          <cell r="C430" t="str">
            <v>ICB4TARGET0000000542</v>
          </cell>
          <cell r="D430">
            <v>2014</v>
          </cell>
          <cell r="E430">
            <v>8</v>
          </cell>
          <cell r="F430" t="str">
            <v>2014-08-31</v>
          </cell>
          <cell r="G430" t="str">
            <v>PRJ</v>
          </cell>
          <cell r="H430" t="str">
            <v>169</v>
          </cell>
          <cell r="I430" t="str">
            <v>211</v>
          </cell>
          <cell r="K430" t="str">
            <v>000001120</v>
          </cell>
          <cell r="L430" t="str">
            <v>4261000</v>
          </cell>
          <cell r="M430" t="str">
            <v>1113</v>
          </cell>
          <cell r="N430" t="str">
            <v>99920</v>
          </cell>
          <cell r="O430" t="str">
            <v>11404</v>
          </cell>
          <cell r="P430" t="str">
            <v>294</v>
          </cell>
          <cell r="Q430" t="str">
            <v>955</v>
          </cell>
          <cell r="R430" t="str">
            <v>INTERCO BILL W/O</v>
          </cell>
          <cell r="S430" t="str">
            <v>PRA</v>
          </cell>
          <cell r="U430" t="str">
            <v>2014-08-31</v>
          </cell>
          <cell r="V430">
            <v>395.25</v>
          </cell>
          <cell r="W430" t="str">
            <v>UTXECON201</v>
          </cell>
          <cell r="Y430" t="str">
            <v>LEGAL</v>
          </cell>
          <cell r="Z430" t="str">
            <v>ICB3</v>
          </cell>
          <cell r="AB430" t="str">
            <v>ICB</v>
          </cell>
          <cell r="AC430" t="str">
            <v>ICB</v>
          </cell>
          <cell r="AE430" t="str">
            <v>211</v>
          </cell>
          <cell r="AG430" t="str">
            <v>0000132779</v>
          </cell>
        </row>
        <row r="431">
          <cell r="A431" t="str">
            <v>00632111</v>
          </cell>
          <cell r="B431" t="str">
            <v>9554261000</v>
          </cell>
          <cell r="C431" t="str">
            <v>ICB4TARGET0000000543</v>
          </cell>
          <cell r="D431">
            <v>2014</v>
          </cell>
          <cell r="E431">
            <v>8</v>
          </cell>
          <cell r="F431" t="str">
            <v>2014-08-31</v>
          </cell>
          <cell r="G431" t="str">
            <v>PRJ</v>
          </cell>
          <cell r="H431" t="str">
            <v>169</v>
          </cell>
          <cell r="I431" t="str">
            <v>211</v>
          </cell>
          <cell r="K431" t="str">
            <v>000001120</v>
          </cell>
          <cell r="L431" t="str">
            <v>4261000</v>
          </cell>
          <cell r="M431" t="str">
            <v>1113</v>
          </cell>
          <cell r="N431" t="str">
            <v>99920</v>
          </cell>
          <cell r="O431" t="str">
            <v>11404</v>
          </cell>
          <cell r="P431" t="str">
            <v>294</v>
          </cell>
          <cell r="Q431" t="str">
            <v>955</v>
          </cell>
          <cell r="R431" t="str">
            <v>INTERCO BILL W/O</v>
          </cell>
          <cell r="S431" t="str">
            <v>PRA</v>
          </cell>
          <cell r="U431" t="str">
            <v>2014-08-31</v>
          </cell>
          <cell r="V431">
            <v>592.87</v>
          </cell>
          <cell r="W431" t="str">
            <v>UTXECON201</v>
          </cell>
          <cell r="Y431" t="str">
            <v>LEGAL</v>
          </cell>
          <cell r="Z431" t="str">
            <v>ICB3</v>
          </cell>
          <cell r="AB431" t="str">
            <v>ICB</v>
          </cell>
          <cell r="AC431" t="str">
            <v>ICB</v>
          </cell>
          <cell r="AE431" t="str">
            <v>211</v>
          </cell>
          <cell r="AG431" t="str">
            <v>0000132818</v>
          </cell>
        </row>
        <row r="432">
          <cell r="A432" t="str">
            <v>00631117</v>
          </cell>
          <cell r="B432" t="str">
            <v>9554261000</v>
          </cell>
          <cell r="C432" t="str">
            <v>ICB4TARGET0000000544</v>
          </cell>
          <cell r="D432">
            <v>2014</v>
          </cell>
          <cell r="E432">
            <v>8</v>
          </cell>
          <cell r="F432" t="str">
            <v>2014-08-31</v>
          </cell>
          <cell r="G432" t="str">
            <v>PRJ</v>
          </cell>
          <cell r="H432" t="str">
            <v>169</v>
          </cell>
          <cell r="I432" t="str">
            <v>211</v>
          </cell>
          <cell r="K432" t="str">
            <v>000001120</v>
          </cell>
          <cell r="L432" t="str">
            <v>4261000</v>
          </cell>
          <cell r="M432" t="str">
            <v>1113</v>
          </cell>
          <cell r="N432" t="str">
            <v>99920</v>
          </cell>
          <cell r="O432" t="str">
            <v>11404</v>
          </cell>
          <cell r="P432" t="str">
            <v>294</v>
          </cell>
          <cell r="Q432" t="str">
            <v>955</v>
          </cell>
          <cell r="R432" t="str">
            <v>INTERCO BILL W/O</v>
          </cell>
          <cell r="S432" t="str">
            <v>PRA</v>
          </cell>
          <cell r="U432" t="str">
            <v>2014-08-31</v>
          </cell>
          <cell r="V432">
            <v>197.62</v>
          </cell>
          <cell r="W432" t="str">
            <v>UTXECON201</v>
          </cell>
          <cell r="Y432" t="str">
            <v>LEGAL</v>
          </cell>
          <cell r="Z432" t="str">
            <v>ICB3</v>
          </cell>
          <cell r="AB432" t="str">
            <v>ICB</v>
          </cell>
          <cell r="AC432" t="str">
            <v>ICB</v>
          </cell>
          <cell r="AE432" t="str">
            <v>211</v>
          </cell>
          <cell r="AG432" t="str">
            <v>0000132819</v>
          </cell>
        </row>
        <row r="433">
          <cell r="A433" t="str">
            <v>00632116</v>
          </cell>
          <cell r="B433" t="str">
            <v>9554261000</v>
          </cell>
          <cell r="C433" t="str">
            <v>ICB4TARGET0000000545</v>
          </cell>
          <cell r="D433">
            <v>2014</v>
          </cell>
          <cell r="E433">
            <v>8</v>
          </cell>
          <cell r="F433" t="str">
            <v>2014-08-31</v>
          </cell>
          <cell r="G433" t="str">
            <v>PRJ</v>
          </cell>
          <cell r="H433" t="str">
            <v>169</v>
          </cell>
          <cell r="I433" t="str">
            <v>211</v>
          </cell>
          <cell r="K433" t="str">
            <v>000001120</v>
          </cell>
          <cell r="L433" t="str">
            <v>4261000</v>
          </cell>
          <cell r="M433" t="str">
            <v>1113</v>
          </cell>
          <cell r="N433" t="str">
            <v>99920</v>
          </cell>
          <cell r="O433" t="str">
            <v>11404</v>
          </cell>
          <cell r="P433" t="str">
            <v>294</v>
          </cell>
          <cell r="Q433" t="str">
            <v>955</v>
          </cell>
          <cell r="R433" t="str">
            <v>INTERCO BILL W/O</v>
          </cell>
          <cell r="S433" t="str">
            <v>PRA</v>
          </cell>
          <cell r="U433" t="str">
            <v>2014-08-31</v>
          </cell>
          <cell r="V433">
            <v>197.62</v>
          </cell>
          <cell r="W433" t="str">
            <v>UTXECON201</v>
          </cell>
          <cell r="Y433" t="str">
            <v>LEGAL</v>
          </cell>
          <cell r="Z433" t="str">
            <v>ICB3</v>
          </cell>
          <cell r="AB433" t="str">
            <v>ICB</v>
          </cell>
          <cell r="AC433" t="str">
            <v>ICB</v>
          </cell>
          <cell r="AE433" t="str">
            <v>211</v>
          </cell>
          <cell r="AG433" t="str">
            <v>0000132838</v>
          </cell>
        </row>
        <row r="434">
          <cell r="A434" t="str">
            <v>00632119</v>
          </cell>
          <cell r="B434" t="str">
            <v>9554261000</v>
          </cell>
          <cell r="C434" t="str">
            <v>ICB4TARGET0000000546</v>
          </cell>
          <cell r="D434">
            <v>2014</v>
          </cell>
          <cell r="E434">
            <v>8</v>
          </cell>
          <cell r="F434" t="str">
            <v>2014-08-31</v>
          </cell>
          <cell r="G434" t="str">
            <v>PRJ</v>
          </cell>
          <cell r="H434" t="str">
            <v>169</v>
          </cell>
          <cell r="I434" t="str">
            <v>211</v>
          </cell>
          <cell r="K434" t="str">
            <v>000001120</v>
          </cell>
          <cell r="L434" t="str">
            <v>4261000</v>
          </cell>
          <cell r="M434" t="str">
            <v>1113</v>
          </cell>
          <cell r="N434" t="str">
            <v>99920</v>
          </cell>
          <cell r="O434" t="str">
            <v>11404</v>
          </cell>
          <cell r="P434" t="str">
            <v>294</v>
          </cell>
          <cell r="Q434" t="str">
            <v>955</v>
          </cell>
          <cell r="R434" t="str">
            <v>INTERCO BILL W/O</v>
          </cell>
          <cell r="S434" t="str">
            <v>PRA</v>
          </cell>
          <cell r="U434" t="str">
            <v>2014-08-31</v>
          </cell>
          <cell r="V434">
            <v>395.25</v>
          </cell>
          <cell r="W434" t="str">
            <v>UTXECON201</v>
          </cell>
          <cell r="Y434" t="str">
            <v>LEGAL</v>
          </cell>
          <cell r="Z434" t="str">
            <v>ICB3</v>
          </cell>
          <cell r="AB434" t="str">
            <v>ICB</v>
          </cell>
          <cell r="AC434" t="str">
            <v>ICB</v>
          </cell>
          <cell r="AE434" t="str">
            <v>211</v>
          </cell>
          <cell r="AG434" t="str">
            <v>0000132851</v>
          </cell>
        </row>
        <row r="435">
          <cell r="A435" t="str">
            <v>00632122</v>
          </cell>
          <cell r="B435" t="str">
            <v>9554261000</v>
          </cell>
          <cell r="C435" t="str">
            <v>ICB4TARGET0000000547</v>
          </cell>
          <cell r="D435">
            <v>2014</v>
          </cell>
          <cell r="E435">
            <v>8</v>
          </cell>
          <cell r="F435" t="str">
            <v>2014-08-31</v>
          </cell>
          <cell r="G435" t="str">
            <v>PRJ</v>
          </cell>
          <cell r="H435" t="str">
            <v>169</v>
          </cell>
          <cell r="I435" t="str">
            <v>211</v>
          </cell>
          <cell r="K435" t="str">
            <v>000001120</v>
          </cell>
          <cell r="L435" t="str">
            <v>4261000</v>
          </cell>
          <cell r="M435" t="str">
            <v>1113</v>
          </cell>
          <cell r="N435" t="str">
            <v>99920</v>
          </cell>
          <cell r="O435" t="str">
            <v>11404</v>
          </cell>
          <cell r="P435" t="str">
            <v>294</v>
          </cell>
          <cell r="Q435" t="str">
            <v>955</v>
          </cell>
          <cell r="R435" t="str">
            <v>INTERCO BILL W/O</v>
          </cell>
          <cell r="S435" t="str">
            <v>PRA</v>
          </cell>
          <cell r="U435" t="str">
            <v>2014-08-31</v>
          </cell>
          <cell r="V435">
            <v>790.5</v>
          </cell>
          <cell r="W435" t="str">
            <v>UTXECON201</v>
          </cell>
          <cell r="Y435" t="str">
            <v>LEGAL</v>
          </cell>
          <cell r="Z435" t="str">
            <v>ICB3</v>
          </cell>
          <cell r="AB435" t="str">
            <v>ICB</v>
          </cell>
          <cell r="AC435" t="str">
            <v>ICB</v>
          </cell>
          <cell r="AE435" t="str">
            <v>211</v>
          </cell>
          <cell r="AG435" t="str">
            <v>0000133492</v>
          </cell>
        </row>
        <row r="436">
          <cell r="A436" t="str">
            <v>00630375</v>
          </cell>
          <cell r="B436" t="str">
            <v>9554261000</v>
          </cell>
          <cell r="C436" t="str">
            <v>ICB4TARGET0000000548</v>
          </cell>
          <cell r="D436">
            <v>2014</v>
          </cell>
          <cell r="E436">
            <v>8</v>
          </cell>
          <cell r="F436" t="str">
            <v>2014-08-31</v>
          </cell>
          <cell r="G436" t="str">
            <v>PRJ</v>
          </cell>
          <cell r="H436" t="str">
            <v>169</v>
          </cell>
          <cell r="I436" t="str">
            <v>211</v>
          </cell>
          <cell r="K436" t="str">
            <v>000001120</v>
          </cell>
          <cell r="L436" t="str">
            <v>4261000</v>
          </cell>
          <cell r="M436" t="str">
            <v>1113</v>
          </cell>
          <cell r="N436" t="str">
            <v>99920</v>
          </cell>
          <cell r="O436" t="str">
            <v>11404</v>
          </cell>
          <cell r="P436" t="str">
            <v>294</v>
          </cell>
          <cell r="Q436" t="str">
            <v>955</v>
          </cell>
          <cell r="R436" t="str">
            <v>INTERCO BILL W/O</v>
          </cell>
          <cell r="S436" t="str">
            <v>PRA</v>
          </cell>
          <cell r="U436" t="str">
            <v>2014-08-31</v>
          </cell>
          <cell r="V436">
            <v>395.25</v>
          </cell>
          <cell r="W436" t="str">
            <v>UTXECON201</v>
          </cell>
          <cell r="Y436" t="str">
            <v>LEGAL</v>
          </cell>
          <cell r="Z436" t="str">
            <v>ICB3</v>
          </cell>
          <cell r="AB436" t="str">
            <v>ICB</v>
          </cell>
          <cell r="AC436" t="str">
            <v>ICB</v>
          </cell>
          <cell r="AE436" t="str">
            <v>211</v>
          </cell>
          <cell r="AG436" t="str">
            <v>0000136503</v>
          </cell>
        </row>
        <row r="437">
          <cell r="A437" t="str">
            <v>00630284</v>
          </cell>
          <cell r="B437" t="str">
            <v>9554261000</v>
          </cell>
          <cell r="C437" t="str">
            <v>ICB4TARGET0000000549</v>
          </cell>
          <cell r="D437">
            <v>2014</v>
          </cell>
          <cell r="E437">
            <v>8</v>
          </cell>
          <cell r="F437" t="str">
            <v>2014-08-31</v>
          </cell>
          <cell r="G437" t="str">
            <v>PRJ</v>
          </cell>
          <cell r="H437" t="str">
            <v>169</v>
          </cell>
          <cell r="I437" t="str">
            <v>211</v>
          </cell>
          <cell r="K437" t="str">
            <v>000001120</v>
          </cell>
          <cell r="L437" t="str">
            <v>4261000</v>
          </cell>
          <cell r="M437" t="str">
            <v>1113</v>
          </cell>
          <cell r="N437" t="str">
            <v>99920</v>
          </cell>
          <cell r="O437" t="str">
            <v>11404</v>
          </cell>
          <cell r="P437" t="str">
            <v>294</v>
          </cell>
          <cell r="Q437" t="str">
            <v>955</v>
          </cell>
          <cell r="R437" t="str">
            <v>INTERCO BILL W/O</v>
          </cell>
          <cell r="S437" t="str">
            <v>PRA</v>
          </cell>
          <cell r="U437" t="str">
            <v>2014-08-31</v>
          </cell>
          <cell r="V437">
            <v>790.5</v>
          </cell>
          <cell r="W437" t="str">
            <v>UTXECON201</v>
          </cell>
          <cell r="Y437" t="str">
            <v>LEGAL</v>
          </cell>
          <cell r="Z437" t="str">
            <v>ICB3</v>
          </cell>
          <cell r="AB437" t="str">
            <v>ICB</v>
          </cell>
          <cell r="AC437" t="str">
            <v>ICB</v>
          </cell>
          <cell r="AE437" t="str">
            <v>211</v>
          </cell>
          <cell r="AG437" t="str">
            <v>0000137204</v>
          </cell>
        </row>
        <row r="438">
          <cell r="A438" t="str">
            <v>00630283</v>
          </cell>
          <cell r="B438" t="str">
            <v>9554261000</v>
          </cell>
          <cell r="C438" t="str">
            <v>ICB4TARGET0000000550</v>
          </cell>
          <cell r="D438">
            <v>2014</v>
          </cell>
          <cell r="E438">
            <v>8</v>
          </cell>
          <cell r="F438" t="str">
            <v>2014-08-31</v>
          </cell>
          <cell r="G438" t="str">
            <v>PRJ</v>
          </cell>
          <cell r="H438" t="str">
            <v>169</v>
          </cell>
          <cell r="I438" t="str">
            <v>211</v>
          </cell>
          <cell r="K438" t="str">
            <v>000001120</v>
          </cell>
          <cell r="L438" t="str">
            <v>4261000</v>
          </cell>
          <cell r="M438" t="str">
            <v>1113</v>
          </cell>
          <cell r="N438" t="str">
            <v>99920</v>
          </cell>
          <cell r="O438" t="str">
            <v>11404</v>
          </cell>
          <cell r="P438" t="str">
            <v>294</v>
          </cell>
          <cell r="Q438" t="str">
            <v>955</v>
          </cell>
          <cell r="R438" t="str">
            <v>INTERCO BILL W/O</v>
          </cell>
          <cell r="S438" t="str">
            <v>PRA</v>
          </cell>
          <cell r="U438" t="str">
            <v>2014-08-31</v>
          </cell>
          <cell r="V438">
            <v>395.25</v>
          </cell>
          <cell r="W438" t="str">
            <v>UTXECON201</v>
          </cell>
          <cell r="Y438" t="str">
            <v>LEGAL</v>
          </cell>
          <cell r="Z438" t="str">
            <v>ICB3</v>
          </cell>
          <cell r="AB438" t="str">
            <v>ICB</v>
          </cell>
          <cell r="AC438" t="str">
            <v>ICB</v>
          </cell>
          <cell r="AE438" t="str">
            <v>211</v>
          </cell>
          <cell r="AG438" t="str">
            <v>0000137390</v>
          </cell>
        </row>
        <row r="439">
          <cell r="A439" t="str">
            <v>00632588</v>
          </cell>
          <cell r="B439" t="str">
            <v>9554261000</v>
          </cell>
          <cell r="C439" t="str">
            <v>ICB4TARGET0000000551</v>
          </cell>
          <cell r="D439">
            <v>2014</v>
          </cell>
          <cell r="E439">
            <v>8</v>
          </cell>
          <cell r="F439" t="str">
            <v>2014-08-31</v>
          </cell>
          <cell r="G439" t="str">
            <v>PRJ</v>
          </cell>
          <cell r="H439" t="str">
            <v>169</v>
          </cell>
          <cell r="I439" t="str">
            <v>211</v>
          </cell>
          <cell r="K439" t="str">
            <v>000001120</v>
          </cell>
          <cell r="L439" t="str">
            <v>4261000</v>
          </cell>
          <cell r="M439" t="str">
            <v>1113</v>
          </cell>
          <cell r="N439" t="str">
            <v>99920</v>
          </cell>
          <cell r="O439" t="str">
            <v>11404</v>
          </cell>
          <cell r="P439" t="str">
            <v>294</v>
          </cell>
          <cell r="Q439" t="str">
            <v>955</v>
          </cell>
          <cell r="R439" t="str">
            <v>INTERCO BILL W/O</v>
          </cell>
          <cell r="S439" t="str">
            <v>PRA</v>
          </cell>
          <cell r="U439" t="str">
            <v>2014-08-31</v>
          </cell>
          <cell r="V439">
            <v>592.87</v>
          </cell>
          <cell r="W439" t="str">
            <v>UTXECON201</v>
          </cell>
          <cell r="Y439" t="str">
            <v>LEGAL</v>
          </cell>
          <cell r="Z439" t="str">
            <v>ICB3</v>
          </cell>
          <cell r="AB439" t="str">
            <v>ICB</v>
          </cell>
          <cell r="AC439" t="str">
            <v>ICB</v>
          </cell>
          <cell r="AE439" t="str">
            <v>211</v>
          </cell>
          <cell r="AG439" t="str">
            <v>0000144956</v>
          </cell>
        </row>
        <row r="440">
          <cell r="A440" t="str">
            <v>00632589</v>
          </cell>
          <cell r="B440" t="str">
            <v>9554261000</v>
          </cell>
          <cell r="C440" t="str">
            <v>ICB4TARGET0000000552</v>
          </cell>
          <cell r="D440">
            <v>2014</v>
          </cell>
          <cell r="E440">
            <v>8</v>
          </cell>
          <cell r="F440" t="str">
            <v>2014-08-31</v>
          </cell>
          <cell r="G440" t="str">
            <v>PRJ</v>
          </cell>
          <cell r="H440" t="str">
            <v>169</v>
          </cell>
          <cell r="I440" t="str">
            <v>211</v>
          </cell>
          <cell r="K440" t="str">
            <v>000001120</v>
          </cell>
          <cell r="L440" t="str">
            <v>4261000</v>
          </cell>
          <cell r="M440" t="str">
            <v>1113</v>
          </cell>
          <cell r="N440" t="str">
            <v>99920</v>
          </cell>
          <cell r="O440" t="str">
            <v>11404</v>
          </cell>
          <cell r="P440" t="str">
            <v>294</v>
          </cell>
          <cell r="Q440" t="str">
            <v>955</v>
          </cell>
          <cell r="R440" t="str">
            <v>INTERCO BILL W/O</v>
          </cell>
          <cell r="S440" t="str">
            <v>PRA</v>
          </cell>
          <cell r="U440" t="str">
            <v>2014-08-31</v>
          </cell>
          <cell r="V440">
            <v>592.87</v>
          </cell>
          <cell r="W440" t="str">
            <v>UTXECON201</v>
          </cell>
          <cell r="Y440" t="str">
            <v>LEGAL</v>
          </cell>
          <cell r="Z440" t="str">
            <v>ICB3</v>
          </cell>
          <cell r="AB440" t="str">
            <v>ICB</v>
          </cell>
          <cell r="AC440" t="str">
            <v>ICB</v>
          </cell>
          <cell r="AE440" t="str">
            <v>211</v>
          </cell>
          <cell r="AG440" t="str">
            <v>0000148151</v>
          </cell>
        </row>
        <row r="441">
          <cell r="A441" t="str">
            <v>00631118</v>
          </cell>
          <cell r="B441" t="str">
            <v>9554261000</v>
          </cell>
          <cell r="C441" t="str">
            <v>ICB4TARGET0000000553</v>
          </cell>
          <cell r="D441">
            <v>2014</v>
          </cell>
          <cell r="E441">
            <v>8</v>
          </cell>
          <cell r="F441" t="str">
            <v>2014-08-31</v>
          </cell>
          <cell r="G441" t="str">
            <v>PRJ</v>
          </cell>
          <cell r="H441" t="str">
            <v>169</v>
          </cell>
          <cell r="I441" t="str">
            <v>211</v>
          </cell>
          <cell r="K441" t="str">
            <v>000001120</v>
          </cell>
          <cell r="L441" t="str">
            <v>4261000</v>
          </cell>
          <cell r="M441" t="str">
            <v>1113</v>
          </cell>
          <cell r="N441" t="str">
            <v>99920</v>
          </cell>
          <cell r="O441" t="str">
            <v>11404</v>
          </cell>
          <cell r="P441" t="str">
            <v>294</v>
          </cell>
          <cell r="Q441" t="str">
            <v>955</v>
          </cell>
          <cell r="R441" t="str">
            <v>INTERCO BILL W/O</v>
          </cell>
          <cell r="S441" t="str">
            <v>PRA</v>
          </cell>
          <cell r="U441" t="str">
            <v>2014-08-31</v>
          </cell>
          <cell r="V441">
            <v>592.87</v>
          </cell>
          <cell r="W441" t="str">
            <v>UTXECON201</v>
          </cell>
          <cell r="Y441" t="str">
            <v>LEGAL</v>
          </cell>
          <cell r="Z441" t="str">
            <v>ICB3</v>
          </cell>
          <cell r="AB441" t="str">
            <v>ICB</v>
          </cell>
          <cell r="AC441" t="str">
            <v>ICB</v>
          </cell>
          <cell r="AE441" t="str">
            <v>211</v>
          </cell>
          <cell r="AG441" t="str">
            <v>0000200933</v>
          </cell>
        </row>
        <row r="442">
          <cell r="A442" t="str">
            <v>00628728</v>
          </cell>
          <cell r="B442" t="str">
            <v>9554261000</v>
          </cell>
          <cell r="C442" t="str">
            <v>ICB4TARGET0000000554</v>
          </cell>
          <cell r="D442">
            <v>2014</v>
          </cell>
          <cell r="E442">
            <v>8</v>
          </cell>
          <cell r="F442" t="str">
            <v>2014-08-31</v>
          </cell>
          <cell r="G442" t="str">
            <v>PRJ</v>
          </cell>
          <cell r="H442" t="str">
            <v>169</v>
          </cell>
          <cell r="I442" t="str">
            <v>211</v>
          </cell>
          <cell r="K442" t="str">
            <v>000001120</v>
          </cell>
          <cell r="L442" t="str">
            <v>4261000</v>
          </cell>
          <cell r="M442" t="str">
            <v>1113</v>
          </cell>
          <cell r="N442" t="str">
            <v>99920</v>
          </cell>
          <cell r="O442" t="str">
            <v>11404</v>
          </cell>
          <cell r="P442" t="str">
            <v>294</v>
          </cell>
          <cell r="Q442" t="str">
            <v>955</v>
          </cell>
          <cell r="R442" t="str">
            <v>INTERCO BILL W/O</v>
          </cell>
          <cell r="S442" t="str">
            <v>PRA</v>
          </cell>
          <cell r="U442" t="str">
            <v>2014-08-31</v>
          </cell>
          <cell r="V442">
            <v>671.92</v>
          </cell>
          <cell r="W442" t="str">
            <v>UTXECON201</v>
          </cell>
          <cell r="Y442" t="str">
            <v>LEGAL</v>
          </cell>
          <cell r="Z442" t="str">
            <v>ICB3</v>
          </cell>
          <cell r="AB442" t="str">
            <v>ICB</v>
          </cell>
          <cell r="AC442" t="str">
            <v>ICB</v>
          </cell>
          <cell r="AE442" t="str">
            <v>211</v>
          </cell>
          <cell r="AG442" t="str">
            <v>0000210463</v>
          </cell>
        </row>
        <row r="443">
          <cell r="A443" t="str">
            <v>00632123</v>
          </cell>
          <cell r="B443" t="str">
            <v>9554261000</v>
          </cell>
          <cell r="C443" t="str">
            <v>ICB4TARGET0000000555</v>
          </cell>
          <cell r="D443">
            <v>2014</v>
          </cell>
          <cell r="E443">
            <v>8</v>
          </cell>
          <cell r="F443" t="str">
            <v>2014-08-31</v>
          </cell>
          <cell r="G443" t="str">
            <v>PRJ</v>
          </cell>
          <cell r="H443" t="str">
            <v>169</v>
          </cell>
          <cell r="I443" t="str">
            <v>211</v>
          </cell>
          <cell r="K443" t="str">
            <v>000001120</v>
          </cell>
          <cell r="L443" t="str">
            <v>4261000</v>
          </cell>
          <cell r="M443" t="str">
            <v>1113</v>
          </cell>
          <cell r="N443" t="str">
            <v>99920</v>
          </cell>
          <cell r="O443" t="str">
            <v>11404</v>
          </cell>
          <cell r="P443" t="str">
            <v>294</v>
          </cell>
          <cell r="Q443" t="str">
            <v>955</v>
          </cell>
          <cell r="R443" t="str">
            <v>INTERCO BILL W/O</v>
          </cell>
          <cell r="S443" t="str">
            <v>PRA</v>
          </cell>
          <cell r="U443" t="str">
            <v>2014-08-31</v>
          </cell>
          <cell r="V443">
            <v>395.25</v>
          </cell>
          <cell r="W443" t="str">
            <v>UTXECON201</v>
          </cell>
          <cell r="Y443" t="str">
            <v>LEGAL</v>
          </cell>
          <cell r="Z443" t="str">
            <v>ICB3</v>
          </cell>
          <cell r="AB443" t="str">
            <v>ICB</v>
          </cell>
          <cell r="AC443" t="str">
            <v>ICB</v>
          </cell>
          <cell r="AE443" t="str">
            <v>211</v>
          </cell>
          <cell r="AG443" t="str">
            <v>0000210463</v>
          </cell>
        </row>
        <row r="444">
          <cell r="A444" t="str">
            <v>00629267</v>
          </cell>
          <cell r="B444" t="str">
            <v>9554261000</v>
          </cell>
          <cell r="C444" t="str">
            <v>ICB4TARGET0000000556</v>
          </cell>
          <cell r="D444">
            <v>2014</v>
          </cell>
          <cell r="E444">
            <v>8</v>
          </cell>
          <cell r="F444" t="str">
            <v>2014-08-31</v>
          </cell>
          <cell r="G444" t="str">
            <v>PRJ</v>
          </cell>
          <cell r="H444" t="str">
            <v>169</v>
          </cell>
          <cell r="I444" t="str">
            <v>211</v>
          </cell>
          <cell r="K444" t="str">
            <v>000001120</v>
          </cell>
          <cell r="L444" t="str">
            <v>4261000</v>
          </cell>
          <cell r="M444" t="str">
            <v>1113</v>
          </cell>
          <cell r="N444" t="str">
            <v>99920</v>
          </cell>
          <cell r="O444" t="str">
            <v>11404</v>
          </cell>
          <cell r="P444" t="str">
            <v>294</v>
          </cell>
          <cell r="Q444" t="str">
            <v>955</v>
          </cell>
          <cell r="R444" t="str">
            <v>INTERCO BILL W/O</v>
          </cell>
          <cell r="S444" t="str">
            <v>PRA</v>
          </cell>
          <cell r="U444" t="str">
            <v>2014-08-31</v>
          </cell>
          <cell r="V444">
            <v>197.62</v>
          </cell>
          <cell r="W444" t="str">
            <v>UTXECON201</v>
          </cell>
          <cell r="Y444" t="str">
            <v>LEGAL</v>
          </cell>
          <cell r="Z444" t="str">
            <v>ICB3</v>
          </cell>
          <cell r="AB444" t="str">
            <v>ICB</v>
          </cell>
          <cell r="AC444" t="str">
            <v>ICB</v>
          </cell>
          <cell r="AE444" t="str">
            <v>211</v>
          </cell>
          <cell r="AG444" t="str">
            <v>0000216376</v>
          </cell>
        </row>
        <row r="445">
          <cell r="A445" t="str">
            <v>00631511</v>
          </cell>
          <cell r="B445" t="str">
            <v>9554261000</v>
          </cell>
          <cell r="C445" t="str">
            <v>ICB4TARGET0000000557</v>
          </cell>
          <cell r="D445">
            <v>2014</v>
          </cell>
          <cell r="E445">
            <v>8</v>
          </cell>
          <cell r="F445" t="str">
            <v>2014-08-31</v>
          </cell>
          <cell r="G445" t="str">
            <v>PRJ</v>
          </cell>
          <cell r="H445" t="str">
            <v>169</v>
          </cell>
          <cell r="I445" t="str">
            <v>211</v>
          </cell>
          <cell r="K445" t="str">
            <v>000001120</v>
          </cell>
          <cell r="L445" t="str">
            <v>4261000</v>
          </cell>
          <cell r="M445" t="str">
            <v>1113</v>
          </cell>
          <cell r="N445" t="str">
            <v>99920</v>
          </cell>
          <cell r="O445" t="str">
            <v>11404</v>
          </cell>
          <cell r="P445" t="str">
            <v>294</v>
          </cell>
          <cell r="Q445" t="str">
            <v>955</v>
          </cell>
          <cell r="R445" t="str">
            <v>INTERCO BILL W/O</v>
          </cell>
          <cell r="S445" t="str">
            <v>PRA</v>
          </cell>
          <cell r="U445" t="str">
            <v>2014-08-31</v>
          </cell>
          <cell r="V445">
            <v>197.62</v>
          </cell>
          <cell r="W445" t="str">
            <v>UTXECON201</v>
          </cell>
          <cell r="Y445" t="str">
            <v>LEGAL</v>
          </cell>
          <cell r="Z445" t="str">
            <v>ICB3</v>
          </cell>
          <cell r="AB445" t="str">
            <v>ICB</v>
          </cell>
          <cell r="AC445" t="str">
            <v>ICB</v>
          </cell>
          <cell r="AE445" t="str">
            <v>211</v>
          </cell>
          <cell r="AG445" t="str">
            <v>0000217631</v>
          </cell>
        </row>
        <row r="446">
          <cell r="A446" t="str">
            <v>00631030</v>
          </cell>
          <cell r="B446" t="str">
            <v>9554261000</v>
          </cell>
          <cell r="C446" t="str">
            <v>ICB4TARGET0000000558</v>
          </cell>
          <cell r="D446">
            <v>2014</v>
          </cell>
          <cell r="E446">
            <v>8</v>
          </cell>
          <cell r="F446" t="str">
            <v>2014-08-31</v>
          </cell>
          <cell r="G446" t="str">
            <v>PRJ</v>
          </cell>
          <cell r="H446" t="str">
            <v>169</v>
          </cell>
          <cell r="I446" t="str">
            <v>211</v>
          </cell>
          <cell r="K446" t="str">
            <v>000001120</v>
          </cell>
          <cell r="L446" t="str">
            <v>4261000</v>
          </cell>
          <cell r="M446" t="str">
            <v>1113</v>
          </cell>
          <cell r="N446" t="str">
            <v>99920</v>
          </cell>
          <cell r="O446" t="str">
            <v>11404</v>
          </cell>
          <cell r="P446" t="str">
            <v>294</v>
          </cell>
          <cell r="Q446" t="str">
            <v>955</v>
          </cell>
          <cell r="R446" t="str">
            <v>INTERCO BILL W/O</v>
          </cell>
          <cell r="S446" t="str">
            <v>PRA</v>
          </cell>
          <cell r="U446" t="str">
            <v>2014-08-31</v>
          </cell>
          <cell r="V446">
            <v>79.05</v>
          </cell>
          <cell r="W446" t="str">
            <v>UTXECON201</v>
          </cell>
          <cell r="Y446" t="str">
            <v>LEGAL</v>
          </cell>
          <cell r="Z446" t="str">
            <v>ICB3</v>
          </cell>
          <cell r="AB446" t="str">
            <v>ICB</v>
          </cell>
          <cell r="AC446" t="str">
            <v>ICB</v>
          </cell>
          <cell r="AE446" t="str">
            <v>211</v>
          </cell>
          <cell r="AG446" t="str">
            <v>0000217885</v>
          </cell>
        </row>
        <row r="447">
          <cell r="A447" t="str">
            <v>00631509</v>
          </cell>
          <cell r="B447" t="str">
            <v>9554261000</v>
          </cell>
          <cell r="C447" t="str">
            <v>ICB4TARGET0000000559</v>
          </cell>
          <cell r="D447">
            <v>2014</v>
          </cell>
          <cell r="E447">
            <v>8</v>
          </cell>
          <cell r="F447" t="str">
            <v>2014-08-31</v>
          </cell>
          <cell r="G447" t="str">
            <v>PRJ</v>
          </cell>
          <cell r="H447" t="str">
            <v>169</v>
          </cell>
          <cell r="I447" t="str">
            <v>211</v>
          </cell>
          <cell r="K447" t="str">
            <v>000001120</v>
          </cell>
          <cell r="L447" t="str">
            <v>4261000</v>
          </cell>
          <cell r="M447" t="str">
            <v>1113</v>
          </cell>
          <cell r="N447" t="str">
            <v>99920</v>
          </cell>
          <cell r="O447" t="str">
            <v>11404</v>
          </cell>
          <cell r="P447" t="str">
            <v>294</v>
          </cell>
          <cell r="Q447" t="str">
            <v>955</v>
          </cell>
          <cell r="R447" t="str">
            <v>INTERCO BILL W/O</v>
          </cell>
          <cell r="S447" t="str">
            <v>PRA</v>
          </cell>
          <cell r="U447" t="str">
            <v>2014-08-31</v>
          </cell>
          <cell r="V447">
            <v>395.25</v>
          </cell>
          <cell r="W447" t="str">
            <v>UTXECON201</v>
          </cell>
          <cell r="Y447" t="str">
            <v>LEGAL</v>
          </cell>
          <cell r="Z447" t="str">
            <v>ICB3</v>
          </cell>
          <cell r="AB447" t="str">
            <v>ICB</v>
          </cell>
          <cell r="AC447" t="str">
            <v>ICB</v>
          </cell>
          <cell r="AE447" t="str">
            <v>211</v>
          </cell>
          <cell r="AG447" t="str">
            <v>0000218632</v>
          </cell>
        </row>
        <row r="448">
          <cell r="A448" t="str">
            <v>00629265</v>
          </cell>
          <cell r="B448" t="str">
            <v>9554261000</v>
          </cell>
          <cell r="C448" t="str">
            <v>ICB4TARGET0000000560</v>
          </cell>
          <cell r="D448">
            <v>2014</v>
          </cell>
          <cell r="E448">
            <v>8</v>
          </cell>
          <cell r="F448" t="str">
            <v>2014-08-31</v>
          </cell>
          <cell r="G448" t="str">
            <v>PRJ</v>
          </cell>
          <cell r="H448" t="str">
            <v>169</v>
          </cell>
          <cell r="I448" t="str">
            <v>211</v>
          </cell>
          <cell r="K448" t="str">
            <v>000001120</v>
          </cell>
          <cell r="L448" t="str">
            <v>4261000</v>
          </cell>
          <cell r="M448" t="str">
            <v>1113</v>
          </cell>
          <cell r="N448" t="str">
            <v>99920</v>
          </cell>
          <cell r="O448" t="str">
            <v>12397</v>
          </cell>
          <cell r="P448" t="str">
            <v>294</v>
          </cell>
          <cell r="Q448" t="str">
            <v>955</v>
          </cell>
          <cell r="R448" t="str">
            <v>INTERCO BILL W/O</v>
          </cell>
          <cell r="S448" t="str">
            <v>PRA</v>
          </cell>
          <cell r="U448" t="str">
            <v>2014-08-31</v>
          </cell>
          <cell r="V448">
            <v>592.87</v>
          </cell>
          <cell r="W448" t="str">
            <v>UTXECON201</v>
          </cell>
          <cell r="Y448" t="str">
            <v>LEGAL</v>
          </cell>
          <cell r="Z448" t="str">
            <v>ICB3</v>
          </cell>
          <cell r="AB448" t="str">
            <v>ICB</v>
          </cell>
          <cell r="AC448" t="str">
            <v>ICB</v>
          </cell>
          <cell r="AE448" t="str">
            <v>211</v>
          </cell>
          <cell r="AG448" t="str">
            <v>0000225954</v>
          </cell>
        </row>
        <row r="449">
          <cell r="A449" t="str">
            <v>00631258</v>
          </cell>
          <cell r="B449" t="str">
            <v>9554261000</v>
          </cell>
          <cell r="C449" t="str">
            <v>ICB4TARGET0000000561</v>
          </cell>
          <cell r="D449">
            <v>2014</v>
          </cell>
          <cell r="E449">
            <v>8</v>
          </cell>
          <cell r="F449" t="str">
            <v>2014-08-31</v>
          </cell>
          <cell r="G449" t="str">
            <v>PRJ</v>
          </cell>
          <cell r="H449" t="str">
            <v>169</v>
          </cell>
          <cell r="I449" t="str">
            <v>211</v>
          </cell>
          <cell r="K449" t="str">
            <v>000001120</v>
          </cell>
          <cell r="L449" t="str">
            <v>4261000</v>
          </cell>
          <cell r="M449" t="str">
            <v>1113</v>
          </cell>
          <cell r="N449" t="str">
            <v>99920</v>
          </cell>
          <cell r="O449" t="str">
            <v>11404</v>
          </cell>
          <cell r="P449" t="str">
            <v>294</v>
          </cell>
          <cell r="Q449" t="str">
            <v>955</v>
          </cell>
          <cell r="R449" t="str">
            <v>INTERCO BILL W/O</v>
          </cell>
          <cell r="S449" t="str">
            <v>PRA</v>
          </cell>
          <cell r="U449" t="str">
            <v>2014-08-31</v>
          </cell>
          <cell r="V449">
            <v>197.62</v>
          </cell>
          <cell r="W449" t="str">
            <v>UTXECON201</v>
          </cell>
          <cell r="Y449" t="str">
            <v>LEGAL</v>
          </cell>
          <cell r="Z449" t="str">
            <v>ICB3</v>
          </cell>
          <cell r="AB449" t="str">
            <v>ICB</v>
          </cell>
          <cell r="AC449" t="str">
            <v>ICB</v>
          </cell>
          <cell r="AE449" t="str">
            <v>211</v>
          </cell>
          <cell r="AG449" t="str">
            <v>0000245074</v>
          </cell>
        </row>
        <row r="450">
          <cell r="A450" t="str">
            <v>00632392</v>
          </cell>
          <cell r="B450" t="str">
            <v>9554261000</v>
          </cell>
          <cell r="C450" t="str">
            <v>ICB4TARGET0000000562</v>
          </cell>
          <cell r="D450">
            <v>2014</v>
          </cell>
          <cell r="E450">
            <v>8</v>
          </cell>
          <cell r="F450" t="str">
            <v>2014-08-31</v>
          </cell>
          <cell r="G450" t="str">
            <v>PRJ</v>
          </cell>
          <cell r="H450" t="str">
            <v>169</v>
          </cell>
          <cell r="I450" t="str">
            <v>211</v>
          </cell>
          <cell r="K450" t="str">
            <v>000001120</v>
          </cell>
          <cell r="L450" t="str">
            <v>4261000</v>
          </cell>
          <cell r="M450" t="str">
            <v>1113</v>
          </cell>
          <cell r="N450" t="str">
            <v>99920</v>
          </cell>
          <cell r="O450" t="str">
            <v>11404</v>
          </cell>
          <cell r="P450" t="str">
            <v>294</v>
          </cell>
          <cell r="Q450" t="str">
            <v>955</v>
          </cell>
          <cell r="R450" t="str">
            <v>INTERCO BILL W/O</v>
          </cell>
          <cell r="S450" t="str">
            <v>PRA</v>
          </cell>
          <cell r="U450" t="str">
            <v>2014-08-31</v>
          </cell>
          <cell r="V450">
            <v>988.12</v>
          </cell>
          <cell r="W450" t="str">
            <v>UTXECON201</v>
          </cell>
          <cell r="Y450" t="str">
            <v>LEGAL</v>
          </cell>
          <cell r="Z450" t="str">
            <v>ICB3</v>
          </cell>
          <cell r="AB450" t="str">
            <v>ICB</v>
          </cell>
          <cell r="AC450" t="str">
            <v>ICB</v>
          </cell>
          <cell r="AE450" t="str">
            <v>211</v>
          </cell>
          <cell r="AG450" t="str">
            <v>0000263813</v>
          </cell>
        </row>
        <row r="451">
          <cell r="A451" t="str">
            <v>00628729</v>
          </cell>
          <cell r="B451" t="str">
            <v>9554261000</v>
          </cell>
          <cell r="C451" t="str">
            <v>ICB4TARGET0000000563</v>
          </cell>
          <cell r="D451">
            <v>2014</v>
          </cell>
          <cell r="E451">
            <v>8</v>
          </cell>
          <cell r="F451" t="str">
            <v>2014-08-31</v>
          </cell>
          <cell r="G451" t="str">
            <v>PRJ</v>
          </cell>
          <cell r="H451" t="str">
            <v>169</v>
          </cell>
          <cell r="I451" t="str">
            <v>211</v>
          </cell>
          <cell r="K451" t="str">
            <v>000001120</v>
          </cell>
          <cell r="L451" t="str">
            <v>4261000</v>
          </cell>
          <cell r="M451" t="str">
            <v>1113</v>
          </cell>
          <cell r="N451" t="str">
            <v>99920</v>
          </cell>
          <cell r="O451" t="str">
            <v>11404</v>
          </cell>
          <cell r="P451" t="str">
            <v>294</v>
          </cell>
          <cell r="Q451" t="str">
            <v>955</v>
          </cell>
          <cell r="R451" t="str">
            <v>INTERCO BILL W/O</v>
          </cell>
          <cell r="S451" t="str">
            <v>PRA</v>
          </cell>
          <cell r="U451" t="str">
            <v>2014-08-31</v>
          </cell>
          <cell r="V451">
            <v>592.87</v>
          </cell>
          <cell r="W451" t="str">
            <v>UTXECON201</v>
          </cell>
          <cell r="Y451" t="str">
            <v>LEGAL</v>
          </cell>
          <cell r="Z451" t="str">
            <v>ICB3</v>
          </cell>
          <cell r="AB451" t="str">
            <v>ICB</v>
          </cell>
          <cell r="AC451" t="str">
            <v>ICB</v>
          </cell>
          <cell r="AE451" t="str">
            <v>211</v>
          </cell>
          <cell r="AG451" t="str">
            <v>0000281855</v>
          </cell>
        </row>
        <row r="452">
          <cell r="A452" t="str">
            <v>00629176</v>
          </cell>
          <cell r="B452" t="str">
            <v>9554261000</v>
          </cell>
          <cell r="C452" t="str">
            <v>ICB4TARGET0000000564</v>
          </cell>
          <cell r="D452">
            <v>2014</v>
          </cell>
          <cell r="E452">
            <v>8</v>
          </cell>
          <cell r="F452" t="str">
            <v>2014-08-31</v>
          </cell>
          <cell r="G452" t="str">
            <v>PRJ</v>
          </cell>
          <cell r="H452" t="str">
            <v>169</v>
          </cell>
          <cell r="I452" t="str">
            <v>211</v>
          </cell>
          <cell r="K452" t="str">
            <v>000001120</v>
          </cell>
          <cell r="L452" t="str">
            <v>4261000</v>
          </cell>
          <cell r="M452" t="str">
            <v>1113</v>
          </cell>
          <cell r="N452" t="str">
            <v>99920</v>
          </cell>
          <cell r="O452" t="str">
            <v>11404</v>
          </cell>
          <cell r="P452" t="str">
            <v>294</v>
          </cell>
          <cell r="Q452" t="str">
            <v>955</v>
          </cell>
          <cell r="R452" t="str">
            <v>INTERCO BILL W/O</v>
          </cell>
          <cell r="S452" t="str">
            <v>PRA</v>
          </cell>
          <cell r="U452" t="str">
            <v>2014-08-31</v>
          </cell>
          <cell r="V452">
            <v>592.87</v>
          </cell>
          <cell r="W452" t="str">
            <v>UTXECON201</v>
          </cell>
          <cell r="Y452" t="str">
            <v>LEGAL</v>
          </cell>
          <cell r="Z452" t="str">
            <v>ICB3</v>
          </cell>
          <cell r="AB452" t="str">
            <v>ICB</v>
          </cell>
          <cell r="AC452" t="str">
            <v>ICB</v>
          </cell>
          <cell r="AE452" t="str">
            <v>211</v>
          </cell>
          <cell r="AG452" t="str">
            <v>0000287356</v>
          </cell>
        </row>
        <row r="453">
          <cell r="A453" t="str">
            <v>00631536</v>
          </cell>
          <cell r="B453" t="str">
            <v>9554261000</v>
          </cell>
          <cell r="C453" t="str">
            <v>ICB4TARGET0000000565</v>
          </cell>
          <cell r="D453">
            <v>2014</v>
          </cell>
          <cell r="E453">
            <v>8</v>
          </cell>
          <cell r="F453" t="str">
            <v>2014-08-31</v>
          </cell>
          <cell r="G453" t="str">
            <v>PRJ</v>
          </cell>
          <cell r="H453" t="str">
            <v>169</v>
          </cell>
          <cell r="I453" t="str">
            <v>211</v>
          </cell>
          <cell r="K453" t="str">
            <v>000001120</v>
          </cell>
          <cell r="L453" t="str">
            <v>4261000</v>
          </cell>
          <cell r="M453" t="str">
            <v>1113</v>
          </cell>
          <cell r="N453" t="str">
            <v>99920</v>
          </cell>
          <cell r="O453" t="str">
            <v>11404</v>
          </cell>
          <cell r="P453" t="str">
            <v>294</v>
          </cell>
          <cell r="Q453" t="str">
            <v>955</v>
          </cell>
          <cell r="R453" t="str">
            <v>INTERCO BILL W/O</v>
          </cell>
          <cell r="S453" t="str">
            <v>PRA</v>
          </cell>
          <cell r="U453" t="str">
            <v>2014-08-31</v>
          </cell>
          <cell r="V453">
            <v>98.81</v>
          </cell>
          <cell r="W453" t="str">
            <v>UTXECON201</v>
          </cell>
          <cell r="Y453" t="str">
            <v>LEGAL</v>
          </cell>
          <cell r="Z453" t="str">
            <v>ICB3</v>
          </cell>
          <cell r="AB453" t="str">
            <v>ICB</v>
          </cell>
          <cell r="AC453" t="str">
            <v>ICB</v>
          </cell>
          <cell r="AE453" t="str">
            <v>211</v>
          </cell>
          <cell r="AG453" t="str">
            <v>0000287796</v>
          </cell>
        </row>
        <row r="454">
          <cell r="A454" t="str">
            <v>00631537</v>
          </cell>
          <cell r="B454" t="str">
            <v>9554261000</v>
          </cell>
          <cell r="C454" t="str">
            <v>ICB4TARGET0000000566</v>
          </cell>
          <cell r="D454">
            <v>2014</v>
          </cell>
          <cell r="E454">
            <v>8</v>
          </cell>
          <cell r="F454" t="str">
            <v>2014-08-31</v>
          </cell>
          <cell r="G454" t="str">
            <v>PRJ</v>
          </cell>
          <cell r="H454" t="str">
            <v>169</v>
          </cell>
          <cell r="I454" t="str">
            <v>211</v>
          </cell>
          <cell r="K454" t="str">
            <v>000001120</v>
          </cell>
          <cell r="L454" t="str">
            <v>4261000</v>
          </cell>
          <cell r="M454" t="str">
            <v>1113</v>
          </cell>
          <cell r="N454" t="str">
            <v>99920</v>
          </cell>
          <cell r="O454" t="str">
            <v>11404</v>
          </cell>
          <cell r="P454" t="str">
            <v>294</v>
          </cell>
          <cell r="Q454" t="str">
            <v>955</v>
          </cell>
          <cell r="R454" t="str">
            <v>INTERCO BILL W/O</v>
          </cell>
          <cell r="S454" t="str">
            <v>PRA</v>
          </cell>
          <cell r="U454" t="str">
            <v>2014-08-31</v>
          </cell>
          <cell r="V454">
            <v>395.25</v>
          </cell>
          <cell r="W454" t="str">
            <v>UTXECON201</v>
          </cell>
          <cell r="Y454" t="str">
            <v>LEGAL</v>
          </cell>
          <cell r="Z454" t="str">
            <v>ICB3</v>
          </cell>
          <cell r="AB454" t="str">
            <v>ICB</v>
          </cell>
          <cell r="AC454" t="str">
            <v>ICB</v>
          </cell>
          <cell r="AE454" t="str">
            <v>211</v>
          </cell>
          <cell r="AG454" t="str">
            <v>0000287797</v>
          </cell>
        </row>
        <row r="455">
          <cell r="A455" t="str">
            <v>00632229</v>
          </cell>
          <cell r="B455" t="str">
            <v>9554261000</v>
          </cell>
          <cell r="C455" t="str">
            <v>ICB4TARGET0000000567</v>
          </cell>
          <cell r="D455">
            <v>2014</v>
          </cell>
          <cell r="E455">
            <v>8</v>
          </cell>
          <cell r="F455" t="str">
            <v>2014-08-31</v>
          </cell>
          <cell r="G455" t="str">
            <v>PRJ</v>
          </cell>
          <cell r="H455" t="str">
            <v>169</v>
          </cell>
          <cell r="I455" t="str">
            <v>211</v>
          </cell>
          <cell r="K455" t="str">
            <v>000001120</v>
          </cell>
          <cell r="L455" t="str">
            <v>4261000</v>
          </cell>
          <cell r="M455" t="str">
            <v>1113</v>
          </cell>
          <cell r="N455" t="str">
            <v>99920</v>
          </cell>
          <cell r="O455" t="str">
            <v>11404</v>
          </cell>
          <cell r="P455" t="str">
            <v>294</v>
          </cell>
          <cell r="Q455" t="str">
            <v>955</v>
          </cell>
          <cell r="R455" t="str">
            <v>INTERCO BILL W/O</v>
          </cell>
          <cell r="S455" t="str">
            <v>PRA</v>
          </cell>
          <cell r="U455" t="str">
            <v>2014-08-31</v>
          </cell>
          <cell r="V455">
            <v>227.27</v>
          </cell>
          <cell r="W455" t="str">
            <v>UTXECON201</v>
          </cell>
          <cell r="Y455" t="str">
            <v>LEGAL</v>
          </cell>
          <cell r="Z455" t="str">
            <v>ICB3</v>
          </cell>
          <cell r="AB455" t="str">
            <v>ICB</v>
          </cell>
          <cell r="AC455" t="str">
            <v>ICB</v>
          </cell>
          <cell r="AE455" t="str">
            <v>211</v>
          </cell>
          <cell r="AG455" t="str">
            <v>0000288023</v>
          </cell>
        </row>
        <row r="456">
          <cell r="A456" t="str">
            <v>00632231</v>
          </cell>
          <cell r="B456" t="str">
            <v>9554261000</v>
          </cell>
          <cell r="C456" t="str">
            <v>ICB4TARGET0000000568</v>
          </cell>
          <cell r="D456">
            <v>2014</v>
          </cell>
          <cell r="E456">
            <v>8</v>
          </cell>
          <cell r="F456" t="str">
            <v>2014-08-31</v>
          </cell>
          <cell r="G456" t="str">
            <v>PRJ</v>
          </cell>
          <cell r="H456" t="str">
            <v>169</v>
          </cell>
          <cell r="I456" t="str">
            <v>211</v>
          </cell>
          <cell r="K456" t="str">
            <v>000001120</v>
          </cell>
          <cell r="L456" t="str">
            <v>4261000</v>
          </cell>
          <cell r="M456" t="str">
            <v>1113</v>
          </cell>
          <cell r="N456" t="str">
            <v>99920</v>
          </cell>
          <cell r="O456" t="str">
            <v>11404</v>
          </cell>
          <cell r="P456" t="str">
            <v>294</v>
          </cell>
          <cell r="Q456" t="str">
            <v>955</v>
          </cell>
          <cell r="R456" t="str">
            <v>INTERCO BILL W/O</v>
          </cell>
          <cell r="S456" t="str">
            <v>PRA</v>
          </cell>
          <cell r="U456" t="str">
            <v>2014-08-31</v>
          </cell>
          <cell r="V456">
            <v>790.5</v>
          </cell>
          <cell r="W456" t="str">
            <v>UTXECON201</v>
          </cell>
          <cell r="Y456" t="str">
            <v>LEGAL</v>
          </cell>
          <cell r="Z456" t="str">
            <v>ICB3</v>
          </cell>
          <cell r="AB456" t="str">
            <v>ICB</v>
          </cell>
          <cell r="AC456" t="str">
            <v>ICB</v>
          </cell>
          <cell r="AE456" t="str">
            <v>211</v>
          </cell>
          <cell r="AG456" t="str">
            <v>0000288024</v>
          </cell>
        </row>
        <row r="457">
          <cell r="A457" t="str">
            <v>00630059</v>
          </cell>
          <cell r="B457" t="str">
            <v>9554264000</v>
          </cell>
          <cell r="C457" t="str">
            <v>ICB4TARGET0000000730</v>
          </cell>
          <cell r="D457">
            <v>2014</v>
          </cell>
          <cell r="E457">
            <v>8</v>
          </cell>
          <cell r="F457" t="str">
            <v>2014-08-31</v>
          </cell>
          <cell r="G457" t="str">
            <v>PRJ</v>
          </cell>
          <cell r="H457" t="str">
            <v>169</v>
          </cell>
          <cell r="I457" t="str">
            <v>211</v>
          </cell>
          <cell r="K457" t="str">
            <v>TDOANDA</v>
          </cell>
          <cell r="L457" t="str">
            <v>4264000</v>
          </cell>
          <cell r="M457" t="str">
            <v>1585</v>
          </cell>
          <cell r="N457" t="str">
            <v>99920</v>
          </cell>
          <cell r="O457" t="str">
            <v>13042</v>
          </cell>
          <cell r="P457" t="str">
            <v>289</v>
          </cell>
          <cell r="Q457" t="str">
            <v>955</v>
          </cell>
          <cell r="R457" t="str">
            <v>INTERCO BILL W/O</v>
          </cell>
          <cell r="S457" t="str">
            <v>PRA</v>
          </cell>
          <cell r="U457" t="str">
            <v>2014-08-31</v>
          </cell>
          <cell r="V457">
            <v>299.98</v>
          </cell>
          <cell r="W457" t="str">
            <v>UTXE000301</v>
          </cell>
          <cell r="Y457" t="str">
            <v>TDOTH</v>
          </cell>
          <cell r="Z457" t="str">
            <v>ICB3</v>
          </cell>
          <cell r="AB457" t="str">
            <v>ICB</v>
          </cell>
          <cell r="AC457" t="str">
            <v>ICB</v>
          </cell>
          <cell r="AE457" t="str">
            <v>211</v>
          </cell>
          <cell r="AG457" t="str">
            <v>0000146747</v>
          </cell>
        </row>
        <row r="458">
          <cell r="A458" t="str">
            <v>00631915</v>
          </cell>
          <cell r="B458" t="str">
            <v>9554265002</v>
          </cell>
          <cell r="C458" t="str">
            <v>ICB4TARGET0000000783</v>
          </cell>
          <cell r="D458">
            <v>2014</v>
          </cell>
          <cell r="E458">
            <v>8</v>
          </cell>
          <cell r="F458" t="str">
            <v>2014-08-31</v>
          </cell>
          <cell r="G458" t="str">
            <v>PRJ</v>
          </cell>
          <cell r="H458" t="str">
            <v>169</v>
          </cell>
          <cell r="I458" t="str">
            <v>211</v>
          </cell>
          <cell r="K458" t="str">
            <v>000001120</v>
          </cell>
          <cell r="L458" t="str">
            <v>4265002</v>
          </cell>
          <cell r="M458" t="str">
            <v>1113</v>
          </cell>
          <cell r="N458" t="str">
            <v>99920</v>
          </cell>
          <cell r="O458" t="str">
            <v>11404</v>
          </cell>
          <cell r="P458" t="str">
            <v>294</v>
          </cell>
          <cell r="Q458" t="str">
            <v>955</v>
          </cell>
          <cell r="R458" t="str">
            <v>INTERCO BILL W/O</v>
          </cell>
          <cell r="S458" t="str">
            <v>PRA</v>
          </cell>
          <cell r="U458" t="str">
            <v>2014-08-31</v>
          </cell>
          <cell r="V458">
            <v>197.62</v>
          </cell>
          <cell r="W458" t="str">
            <v>UTXECON201</v>
          </cell>
          <cell r="Y458" t="str">
            <v>LEGAL</v>
          </cell>
          <cell r="Z458" t="str">
            <v>ICB3</v>
          </cell>
          <cell r="AB458" t="str">
            <v>ICB</v>
          </cell>
          <cell r="AC458" t="str">
            <v>ICB</v>
          </cell>
          <cell r="AE458" t="str">
            <v>211</v>
          </cell>
          <cell r="AG458" t="str">
            <v>0000132570</v>
          </cell>
        </row>
        <row r="459">
          <cell r="A459" t="str">
            <v>00632230</v>
          </cell>
          <cell r="B459" t="str">
            <v>9554265002</v>
          </cell>
          <cell r="C459" t="str">
            <v>ICB4TARGET0000000784</v>
          </cell>
          <cell r="D459">
            <v>2014</v>
          </cell>
          <cell r="E459">
            <v>8</v>
          </cell>
          <cell r="F459" t="str">
            <v>2014-08-31</v>
          </cell>
          <cell r="G459" t="str">
            <v>PRJ</v>
          </cell>
          <cell r="H459" t="str">
            <v>169</v>
          </cell>
          <cell r="I459" t="str">
            <v>211</v>
          </cell>
          <cell r="K459" t="str">
            <v>000001120</v>
          </cell>
          <cell r="L459" t="str">
            <v>4265002</v>
          </cell>
          <cell r="M459" t="str">
            <v>1113</v>
          </cell>
          <cell r="N459" t="str">
            <v>99920</v>
          </cell>
          <cell r="O459" t="str">
            <v>11404</v>
          </cell>
          <cell r="P459" t="str">
            <v>294</v>
          </cell>
          <cell r="Q459" t="str">
            <v>955</v>
          </cell>
          <cell r="R459" t="str">
            <v>INTERCO BILL W/O</v>
          </cell>
          <cell r="S459" t="str">
            <v>PRA</v>
          </cell>
          <cell r="U459" t="str">
            <v>2014-08-31</v>
          </cell>
          <cell r="V459">
            <v>395.25</v>
          </cell>
          <cell r="W459" t="str">
            <v>UTXECON201</v>
          </cell>
          <cell r="Y459" t="str">
            <v>LEGAL</v>
          </cell>
          <cell r="Z459" t="str">
            <v>ICB3</v>
          </cell>
          <cell r="AB459" t="str">
            <v>ICB</v>
          </cell>
          <cell r="AC459" t="str">
            <v>ICB</v>
          </cell>
          <cell r="AE459" t="str">
            <v>211</v>
          </cell>
          <cell r="AG459" t="str">
            <v>0000132755</v>
          </cell>
        </row>
        <row r="460">
          <cell r="A460" t="str">
            <v>00631031</v>
          </cell>
          <cell r="B460" t="str">
            <v>9554265004</v>
          </cell>
          <cell r="C460" t="str">
            <v>ICB4TARGET0000000791</v>
          </cell>
          <cell r="D460">
            <v>2014</v>
          </cell>
          <cell r="E460">
            <v>8</v>
          </cell>
          <cell r="F460" t="str">
            <v>2014-08-31</v>
          </cell>
          <cell r="G460" t="str">
            <v>PRJ</v>
          </cell>
          <cell r="H460" t="str">
            <v>169</v>
          </cell>
          <cell r="I460" t="str">
            <v>211</v>
          </cell>
          <cell r="K460" t="str">
            <v>000001120</v>
          </cell>
          <cell r="L460" t="str">
            <v>4265004</v>
          </cell>
          <cell r="M460" t="str">
            <v>1585</v>
          </cell>
          <cell r="N460" t="str">
            <v>99920</v>
          </cell>
          <cell r="O460" t="str">
            <v>11404</v>
          </cell>
          <cell r="P460" t="str">
            <v>289</v>
          </cell>
          <cell r="Q460" t="str">
            <v>955</v>
          </cell>
          <cell r="R460" t="str">
            <v>INTERCO BILL W/O</v>
          </cell>
          <cell r="S460" t="str">
            <v>PRA</v>
          </cell>
          <cell r="U460" t="str">
            <v>2014-08-31</v>
          </cell>
          <cell r="V460">
            <v>918.83</v>
          </cell>
          <cell r="W460" t="str">
            <v>UTXECON101</v>
          </cell>
          <cell r="Y460" t="str">
            <v>LEGAL</v>
          </cell>
          <cell r="Z460" t="str">
            <v>ICB3</v>
          </cell>
          <cell r="AB460" t="str">
            <v>ICB</v>
          </cell>
          <cell r="AC460" t="str">
            <v>ICB</v>
          </cell>
          <cell r="AE460" t="str">
            <v>211</v>
          </cell>
          <cell r="AG460" t="str">
            <v>0000164207</v>
          </cell>
        </row>
        <row r="461">
          <cell r="A461" t="str">
            <v>00629663</v>
          </cell>
          <cell r="B461" t="str">
            <v>9554265004</v>
          </cell>
          <cell r="C461" t="str">
            <v>ICB4TARGET0000000792</v>
          </cell>
          <cell r="D461">
            <v>2014</v>
          </cell>
          <cell r="E461">
            <v>8</v>
          </cell>
          <cell r="F461" t="str">
            <v>2014-08-31</v>
          </cell>
          <cell r="G461" t="str">
            <v>PRJ</v>
          </cell>
          <cell r="H461" t="str">
            <v>169</v>
          </cell>
          <cell r="I461" t="str">
            <v>211</v>
          </cell>
          <cell r="K461" t="str">
            <v>000001120</v>
          </cell>
          <cell r="L461" t="str">
            <v>4265004</v>
          </cell>
          <cell r="M461" t="str">
            <v>1585</v>
          </cell>
          <cell r="N461" t="str">
            <v>99920</v>
          </cell>
          <cell r="O461" t="str">
            <v>11404</v>
          </cell>
          <cell r="P461" t="str">
            <v>289</v>
          </cell>
          <cell r="Q461" t="str">
            <v>955</v>
          </cell>
          <cell r="R461" t="str">
            <v>INTERCO BILL W/O</v>
          </cell>
          <cell r="S461" t="str">
            <v>PRA</v>
          </cell>
          <cell r="U461" t="str">
            <v>2014-08-31</v>
          </cell>
          <cell r="V461">
            <v>3062.76</v>
          </cell>
          <cell r="W461" t="str">
            <v>UTXECON101</v>
          </cell>
          <cell r="Y461" t="str">
            <v>LEGAL</v>
          </cell>
          <cell r="Z461" t="str">
            <v>ICB3</v>
          </cell>
          <cell r="AB461" t="str">
            <v>ICB</v>
          </cell>
          <cell r="AC461" t="str">
            <v>ICB</v>
          </cell>
          <cell r="AE461" t="str">
            <v>211</v>
          </cell>
          <cell r="AG461" t="str">
            <v>0000253003</v>
          </cell>
        </row>
        <row r="462">
          <cell r="A462" t="str">
            <v>00632110</v>
          </cell>
          <cell r="B462" t="str">
            <v>9554265004</v>
          </cell>
          <cell r="C462" t="str">
            <v>ICB4TARGET0000000797</v>
          </cell>
          <cell r="D462">
            <v>2014</v>
          </cell>
          <cell r="E462">
            <v>8</v>
          </cell>
          <cell r="F462" t="str">
            <v>2014-08-31</v>
          </cell>
          <cell r="G462" t="str">
            <v>PRJ</v>
          </cell>
          <cell r="H462" t="str">
            <v>169</v>
          </cell>
          <cell r="I462" t="str">
            <v>211</v>
          </cell>
          <cell r="K462" t="str">
            <v>000001120</v>
          </cell>
          <cell r="L462" t="str">
            <v>4265004</v>
          </cell>
          <cell r="M462" t="str">
            <v>1113</v>
          </cell>
          <cell r="N462" t="str">
            <v>99920</v>
          </cell>
          <cell r="O462" t="str">
            <v>11404</v>
          </cell>
          <cell r="P462" t="str">
            <v>294</v>
          </cell>
          <cell r="Q462" t="str">
            <v>955</v>
          </cell>
          <cell r="R462" t="str">
            <v>INTERCO BILL W/O</v>
          </cell>
          <cell r="S462" t="str">
            <v>PRA</v>
          </cell>
          <cell r="U462" t="str">
            <v>2014-08-31</v>
          </cell>
          <cell r="V462">
            <v>988.12</v>
          </cell>
          <cell r="W462" t="str">
            <v>UTXECON201</v>
          </cell>
          <cell r="Y462" t="str">
            <v>LEGAL</v>
          </cell>
          <cell r="Z462" t="str">
            <v>ICB3</v>
          </cell>
          <cell r="AB462" t="str">
            <v>ICB</v>
          </cell>
          <cell r="AC462" t="str">
            <v>ICB</v>
          </cell>
          <cell r="AE462" t="str">
            <v>211</v>
          </cell>
          <cell r="AG462" t="str">
            <v>0000135545</v>
          </cell>
        </row>
        <row r="463">
          <cell r="A463" t="str">
            <v>00632462</v>
          </cell>
          <cell r="B463" t="str">
            <v>9554265004</v>
          </cell>
          <cell r="C463" t="str">
            <v>ICB4TARGET0000000798</v>
          </cell>
          <cell r="D463">
            <v>2014</v>
          </cell>
          <cell r="E463">
            <v>8</v>
          </cell>
          <cell r="F463" t="str">
            <v>2014-08-31</v>
          </cell>
          <cell r="G463" t="str">
            <v>PRJ</v>
          </cell>
          <cell r="H463" t="str">
            <v>169</v>
          </cell>
          <cell r="I463" t="str">
            <v>211</v>
          </cell>
          <cell r="K463" t="str">
            <v>000001120</v>
          </cell>
          <cell r="L463" t="str">
            <v>4265004</v>
          </cell>
          <cell r="M463" t="str">
            <v>1113</v>
          </cell>
          <cell r="N463" t="str">
            <v>99920</v>
          </cell>
          <cell r="O463" t="str">
            <v>11404</v>
          </cell>
          <cell r="P463" t="str">
            <v>294</v>
          </cell>
          <cell r="Q463" t="str">
            <v>955</v>
          </cell>
          <cell r="R463" t="str">
            <v>INTERCO BILL W/O</v>
          </cell>
          <cell r="S463" t="str">
            <v>PRA</v>
          </cell>
          <cell r="U463" t="str">
            <v>2014-08-31</v>
          </cell>
          <cell r="V463">
            <v>395.25</v>
          </cell>
          <cell r="W463" t="str">
            <v>UTXECON201</v>
          </cell>
          <cell r="Y463" t="str">
            <v>LEGAL</v>
          </cell>
          <cell r="Z463" t="str">
            <v>ICB3</v>
          </cell>
          <cell r="AB463" t="str">
            <v>ICB</v>
          </cell>
          <cell r="AC463" t="str">
            <v>ICB</v>
          </cell>
          <cell r="AE463" t="str">
            <v>211</v>
          </cell>
          <cell r="AG463" t="str">
            <v>0000136956</v>
          </cell>
        </row>
        <row r="464">
          <cell r="A464" t="str">
            <v>00632109</v>
          </cell>
          <cell r="B464" t="str">
            <v>9554265004</v>
          </cell>
          <cell r="C464" t="str">
            <v>ICB4TARGET0000000799</v>
          </cell>
          <cell r="D464">
            <v>2014</v>
          </cell>
          <cell r="E464">
            <v>8</v>
          </cell>
          <cell r="F464" t="str">
            <v>2014-08-31</v>
          </cell>
          <cell r="G464" t="str">
            <v>PRJ</v>
          </cell>
          <cell r="H464" t="str">
            <v>169</v>
          </cell>
          <cell r="I464" t="str">
            <v>211</v>
          </cell>
          <cell r="K464" t="str">
            <v>000001120</v>
          </cell>
          <cell r="L464" t="str">
            <v>4265004</v>
          </cell>
          <cell r="M464" t="str">
            <v>1113</v>
          </cell>
          <cell r="N464" t="str">
            <v>99920</v>
          </cell>
          <cell r="O464" t="str">
            <v>11404</v>
          </cell>
          <cell r="P464" t="str">
            <v>294</v>
          </cell>
          <cell r="Q464" t="str">
            <v>955</v>
          </cell>
          <cell r="R464" t="str">
            <v>INTERCO BILL W/O</v>
          </cell>
          <cell r="S464" t="str">
            <v>PRA</v>
          </cell>
          <cell r="U464" t="str">
            <v>2014-08-31</v>
          </cell>
          <cell r="V464">
            <v>592.87</v>
          </cell>
          <cell r="W464" t="str">
            <v>UTXECON201</v>
          </cell>
          <cell r="Y464" t="str">
            <v>LEGAL</v>
          </cell>
          <cell r="Z464" t="str">
            <v>ICB3</v>
          </cell>
          <cell r="AB464" t="str">
            <v>ICB</v>
          </cell>
          <cell r="AC464" t="str">
            <v>ICB</v>
          </cell>
          <cell r="AE464" t="str">
            <v>211</v>
          </cell>
          <cell r="AG464" t="str">
            <v>0000139594</v>
          </cell>
        </row>
        <row r="465">
          <cell r="A465" t="str">
            <v>00632114</v>
          </cell>
          <cell r="B465" t="str">
            <v>9554265004</v>
          </cell>
          <cell r="C465" t="str">
            <v>ICB4TARGET0000000800</v>
          </cell>
          <cell r="D465">
            <v>2014</v>
          </cell>
          <cell r="E465">
            <v>8</v>
          </cell>
          <cell r="F465" t="str">
            <v>2014-08-31</v>
          </cell>
          <cell r="G465" t="str">
            <v>PRJ</v>
          </cell>
          <cell r="H465" t="str">
            <v>169</v>
          </cell>
          <cell r="I465" t="str">
            <v>211</v>
          </cell>
          <cell r="K465" t="str">
            <v>000001120</v>
          </cell>
          <cell r="L465" t="str">
            <v>4265004</v>
          </cell>
          <cell r="M465" t="str">
            <v>1113</v>
          </cell>
          <cell r="N465" t="str">
            <v>99920</v>
          </cell>
          <cell r="O465" t="str">
            <v>11404</v>
          </cell>
          <cell r="P465" t="str">
            <v>294</v>
          </cell>
          <cell r="Q465" t="str">
            <v>955</v>
          </cell>
          <cell r="R465" t="str">
            <v>INTERCO BILL W/O</v>
          </cell>
          <cell r="S465" t="str">
            <v>PRA</v>
          </cell>
          <cell r="U465" t="str">
            <v>2014-08-31</v>
          </cell>
          <cell r="V465">
            <v>197.62</v>
          </cell>
          <cell r="W465" t="str">
            <v>UTXECON201</v>
          </cell>
          <cell r="Y465" t="str">
            <v>LEGAL</v>
          </cell>
          <cell r="Z465" t="str">
            <v>ICB3</v>
          </cell>
          <cell r="AB465" t="str">
            <v>ICB</v>
          </cell>
          <cell r="AC465" t="str">
            <v>ICB</v>
          </cell>
          <cell r="AE465" t="str">
            <v>211</v>
          </cell>
          <cell r="AG465" t="str">
            <v>0000160470</v>
          </cell>
        </row>
        <row r="466">
          <cell r="A466" t="str">
            <v>00632115</v>
          </cell>
          <cell r="B466" t="str">
            <v>9554265004</v>
          </cell>
          <cell r="C466" t="str">
            <v>ICB4TARGET0000000801</v>
          </cell>
          <cell r="D466">
            <v>2014</v>
          </cell>
          <cell r="E466">
            <v>8</v>
          </cell>
          <cell r="F466" t="str">
            <v>2014-08-31</v>
          </cell>
          <cell r="G466" t="str">
            <v>PRJ</v>
          </cell>
          <cell r="H466" t="str">
            <v>169</v>
          </cell>
          <cell r="I466" t="str">
            <v>211</v>
          </cell>
          <cell r="K466" t="str">
            <v>000001120</v>
          </cell>
          <cell r="L466" t="str">
            <v>4265004</v>
          </cell>
          <cell r="M466" t="str">
            <v>1113</v>
          </cell>
          <cell r="N466" t="str">
            <v>99920</v>
          </cell>
          <cell r="O466" t="str">
            <v>11404</v>
          </cell>
          <cell r="P466" t="str">
            <v>294</v>
          </cell>
          <cell r="Q466" t="str">
            <v>955</v>
          </cell>
          <cell r="R466" t="str">
            <v>INTERCO BILL W/O</v>
          </cell>
          <cell r="S466" t="str">
            <v>PRA</v>
          </cell>
          <cell r="U466" t="str">
            <v>2014-08-31</v>
          </cell>
          <cell r="V466">
            <v>197.62</v>
          </cell>
          <cell r="W466" t="str">
            <v>UTXECON201</v>
          </cell>
          <cell r="Y466" t="str">
            <v>LEGAL</v>
          </cell>
          <cell r="Z466" t="str">
            <v>ICB3</v>
          </cell>
          <cell r="AB466" t="str">
            <v>ICB</v>
          </cell>
          <cell r="AC466" t="str">
            <v>ICB</v>
          </cell>
          <cell r="AE466" t="str">
            <v>211</v>
          </cell>
          <cell r="AG466" t="str">
            <v>0000160470</v>
          </cell>
        </row>
        <row r="467">
          <cell r="A467" t="str">
            <v>00624510</v>
          </cell>
          <cell r="B467" t="str">
            <v>9554261000</v>
          </cell>
          <cell r="C467" t="str">
            <v>ICB4TARGET0000000892</v>
          </cell>
          <cell r="D467">
            <v>2014</v>
          </cell>
          <cell r="E467">
            <v>7</v>
          </cell>
          <cell r="F467" t="str">
            <v>2014-07-31</v>
          </cell>
          <cell r="G467" t="str">
            <v>PRJ</v>
          </cell>
          <cell r="H467" t="str">
            <v>169</v>
          </cell>
          <cell r="I467" t="str">
            <v>211</v>
          </cell>
          <cell r="K467" t="str">
            <v>000001120</v>
          </cell>
          <cell r="L467" t="str">
            <v>4261000</v>
          </cell>
          <cell r="M467" t="str">
            <v>1113</v>
          </cell>
          <cell r="N467" t="str">
            <v>99920</v>
          </cell>
          <cell r="O467" t="str">
            <v>11404</v>
          </cell>
          <cell r="P467" t="str">
            <v>292</v>
          </cell>
          <cell r="Q467" t="str">
            <v>955</v>
          </cell>
          <cell r="R467" t="str">
            <v>INTERCO BILL W/O</v>
          </cell>
          <cell r="S467" t="str">
            <v>PRA</v>
          </cell>
          <cell r="U467" t="str">
            <v>2014-07-31</v>
          </cell>
          <cell r="V467">
            <v>395.24</v>
          </cell>
          <cell r="W467" t="str">
            <v>UTXECON201</v>
          </cell>
          <cell r="Y467" t="str">
            <v>LEGAL</v>
          </cell>
          <cell r="Z467" t="str">
            <v>ICB3</v>
          </cell>
          <cell r="AB467" t="str">
            <v>ICB</v>
          </cell>
          <cell r="AC467" t="str">
            <v>ICB</v>
          </cell>
          <cell r="AE467" t="str">
            <v>211</v>
          </cell>
          <cell r="AG467" t="str">
            <v>0000114268</v>
          </cell>
        </row>
        <row r="468">
          <cell r="A468" t="str">
            <v>00624506</v>
          </cell>
          <cell r="B468" t="str">
            <v>9554261000</v>
          </cell>
          <cell r="C468" t="str">
            <v>ICB4TARGET0000000893</v>
          </cell>
          <cell r="D468">
            <v>2014</v>
          </cell>
          <cell r="E468">
            <v>7</v>
          </cell>
          <cell r="F468" t="str">
            <v>2014-07-31</v>
          </cell>
          <cell r="G468" t="str">
            <v>PRJ</v>
          </cell>
          <cell r="H468" t="str">
            <v>169</v>
          </cell>
          <cell r="I468" t="str">
            <v>211</v>
          </cell>
          <cell r="K468" t="str">
            <v>000001120</v>
          </cell>
          <cell r="L468" t="str">
            <v>4261000</v>
          </cell>
          <cell r="M468" t="str">
            <v>1113</v>
          </cell>
          <cell r="N468" t="str">
            <v>99920</v>
          </cell>
          <cell r="O468" t="str">
            <v>11404</v>
          </cell>
          <cell r="P468" t="str">
            <v>292</v>
          </cell>
          <cell r="Q468" t="str">
            <v>955</v>
          </cell>
          <cell r="R468" t="str">
            <v>INTERCO BILL W/O</v>
          </cell>
          <cell r="S468" t="str">
            <v>PRA</v>
          </cell>
          <cell r="U468" t="str">
            <v>2014-07-31</v>
          </cell>
          <cell r="V468">
            <v>197.62</v>
          </cell>
          <cell r="W468" t="str">
            <v>UTXECON201</v>
          </cell>
          <cell r="Y468" t="str">
            <v>LEGAL</v>
          </cell>
          <cell r="Z468" t="str">
            <v>ICB3</v>
          </cell>
          <cell r="AB468" t="str">
            <v>ICB</v>
          </cell>
          <cell r="AC468" t="str">
            <v>ICB</v>
          </cell>
          <cell r="AE468" t="str">
            <v>211</v>
          </cell>
          <cell r="AG468" t="str">
            <v>0000241614</v>
          </cell>
        </row>
        <row r="469">
          <cell r="A469" t="str">
            <v>00624858</v>
          </cell>
          <cell r="B469" t="str">
            <v>9554261000</v>
          </cell>
          <cell r="C469" t="str">
            <v>ICB4TARGET0000000894</v>
          </cell>
          <cell r="D469">
            <v>2014</v>
          </cell>
          <cell r="E469">
            <v>7</v>
          </cell>
          <cell r="F469" t="str">
            <v>2014-07-31</v>
          </cell>
          <cell r="G469" t="str">
            <v>PRJ</v>
          </cell>
          <cell r="H469" t="str">
            <v>169</v>
          </cell>
          <cell r="I469" t="str">
            <v>211</v>
          </cell>
          <cell r="K469" t="str">
            <v>000001120</v>
          </cell>
          <cell r="L469" t="str">
            <v>4261000</v>
          </cell>
          <cell r="M469" t="str">
            <v>1113</v>
          </cell>
          <cell r="N469" t="str">
            <v>99920</v>
          </cell>
          <cell r="O469" t="str">
            <v>11404</v>
          </cell>
          <cell r="P469" t="str">
            <v>294</v>
          </cell>
          <cell r="Q469" t="str">
            <v>955</v>
          </cell>
          <cell r="R469" t="str">
            <v>INTERCO BILL W/O</v>
          </cell>
          <cell r="S469" t="str">
            <v>PRA</v>
          </cell>
          <cell r="U469" t="str">
            <v>2014-07-31</v>
          </cell>
          <cell r="V469">
            <v>1580.99</v>
          </cell>
          <cell r="W469" t="str">
            <v>UTXECON201</v>
          </cell>
          <cell r="Y469" t="str">
            <v>LEGAL</v>
          </cell>
          <cell r="Z469" t="str">
            <v>ICB3</v>
          </cell>
          <cell r="AB469" t="str">
            <v>ICB</v>
          </cell>
          <cell r="AC469" t="str">
            <v>ICB</v>
          </cell>
          <cell r="AE469" t="str">
            <v>211</v>
          </cell>
          <cell r="AG469" t="str">
            <v>0000009998</v>
          </cell>
        </row>
        <row r="470">
          <cell r="A470" t="str">
            <v>00624509</v>
          </cell>
          <cell r="B470" t="str">
            <v>9554261000</v>
          </cell>
          <cell r="C470" t="str">
            <v>ICB4TARGET0000000895</v>
          </cell>
          <cell r="D470">
            <v>2014</v>
          </cell>
          <cell r="E470">
            <v>7</v>
          </cell>
          <cell r="F470" t="str">
            <v>2014-07-31</v>
          </cell>
          <cell r="G470" t="str">
            <v>PRJ</v>
          </cell>
          <cell r="H470" t="str">
            <v>169</v>
          </cell>
          <cell r="I470" t="str">
            <v>211</v>
          </cell>
          <cell r="K470" t="str">
            <v>000001120</v>
          </cell>
          <cell r="L470" t="str">
            <v>4261000</v>
          </cell>
          <cell r="M470" t="str">
            <v>1113</v>
          </cell>
          <cell r="N470" t="str">
            <v>99920</v>
          </cell>
          <cell r="O470" t="str">
            <v>11404</v>
          </cell>
          <cell r="P470" t="str">
            <v>294</v>
          </cell>
          <cell r="Q470" t="str">
            <v>955</v>
          </cell>
          <cell r="R470" t="str">
            <v>INTERCO BILL W/O</v>
          </cell>
          <cell r="S470" t="str">
            <v>PRA</v>
          </cell>
          <cell r="U470" t="str">
            <v>2014-07-31</v>
          </cell>
          <cell r="V470">
            <v>335.96</v>
          </cell>
          <cell r="W470" t="str">
            <v>UTXECON201</v>
          </cell>
          <cell r="Y470" t="str">
            <v>LEGAL</v>
          </cell>
          <cell r="Z470" t="str">
            <v>ICB3</v>
          </cell>
          <cell r="AB470" t="str">
            <v>ICB</v>
          </cell>
          <cell r="AC470" t="str">
            <v>ICB</v>
          </cell>
          <cell r="AE470" t="str">
            <v>211</v>
          </cell>
          <cell r="AG470" t="str">
            <v>0000014464</v>
          </cell>
        </row>
        <row r="471">
          <cell r="A471" t="str">
            <v>00627126</v>
          </cell>
          <cell r="B471" t="str">
            <v>9554261000</v>
          </cell>
          <cell r="C471" t="str">
            <v>ICB4TARGET0000000896</v>
          </cell>
          <cell r="D471">
            <v>2014</v>
          </cell>
          <cell r="E471">
            <v>7</v>
          </cell>
          <cell r="F471" t="str">
            <v>2014-07-31</v>
          </cell>
          <cell r="G471" t="str">
            <v>PRJ</v>
          </cell>
          <cell r="H471" t="str">
            <v>169</v>
          </cell>
          <cell r="I471" t="str">
            <v>211</v>
          </cell>
          <cell r="K471" t="str">
            <v>000001120</v>
          </cell>
          <cell r="L471" t="str">
            <v>4261000</v>
          </cell>
          <cell r="M471" t="str">
            <v>1113</v>
          </cell>
          <cell r="N471" t="str">
            <v>99920</v>
          </cell>
          <cell r="O471" t="str">
            <v>11404</v>
          </cell>
          <cell r="P471" t="str">
            <v>294</v>
          </cell>
          <cell r="Q471" t="str">
            <v>955</v>
          </cell>
          <cell r="R471" t="str">
            <v>INTERCO BILL W/O</v>
          </cell>
          <cell r="S471" t="str">
            <v>PRA</v>
          </cell>
          <cell r="U471" t="str">
            <v>2014-07-31</v>
          </cell>
          <cell r="V471">
            <v>592.87</v>
          </cell>
          <cell r="W471" t="str">
            <v>UTXECON201</v>
          </cell>
          <cell r="Y471" t="str">
            <v>LEGAL</v>
          </cell>
          <cell r="Z471" t="str">
            <v>ICB3</v>
          </cell>
          <cell r="AB471" t="str">
            <v>ICB</v>
          </cell>
          <cell r="AC471" t="str">
            <v>ICB</v>
          </cell>
          <cell r="AE471" t="str">
            <v>211</v>
          </cell>
          <cell r="AG471" t="str">
            <v>0000014464</v>
          </cell>
        </row>
        <row r="472">
          <cell r="A472" t="str">
            <v>00627127</v>
          </cell>
          <cell r="B472" t="str">
            <v>9554261000</v>
          </cell>
          <cell r="C472" t="str">
            <v>ICB4TARGET0000000897</v>
          </cell>
          <cell r="D472">
            <v>2014</v>
          </cell>
          <cell r="E472">
            <v>7</v>
          </cell>
          <cell r="F472" t="str">
            <v>2014-07-31</v>
          </cell>
          <cell r="G472" t="str">
            <v>PRJ</v>
          </cell>
          <cell r="H472" t="str">
            <v>169</v>
          </cell>
          <cell r="I472" t="str">
            <v>211</v>
          </cell>
          <cell r="K472" t="str">
            <v>000001120</v>
          </cell>
          <cell r="L472" t="str">
            <v>4261000</v>
          </cell>
          <cell r="M472" t="str">
            <v>1113</v>
          </cell>
          <cell r="N472" t="str">
            <v>99920</v>
          </cell>
          <cell r="O472" t="str">
            <v>11404</v>
          </cell>
          <cell r="P472" t="str">
            <v>294</v>
          </cell>
          <cell r="Q472" t="str">
            <v>955</v>
          </cell>
          <cell r="R472" t="str">
            <v>INTERCO BILL W/O</v>
          </cell>
          <cell r="S472" t="str">
            <v>PRA</v>
          </cell>
          <cell r="U472" t="str">
            <v>2014-07-31</v>
          </cell>
          <cell r="V472">
            <v>592.87</v>
          </cell>
          <cell r="W472" t="str">
            <v>UTXECON201</v>
          </cell>
          <cell r="Y472" t="str">
            <v>LEGAL</v>
          </cell>
          <cell r="Z472" t="str">
            <v>ICB3</v>
          </cell>
          <cell r="AB472" t="str">
            <v>ICB</v>
          </cell>
          <cell r="AC472" t="str">
            <v>ICB</v>
          </cell>
          <cell r="AE472" t="str">
            <v>211</v>
          </cell>
          <cell r="AG472" t="str">
            <v>0000014464</v>
          </cell>
        </row>
        <row r="473">
          <cell r="A473" t="str">
            <v>00627128</v>
          </cell>
          <cell r="B473" t="str">
            <v>9554261000</v>
          </cell>
          <cell r="C473" t="str">
            <v>ICB4TARGET0000000898</v>
          </cell>
          <cell r="D473">
            <v>2014</v>
          </cell>
          <cell r="E473">
            <v>7</v>
          </cell>
          <cell r="F473" t="str">
            <v>2014-07-31</v>
          </cell>
          <cell r="G473" t="str">
            <v>PRJ</v>
          </cell>
          <cell r="H473" t="str">
            <v>169</v>
          </cell>
          <cell r="I473" t="str">
            <v>211</v>
          </cell>
          <cell r="K473" t="str">
            <v>000001120</v>
          </cell>
          <cell r="L473" t="str">
            <v>4261000</v>
          </cell>
          <cell r="M473" t="str">
            <v>1113</v>
          </cell>
          <cell r="N473" t="str">
            <v>99920</v>
          </cell>
          <cell r="O473" t="str">
            <v>11404</v>
          </cell>
          <cell r="P473" t="str">
            <v>294</v>
          </cell>
          <cell r="Q473" t="str">
            <v>955</v>
          </cell>
          <cell r="R473" t="str">
            <v>INTERCO BILL W/O</v>
          </cell>
          <cell r="S473" t="str">
            <v>PRA</v>
          </cell>
          <cell r="U473" t="str">
            <v>2014-07-31</v>
          </cell>
          <cell r="V473">
            <v>592.87</v>
          </cell>
          <cell r="W473" t="str">
            <v>UTXECON201</v>
          </cell>
          <cell r="Y473" t="str">
            <v>LEGAL</v>
          </cell>
          <cell r="Z473" t="str">
            <v>ICB3</v>
          </cell>
          <cell r="AB473" t="str">
            <v>ICB</v>
          </cell>
          <cell r="AC473" t="str">
            <v>ICB</v>
          </cell>
          <cell r="AE473" t="str">
            <v>211</v>
          </cell>
          <cell r="AG473" t="str">
            <v>0000014464</v>
          </cell>
        </row>
        <row r="474">
          <cell r="A474" t="str">
            <v>00627129</v>
          </cell>
          <cell r="B474" t="str">
            <v>9554261000</v>
          </cell>
          <cell r="C474" t="str">
            <v>ICB4TARGET0000000899</v>
          </cell>
          <cell r="D474">
            <v>2014</v>
          </cell>
          <cell r="E474">
            <v>7</v>
          </cell>
          <cell r="F474" t="str">
            <v>2014-07-31</v>
          </cell>
          <cell r="G474" t="str">
            <v>PRJ</v>
          </cell>
          <cell r="H474" t="str">
            <v>169</v>
          </cell>
          <cell r="I474" t="str">
            <v>211</v>
          </cell>
          <cell r="K474" t="str">
            <v>000001120</v>
          </cell>
          <cell r="L474" t="str">
            <v>4261000</v>
          </cell>
          <cell r="M474" t="str">
            <v>1113</v>
          </cell>
          <cell r="N474" t="str">
            <v>99920</v>
          </cell>
          <cell r="O474" t="str">
            <v>11404</v>
          </cell>
          <cell r="P474" t="str">
            <v>294</v>
          </cell>
          <cell r="Q474" t="str">
            <v>955</v>
          </cell>
          <cell r="R474" t="str">
            <v>INTERCO BILL W/O</v>
          </cell>
          <cell r="S474" t="str">
            <v>PRA</v>
          </cell>
          <cell r="U474" t="str">
            <v>2014-07-31</v>
          </cell>
          <cell r="V474">
            <v>592.87</v>
          </cell>
          <cell r="W474" t="str">
            <v>UTXECON201</v>
          </cell>
          <cell r="Y474" t="str">
            <v>LEGAL</v>
          </cell>
          <cell r="Z474" t="str">
            <v>ICB3</v>
          </cell>
          <cell r="AB474" t="str">
            <v>ICB</v>
          </cell>
          <cell r="AC474" t="str">
            <v>ICB</v>
          </cell>
          <cell r="AE474" t="str">
            <v>211</v>
          </cell>
          <cell r="AG474" t="str">
            <v>0000014464</v>
          </cell>
        </row>
        <row r="475">
          <cell r="A475" t="str">
            <v>00627130</v>
          </cell>
          <cell r="B475" t="str">
            <v>9554261000</v>
          </cell>
          <cell r="C475" t="str">
            <v>ICB4TARGET0000000900</v>
          </cell>
          <cell r="D475">
            <v>2014</v>
          </cell>
          <cell r="E475">
            <v>7</v>
          </cell>
          <cell r="F475" t="str">
            <v>2014-07-31</v>
          </cell>
          <cell r="G475" t="str">
            <v>PRJ</v>
          </cell>
          <cell r="H475" t="str">
            <v>169</v>
          </cell>
          <cell r="I475" t="str">
            <v>211</v>
          </cell>
          <cell r="K475" t="str">
            <v>000001120</v>
          </cell>
          <cell r="L475" t="str">
            <v>4261000</v>
          </cell>
          <cell r="M475" t="str">
            <v>1113</v>
          </cell>
          <cell r="N475" t="str">
            <v>99920</v>
          </cell>
          <cell r="O475" t="str">
            <v>11404</v>
          </cell>
          <cell r="P475" t="str">
            <v>294</v>
          </cell>
          <cell r="Q475" t="str">
            <v>955</v>
          </cell>
          <cell r="R475" t="str">
            <v>INTERCO BILL W/O</v>
          </cell>
          <cell r="S475" t="str">
            <v>PRA</v>
          </cell>
          <cell r="U475" t="str">
            <v>2014-07-31</v>
          </cell>
          <cell r="V475">
            <v>296.44</v>
          </cell>
          <cell r="W475" t="str">
            <v>UTXECON201</v>
          </cell>
          <cell r="Y475" t="str">
            <v>LEGAL</v>
          </cell>
          <cell r="Z475" t="str">
            <v>ICB3</v>
          </cell>
          <cell r="AB475" t="str">
            <v>ICB</v>
          </cell>
          <cell r="AC475" t="str">
            <v>ICB</v>
          </cell>
          <cell r="AE475" t="str">
            <v>211</v>
          </cell>
          <cell r="AG475" t="str">
            <v>0000014464</v>
          </cell>
        </row>
        <row r="476">
          <cell r="A476" t="str">
            <v>00627131</v>
          </cell>
          <cell r="B476" t="str">
            <v>9554261000</v>
          </cell>
          <cell r="C476" t="str">
            <v>ICB4TARGET0000000901</v>
          </cell>
          <cell r="D476">
            <v>2014</v>
          </cell>
          <cell r="E476">
            <v>7</v>
          </cell>
          <cell r="F476" t="str">
            <v>2014-07-31</v>
          </cell>
          <cell r="G476" t="str">
            <v>PRJ</v>
          </cell>
          <cell r="H476" t="str">
            <v>169</v>
          </cell>
          <cell r="I476" t="str">
            <v>211</v>
          </cell>
          <cell r="K476" t="str">
            <v>000001120</v>
          </cell>
          <cell r="L476" t="str">
            <v>4261000</v>
          </cell>
          <cell r="M476" t="str">
            <v>1113</v>
          </cell>
          <cell r="N476" t="str">
            <v>99920</v>
          </cell>
          <cell r="O476" t="str">
            <v>11404</v>
          </cell>
          <cell r="P476" t="str">
            <v>294</v>
          </cell>
          <cell r="Q476" t="str">
            <v>955</v>
          </cell>
          <cell r="R476" t="str">
            <v>INTERCO BILL W/O</v>
          </cell>
          <cell r="S476" t="str">
            <v>PRA</v>
          </cell>
          <cell r="U476" t="str">
            <v>2014-07-31</v>
          </cell>
          <cell r="V476">
            <v>296.44</v>
          </cell>
          <cell r="W476" t="str">
            <v>UTXECON201</v>
          </cell>
          <cell r="Y476" t="str">
            <v>LEGAL</v>
          </cell>
          <cell r="Z476" t="str">
            <v>ICB3</v>
          </cell>
          <cell r="AB476" t="str">
            <v>ICB</v>
          </cell>
          <cell r="AC476" t="str">
            <v>ICB</v>
          </cell>
          <cell r="AE476" t="str">
            <v>211</v>
          </cell>
          <cell r="AG476" t="str">
            <v>0000014464</v>
          </cell>
        </row>
        <row r="477">
          <cell r="A477" t="str">
            <v>00627245</v>
          </cell>
          <cell r="B477" t="str">
            <v>9554261000</v>
          </cell>
          <cell r="C477" t="str">
            <v>ICB4TARGET0000000902</v>
          </cell>
          <cell r="D477">
            <v>2014</v>
          </cell>
          <cell r="E477">
            <v>7</v>
          </cell>
          <cell r="F477" t="str">
            <v>2014-07-31</v>
          </cell>
          <cell r="G477" t="str">
            <v>PRJ</v>
          </cell>
          <cell r="H477" t="str">
            <v>169</v>
          </cell>
          <cell r="I477" t="str">
            <v>211</v>
          </cell>
          <cell r="K477" t="str">
            <v>000001120</v>
          </cell>
          <cell r="L477" t="str">
            <v>4261000</v>
          </cell>
          <cell r="M477" t="str">
            <v>1113</v>
          </cell>
          <cell r="N477" t="str">
            <v>99920</v>
          </cell>
          <cell r="O477" t="str">
            <v>11404</v>
          </cell>
          <cell r="P477" t="str">
            <v>294</v>
          </cell>
          <cell r="Q477" t="str">
            <v>955</v>
          </cell>
          <cell r="R477" t="str">
            <v>INTERCO BILL W/O</v>
          </cell>
          <cell r="S477" t="str">
            <v>PRA</v>
          </cell>
          <cell r="U477" t="str">
            <v>2014-07-31</v>
          </cell>
          <cell r="V477">
            <v>592.87</v>
          </cell>
          <cell r="W477" t="str">
            <v>UTXECON201</v>
          </cell>
          <cell r="Y477" t="str">
            <v>LEGAL</v>
          </cell>
          <cell r="Z477" t="str">
            <v>ICB3</v>
          </cell>
          <cell r="AB477" t="str">
            <v>ICB</v>
          </cell>
          <cell r="AC477" t="str">
            <v>ICB</v>
          </cell>
          <cell r="AE477" t="str">
            <v>211</v>
          </cell>
          <cell r="AG477" t="str">
            <v>0000014464</v>
          </cell>
        </row>
        <row r="478">
          <cell r="A478" t="str">
            <v>00625118</v>
          </cell>
          <cell r="B478" t="str">
            <v>9554261000</v>
          </cell>
          <cell r="C478" t="str">
            <v>ICB4TARGET0000000903</v>
          </cell>
          <cell r="D478">
            <v>2014</v>
          </cell>
          <cell r="E478">
            <v>7</v>
          </cell>
          <cell r="F478" t="str">
            <v>2014-07-31</v>
          </cell>
          <cell r="G478" t="str">
            <v>PRJ</v>
          </cell>
          <cell r="H478" t="str">
            <v>169</v>
          </cell>
          <cell r="I478" t="str">
            <v>211</v>
          </cell>
          <cell r="K478" t="str">
            <v>000001120</v>
          </cell>
          <cell r="L478" t="str">
            <v>4261000</v>
          </cell>
          <cell r="M478" t="str">
            <v>1113</v>
          </cell>
          <cell r="N478" t="str">
            <v>99920</v>
          </cell>
          <cell r="O478" t="str">
            <v>11404</v>
          </cell>
          <cell r="P478" t="str">
            <v>294</v>
          </cell>
          <cell r="Q478" t="str">
            <v>955</v>
          </cell>
          <cell r="R478" t="str">
            <v>INTERCO BILL W/O</v>
          </cell>
          <cell r="S478" t="str">
            <v>PRA</v>
          </cell>
          <cell r="U478" t="str">
            <v>2014-07-31</v>
          </cell>
          <cell r="V478">
            <v>1976.24</v>
          </cell>
          <cell r="W478" t="str">
            <v>UTXECON201</v>
          </cell>
          <cell r="Y478" t="str">
            <v>LEGAL</v>
          </cell>
          <cell r="Z478" t="str">
            <v>ICB3</v>
          </cell>
          <cell r="AB478" t="str">
            <v>ICB</v>
          </cell>
          <cell r="AC478" t="str">
            <v>ICB</v>
          </cell>
          <cell r="AE478" t="str">
            <v>211</v>
          </cell>
          <cell r="AG478" t="str">
            <v>0000044209</v>
          </cell>
        </row>
        <row r="479">
          <cell r="A479" t="str">
            <v>00624508</v>
          </cell>
          <cell r="B479" t="str">
            <v>9554261000</v>
          </cell>
          <cell r="C479" t="str">
            <v>ICB4TARGET0000000904</v>
          </cell>
          <cell r="D479">
            <v>2014</v>
          </cell>
          <cell r="E479">
            <v>7</v>
          </cell>
          <cell r="F479" t="str">
            <v>2014-07-31</v>
          </cell>
          <cell r="G479" t="str">
            <v>PRJ</v>
          </cell>
          <cell r="H479" t="str">
            <v>169</v>
          </cell>
          <cell r="I479" t="str">
            <v>211</v>
          </cell>
          <cell r="K479" t="str">
            <v>000001120</v>
          </cell>
          <cell r="L479" t="str">
            <v>4261000</v>
          </cell>
          <cell r="M479" t="str">
            <v>1113</v>
          </cell>
          <cell r="N479" t="str">
            <v>99920</v>
          </cell>
          <cell r="O479" t="str">
            <v>11404</v>
          </cell>
          <cell r="P479" t="str">
            <v>294</v>
          </cell>
          <cell r="Q479" t="str">
            <v>955</v>
          </cell>
          <cell r="R479" t="str">
            <v>INTERCO BILL W/O</v>
          </cell>
          <cell r="S479" t="str">
            <v>PRA</v>
          </cell>
          <cell r="U479" t="str">
            <v>2014-07-31</v>
          </cell>
          <cell r="V479">
            <v>790.5</v>
          </cell>
          <cell r="W479" t="str">
            <v>UTXECON201</v>
          </cell>
          <cell r="Y479" t="str">
            <v>LEGAL</v>
          </cell>
          <cell r="Z479" t="str">
            <v>ICB3</v>
          </cell>
          <cell r="AB479" t="str">
            <v>ICB</v>
          </cell>
          <cell r="AC479" t="str">
            <v>ICB</v>
          </cell>
          <cell r="AE479" t="str">
            <v>211</v>
          </cell>
          <cell r="AG479" t="str">
            <v>0000097110</v>
          </cell>
        </row>
        <row r="480">
          <cell r="A480" t="str">
            <v>00627314</v>
          </cell>
          <cell r="B480" t="str">
            <v>9554261000</v>
          </cell>
          <cell r="C480" t="str">
            <v>ICB4TARGET0000000905</v>
          </cell>
          <cell r="D480">
            <v>2014</v>
          </cell>
          <cell r="E480">
            <v>7</v>
          </cell>
          <cell r="F480" t="str">
            <v>2014-07-31</v>
          </cell>
          <cell r="G480" t="str">
            <v>PRJ</v>
          </cell>
          <cell r="H480" t="str">
            <v>169</v>
          </cell>
          <cell r="I480" t="str">
            <v>211</v>
          </cell>
          <cell r="K480" t="str">
            <v>000001120</v>
          </cell>
          <cell r="L480" t="str">
            <v>4261000</v>
          </cell>
          <cell r="M480" t="str">
            <v>1113</v>
          </cell>
          <cell r="N480" t="str">
            <v>99920</v>
          </cell>
          <cell r="O480" t="str">
            <v>11404</v>
          </cell>
          <cell r="P480" t="str">
            <v>294</v>
          </cell>
          <cell r="Q480" t="str">
            <v>955</v>
          </cell>
          <cell r="R480" t="str">
            <v>INTERCO BILL W/O</v>
          </cell>
          <cell r="S480" t="str">
            <v>PRA</v>
          </cell>
          <cell r="U480" t="str">
            <v>2014-07-31</v>
          </cell>
          <cell r="V480">
            <v>79.05</v>
          </cell>
          <cell r="W480" t="str">
            <v>UTXECON201</v>
          </cell>
          <cell r="Y480" t="str">
            <v>LEGAL</v>
          </cell>
          <cell r="Z480" t="str">
            <v>ICB3</v>
          </cell>
          <cell r="AB480" t="str">
            <v>ICB</v>
          </cell>
          <cell r="AC480" t="str">
            <v>ICB</v>
          </cell>
          <cell r="AE480" t="str">
            <v>211</v>
          </cell>
          <cell r="AG480" t="str">
            <v>0000114269</v>
          </cell>
        </row>
        <row r="481">
          <cell r="A481" t="str">
            <v>00625115</v>
          </cell>
          <cell r="B481" t="str">
            <v>9554261000</v>
          </cell>
          <cell r="C481" t="str">
            <v>ICB4TARGET0000000906</v>
          </cell>
          <cell r="D481">
            <v>2014</v>
          </cell>
          <cell r="E481">
            <v>7</v>
          </cell>
          <cell r="F481" t="str">
            <v>2014-07-31</v>
          </cell>
          <cell r="G481" t="str">
            <v>PRJ</v>
          </cell>
          <cell r="H481" t="str">
            <v>169</v>
          </cell>
          <cell r="I481" t="str">
            <v>211</v>
          </cell>
          <cell r="K481" t="str">
            <v>000001120</v>
          </cell>
          <cell r="L481" t="str">
            <v>4261000</v>
          </cell>
          <cell r="M481" t="str">
            <v>1113</v>
          </cell>
          <cell r="N481" t="str">
            <v>99920</v>
          </cell>
          <cell r="O481" t="str">
            <v>11404</v>
          </cell>
          <cell r="P481" t="str">
            <v>294</v>
          </cell>
          <cell r="Q481" t="str">
            <v>955</v>
          </cell>
          <cell r="R481" t="str">
            <v>INTERCO BILL W/O</v>
          </cell>
          <cell r="S481" t="str">
            <v>PRA</v>
          </cell>
          <cell r="U481" t="str">
            <v>2014-07-31</v>
          </cell>
          <cell r="V481">
            <v>395.25</v>
          </cell>
          <cell r="W481" t="str">
            <v>UTXECON201</v>
          </cell>
          <cell r="Y481" t="str">
            <v>LEGAL</v>
          </cell>
          <cell r="Z481" t="str">
            <v>ICB3</v>
          </cell>
          <cell r="AB481" t="str">
            <v>ICB</v>
          </cell>
          <cell r="AC481" t="str">
            <v>ICB</v>
          </cell>
          <cell r="AE481" t="str">
            <v>211</v>
          </cell>
          <cell r="AG481" t="str">
            <v>0000124825</v>
          </cell>
        </row>
        <row r="482">
          <cell r="A482" t="str">
            <v>00624538</v>
          </cell>
          <cell r="B482" t="str">
            <v>9554261000</v>
          </cell>
          <cell r="C482" t="str">
            <v>ICB4TARGET0000000907</v>
          </cell>
          <cell r="D482">
            <v>2014</v>
          </cell>
          <cell r="E482">
            <v>7</v>
          </cell>
          <cell r="F482" t="str">
            <v>2014-07-31</v>
          </cell>
          <cell r="G482" t="str">
            <v>PRJ</v>
          </cell>
          <cell r="H482" t="str">
            <v>169</v>
          </cell>
          <cell r="I482" t="str">
            <v>211</v>
          </cell>
          <cell r="K482" t="str">
            <v>000001120</v>
          </cell>
          <cell r="L482" t="str">
            <v>4261000</v>
          </cell>
          <cell r="M482" t="str">
            <v>1113</v>
          </cell>
          <cell r="N482" t="str">
            <v>99920</v>
          </cell>
          <cell r="O482" t="str">
            <v>11404</v>
          </cell>
          <cell r="P482" t="str">
            <v>294</v>
          </cell>
          <cell r="Q482" t="str">
            <v>955</v>
          </cell>
          <cell r="R482" t="str">
            <v>INTERCO BILL W/O</v>
          </cell>
          <cell r="S482" t="str">
            <v>PRA</v>
          </cell>
          <cell r="U482" t="str">
            <v>2014-07-31</v>
          </cell>
          <cell r="V482">
            <v>237.15</v>
          </cell>
          <cell r="W482" t="str">
            <v>UTXECON201</v>
          </cell>
          <cell r="Y482" t="str">
            <v>LEGAL</v>
          </cell>
          <cell r="Z482" t="str">
            <v>ICB3</v>
          </cell>
          <cell r="AB482" t="str">
            <v>ICB</v>
          </cell>
          <cell r="AC482" t="str">
            <v>ICB</v>
          </cell>
          <cell r="AE482" t="str">
            <v>211</v>
          </cell>
          <cell r="AG482" t="str">
            <v>0000135160</v>
          </cell>
        </row>
        <row r="483">
          <cell r="A483" t="str">
            <v>00623022</v>
          </cell>
          <cell r="B483" t="str">
            <v>9554261000</v>
          </cell>
          <cell r="C483" t="str">
            <v>ICB4TARGET0000000908</v>
          </cell>
          <cell r="D483">
            <v>2014</v>
          </cell>
          <cell r="E483">
            <v>7</v>
          </cell>
          <cell r="F483" t="str">
            <v>2014-07-31</v>
          </cell>
          <cell r="G483" t="str">
            <v>PRJ</v>
          </cell>
          <cell r="H483" t="str">
            <v>169</v>
          </cell>
          <cell r="I483" t="str">
            <v>211</v>
          </cell>
          <cell r="K483" t="str">
            <v>000001120</v>
          </cell>
          <cell r="L483" t="str">
            <v>4261000</v>
          </cell>
          <cell r="M483" t="str">
            <v>1113</v>
          </cell>
          <cell r="N483" t="str">
            <v>99920</v>
          </cell>
          <cell r="O483" t="str">
            <v>11404</v>
          </cell>
          <cell r="P483" t="str">
            <v>294</v>
          </cell>
          <cell r="Q483" t="str">
            <v>955</v>
          </cell>
          <cell r="R483" t="str">
            <v>INTERCO BILL W/O</v>
          </cell>
          <cell r="S483" t="str">
            <v>PRA</v>
          </cell>
          <cell r="U483" t="str">
            <v>2014-07-31</v>
          </cell>
          <cell r="V483">
            <v>59.29</v>
          </cell>
          <cell r="W483" t="str">
            <v>UTXECON201</v>
          </cell>
          <cell r="Y483" t="str">
            <v>LEGAL</v>
          </cell>
          <cell r="Z483" t="str">
            <v>ICB3</v>
          </cell>
          <cell r="AB483" t="str">
            <v>ICB</v>
          </cell>
          <cell r="AC483" t="str">
            <v>ICB</v>
          </cell>
          <cell r="AE483" t="str">
            <v>211</v>
          </cell>
          <cell r="AG483" t="str">
            <v>0000137195</v>
          </cell>
        </row>
        <row r="484">
          <cell r="A484" t="str">
            <v>00624857</v>
          </cell>
          <cell r="B484" t="str">
            <v>9554261000</v>
          </cell>
          <cell r="C484" t="str">
            <v>ICB4TARGET0000000909</v>
          </cell>
          <cell r="D484">
            <v>2014</v>
          </cell>
          <cell r="E484">
            <v>7</v>
          </cell>
          <cell r="F484" t="str">
            <v>2014-07-31</v>
          </cell>
          <cell r="G484" t="str">
            <v>PRJ</v>
          </cell>
          <cell r="H484" t="str">
            <v>169</v>
          </cell>
          <cell r="I484" t="str">
            <v>211</v>
          </cell>
          <cell r="K484" t="str">
            <v>000001120</v>
          </cell>
          <cell r="L484" t="str">
            <v>4261000</v>
          </cell>
          <cell r="M484" t="str">
            <v>1113</v>
          </cell>
          <cell r="N484" t="str">
            <v>99920</v>
          </cell>
          <cell r="O484" t="str">
            <v>11404</v>
          </cell>
          <cell r="P484" t="str">
            <v>294</v>
          </cell>
          <cell r="Q484" t="str">
            <v>955</v>
          </cell>
          <cell r="R484" t="str">
            <v>INTERCO BILL W/O</v>
          </cell>
          <cell r="S484" t="str">
            <v>PRA</v>
          </cell>
          <cell r="U484" t="str">
            <v>2014-07-31</v>
          </cell>
          <cell r="V484">
            <v>63.24</v>
          </cell>
          <cell r="W484" t="str">
            <v>UTXECON201</v>
          </cell>
          <cell r="Y484" t="str">
            <v>LEGAL</v>
          </cell>
          <cell r="Z484" t="str">
            <v>ICB3</v>
          </cell>
          <cell r="AB484" t="str">
            <v>ICB</v>
          </cell>
          <cell r="AC484" t="str">
            <v>ICB</v>
          </cell>
          <cell r="AE484" t="str">
            <v>211</v>
          </cell>
          <cell r="AG484" t="str">
            <v>0000145162</v>
          </cell>
        </row>
        <row r="485">
          <cell r="A485" t="str">
            <v>00624537</v>
          </cell>
          <cell r="B485" t="str">
            <v>9554261000</v>
          </cell>
          <cell r="C485" t="str">
            <v>ICB4TARGET0000000910</v>
          </cell>
          <cell r="D485">
            <v>2014</v>
          </cell>
          <cell r="E485">
            <v>7</v>
          </cell>
          <cell r="F485" t="str">
            <v>2014-07-31</v>
          </cell>
          <cell r="G485" t="str">
            <v>PRJ</v>
          </cell>
          <cell r="H485" t="str">
            <v>169</v>
          </cell>
          <cell r="I485" t="str">
            <v>211</v>
          </cell>
          <cell r="K485" t="str">
            <v>000001120</v>
          </cell>
          <cell r="L485" t="str">
            <v>4261000</v>
          </cell>
          <cell r="M485" t="str">
            <v>1113</v>
          </cell>
          <cell r="N485" t="str">
            <v>99920</v>
          </cell>
          <cell r="O485" t="str">
            <v>11404</v>
          </cell>
          <cell r="P485" t="str">
            <v>294</v>
          </cell>
          <cell r="Q485" t="str">
            <v>955</v>
          </cell>
          <cell r="R485" t="str">
            <v>INTERCO BILL W/O</v>
          </cell>
          <cell r="S485" t="str">
            <v>PRA</v>
          </cell>
          <cell r="U485" t="str">
            <v>2014-07-31</v>
          </cell>
          <cell r="V485">
            <v>197.62</v>
          </cell>
          <cell r="W485" t="str">
            <v>UTXECON201</v>
          </cell>
          <cell r="Y485" t="str">
            <v>LEGAL</v>
          </cell>
          <cell r="Z485" t="str">
            <v>ICB3</v>
          </cell>
          <cell r="AB485" t="str">
            <v>ICB</v>
          </cell>
          <cell r="AC485" t="str">
            <v>ICB</v>
          </cell>
          <cell r="AE485" t="str">
            <v>211</v>
          </cell>
          <cell r="AG485" t="str">
            <v>0000149834</v>
          </cell>
        </row>
        <row r="486">
          <cell r="A486" t="str">
            <v>00625211</v>
          </cell>
          <cell r="B486" t="str">
            <v>9554261000</v>
          </cell>
          <cell r="C486" t="str">
            <v>ICB4TARGET0000000911</v>
          </cell>
          <cell r="D486">
            <v>2014</v>
          </cell>
          <cell r="E486">
            <v>7</v>
          </cell>
          <cell r="F486" t="str">
            <v>2014-07-31</v>
          </cell>
          <cell r="G486" t="str">
            <v>PRJ</v>
          </cell>
          <cell r="H486" t="str">
            <v>169</v>
          </cell>
          <cell r="I486" t="str">
            <v>211</v>
          </cell>
          <cell r="K486" t="str">
            <v>000001120</v>
          </cell>
          <cell r="L486" t="str">
            <v>4261000</v>
          </cell>
          <cell r="M486" t="str">
            <v>1113</v>
          </cell>
          <cell r="N486" t="str">
            <v>99920</v>
          </cell>
          <cell r="O486" t="str">
            <v>11404</v>
          </cell>
          <cell r="P486" t="str">
            <v>294</v>
          </cell>
          <cell r="Q486" t="str">
            <v>955</v>
          </cell>
          <cell r="R486" t="str">
            <v>INTERCO BILL W/O</v>
          </cell>
          <cell r="S486" t="str">
            <v>PRA</v>
          </cell>
          <cell r="U486" t="str">
            <v>2014-07-31</v>
          </cell>
          <cell r="V486">
            <v>988.12</v>
          </cell>
          <cell r="W486" t="str">
            <v>UTXECON201</v>
          </cell>
          <cell r="Y486" t="str">
            <v>LEGAL</v>
          </cell>
          <cell r="Z486" t="str">
            <v>ICB3</v>
          </cell>
          <cell r="AB486" t="str">
            <v>ICB</v>
          </cell>
          <cell r="AC486" t="str">
            <v>ICB</v>
          </cell>
          <cell r="AE486" t="str">
            <v>211</v>
          </cell>
          <cell r="AG486" t="str">
            <v>0000260094</v>
          </cell>
        </row>
        <row r="487">
          <cell r="A487" t="str">
            <v>00624539</v>
          </cell>
          <cell r="B487" t="str">
            <v>9554261000</v>
          </cell>
          <cell r="C487" t="str">
            <v>ICB4TARGET0000000912</v>
          </cell>
          <cell r="D487">
            <v>2014</v>
          </cell>
          <cell r="E487">
            <v>7</v>
          </cell>
          <cell r="F487" t="str">
            <v>2014-07-31</v>
          </cell>
          <cell r="G487" t="str">
            <v>PRJ</v>
          </cell>
          <cell r="H487" t="str">
            <v>169</v>
          </cell>
          <cell r="I487" t="str">
            <v>211</v>
          </cell>
          <cell r="K487" t="str">
            <v>000001120</v>
          </cell>
          <cell r="L487" t="str">
            <v>4261000</v>
          </cell>
          <cell r="M487" t="str">
            <v>1113</v>
          </cell>
          <cell r="N487" t="str">
            <v>99920</v>
          </cell>
          <cell r="O487" t="str">
            <v>11404</v>
          </cell>
          <cell r="P487" t="str">
            <v>294</v>
          </cell>
          <cell r="Q487" t="str">
            <v>955</v>
          </cell>
          <cell r="R487" t="str">
            <v>INTERCO BILL W/O</v>
          </cell>
          <cell r="S487" t="str">
            <v>PRA</v>
          </cell>
          <cell r="U487" t="str">
            <v>2014-07-31</v>
          </cell>
          <cell r="V487">
            <v>395.25</v>
          </cell>
          <cell r="W487" t="str">
            <v>UTXECON201</v>
          </cell>
          <cell r="Y487" t="str">
            <v>LEGAL</v>
          </cell>
          <cell r="Z487" t="str">
            <v>ICB3</v>
          </cell>
          <cell r="AB487" t="str">
            <v>ICB</v>
          </cell>
          <cell r="AC487" t="str">
            <v>ICB</v>
          </cell>
          <cell r="AE487" t="str">
            <v>211</v>
          </cell>
          <cell r="AG487" t="str">
            <v>0000286783</v>
          </cell>
        </row>
        <row r="488">
          <cell r="A488" t="str">
            <v>00624540</v>
          </cell>
          <cell r="B488" t="str">
            <v>9554261000</v>
          </cell>
          <cell r="C488" t="str">
            <v>ICB4TARGET0000000913</v>
          </cell>
          <cell r="D488">
            <v>2014</v>
          </cell>
          <cell r="E488">
            <v>7</v>
          </cell>
          <cell r="F488" t="str">
            <v>2014-07-31</v>
          </cell>
          <cell r="G488" t="str">
            <v>PRJ</v>
          </cell>
          <cell r="H488" t="str">
            <v>169</v>
          </cell>
          <cell r="I488" t="str">
            <v>211</v>
          </cell>
          <cell r="K488" t="str">
            <v>000001120</v>
          </cell>
          <cell r="L488" t="str">
            <v>4261000</v>
          </cell>
          <cell r="M488" t="str">
            <v>1113</v>
          </cell>
          <cell r="N488" t="str">
            <v>99920</v>
          </cell>
          <cell r="O488" t="str">
            <v>11404</v>
          </cell>
          <cell r="P488" t="str">
            <v>294</v>
          </cell>
          <cell r="Q488" t="str">
            <v>955</v>
          </cell>
          <cell r="R488" t="str">
            <v>INTERCO BILL W/O</v>
          </cell>
          <cell r="S488" t="str">
            <v>PRA</v>
          </cell>
          <cell r="U488" t="str">
            <v>2014-07-31</v>
          </cell>
          <cell r="V488">
            <v>118.57</v>
          </cell>
          <cell r="W488" t="str">
            <v>UTXECON201</v>
          </cell>
          <cell r="Y488" t="str">
            <v>LEGAL</v>
          </cell>
          <cell r="Z488" t="str">
            <v>ICB3</v>
          </cell>
          <cell r="AB488" t="str">
            <v>ICB</v>
          </cell>
          <cell r="AC488" t="str">
            <v>ICB</v>
          </cell>
          <cell r="AE488" t="str">
            <v>211</v>
          </cell>
          <cell r="AG488" t="str">
            <v>0000286784</v>
          </cell>
        </row>
        <row r="489">
          <cell r="A489" t="str">
            <v>00625268</v>
          </cell>
          <cell r="B489" t="str">
            <v>9554261000</v>
          </cell>
          <cell r="C489" t="str">
            <v>ICB4TARGET0000000914</v>
          </cell>
          <cell r="D489">
            <v>2014</v>
          </cell>
          <cell r="E489">
            <v>7</v>
          </cell>
          <cell r="F489" t="str">
            <v>2014-07-31</v>
          </cell>
          <cell r="G489" t="str">
            <v>PRJ</v>
          </cell>
          <cell r="H489" t="str">
            <v>169</v>
          </cell>
          <cell r="I489" t="str">
            <v>211</v>
          </cell>
          <cell r="K489" t="str">
            <v>000001120</v>
          </cell>
          <cell r="L489" t="str">
            <v>4261000</v>
          </cell>
          <cell r="M489" t="str">
            <v>1113</v>
          </cell>
          <cell r="N489" t="str">
            <v>99920</v>
          </cell>
          <cell r="O489" t="str">
            <v>11404</v>
          </cell>
          <cell r="P489" t="str">
            <v>294</v>
          </cell>
          <cell r="Q489" t="str">
            <v>955</v>
          </cell>
          <cell r="R489" t="str">
            <v>INTERCO BILL W/O</v>
          </cell>
          <cell r="S489" t="str">
            <v>PRA</v>
          </cell>
          <cell r="U489" t="str">
            <v>2014-07-31</v>
          </cell>
          <cell r="V489">
            <v>112.65</v>
          </cell>
          <cell r="W489" t="str">
            <v>UTXECON201</v>
          </cell>
          <cell r="Y489" t="str">
            <v>LEGAL</v>
          </cell>
          <cell r="Z489" t="str">
            <v>ICB3</v>
          </cell>
          <cell r="AB489" t="str">
            <v>ICB</v>
          </cell>
          <cell r="AC489" t="str">
            <v>ICB</v>
          </cell>
          <cell r="AE489" t="str">
            <v>211</v>
          </cell>
          <cell r="AG489" t="str">
            <v>0000286843</v>
          </cell>
        </row>
        <row r="490">
          <cell r="A490" t="str">
            <v>00624504</v>
          </cell>
          <cell r="B490" t="str">
            <v>9554265004</v>
          </cell>
          <cell r="C490" t="str">
            <v>ICB4TARGET0000001042</v>
          </cell>
          <cell r="D490">
            <v>2014</v>
          </cell>
          <cell r="E490">
            <v>7</v>
          </cell>
          <cell r="F490" t="str">
            <v>2014-07-31</v>
          </cell>
          <cell r="G490" t="str">
            <v>PRJ</v>
          </cell>
          <cell r="H490" t="str">
            <v>169</v>
          </cell>
          <cell r="I490" t="str">
            <v>211</v>
          </cell>
          <cell r="K490" t="str">
            <v>000001120</v>
          </cell>
          <cell r="L490" t="str">
            <v>4265004</v>
          </cell>
          <cell r="M490" t="str">
            <v>1113</v>
          </cell>
          <cell r="N490" t="str">
            <v>99920</v>
          </cell>
          <cell r="O490" t="str">
            <v>11404</v>
          </cell>
          <cell r="P490" t="str">
            <v>294</v>
          </cell>
          <cell r="Q490" t="str">
            <v>955</v>
          </cell>
          <cell r="R490" t="str">
            <v>INTERCO BILL W/O</v>
          </cell>
          <cell r="S490" t="str">
            <v>PRA</v>
          </cell>
          <cell r="U490" t="str">
            <v>2014-07-31</v>
          </cell>
          <cell r="V490">
            <v>237.15</v>
          </cell>
          <cell r="W490" t="str">
            <v>UTXECON201</v>
          </cell>
          <cell r="Y490" t="str">
            <v>LEGAL</v>
          </cell>
          <cell r="Z490" t="str">
            <v>ICB3</v>
          </cell>
          <cell r="AB490" t="str">
            <v>ICB</v>
          </cell>
          <cell r="AC490" t="str">
            <v>ICB</v>
          </cell>
          <cell r="AE490" t="str">
            <v>211</v>
          </cell>
          <cell r="AG490" t="str">
            <v>0000132632</v>
          </cell>
        </row>
        <row r="491">
          <cell r="A491" t="str">
            <v>00655227</v>
          </cell>
          <cell r="B491" t="str">
            <v>9559210001</v>
          </cell>
          <cell r="C491" t="str">
            <v>ICB4TARGET0000012168</v>
          </cell>
          <cell r="D491">
            <v>2014</v>
          </cell>
          <cell r="E491">
            <v>12</v>
          </cell>
          <cell r="F491" t="str">
            <v>2014-12-31</v>
          </cell>
          <cell r="G491" t="str">
            <v>PRJ</v>
          </cell>
          <cell r="H491" t="str">
            <v>169</v>
          </cell>
          <cell r="I491" t="str">
            <v>211</v>
          </cell>
          <cell r="K491" t="str">
            <v>TDOANDA</v>
          </cell>
          <cell r="L491" t="str">
            <v>9210001</v>
          </cell>
          <cell r="M491" t="str">
            <v>1113</v>
          </cell>
          <cell r="N491" t="str">
            <v>99920</v>
          </cell>
          <cell r="O491" t="str">
            <v>11833</v>
          </cell>
          <cell r="P491" t="str">
            <v>294</v>
          </cell>
          <cell r="Q491" t="str">
            <v>955</v>
          </cell>
          <cell r="R491" t="str">
            <v>INTERCO BILL W/O</v>
          </cell>
          <cell r="S491" t="str">
            <v>PRA</v>
          </cell>
          <cell r="U491" t="str">
            <v>2014-12-31</v>
          </cell>
          <cell r="V491">
            <v>8.81</v>
          </cell>
          <cell r="W491" t="str">
            <v>UTXE000501</v>
          </cell>
          <cell r="Y491" t="str">
            <v>TDOTH</v>
          </cell>
          <cell r="Z491" t="str">
            <v>ICB3</v>
          </cell>
          <cell r="AB491" t="str">
            <v>ICB</v>
          </cell>
          <cell r="AC491" t="str">
            <v>ICB</v>
          </cell>
          <cell r="AE491" t="str">
            <v>211</v>
          </cell>
          <cell r="AG491" t="str">
            <v>0000153062</v>
          </cell>
        </row>
        <row r="492">
          <cell r="A492" t="str">
            <v>00682009</v>
          </cell>
          <cell r="B492" t="str">
            <v>9554261000</v>
          </cell>
          <cell r="C492" t="str">
            <v>ICB7TARGET0000000716</v>
          </cell>
          <cell r="D492">
            <v>2015</v>
          </cell>
          <cell r="E492">
            <v>6</v>
          </cell>
          <cell r="F492" t="str">
            <v>2015-06-30</v>
          </cell>
          <cell r="G492" t="str">
            <v>PRJ</v>
          </cell>
          <cell r="H492" t="str">
            <v>169</v>
          </cell>
          <cell r="I492" t="str">
            <v>211</v>
          </cell>
          <cell r="K492" t="str">
            <v>000022743</v>
          </cell>
          <cell r="L492" t="str">
            <v>4261000</v>
          </cell>
          <cell r="M492" t="str">
            <v>1113</v>
          </cell>
          <cell r="N492" t="str">
            <v>99920</v>
          </cell>
          <cell r="O492" t="str">
            <v>12494</v>
          </cell>
          <cell r="P492" t="str">
            <v>294</v>
          </cell>
          <cell r="Q492" t="str">
            <v>955</v>
          </cell>
          <cell r="R492" t="str">
            <v>INTERCO BILL RESCAT_BENLOC</v>
          </cell>
          <cell r="S492" t="str">
            <v>PRA</v>
          </cell>
          <cell r="U492" t="str">
            <v>2015-06-30</v>
          </cell>
          <cell r="V492">
            <v>383.32</v>
          </cell>
          <cell r="W492" t="str">
            <v>G0001113</v>
          </cell>
          <cell r="Y492" t="str">
            <v>LEGAL</v>
          </cell>
          <cell r="Z492" t="str">
            <v>ICB2</v>
          </cell>
          <cell r="AB492" t="str">
            <v>ICB</v>
          </cell>
          <cell r="AC492" t="str">
            <v>ICB</v>
          </cell>
          <cell r="AE492" t="str">
            <v>211</v>
          </cell>
          <cell r="AG492" t="str">
            <v>0000254867</v>
          </cell>
        </row>
        <row r="493">
          <cell r="A493" t="str">
            <v>00685530</v>
          </cell>
          <cell r="B493" t="str">
            <v>9554261000</v>
          </cell>
          <cell r="C493" t="str">
            <v>ICB7TARGET0000000717</v>
          </cell>
          <cell r="D493">
            <v>2015</v>
          </cell>
          <cell r="E493">
            <v>6</v>
          </cell>
          <cell r="F493" t="str">
            <v>2015-06-30</v>
          </cell>
          <cell r="G493" t="str">
            <v>PRJ</v>
          </cell>
          <cell r="H493" t="str">
            <v>169</v>
          </cell>
          <cell r="I493" t="str">
            <v>211</v>
          </cell>
          <cell r="K493" t="str">
            <v>000022743</v>
          </cell>
          <cell r="L493" t="str">
            <v>4261000</v>
          </cell>
          <cell r="M493" t="str">
            <v>1113</v>
          </cell>
          <cell r="N493" t="str">
            <v>99920</v>
          </cell>
          <cell r="O493" t="str">
            <v>12404</v>
          </cell>
          <cell r="P493" t="str">
            <v>294</v>
          </cell>
          <cell r="Q493" t="str">
            <v>955</v>
          </cell>
          <cell r="R493" t="str">
            <v>INTERCO BILL RESCAT_BENLOC</v>
          </cell>
          <cell r="S493" t="str">
            <v>PRA</v>
          </cell>
          <cell r="U493" t="str">
            <v>2015-06-30</v>
          </cell>
          <cell r="V493">
            <v>95.83</v>
          </cell>
          <cell r="W493" t="str">
            <v>G0001113</v>
          </cell>
          <cell r="Y493" t="str">
            <v>LEGAL</v>
          </cell>
          <cell r="Z493" t="str">
            <v>ICB2</v>
          </cell>
          <cell r="AB493" t="str">
            <v>ICB</v>
          </cell>
          <cell r="AC493" t="str">
            <v>ICB</v>
          </cell>
          <cell r="AE493" t="str">
            <v>211</v>
          </cell>
          <cell r="AG493" t="str">
            <v>0000295524</v>
          </cell>
        </row>
        <row r="494">
          <cell r="A494" t="str">
            <v>00672658</v>
          </cell>
          <cell r="B494" t="str">
            <v>9554261000</v>
          </cell>
          <cell r="C494" t="str">
            <v>ICB7TARGET0000000783</v>
          </cell>
          <cell r="D494">
            <v>2015</v>
          </cell>
          <cell r="E494">
            <v>4</v>
          </cell>
          <cell r="F494" t="str">
            <v>2015-04-30</v>
          </cell>
          <cell r="G494" t="str">
            <v>PRJ</v>
          </cell>
          <cell r="H494" t="str">
            <v>169</v>
          </cell>
          <cell r="I494" t="str">
            <v>211</v>
          </cell>
          <cell r="K494" t="str">
            <v>000022743</v>
          </cell>
          <cell r="L494" t="str">
            <v>4261000</v>
          </cell>
          <cell r="M494" t="str">
            <v>1113</v>
          </cell>
          <cell r="N494" t="str">
            <v>99920</v>
          </cell>
          <cell r="O494" t="str">
            <v>12494</v>
          </cell>
          <cell r="P494" t="str">
            <v>294</v>
          </cell>
          <cell r="Q494" t="str">
            <v>955</v>
          </cell>
          <cell r="R494" t="str">
            <v>INTERCO BILL RESCAT_BENLOC</v>
          </cell>
          <cell r="S494" t="str">
            <v>PRA</v>
          </cell>
          <cell r="U494" t="str">
            <v>2015-04-30</v>
          </cell>
          <cell r="V494">
            <v>115</v>
          </cell>
          <cell r="W494" t="str">
            <v>G0001113</v>
          </cell>
          <cell r="Y494" t="str">
            <v>LEGAL</v>
          </cell>
          <cell r="Z494" t="str">
            <v>ICB2</v>
          </cell>
          <cell r="AB494" t="str">
            <v>ICB</v>
          </cell>
          <cell r="AC494" t="str">
            <v>ICB</v>
          </cell>
          <cell r="AE494" t="str">
            <v>211</v>
          </cell>
          <cell r="AG494" t="str">
            <v>0000120050</v>
          </cell>
        </row>
        <row r="495">
          <cell r="A495" t="str">
            <v>00673922</v>
          </cell>
          <cell r="B495" t="str">
            <v>9554261000</v>
          </cell>
          <cell r="C495" t="str">
            <v>ICB7TARGET0000000784</v>
          </cell>
          <cell r="D495">
            <v>2015</v>
          </cell>
          <cell r="E495">
            <v>4</v>
          </cell>
          <cell r="F495" t="str">
            <v>2015-04-30</v>
          </cell>
          <cell r="G495" t="str">
            <v>PRJ</v>
          </cell>
          <cell r="H495" t="str">
            <v>169</v>
          </cell>
          <cell r="I495" t="str">
            <v>211</v>
          </cell>
          <cell r="K495" t="str">
            <v>000022743</v>
          </cell>
          <cell r="L495" t="str">
            <v>4261000</v>
          </cell>
          <cell r="M495" t="str">
            <v>1113</v>
          </cell>
          <cell r="N495" t="str">
            <v>99920</v>
          </cell>
          <cell r="O495" t="str">
            <v>12494</v>
          </cell>
          <cell r="P495" t="str">
            <v>294</v>
          </cell>
          <cell r="Q495" t="str">
            <v>955</v>
          </cell>
          <cell r="R495" t="str">
            <v>INTERCO BILL RESCAT_BENLOC</v>
          </cell>
          <cell r="S495" t="str">
            <v>PRA</v>
          </cell>
          <cell r="U495" t="str">
            <v>2015-04-30</v>
          </cell>
          <cell r="V495">
            <v>191.66</v>
          </cell>
          <cell r="W495" t="str">
            <v>G0001113</v>
          </cell>
          <cell r="Y495" t="str">
            <v>LEGAL</v>
          </cell>
          <cell r="Z495" t="str">
            <v>ICB2</v>
          </cell>
          <cell r="AB495" t="str">
            <v>ICB</v>
          </cell>
          <cell r="AC495" t="str">
            <v>ICB</v>
          </cell>
          <cell r="AE495" t="str">
            <v>211</v>
          </cell>
          <cell r="AG495" t="str">
            <v>0000120050</v>
          </cell>
        </row>
        <row r="496">
          <cell r="A496" t="str">
            <v>00672659</v>
          </cell>
          <cell r="B496" t="str">
            <v>9554261000</v>
          </cell>
          <cell r="C496" t="str">
            <v>ICB7TARGET0000000785</v>
          </cell>
          <cell r="D496">
            <v>2015</v>
          </cell>
          <cell r="E496">
            <v>4</v>
          </cell>
          <cell r="F496" t="str">
            <v>2015-04-30</v>
          </cell>
          <cell r="G496" t="str">
            <v>PRJ</v>
          </cell>
          <cell r="H496" t="str">
            <v>169</v>
          </cell>
          <cell r="I496" t="str">
            <v>211</v>
          </cell>
          <cell r="K496" t="str">
            <v>000022743</v>
          </cell>
          <cell r="L496" t="str">
            <v>4261000</v>
          </cell>
          <cell r="M496" t="str">
            <v>1113</v>
          </cell>
          <cell r="N496" t="str">
            <v>99920</v>
          </cell>
          <cell r="O496" t="str">
            <v>12494</v>
          </cell>
          <cell r="P496" t="str">
            <v>294</v>
          </cell>
          <cell r="Q496" t="str">
            <v>955</v>
          </cell>
          <cell r="R496" t="str">
            <v>INTERCO BILL RESCAT_BENLOC</v>
          </cell>
          <cell r="S496" t="str">
            <v>PRA</v>
          </cell>
          <cell r="U496" t="str">
            <v>2015-04-30</v>
          </cell>
          <cell r="V496">
            <v>95.83</v>
          </cell>
          <cell r="W496" t="str">
            <v>G0001113</v>
          </cell>
          <cell r="Y496" t="str">
            <v>LEGAL</v>
          </cell>
          <cell r="Z496" t="str">
            <v>ICB2</v>
          </cell>
          <cell r="AB496" t="str">
            <v>ICB</v>
          </cell>
          <cell r="AC496" t="str">
            <v>ICB</v>
          </cell>
          <cell r="AE496" t="str">
            <v>211</v>
          </cell>
          <cell r="AG496" t="str">
            <v>0000254867</v>
          </cell>
        </row>
        <row r="497">
          <cell r="A497" t="str">
            <v>00673921</v>
          </cell>
          <cell r="B497" t="str">
            <v>9554261000</v>
          </cell>
          <cell r="C497" t="str">
            <v>ICB7TARGET0000000786</v>
          </cell>
          <cell r="D497">
            <v>2015</v>
          </cell>
          <cell r="E497">
            <v>4</v>
          </cell>
          <cell r="F497" t="str">
            <v>2015-04-30</v>
          </cell>
          <cell r="G497" t="str">
            <v>PRJ</v>
          </cell>
          <cell r="H497" t="str">
            <v>169</v>
          </cell>
          <cell r="I497" t="str">
            <v>211</v>
          </cell>
          <cell r="K497" t="str">
            <v>000022743</v>
          </cell>
          <cell r="L497" t="str">
            <v>4261000</v>
          </cell>
          <cell r="M497" t="str">
            <v>1113</v>
          </cell>
          <cell r="N497" t="str">
            <v>99920</v>
          </cell>
          <cell r="O497" t="str">
            <v>12494</v>
          </cell>
          <cell r="P497" t="str">
            <v>294</v>
          </cell>
          <cell r="Q497" t="str">
            <v>955</v>
          </cell>
          <cell r="R497" t="str">
            <v>INTERCO BILL RESCAT_BENLOC</v>
          </cell>
          <cell r="S497" t="str">
            <v>PRA</v>
          </cell>
          <cell r="U497" t="str">
            <v>2015-04-30</v>
          </cell>
          <cell r="V497">
            <v>134.16</v>
          </cell>
          <cell r="W497" t="str">
            <v>G0001113</v>
          </cell>
          <cell r="Y497" t="str">
            <v>LEGAL</v>
          </cell>
          <cell r="Z497" t="str">
            <v>ICB2</v>
          </cell>
          <cell r="AB497" t="str">
            <v>ICB</v>
          </cell>
          <cell r="AC497" t="str">
            <v>ICB</v>
          </cell>
          <cell r="AE497" t="str">
            <v>211</v>
          </cell>
          <cell r="AG497" t="str">
            <v>0000254867</v>
          </cell>
        </row>
        <row r="498">
          <cell r="A498" t="str">
            <v>00670951</v>
          </cell>
          <cell r="B498" t="str">
            <v>9554261000</v>
          </cell>
          <cell r="C498" t="str">
            <v>ICB7TARGET0000000787</v>
          </cell>
          <cell r="D498">
            <v>2015</v>
          </cell>
          <cell r="E498">
            <v>4</v>
          </cell>
          <cell r="F498" t="str">
            <v>2015-04-30</v>
          </cell>
          <cell r="G498" t="str">
            <v>PRJ</v>
          </cell>
          <cell r="H498" t="str">
            <v>169</v>
          </cell>
          <cell r="I498" t="str">
            <v>211</v>
          </cell>
          <cell r="K498" t="str">
            <v>000022744</v>
          </cell>
          <cell r="L498" t="str">
            <v>4261000</v>
          </cell>
          <cell r="M498" t="str">
            <v>1113</v>
          </cell>
          <cell r="N498" t="str">
            <v>99920</v>
          </cell>
          <cell r="O498" t="str">
            <v>12494</v>
          </cell>
          <cell r="P498" t="str">
            <v>294</v>
          </cell>
          <cell r="Q498" t="str">
            <v>955</v>
          </cell>
          <cell r="R498" t="str">
            <v>INTERCO BILL RESCAT_BENLOC</v>
          </cell>
          <cell r="S498" t="str">
            <v>PRA</v>
          </cell>
          <cell r="U498" t="str">
            <v>2015-04-30</v>
          </cell>
          <cell r="V498">
            <v>191.66</v>
          </cell>
          <cell r="W498" t="str">
            <v>G0001113</v>
          </cell>
          <cell r="Y498" t="str">
            <v>LEGAL</v>
          </cell>
          <cell r="Z498" t="str">
            <v>ICB2</v>
          </cell>
          <cell r="AB498" t="str">
            <v>ICB</v>
          </cell>
          <cell r="AC498" t="str">
            <v>ICB</v>
          </cell>
          <cell r="AE498" t="str">
            <v>211</v>
          </cell>
          <cell r="AG498" t="str">
            <v>0000142843</v>
          </cell>
        </row>
        <row r="499">
          <cell r="A499" t="str">
            <v>00671250</v>
          </cell>
          <cell r="B499" t="str">
            <v>9554261000</v>
          </cell>
          <cell r="C499" t="str">
            <v>ICB7TARGET0000000788</v>
          </cell>
          <cell r="D499">
            <v>2015</v>
          </cell>
          <cell r="E499">
            <v>4</v>
          </cell>
          <cell r="F499" t="str">
            <v>2015-04-30</v>
          </cell>
          <cell r="G499" t="str">
            <v>PRJ</v>
          </cell>
          <cell r="H499" t="str">
            <v>169</v>
          </cell>
          <cell r="I499" t="str">
            <v>211</v>
          </cell>
          <cell r="K499" t="str">
            <v>000022744</v>
          </cell>
          <cell r="L499" t="str">
            <v>4261000</v>
          </cell>
          <cell r="M499" t="str">
            <v>1113</v>
          </cell>
          <cell r="N499" t="str">
            <v>99920</v>
          </cell>
          <cell r="O499" t="str">
            <v>12494</v>
          </cell>
          <cell r="P499" t="str">
            <v>294</v>
          </cell>
          <cell r="Q499" t="str">
            <v>955</v>
          </cell>
          <cell r="R499" t="str">
            <v>INTERCO BILL RESCAT_BENLOC</v>
          </cell>
          <cell r="S499" t="str">
            <v>PRA</v>
          </cell>
          <cell r="U499" t="str">
            <v>2015-04-30</v>
          </cell>
          <cell r="V499">
            <v>191.66</v>
          </cell>
          <cell r="W499" t="str">
            <v>G0001113</v>
          </cell>
          <cell r="Y499" t="str">
            <v>LEGAL</v>
          </cell>
          <cell r="Z499" t="str">
            <v>ICB2</v>
          </cell>
          <cell r="AB499" t="str">
            <v>ICB</v>
          </cell>
          <cell r="AC499" t="str">
            <v>ICB</v>
          </cell>
          <cell r="AE499" t="str">
            <v>211</v>
          </cell>
          <cell r="AG499" t="str">
            <v>0000142843</v>
          </cell>
        </row>
        <row r="500">
          <cell r="A500" t="str">
            <v>00670950</v>
          </cell>
          <cell r="B500" t="str">
            <v>9554261000</v>
          </cell>
          <cell r="C500" t="str">
            <v>ICB7TARGET0000000789</v>
          </cell>
          <cell r="D500">
            <v>2015</v>
          </cell>
          <cell r="E500">
            <v>4</v>
          </cell>
          <cell r="F500" t="str">
            <v>2015-04-30</v>
          </cell>
          <cell r="G500" t="str">
            <v>PRJ</v>
          </cell>
          <cell r="H500" t="str">
            <v>169</v>
          </cell>
          <cell r="I500" t="str">
            <v>211</v>
          </cell>
          <cell r="K500" t="str">
            <v>000022744</v>
          </cell>
          <cell r="L500" t="str">
            <v>4261000</v>
          </cell>
          <cell r="M500" t="str">
            <v>1113</v>
          </cell>
          <cell r="N500" t="str">
            <v>99920</v>
          </cell>
          <cell r="O500" t="str">
            <v>12494</v>
          </cell>
          <cell r="P500" t="str">
            <v>294</v>
          </cell>
          <cell r="Q500" t="str">
            <v>955</v>
          </cell>
          <cell r="R500" t="str">
            <v>INTERCO BILL RESCAT_BENLOC</v>
          </cell>
          <cell r="S500" t="str">
            <v>PRA</v>
          </cell>
          <cell r="U500" t="str">
            <v>2015-04-30</v>
          </cell>
          <cell r="V500">
            <v>191.66</v>
          </cell>
          <cell r="W500" t="str">
            <v>G0001113</v>
          </cell>
          <cell r="Y500" t="str">
            <v>LEGAL</v>
          </cell>
          <cell r="Z500" t="str">
            <v>ICB2</v>
          </cell>
          <cell r="AB500" t="str">
            <v>ICB</v>
          </cell>
          <cell r="AC500" t="str">
            <v>ICB</v>
          </cell>
          <cell r="AE500" t="str">
            <v>211</v>
          </cell>
          <cell r="AG500" t="str">
            <v>0000148093</v>
          </cell>
        </row>
        <row r="501">
          <cell r="A501" t="str">
            <v>00673374</v>
          </cell>
          <cell r="B501" t="str">
            <v>9554261000</v>
          </cell>
          <cell r="C501" t="str">
            <v>ICB7TARGET0000000790</v>
          </cell>
          <cell r="D501">
            <v>2015</v>
          </cell>
          <cell r="E501">
            <v>4</v>
          </cell>
          <cell r="F501" t="str">
            <v>2015-04-30</v>
          </cell>
          <cell r="G501" t="str">
            <v>PRJ</v>
          </cell>
          <cell r="H501" t="str">
            <v>169</v>
          </cell>
          <cell r="I501" t="str">
            <v>211</v>
          </cell>
          <cell r="K501" t="str">
            <v>000022744</v>
          </cell>
          <cell r="L501" t="str">
            <v>4261000</v>
          </cell>
          <cell r="M501" t="str">
            <v>1113</v>
          </cell>
          <cell r="N501" t="str">
            <v>99920</v>
          </cell>
          <cell r="O501" t="str">
            <v>12494</v>
          </cell>
          <cell r="P501" t="str">
            <v>294</v>
          </cell>
          <cell r="Q501" t="str">
            <v>955</v>
          </cell>
          <cell r="R501" t="str">
            <v>INTERCO BILL RESCAT_BENLOC</v>
          </cell>
          <cell r="S501" t="str">
            <v>PRA</v>
          </cell>
          <cell r="U501" t="str">
            <v>2015-04-30</v>
          </cell>
          <cell r="V501">
            <v>191.66</v>
          </cell>
          <cell r="W501" t="str">
            <v>G0001113</v>
          </cell>
          <cell r="Y501" t="str">
            <v>LEGAL</v>
          </cell>
          <cell r="Z501" t="str">
            <v>ICB2</v>
          </cell>
          <cell r="AB501" t="str">
            <v>ICB</v>
          </cell>
          <cell r="AC501" t="str">
            <v>ICB</v>
          </cell>
          <cell r="AE501" t="str">
            <v>211</v>
          </cell>
          <cell r="AG501" t="str">
            <v>0000195865</v>
          </cell>
        </row>
        <row r="502">
          <cell r="A502" t="str">
            <v>00671249</v>
          </cell>
          <cell r="B502" t="str">
            <v>9554261000</v>
          </cell>
          <cell r="C502" t="str">
            <v>ICB7TARGET0000000791</v>
          </cell>
          <cell r="D502">
            <v>2015</v>
          </cell>
          <cell r="E502">
            <v>4</v>
          </cell>
          <cell r="F502" t="str">
            <v>2015-04-30</v>
          </cell>
          <cell r="G502" t="str">
            <v>PRJ</v>
          </cell>
          <cell r="H502" t="str">
            <v>169</v>
          </cell>
          <cell r="I502" t="str">
            <v>211</v>
          </cell>
          <cell r="K502" t="str">
            <v>000022744</v>
          </cell>
          <cell r="L502" t="str">
            <v>4261000</v>
          </cell>
          <cell r="M502" t="str">
            <v>1113</v>
          </cell>
          <cell r="N502" t="str">
            <v>99920</v>
          </cell>
          <cell r="O502" t="str">
            <v>12494</v>
          </cell>
          <cell r="P502" t="str">
            <v>294</v>
          </cell>
          <cell r="Q502" t="str">
            <v>955</v>
          </cell>
          <cell r="R502" t="str">
            <v>INTERCO BILL RESCAT_BENLOC</v>
          </cell>
          <cell r="S502" t="str">
            <v>PRA</v>
          </cell>
          <cell r="U502" t="str">
            <v>2015-04-30</v>
          </cell>
          <cell r="V502">
            <v>191.66</v>
          </cell>
          <cell r="W502" t="str">
            <v>G0001113</v>
          </cell>
          <cell r="Y502" t="str">
            <v>LEGAL</v>
          </cell>
          <cell r="Z502" t="str">
            <v>ICB2</v>
          </cell>
          <cell r="AB502" t="str">
            <v>ICB</v>
          </cell>
          <cell r="AC502" t="str">
            <v>ICB</v>
          </cell>
          <cell r="AE502" t="str">
            <v>211</v>
          </cell>
          <cell r="AG502" t="str">
            <v>0000276904</v>
          </cell>
        </row>
        <row r="503">
          <cell r="A503" t="str">
            <v>00670992</v>
          </cell>
          <cell r="B503" t="str">
            <v>9554261000</v>
          </cell>
          <cell r="C503" t="str">
            <v>ICB7TARGET0000000792</v>
          </cell>
          <cell r="D503">
            <v>2015</v>
          </cell>
          <cell r="E503">
            <v>4</v>
          </cell>
          <cell r="F503" t="str">
            <v>2015-04-30</v>
          </cell>
          <cell r="G503" t="str">
            <v>PRJ</v>
          </cell>
          <cell r="H503" t="str">
            <v>169</v>
          </cell>
          <cell r="I503" t="str">
            <v>211</v>
          </cell>
          <cell r="K503" t="str">
            <v>000022744</v>
          </cell>
          <cell r="L503" t="str">
            <v>4261000</v>
          </cell>
          <cell r="M503" t="str">
            <v>1113</v>
          </cell>
          <cell r="N503" t="str">
            <v>99920</v>
          </cell>
          <cell r="O503" t="str">
            <v>12494</v>
          </cell>
          <cell r="P503" t="str">
            <v>294</v>
          </cell>
          <cell r="Q503" t="str">
            <v>955</v>
          </cell>
          <cell r="R503" t="str">
            <v>INTERCO BILL RESCAT_BENLOC</v>
          </cell>
          <cell r="S503" t="str">
            <v>PRA</v>
          </cell>
          <cell r="U503" t="str">
            <v>2015-04-30</v>
          </cell>
          <cell r="V503">
            <v>191.66</v>
          </cell>
          <cell r="W503" t="str">
            <v>G0001113</v>
          </cell>
          <cell r="Y503" t="str">
            <v>LEGAL</v>
          </cell>
          <cell r="Z503" t="str">
            <v>ICB2</v>
          </cell>
          <cell r="AB503" t="str">
            <v>ICB</v>
          </cell>
          <cell r="AC503" t="str">
            <v>ICB</v>
          </cell>
          <cell r="AE503" t="str">
            <v>211</v>
          </cell>
          <cell r="AG503" t="str">
            <v>0000293124</v>
          </cell>
        </row>
        <row r="504">
          <cell r="A504" t="str">
            <v>00670993</v>
          </cell>
          <cell r="B504" t="str">
            <v>9554261000</v>
          </cell>
          <cell r="C504" t="str">
            <v>ICB7TARGET0000000793</v>
          </cell>
          <cell r="D504">
            <v>2015</v>
          </cell>
          <cell r="E504">
            <v>4</v>
          </cell>
          <cell r="F504" t="str">
            <v>2015-04-30</v>
          </cell>
          <cell r="G504" t="str">
            <v>PRJ</v>
          </cell>
          <cell r="H504" t="str">
            <v>169</v>
          </cell>
          <cell r="I504" t="str">
            <v>211</v>
          </cell>
          <cell r="K504" t="str">
            <v>000022744</v>
          </cell>
          <cell r="L504" t="str">
            <v>4261000</v>
          </cell>
          <cell r="M504" t="str">
            <v>1113</v>
          </cell>
          <cell r="N504" t="str">
            <v>99920</v>
          </cell>
          <cell r="O504" t="str">
            <v>12494</v>
          </cell>
          <cell r="P504" t="str">
            <v>294</v>
          </cell>
          <cell r="Q504" t="str">
            <v>955</v>
          </cell>
          <cell r="R504" t="str">
            <v>INTERCO BILL RESCAT_BENLOC</v>
          </cell>
          <cell r="S504" t="str">
            <v>PRA</v>
          </cell>
          <cell r="U504" t="str">
            <v>2015-04-30</v>
          </cell>
          <cell r="V504">
            <v>191.66</v>
          </cell>
          <cell r="W504" t="str">
            <v>G0001113</v>
          </cell>
          <cell r="Y504" t="str">
            <v>LEGAL</v>
          </cell>
          <cell r="Z504" t="str">
            <v>ICB2</v>
          </cell>
          <cell r="AB504" t="str">
            <v>ICB</v>
          </cell>
          <cell r="AC504" t="str">
            <v>ICB</v>
          </cell>
          <cell r="AE504" t="str">
            <v>211</v>
          </cell>
          <cell r="AG504" t="str">
            <v>0000293124</v>
          </cell>
        </row>
        <row r="505">
          <cell r="A505" t="str">
            <v>00670994</v>
          </cell>
          <cell r="B505" t="str">
            <v>9554261000</v>
          </cell>
          <cell r="C505" t="str">
            <v>ICB7TARGET0000000794</v>
          </cell>
          <cell r="D505">
            <v>2015</v>
          </cell>
          <cell r="E505">
            <v>4</v>
          </cell>
          <cell r="F505" t="str">
            <v>2015-04-30</v>
          </cell>
          <cell r="G505" t="str">
            <v>PRJ</v>
          </cell>
          <cell r="H505" t="str">
            <v>169</v>
          </cell>
          <cell r="I505" t="str">
            <v>211</v>
          </cell>
          <cell r="K505" t="str">
            <v>000022744</v>
          </cell>
          <cell r="L505" t="str">
            <v>4261000</v>
          </cell>
          <cell r="M505" t="str">
            <v>1113</v>
          </cell>
          <cell r="N505" t="str">
            <v>99920</v>
          </cell>
          <cell r="O505" t="str">
            <v>12494</v>
          </cell>
          <cell r="P505" t="str">
            <v>294</v>
          </cell>
          <cell r="Q505" t="str">
            <v>955</v>
          </cell>
          <cell r="R505" t="str">
            <v>INTERCO BILL RESCAT_BENLOC</v>
          </cell>
          <cell r="S505" t="str">
            <v>PRA</v>
          </cell>
          <cell r="U505" t="str">
            <v>2015-04-30</v>
          </cell>
          <cell r="V505">
            <v>191.66</v>
          </cell>
          <cell r="W505" t="str">
            <v>G0001113</v>
          </cell>
          <cell r="Y505" t="str">
            <v>LEGAL</v>
          </cell>
          <cell r="Z505" t="str">
            <v>ICB2</v>
          </cell>
          <cell r="AB505" t="str">
            <v>ICB</v>
          </cell>
          <cell r="AC505" t="str">
            <v>ICB</v>
          </cell>
          <cell r="AE505" t="str">
            <v>211</v>
          </cell>
          <cell r="AG505" t="str">
            <v>0000293125</v>
          </cell>
        </row>
        <row r="506">
          <cell r="A506" t="str">
            <v>00670995</v>
          </cell>
          <cell r="B506" t="str">
            <v>9554261000</v>
          </cell>
          <cell r="C506" t="str">
            <v>ICB7TARGET0000000795</v>
          </cell>
          <cell r="D506">
            <v>2015</v>
          </cell>
          <cell r="E506">
            <v>4</v>
          </cell>
          <cell r="F506" t="str">
            <v>2015-04-30</v>
          </cell>
          <cell r="G506" t="str">
            <v>PRJ</v>
          </cell>
          <cell r="H506" t="str">
            <v>169</v>
          </cell>
          <cell r="I506" t="str">
            <v>211</v>
          </cell>
          <cell r="K506" t="str">
            <v>000022744</v>
          </cell>
          <cell r="L506" t="str">
            <v>4261000</v>
          </cell>
          <cell r="M506" t="str">
            <v>1113</v>
          </cell>
          <cell r="N506" t="str">
            <v>99920</v>
          </cell>
          <cell r="O506" t="str">
            <v>12494</v>
          </cell>
          <cell r="P506" t="str">
            <v>294</v>
          </cell>
          <cell r="Q506" t="str">
            <v>955</v>
          </cell>
          <cell r="R506" t="str">
            <v>INTERCO BILL RESCAT_BENLOC</v>
          </cell>
          <cell r="S506" t="str">
            <v>PRA</v>
          </cell>
          <cell r="U506" t="str">
            <v>2015-04-30</v>
          </cell>
          <cell r="V506">
            <v>191.66</v>
          </cell>
          <cell r="W506" t="str">
            <v>G0001113</v>
          </cell>
          <cell r="Y506" t="str">
            <v>LEGAL</v>
          </cell>
          <cell r="Z506" t="str">
            <v>ICB2</v>
          </cell>
          <cell r="AB506" t="str">
            <v>ICB</v>
          </cell>
          <cell r="AC506" t="str">
            <v>ICB</v>
          </cell>
          <cell r="AE506" t="str">
            <v>211</v>
          </cell>
          <cell r="AG506" t="str">
            <v>0000293126</v>
          </cell>
        </row>
        <row r="507">
          <cell r="A507" t="str">
            <v>00670996</v>
          </cell>
          <cell r="B507" t="str">
            <v>9554261000</v>
          </cell>
          <cell r="C507" t="str">
            <v>ICB7TARGET0000000796</v>
          </cell>
          <cell r="D507">
            <v>2015</v>
          </cell>
          <cell r="E507">
            <v>4</v>
          </cell>
          <cell r="F507" t="str">
            <v>2015-04-30</v>
          </cell>
          <cell r="G507" t="str">
            <v>PRJ</v>
          </cell>
          <cell r="H507" t="str">
            <v>169</v>
          </cell>
          <cell r="I507" t="str">
            <v>211</v>
          </cell>
          <cell r="K507" t="str">
            <v>000022744</v>
          </cell>
          <cell r="L507" t="str">
            <v>4261000</v>
          </cell>
          <cell r="M507" t="str">
            <v>1113</v>
          </cell>
          <cell r="N507" t="str">
            <v>99920</v>
          </cell>
          <cell r="O507" t="str">
            <v>12494</v>
          </cell>
          <cell r="P507" t="str">
            <v>294</v>
          </cell>
          <cell r="Q507" t="str">
            <v>955</v>
          </cell>
          <cell r="R507" t="str">
            <v>INTERCO BILL RESCAT_BENLOC</v>
          </cell>
          <cell r="S507" t="str">
            <v>PRA</v>
          </cell>
          <cell r="U507" t="str">
            <v>2015-04-30</v>
          </cell>
          <cell r="V507">
            <v>191.66</v>
          </cell>
          <cell r="W507" t="str">
            <v>G0001113</v>
          </cell>
          <cell r="Y507" t="str">
            <v>LEGAL</v>
          </cell>
          <cell r="Z507" t="str">
            <v>ICB2</v>
          </cell>
          <cell r="AB507" t="str">
            <v>ICB</v>
          </cell>
          <cell r="AC507" t="str">
            <v>ICB</v>
          </cell>
          <cell r="AE507" t="str">
            <v>211</v>
          </cell>
          <cell r="AG507" t="str">
            <v>0000293126</v>
          </cell>
        </row>
        <row r="508">
          <cell r="A508" t="str">
            <v>00671389</v>
          </cell>
          <cell r="B508" t="str">
            <v>9554261000</v>
          </cell>
          <cell r="C508" t="str">
            <v>ICB7TARGET0000000797</v>
          </cell>
          <cell r="D508">
            <v>2015</v>
          </cell>
          <cell r="E508">
            <v>4</v>
          </cell>
          <cell r="F508" t="str">
            <v>2015-04-30</v>
          </cell>
          <cell r="G508" t="str">
            <v>PRJ</v>
          </cell>
          <cell r="H508" t="str">
            <v>169</v>
          </cell>
          <cell r="I508" t="str">
            <v>211</v>
          </cell>
          <cell r="K508" t="str">
            <v>000022744</v>
          </cell>
          <cell r="L508" t="str">
            <v>4261000</v>
          </cell>
          <cell r="M508" t="str">
            <v>1113</v>
          </cell>
          <cell r="N508" t="str">
            <v>99920</v>
          </cell>
          <cell r="O508" t="str">
            <v>12494</v>
          </cell>
          <cell r="P508" t="str">
            <v>294</v>
          </cell>
          <cell r="Q508" t="str">
            <v>955</v>
          </cell>
          <cell r="R508" t="str">
            <v>INTERCO BILL RESCAT_BENLOC</v>
          </cell>
          <cell r="S508" t="str">
            <v>PRA</v>
          </cell>
          <cell r="U508" t="str">
            <v>2015-04-30</v>
          </cell>
          <cell r="V508">
            <v>191.66</v>
          </cell>
          <cell r="W508" t="str">
            <v>G0001113</v>
          </cell>
          <cell r="Y508" t="str">
            <v>LEGAL</v>
          </cell>
          <cell r="Z508" t="str">
            <v>ICB2</v>
          </cell>
          <cell r="AB508" t="str">
            <v>ICB</v>
          </cell>
          <cell r="AC508" t="str">
            <v>ICB</v>
          </cell>
          <cell r="AE508" t="str">
            <v>211</v>
          </cell>
          <cell r="AG508" t="str">
            <v>0000293197</v>
          </cell>
        </row>
        <row r="509">
          <cell r="A509" t="str">
            <v>00671390</v>
          </cell>
          <cell r="B509" t="str">
            <v>9554261000</v>
          </cell>
          <cell r="C509" t="str">
            <v>ICB7TARGET0000000798</v>
          </cell>
          <cell r="D509">
            <v>2015</v>
          </cell>
          <cell r="E509">
            <v>4</v>
          </cell>
          <cell r="F509" t="str">
            <v>2015-04-30</v>
          </cell>
          <cell r="G509" t="str">
            <v>PRJ</v>
          </cell>
          <cell r="H509" t="str">
            <v>169</v>
          </cell>
          <cell r="I509" t="str">
            <v>211</v>
          </cell>
          <cell r="K509" t="str">
            <v>000022744</v>
          </cell>
          <cell r="L509" t="str">
            <v>4261000</v>
          </cell>
          <cell r="M509" t="str">
            <v>1113</v>
          </cell>
          <cell r="N509" t="str">
            <v>99920</v>
          </cell>
          <cell r="O509" t="str">
            <v>12494</v>
          </cell>
          <cell r="P509" t="str">
            <v>294</v>
          </cell>
          <cell r="Q509" t="str">
            <v>955</v>
          </cell>
          <cell r="R509" t="str">
            <v>INTERCO BILL RESCAT_BENLOC</v>
          </cell>
          <cell r="S509" t="str">
            <v>PRA</v>
          </cell>
          <cell r="U509" t="str">
            <v>2015-04-30</v>
          </cell>
          <cell r="V509">
            <v>191.66</v>
          </cell>
          <cell r="W509" t="str">
            <v>G0001113</v>
          </cell>
          <cell r="Y509" t="str">
            <v>LEGAL</v>
          </cell>
          <cell r="Z509" t="str">
            <v>ICB2</v>
          </cell>
          <cell r="AB509" t="str">
            <v>ICB</v>
          </cell>
          <cell r="AC509" t="str">
            <v>ICB</v>
          </cell>
          <cell r="AE509" t="str">
            <v>211</v>
          </cell>
          <cell r="AG509" t="str">
            <v>0000293198</v>
          </cell>
        </row>
        <row r="510">
          <cell r="A510" t="str">
            <v>00671391</v>
          </cell>
          <cell r="B510" t="str">
            <v>9554261000</v>
          </cell>
          <cell r="C510" t="str">
            <v>ICB7TARGET0000000799</v>
          </cell>
          <cell r="D510">
            <v>2015</v>
          </cell>
          <cell r="E510">
            <v>4</v>
          </cell>
          <cell r="F510" t="str">
            <v>2015-04-30</v>
          </cell>
          <cell r="G510" t="str">
            <v>PRJ</v>
          </cell>
          <cell r="H510" t="str">
            <v>169</v>
          </cell>
          <cell r="I510" t="str">
            <v>211</v>
          </cell>
          <cell r="K510" t="str">
            <v>000022744</v>
          </cell>
          <cell r="L510" t="str">
            <v>4261000</v>
          </cell>
          <cell r="M510" t="str">
            <v>1113</v>
          </cell>
          <cell r="N510" t="str">
            <v>99920</v>
          </cell>
          <cell r="O510" t="str">
            <v>12494</v>
          </cell>
          <cell r="P510" t="str">
            <v>294</v>
          </cell>
          <cell r="Q510" t="str">
            <v>955</v>
          </cell>
          <cell r="R510" t="str">
            <v>INTERCO BILL RESCAT_BENLOC</v>
          </cell>
          <cell r="S510" t="str">
            <v>PRA</v>
          </cell>
          <cell r="U510" t="str">
            <v>2015-04-30</v>
          </cell>
          <cell r="V510">
            <v>191.66</v>
          </cell>
          <cell r="W510" t="str">
            <v>G0001113</v>
          </cell>
          <cell r="Y510" t="str">
            <v>LEGAL</v>
          </cell>
          <cell r="Z510" t="str">
            <v>ICB2</v>
          </cell>
          <cell r="AB510" t="str">
            <v>ICB</v>
          </cell>
          <cell r="AC510" t="str">
            <v>ICB</v>
          </cell>
          <cell r="AE510" t="str">
            <v>211</v>
          </cell>
          <cell r="AG510" t="str">
            <v>0000293199</v>
          </cell>
        </row>
        <row r="511">
          <cell r="A511" t="str">
            <v>00676212</v>
          </cell>
          <cell r="B511" t="str">
            <v>9554261000</v>
          </cell>
          <cell r="C511" t="str">
            <v>ICB7TARGET0000000875</v>
          </cell>
          <cell r="D511">
            <v>2015</v>
          </cell>
          <cell r="E511">
            <v>5</v>
          </cell>
          <cell r="F511" t="str">
            <v>2015-05-31</v>
          </cell>
          <cell r="G511" t="str">
            <v>PRJ</v>
          </cell>
          <cell r="H511" t="str">
            <v>169</v>
          </cell>
          <cell r="I511" t="str">
            <v>211</v>
          </cell>
          <cell r="K511" t="str">
            <v>000022743</v>
          </cell>
          <cell r="L511" t="str">
            <v>4261000</v>
          </cell>
          <cell r="M511" t="str">
            <v>1113</v>
          </cell>
          <cell r="N511" t="str">
            <v>99920</v>
          </cell>
          <cell r="O511" t="str">
            <v>12494</v>
          </cell>
          <cell r="P511" t="str">
            <v>294</v>
          </cell>
          <cell r="Q511" t="str">
            <v>955</v>
          </cell>
          <cell r="R511" t="str">
            <v>INTERCO BILL RESCAT_BENLOC</v>
          </cell>
          <cell r="S511" t="str">
            <v>PRA</v>
          </cell>
          <cell r="U511" t="str">
            <v>2015-05-31</v>
          </cell>
          <cell r="V511">
            <v>115</v>
          </cell>
          <cell r="W511" t="str">
            <v>G0001113</v>
          </cell>
          <cell r="Y511" t="str">
            <v>LEGAL</v>
          </cell>
          <cell r="Z511" t="str">
            <v>ICB2</v>
          </cell>
          <cell r="AB511" t="str">
            <v>ICB</v>
          </cell>
          <cell r="AC511" t="str">
            <v>ICB</v>
          </cell>
          <cell r="AE511" t="str">
            <v>211</v>
          </cell>
          <cell r="AG511" t="str">
            <v>0000120050</v>
          </cell>
        </row>
        <row r="512">
          <cell r="A512" t="str">
            <v>00671247</v>
          </cell>
          <cell r="B512" t="str">
            <v>9554265002</v>
          </cell>
          <cell r="C512" t="str">
            <v>ICB7TARGET0000001492</v>
          </cell>
          <cell r="D512">
            <v>2015</v>
          </cell>
          <cell r="E512">
            <v>4</v>
          </cell>
          <cell r="F512" t="str">
            <v>2015-04-30</v>
          </cell>
          <cell r="G512" t="str">
            <v>PRJ</v>
          </cell>
          <cell r="H512" t="str">
            <v>169</v>
          </cell>
          <cell r="I512" t="str">
            <v>211</v>
          </cell>
          <cell r="K512" t="str">
            <v>000022744</v>
          </cell>
          <cell r="L512" t="str">
            <v>4265002</v>
          </cell>
          <cell r="M512" t="str">
            <v>1113</v>
          </cell>
          <cell r="N512" t="str">
            <v>99920</v>
          </cell>
          <cell r="O512" t="str">
            <v>12494</v>
          </cell>
          <cell r="P512" t="str">
            <v>294</v>
          </cell>
          <cell r="Q512" t="str">
            <v>955</v>
          </cell>
          <cell r="R512" t="str">
            <v>INTERCO BILL RESCAT_BENLOC</v>
          </cell>
          <cell r="S512" t="str">
            <v>PRA</v>
          </cell>
          <cell r="U512" t="str">
            <v>2015-04-30</v>
          </cell>
          <cell r="V512">
            <v>191.66</v>
          </cell>
          <cell r="W512" t="str">
            <v>G0001113</v>
          </cell>
          <cell r="Y512" t="str">
            <v>LEGAL</v>
          </cell>
          <cell r="Z512" t="str">
            <v>ICB2</v>
          </cell>
          <cell r="AB512" t="str">
            <v>ICB</v>
          </cell>
          <cell r="AC512" t="str">
            <v>ICB</v>
          </cell>
          <cell r="AE512" t="str">
            <v>211</v>
          </cell>
          <cell r="AG512" t="str">
            <v>0000247212</v>
          </cell>
        </row>
        <row r="513">
          <cell r="A513" t="str">
            <v>00671248</v>
          </cell>
          <cell r="B513" t="str">
            <v>9554265002</v>
          </cell>
          <cell r="C513" t="str">
            <v>ICB7TARGET0000001493</v>
          </cell>
          <cell r="D513">
            <v>2015</v>
          </cell>
          <cell r="E513">
            <v>4</v>
          </cell>
          <cell r="F513" t="str">
            <v>2015-04-30</v>
          </cell>
          <cell r="G513" t="str">
            <v>PRJ</v>
          </cell>
          <cell r="H513" t="str">
            <v>169</v>
          </cell>
          <cell r="I513" t="str">
            <v>211</v>
          </cell>
          <cell r="K513" t="str">
            <v>000022744</v>
          </cell>
          <cell r="L513" t="str">
            <v>4265002</v>
          </cell>
          <cell r="M513" t="str">
            <v>1113</v>
          </cell>
          <cell r="N513" t="str">
            <v>99920</v>
          </cell>
          <cell r="O513" t="str">
            <v>12494</v>
          </cell>
          <cell r="P513" t="str">
            <v>294</v>
          </cell>
          <cell r="Q513" t="str">
            <v>955</v>
          </cell>
          <cell r="R513" t="str">
            <v>INTERCO BILL RESCAT_BENLOC</v>
          </cell>
          <cell r="S513" t="str">
            <v>PRA</v>
          </cell>
          <cell r="U513" t="str">
            <v>2015-04-30</v>
          </cell>
          <cell r="V513">
            <v>191.66</v>
          </cell>
          <cell r="W513" t="str">
            <v>G0001113</v>
          </cell>
          <cell r="Y513" t="str">
            <v>LEGAL</v>
          </cell>
          <cell r="Z513" t="str">
            <v>ICB2</v>
          </cell>
          <cell r="AB513" t="str">
            <v>ICB</v>
          </cell>
          <cell r="AC513" t="str">
            <v>ICB</v>
          </cell>
          <cell r="AE513" t="str">
            <v>211</v>
          </cell>
          <cell r="AG513" t="str">
            <v>0000284870</v>
          </cell>
        </row>
        <row r="514">
          <cell r="A514" t="str">
            <v>00670997</v>
          </cell>
          <cell r="B514" t="str">
            <v>9554265002</v>
          </cell>
          <cell r="C514" t="str">
            <v>ICB7TARGET0000001494</v>
          </cell>
          <cell r="D514">
            <v>2015</v>
          </cell>
          <cell r="E514">
            <v>4</v>
          </cell>
          <cell r="F514" t="str">
            <v>2015-04-30</v>
          </cell>
          <cell r="G514" t="str">
            <v>PRJ</v>
          </cell>
          <cell r="H514" t="str">
            <v>169</v>
          </cell>
          <cell r="I514" t="str">
            <v>211</v>
          </cell>
          <cell r="K514" t="str">
            <v>000022744</v>
          </cell>
          <cell r="L514" t="str">
            <v>4265002</v>
          </cell>
          <cell r="M514" t="str">
            <v>1113</v>
          </cell>
          <cell r="N514" t="str">
            <v>99920</v>
          </cell>
          <cell r="O514" t="str">
            <v>12494</v>
          </cell>
          <cell r="P514" t="str">
            <v>294</v>
          </cell>
          <cell r="Q514" t="str">
            <v>955</v>
          </cell>
          <cell r="R514" t="str">
            <v>INTERCO BILL RESCAT_BENLOC</v>
          </cell>
          <cell r="S514" t="str">
            <v>PRA</v>
          </cell>
          <cell r="U514" t="str">
            <v>2015-04-30</v>
          </cell>
          <cell r="V514">
            <v>191.66</v>
          </cell>
          <cell r="W514" t="str">
            <v>G0001113</v>
          </cell>
          <cell r="Y514" t="str">
            <v>LEGAL</v>
          </cell>
          <cell r="Z514" t="str">
            <v>ICB2</v>
          </cell>
          <cell r="AB514" t="str">
            <v>ICB</v>
          </cell>
          <cell r="AC514" t="str">
            <v>ICB</v>
          </cell>
          <cell r="AE514" t="str">
            <v>211</v>
          </cell>
          <cell r="AG514" t="str">
            <v>0000293127</v>
          </cell>
        </row>
        <row r="515">
          <cell r="A515" t="str">
            <v>00663240</v>
          </cell>
          <cell r="B515" t="str">
            <v>9554261000</v>
          </cell>
          <cell r="C515" t="str">
            <v>ICB7TARGET0000001579</v>
          </cell>
          <cell r="D515">
            <v>2015</v>
          </cell>
          <cell r="E515">
            <v>2</v>
          </cell>
          <cell r="F515" t="str">
            <v>2015-02-28</v>
          </cell>
          <cell r="G515" t="str">
            <v>PRJ</v>
          </cell>
          <cell r="H515" t="str">
            <v>169</v>
          </cell>
          <cell r="I515" t="str">
            <v>211</v>
          </cell>
          <cell r="K515" t="str">
            <v>000022742</v>
          </cell>
          <cell r="L515" t="str">
            <v>4261000</v>
          </cell>
          <cell r="M515" t="str">
            <v>1113</v>
          </cell>
          <cell r="N515" t="str">
            <v>99920</v>
          </cell>
          <cell r="O515" t="str">
            <v>12494</v>
          </cell>
          <cell r="P515" t="str">
            <v>294</v>
          </cell>
          <cell r="Q515" t="str">
            <v>955</v>
          </cell>
          <cell r="R515" t="str">
            <v>INTERCO BILL RESCAT_BENLOC</v>
          </cell>
          <cell r="S515" t="str">
            <v>PRA</v>
          </cell>
          <cell r="U515" t="str">
            <v>2015-02-28</v>
          </cell>
          <cell r="V515">
            <v>752.96</v>
          </cell>
          <cell r="W515" t="str">
            <v>G0001113</v>
          </cell>
          <cell r="Y515" t="str">
            <v>LEGAL</v>
          </cell>
          <cell r="Z515" t="str">
            <v>ICB2</v>
          </cell>
          <cell r="AB515" t="str">
            <v>ICB</v>
          </cell>
          <cell r="AC515" t="str">
            <v>ICB</v>
          </cell>
          <cell r="AE515" t="str">
            <v>211</v>
          </cell>
          <cell r="AG515" t="str">
            <v>0000169586</v>
          </cell>
        </row>
        <row r="516">
          <cell r="A516" t="str">
            <v>00663439</v>
          </cell>
          <cell r="B516" t="str">
            <v>9554261000</v>
          </cell>
          <cell r="C516" t="str">
            <v>ICB7TARGET0000001580</v>
          </cell>
          <cell r="D516">
            <v>2015</v>
          </cell>
          <cell r="E516">
            <v>2</v>
          </cell>
          <cell r="F516" t="str">
            <v>2015-02-28</v>
          </cell>
          <cell r="G516" t="str">
            <v>PRJ</v>
          </cell>
          <cell r="H516" t="str">
            <v>169</v>
          </cell>
          <cell r="I516" t="str">
            <v>211</v>
          </cell>
          <cell r="K516" t="str">
            <v>000022742</v>
          </cell>
          <cell r="L516" t="str">
            <v>4261000</v>
          </cell>
          <cell r="M516" t="str">
            <v>1113</v>
          </cell>
          <cell r="N516" t="str">
            <v>99920</v>
          </cell>
          <cell r="O516" t="str">
            <v>12494</v>
          </cell>
          <cell r="P516" t="str">
            <v>294</v>
          </cell>
          <cell r="Q516" t="str">
            <v>955</v>
          </cell>
          <cell r="R516" t="str">
            <v>INTERCO BILL RESCAT_BENLOC</v>
          </cell>
          <cell r="S516" t="str">
            <v>PRA</v>
          </cell>
          <cell r="U516" t="str">
            <v>2015-02-28</v>
          </cell>
          <cell r="V516">
            <v>2258.89</v>
          </cell>
          <cell r="W516" t="str">
            <v>G0001113</v>
          </cell>
          <cell r="Y516" t="str">
            <v>LEGAL</v>
          </cell>
          <cell r="Z516" t="str">
            <v>ICB2</v>
          </cell>
          <cell r="AB516" t="str">
            <v>ICB</v>
          </cell>
          <cell r="AC516" t="str">
            <v>ICB</v>
          </cell>
          <cell r="AE516" t="str">
            <v>211</v>
          </cell>
          <cell r="AG516" t="str">
            <v>0000275284</v>
          </cell>
        </row>
        <row r="517">
          <cell r="A517" t="str">
            <v>00663239</v>
          </cell>
          <cell r="B517" t="str">
            <v>9554261000</v>
          </cell>
          <cell r="C517" t="str">
            <v>ICB7TARGET0000001581</v>
          </cell>
          <cell r="D517">
            <v>2015</v>
          </cell>
          <cell r="E517">
            <v>2</v>
          </cell>
          <cell r="F517" t="str">
            <v>2015-02-28</v>
          </cell>
          <cell r="G517" t="str">
            <v>PRJ</v>
          </cell>
          <cell r="H517" t="str">
            <v>169</v>
          </cell>
          <cell r="I517" t="str">
            <v>211</v>
          </cell>
          <cell r="K517" t="str">
            <v>000022742</v>
          </cell>
          <cell r="L517" t="str">
            <v>4261000</v>
          </cell>
          <cell r="M517" t="str">
            <v>1113</v>
          </cell>
          <cell r="N517" t="str">
            <v>99920</v>
          </cell>
          <cell r="O517" t="str">
            <v>12494</v>
          </cell>
          <cell r="P517" t="str">
            <v>294</v>
          </cell>
          <cell r="Q517" t="str">
            <v>955</v>
          </cell>
          <cell r="R517" t="str">
            <v>INTERCO BILL RESCAT_BENLOC</v>
          </cell>
          <cell r="S517" t="str">
            <v>PRA</v>
          </cell>
          <cell r="U517" t="str">
            <v>2015-02-28</v>
          </cell>
          <cell r="V517">
            <v>2258.89</v>
          </cell>
          <cell r="W517" t="str">
            <v>G0001113</v>
          </cell>
          <cell r="Y517" t="str">
            <v>LEGAL</v>
          </cell>
          <cell r="Z517" t="str">
            <v>ICB2</v>
          </cell>
          <cell r="AB517" t="str">
            <v>ICB</v>
          </cell>
          <cell r="AC517" t="str">
            <v>ICB</v>
          </cell>
          <cell r="AE517" t="str">
            <v>211</v>
          </cell>
          <cell r="AG517" t="str">
            <v>0000283790</v>
          </cell>
        </row>
        <row r="518">
          <cell r="A518" t="str">
            <v>00663238</v>
          </cell>
          <cell r="B518" t="str">
            <v>9554261000</v>
          </cell>
          <cell r="C518" t="str">
            <v>ICB7TARGET0000001582</v>
          </cell>
          <cell r="D518">
            <v>2015</v>
          </cell>
          <cell r="E518">
            <v>2</v>
          </cell>
          <cell r="F518" t="str">
            <v>2015-02-28</v>
          </cell>
          <cell r="G518" t="str">
            <v>PRJ</v>
          </cell>
          <cell r="H518" t="str">
            <v>169</v>
          </cell>
          <cell r="I518" t="str">
            <v>211</v>
          </cell>
          <cell r="K518" t="str">
            <v>000022744</v>
          </cell>
          <cell r="L518" t="str">
            <v>4261000</v>
          </cell>
          <cell r="M518" t="str">
            <v>1113</v>
          </cell>
          <cell r="N518" t="str">
            <v>99920</v>
          </cell>
          <cell r="O518" t="str">
            <v>12494</v>
          </cell>
          <cell r="P518" t="str">
            <v>294</v>
          </cell>
          <cell r="Q518" t="str">
            <v>955</v>
          </cell>
          <cell r="R518" t="str">
            <v>INTERCO BILL RESCAT_BENLOC</v>
          </cell>
          <cell r="S518" t="str">
            <v>PRA</v>
          </cell>
          <cell r="U518" t="str">
            <v>2015-02-28</v>
          </cell>
          <cell r="V518">
            <v>112.94</v>
          </cell>
          <cell r="W518" t="str">
            <v>G0001113</v>
          </cell>
          <cell r="Y518" t="str">
            <v>LEGAL</v>
          </cell>
          <cell r="Z518" t="str">
            <v>ICB2</v>
          </cell>
          <cell r="AB518" t="str">
            <v>ICB</v>
          </cell>
          <cell r="AC518" t="str">
            <v>ICB</v>
          </cell>
          <cell r="AE518" t="str">
            <v>211</v>
          </cell>
          <cell r="AG518" t="str">
            <v>0000266591</v>
          </cell>
        </row>
        <row r="519">
          <cell r="B519" t="str">
            <v>9554261000</v>
          </cell>
          <cell r="C519" t="str">
            <v>ICB7TARGET0000001821</v>
          </cell>
          <cell r="D519">
            <v>2015</v>
          </cell>
          <cell r="E519">
            <v>1</v>
          </cell>
          <cell r="F519" t="str">
            <v>2015-01-31</v>
          </cell>
          <cell r="G519" t="str">
            <v>PRJ</v>
          </cell>
          <cell r="H519" t="str">
            <v>169</v>
          </cell>
          <cell r="I519" t="str">
            <v>211</v>
          </cell>
          <cell r="K519" t="str">
            <v>000001120</v>
          </cell>
          <cell r="L519" t="str">
            <v>4261000</v>
          </cell>
          <cell r="M519" t="str">
            <v>1113</v>
          </cell>
          <cell r="N519" t="str">
            <v>99920</v>
          </cell>
          <cell r="O519" t="str">
            <v>11404</v>
          </cell>
          <cell r="P519" t="str">
            <v>294</v>
          </cell>
          <cell r="Q519" t="str">
            <v>955</v>
          </cell>
          <cell r="R519" t="str">
            <v>INTERCO BILL RESCAT_BENLOC</v>
          </cell>
          <cell r="S519" t="str">
            <v>PRA</v>
          </cell>
          <cell r="U519" t="str">
            <v>2015-01-31</v>
          </cell>
          <cell r="V519">
            <v>1397.68</v>
          </cell>
          <cell r="W519" t="str">
            <v>G0001113</v>
          </cell>
          <cell r="Y519" t="str">
            <v>LEGAL</v>
          </cell>
          <cell r="Z519" t="str">
            <v>ICB2</v>
          </cell>
          <cell r="AB519" t="str">
            <v>ICB</v>
          </cell>
          <cell r="AC519" t="str">
            <v>ICB</v>
          </cell>
        </row>
        <row r="520">
          <cell r="A520" t="str">
            <v>00657811</v>
          </cell>
          <cell r="B520" t="str">
            <v>9554261000</v>
          </cell>
          <cell r="C520" t="str">
            <v>ICB7TARGET0000001823</v>
          </cell>
          <cell r="D520">
            <v>2015</v>
          </cell>
          <cell r="E520">
            <v>1</v>
          </cell>
          <cell r="F520" t="str">
            <v>2015-01-31</v>
          </cell>
          <cell r="G520" t="str">
            <v>PRJ</v>
          </cell>
          <cell r="H520" t="str">
            <v>169</v>
          </cell>
          <cell r="I520" t="str">
            <v>211</v>
          </cell>
          <cell r="K520" t="str">
            <v>000022743</v>
          </cell>
          <cell r="L520" t="str">
            <v>4261000</v>
          </cell>
          <cell r="M520" t="str">
            <v>1113</v>
          </cell>
          <cell r="N520" t="str">
            <v>99920</v>
          </cell>
          <cell r="O520" t="str">
            <v>12494</v>
          </cell>
          <cell r="P520" t="str">
            <v>294</v>
          </cell>
          <cell r="Q520" t="str">
            <v>955</v>
          </cell>
          <cell r="R520" t="str">
            <v>INTERCO BILL RESCAT_BENLOC</v>
          </cell>
          <cell r="S520" t="str">
            <v>PRA</v>
          </cell>
          <cell r="U520" t="str">
            <v>2015-01-31</v>
          </cell>
          <cell r="V520">
            <v>376.47</v>
          </cell>
          <cell r="W520" t="str">
            <v>G0001113</v>
          </cell>
          <cell r="Y520" t="str">
            <v>LEGAL</v>
          </cell>
          <cell r="Z520" t="str">
            <v>ICB2</v>
          </cell>
          <cell r="AB520" t="str">
            <v>ICB</v>
          </cell>
          <cell r="AC520" t="str">
            <v>ICB</v>
          </cell>
          <cell r="AE520" t="str">
            <v>211</v>
          </cell>
          <cell r="AG520" t="str">
            <v>0000254867</v>
          </cell>
        </row>
        <row r="521">
          <cell r="A521" t="str">
            <v>00635072</v>
          </cell>
          <cell r="B521" t="str">
            <v>9554261000</v>
          </cell>
          <cell r="C521" t="str">
            <v>ICB7TARGET0000001911</v>
          </cell>
          <cell r="D521">
            <v>2014</v>
          </cell>
          <cell r="E521">
            <v>9</v>
          </cell>
          <cell r="F521" t="str">
            <v>2014-09-30</v>
          </cell>
          <cell r="G521" t="str">
            <v>PRJ</v>
          </cell>
          <cell r="H521" t="str">
            <v>169</v>
          </cell>
          <cell r="I521" t="str">
            <v>211</v>
          </cell>
          <cell r="K521" t="str">
            <v>000022743</v>
          </cell>
          <cell r="L521" t="str">
            <v>4261000</v>
          </cell>
          <cell r="M521" t="str">
            <v>1113</v>
          </cell>
          <cell r="N521" t="str">
            <v>99920</v>
          </cell>
          <cell r="O521" t="str">
            <v>12494</v>
          </cell>
          <cell r="P521" t="str">
            <v>294</v>
          </cell>
          <cell r="Q521" t="str">
            <v>955</v>
          </cell>
          <cell r="R521" t="str">
            <v>INTERCO BILL RESCAT_BENLOC</v>
          </cell>
          <cell r="S521" t="str">
            <v>PRA</v>
          </cell>
          <cell r="U521" t="str">
            <v>2014-09-30</v>
          </cell>
          <cell r="V521">
            <v>89.89</v>
          </cell>
          <cell r="W521" t="str">
            <v>G0001113</v>
          </cell>
          <cell r="Y521" t="str">
            <v>LEGAL</v>
          </cell>
          <cell r="Z521" t="str">
            <v>ICB2</v>
          </cell>
          <cell r="AB521" t="str">
            <v>ICB</v>
          </cell>
          <cell r="AC521" t="str">
            <v>ICB</v>
          </cell>
          <cell r="AE521" t="str">
            <v>211</v>
          </cell>
          <cell r="AG521" t="str">
            <v>0000121228</v>
          </cell>
        </row>
        <row r="522">
          <cell r="A522" t="str">
            <v>00633936</v>
          </cell>
          <cell r="B522" t="str">
            <v>9554261000</v>
          </cell>
          <cell r="C522" t="str">
            <v>ICB7TARGET0000001912</v>
          </cell>
          <cell r="D522">
            <v>2014</v>
          </cell>
          <cell r="E522">
            <v>9</v>
          </cell>
          <cell r="F522" t="str">
            <v>2014-09-30</v>
          </cell>
          <cell r="G522" t="str">
            <v>PRJ</v>
          </cell>
          <cell r="H522" t="str">
            <v>169</v>
          </cell>
          <cell r="I522" t="str">
            <v>211</v>
          </cell>
          <cell r="K522" t="str">
            <v>000022743</v>
          </cell>
          <cell r="L522" t="str">
            <v>4261000</v>
          </cell>
          <cell r="M522" t="str">
            <v>1113</v>
          </cell>
          <cell r="N522" t="str">
            <v>99920</v>
          </cell>
          <cell r="O522" t="str">
            <v>12494</v>
          </cell>
          <cell r="P522" t="str">
            <v>294</v>
          </cell>
          <cell r="Q522" t="str">
            <v>955</v>
          </cell>
          <cell r="R522" t="str">
            <v>INTERCO BILL RESCAT_BENLOC</v>
          </cell>
          <cell r="S522" t="str">
            <v>PRA</v>
          </cell>
          <cell r="U522" t="str">
            <v>2014-09-30</v>
          </cell>
          <cell r="V522">
            <v>89.89</v>
          </cell>
          <cell r="W522" t="str">
            <v>G0001113</v>
          </cell>
          <cell r="Y522" t="str">
            <v>LEGAL</v>
          </cell>
          <cell r="Z522" t="str">
            <v>ICB2</v>
          </cell>
          <cell r="AB522" t="str">
            <v>ICB</v>
          </cell>
          <cell r="AC522" t="str">
            <v>ICB</v>
          </cell>
          <cell r="AE522" t="str">
            <v>211</v>
          </cell>
          <cell r="AG522" t="str">
            <v>0000254867</v>
          </cell>
        </row>
        <row r="523">
          <cell r="A523" t="str">
            <v>00637061</v>
          </cell>
          <cell r="B523" t="str">
            <v>9554261000</v>
          </cell>
          <cell r="C523" t="str">
            <v>ICB7TARGET0000001913</v>
          </cell>
          <cell r="D523">
            <v>2014</v>
          </cell>
          <cell r="E523">
            <v>9</v>
          </cell>
          <cell r="F523" t="str">
            <v>2014-09-30</v>
          </cell>
          <cell r="G523" t="str">
            <v>PRJ</v>
          </cell>
          <cell r="H523" t="str">
            <v>169</v>
          </cell>
          <cell r="I523" t="str">
            <v>211</v>
          </cell>
          <cell r="K523" t="str">
            <v>000022743</v>
          </cell>
          <cell r="L523" t="str">
            <v>4261000</v>
          </cell>
          <cell r="M523" t="str">
            <v>1113</v>
          </cell>
          <cell r="N523" t="str">
            <v>99920</v>
          </cell>
          <cell r="O523" t="str">
            <v>12494</v>
          </cell>
          <cell r="P523" t="str">
            <v>294</v>
          </cell>
          <cell r="Q523" t="str">
            <v>955</v>
          </cell>
          <cell r="R523" t="str">
            <v>INTERCO BILL RESCAT_BENLOC</v>
          </cell>
          <cell r="S523" t="str">
            <v>PRA</v>
          </cell>
          <cell r="U523" t="str">
            <v>2014-09-30</v>
          </cell>
          <cell r="V523">
            <v>359.55</v>
          </cell>
          <cell r="W523" t="str">
            <v>G0001113</v>
          </cell>
          <cell r="Y523" t="str">
            <v>LEGAL</v>
          </cell>
          <cell r="Z523" t="str">
            <v>ICB2</v>
          </cell>
          <cell r="AB523" t="str">
            <v>ICB</v>
          </cell>
          <cell r="AC523" t="str">
            <v>ICB</v>
          </cell>
          <cell r="AE523" t="str">
            <v>211</v>
          </cell>
          <cell r="AG523" t="str">
            <v>0000289116</v>
          </cell>
        </row>
        <row r="524">
          <cell r="B524" t="str">
            <v>9554261000</v>
          </cell>
          <cell r="C524" t="str">
            <v>ICB7TARGET0000002334</v>
          </cell>
          <cell r="D524">
            <v>2014</v>
          </cell>
          <cell r="E524">
            <v>8</v>
          </cell>
          <cell r="F524" t="str">
            <v>2014-08-31</v>
          </cell>
          <cell r="G524" t="str">
            <v>PRJ</v>
          </cell>
          <cell r="H524" t="str">
            <v>169</v>
          </cell>
          <cell r="I524" t="str">
            <v>211</v>
          </cell>
          <cell r="K524" t="str">
            <v>000001120</v>
          </cell>
          <cell r="L524" t="str">
            <v>4261000</v>
          </cell>
          <cell r="M524" t="str">
            <v>1113</v>
          </cell>
          <cell r="N524" t="str">
            <v>99920</v>
          </cell>
          <cell r="O524" t="str">
            <v>11404</v>
          </cell>
          <cell r="P524" t="str">
            <v>294</v>
          </cell>
          <cell r="Q524" t="str">
            <v>955</v>
          </cell>
          <cell r="R524" t="str">
            <v>INTERCO BILL RESCAT_BENLOC</v>
          </cell>
          <cell r="S524" t="str">
            <v>PRA</v>
          </cell>
          <cell r="U524" t="str">
            <v>2014-08-31</v>
          </cell>
          <cell r="V524">
            <v>0.19</v>
          </cell>
          <cell r="W524" t="str">
            <v>G0001113</v>
          </cell>
          <cell r="Y524" t="str">
            <v>LEGAL</v>
          </cell>
          <cell r="Z524" t="str">
            <v>ICB2</v>
          </cell>
          <cell r="AB524" t="str">
            <v>ICB</v>
          </cell>
          <cell r="AC524" t="str">
            <v>ICB</v>
          </cell>
        </row>
        <row r="525">
          <cell r="A525" t="str">
            <v>00652658</v>
          </cell>
          <cell r="B525" t="str">
            <v>9554261000</v>
          </cell>
          <cell r="C525" t="str">
            <v>ICB7TARGET0000002588</v>
          </cell>
          <cell r="D525">
            <v>2014</v>
          </cell>
          <cell r="E525">
            <v>12</v>
          </cell>
          <cell r="F525" t="str">
            <v>2014-12-31</v>
          </cell>
          <cell r="G525" t="str">
            <v>PRJ</v>
          </cell>
          <cell r="H525" t="str">
            <v>169</v>
          </cell>
          <cell r="I525" t="str">
            <v>211</v>
          </cell>
          <cell r="K525" t="str">
            <v>000022741</v>
          </cell>
          <cell r="L525" t="str">
            <v>4261000</v>
          </cell>
          <cell r="M525" t="str">
            <v>1113</v>
          </cell>
          <cell r="N525" t="str">
            <v>99920</v>
          </cell>
          <cell r="O525" t="str">
            <v>11404</v>
          </cell>
          <cell r="P525" t="str">
            <v>294</v>
          </cell>
          <cell r="Q525" t="str">
            <v>955</v>
          </cell>
          <cell r="R525" t="str">
            <v>INTERCO BILL RESCAT_BENLOC</v>
          </cell>
          <cell r="S525" t="str">
            <v>PRA</v>
          </cell>
          <cell r="U525" t="str">
            <v>2014-12-31</v>
          </cell>
          <cell r="V525">
            <v>2579.38</v>
          </cell>
          <cell r="W525" t="str">
            <v>G0001113</v>
          </cell>
          <cell r="Y525" t="str">
            <v>LEGAL</v>
          </cell>
          <cell r="Z525" t="str">
            <v>ICB2</v>
          </cell>
          <cell r="AB525" t="str">
            <v>ICB</v>
          </cell>
          <cell r="AC525" t="str">
            <v>ICB</v>
          </cell>
          <cell r="AE525" t="str">
            <v>211</v>
          </cell>
          <cell r="AG525" t="str">
            <v>0000013355</v>
          </cell>
        </row>
        <row r="526">
          <cell r="A526" t="str">
            <v>00651877</v>
          </cell>
          <cell r="B526" t="str">
            <v>9554261000</v>
          </cell>
          <cell r="C526" t="str">
            <v>ICB7TARGET0000002589</v>
          </cell>
          <cell r="D526">
            <v>2014</v>
          </cell>
          <cell r="E526">
            <v>12</v>
          </cell>
          <cell r="F526" t="str">
            <v>2014-12-31</v>
          </cell>
          <cell r="G526" t="str">
            <v>PRJ</v>
          </cell>
          <cell r="H526" t="str">
            <v>169</v>
          </cell>
          <cell r="I526" t="str">
            <v>211</v>
          </cell>
          <cell r="K526" t="str">
            <v>000022741</v>
          </cell>
          <cell r="L526" t="str">
            <v>4261000</v>
          </cell>
          <cell r="M526" t="str">
            <v>1113</v>
          </cell>
          <cell r="N526" t="str">
            <v>99920</v>
          </cell>
          <cell r="O526" t="str">
            <v>11404</v>
          </cell>
          <cell r="P526" t="str">
            <v>294</v>
          </cell>
          <cell r="Q526" t="str">
            <v>955</v>
          </cell>
          <cell r="R526" t="str">
            <v>INTERCO BILL RESCAT_BENLOC</v>
          </cell>
          <cell r="S526" t="str">
            <v>PRA</v>
          </cell>
          <cell r="U526" t="str">
            <v>2014-12-31</v>
          </cell>
          <cell r="V526">
            <v>921.21</v>
          </cell>
          <cell r="W526" t="str">
            <v>G0001113</v>
          </cell>
          <cell r="Y526" t="str">
            <v>LEGAL</v>
          </cell>
          <cell r="Z526" t="str">
            <v>ICB2</v>
          </cell>
          <cell r="AB526" t="str">
            <v>ICB</v>
          </cell>
          <cell r="AC526" t="str">
            <v>ICB</v>
          </cell>
          <cell r="AE526" t="str">
            <v>211</v>
          </cell>
          <cell r="AG526" t="str">
            <v>0000028885</v>
          </cell>
        </row>
        <row r="527">
          <cell r="A527" t="str">
            <v>00651874</v>
          </cell>
          <cell r="B527" t="str">
            <v>9554261000</v>
          </cell>
          <cell r="C527" t="str">
            <v>ICB7TARGET0000002590</v>
          </cell>
          <cell r="D527">
            <v>2014</v>
          </cell>
          <cell r="E527">
            <v>12</v>
          </cell>
          <cell r="F527" t="str">
            <v>2014-12-31</v>
          </cell>
          <cell r="G527" t="str">
            <v>PRJ</v>
          </cell>
          <cell r="H527" t="str">
            <v>169</v>
          </cell>
          <cell r="I527" t="str">
            <v>211</v>
          </cell>
          <cell r="K527" t="str">
            <v>000022741</v>
          </cell>
          <cell r="L527" t="str">
            <v>4261000</v>
          </cell>
          <cell r="M527" t="str">
            <v>1113</v>
          </cell>
          <cell r="N527" t="str">
            <v>99920</v>
          </cell>
          <cell r="O527" t="str">
            <v>11404</v>
          </cell>
          <cell r="P527" t="str">
            <v>294</v>
          </cell>
          <cell r="Q527" t="str">
            <v>955</v>
          </cell>
          <cell r="R527" t="str">
            <v>INTERCO BILL RESCAT_BENLOC</v>
          </cell>
          <cell r="S527" t="str">
            <v>PRA</v>
          </cell>
          <cell r="U527" t="str">
            <v>2014-12-31</v>
          </cell>
          <cell r="V527">
            <v>4661.3</v>
          </cell>
          <cell r="W527" t="str">
            <v>G0001113</v>
          </cell>
          <cell r="Y527" t="str">
            <v>LEGAL</v>
          </cell>
          <cell r="Z527" t="str">
            <v>ICB2</v>
          </cell>
          <cell r="AB527" t="str">
            <v>ICB</v>
          </cell>
          <cell r="AC527" t="str">
            <v>ICB</v>
          </cell>
          <cell r="AE527" t="str">
            <v>211</v>
          </cell>
          <cell r="AG527" t="str">
            <v>0000035634</v>
          </cell>
        </row>
        <row r="528">
          <cell r="A528" t="str">
            <v>00651873</v>
          </cell>
          <cell r="B528" t="str">
            <v>9554261000</v>
          </cell>
          <cell r="C528" t="str">
            <v>ICB7TARGET0000002591</v>
          </cell>
          <cell r="D528">
            <v>2014</v>
          </cell>
          <cell r="E528">
            <v>12</v>
          </cell>
          <cell r="F528" t="str">
            <v>2014-12-31</v>
          </cell>
          <cell r="G528" t="str">
            <v>PRJ</v>
          </cell>
          <cell r="H528" t="str">
            <v>169</v>
          </cell>
          <cell r="I528" t="str">
            <v>211</v>
          </cell>
          <cell r="K528" t="str">
            <v>000022741</v>
          </cell>
          <cell r="L528" t="str">
            <v>4261000</v>
          </cell>
          <cell r="M528" t="str">
            <v>1113</v>
          </cell>
          <cell r="N528" t="str">
            <v>99920</v>
          </cell>
          <cell r="O528" t="str">
            <v>11404</v>
          </cell>
          <cell r="P528" t="str">
            <v>294</v>
          </cell>
          <cell r="Q528" t="str">
            <v>955</v>
          </cell>
          <cell r="R528" t="str">
            <v>INTERCO BILL RESCAT_BENLOC</v>
          </cell>
          <cell r="S528" t="str">
            <v>PRA</v>
          </cell>
          <cell r="U528" t="str">
            <v>2014-12-31</v>
          </cell>
          <cell r="V528">
            <v>3684.82</v>
          </cell>
          <cell r="W528" t="str">
            <v>G0001113</v>
          </cell>
          <cell r="Y528" t="str">
            <v>LEGAL</v>
          </cell>
          <cell r="Z528" t="str">
            <v>ICB2</v>
          </cell>
          <cell r="AB528" t="str">
            <v>ICB</v>
          </cell>
          <cell r="AC528" t="str">
            <v>ICB</v>
          </cell>
          <cell r="AE528" t="str">
            <v>211</v>
          </cell>
          <cell r="AG528" t="str">
            <v>0000044209</v>
          </cell>
        </row>
        <row r="529">
          <cell r="A529" t="str">
            <v>00652127</v>
          </cell>
          <cell r="B529" t="str">
            <v>9554261000</v>
          </cell>
          <cell r="C529" t="str">
            <v>ICB7TARGET0000002592</v>
          </cell>
          <cell r="D529">
            <v>2014</v>
          </cell>
          <cell r="E529">
            <v>12</v>
          </cell>
          <cell r="F529" t="str">
            <v>2014-12-31</v>
          </cell>
          <cell r="G529" t="str">
            <v>PRJ</v>
          </cell>
          <cell r="H529" t="str">
            <v>169</v>
          </cell>
          <cell r="I529" t="str">
            <v>211</v>
          </cell>
          <cell r="K529" t="str">
            <v>000022741</v>
          </cell>
          <cell r="L529" t="str">
            <v>4261000</v>
          </cell>
          <cell r="M529" t="str">
            <v>1113</v>
          </cell>
          <cell r="N529" t="str">
            <v>99920</v>
          </cell>
          <cell r="O529" t="str">
            <v>11404</v>
          </cell>
          <cell r="P529" t="str">
            <v>294</v>
          </cell>
          <cell r="Q529" t="str">
            <v>955</v>
          </cell>
          <cell r="R529" t="str">
            <v>INTERCO BILL RESCAT_BENLOC</v>
          </cell>
          <cell r="S529" t="str">
            <v>PRA</v>
          </cell>
          <cell r="U529" t="str">
            <v>2014-12-31</v>
          </cell>
          <cell r="V529">
            <v>12344.15</v>
          </cell>
          <cell r="W529" t="str">
            <v>G0001113</v>
          </cell>
          <cell r="Y529" t="str">
            <v>LEGAL</v>
          </cell>
          <cell r="Z529" t="str">
            <v>ICB2</v>
          </cell>
          <cell r="AB529" t="str">
            <v>ICB</v>
          </cell>
          <cell r="AC529" t="str">
            <v>ICB</v>
          </cell>
          <cell r="AE529" t="str">
            <v>211</v>
          </cell>
          <cell r="AG529" t="str">
            <v>0000093522</v>
          </cell>
        </row>
        <row r="530">
          <cell r="A530" t="str">
            <v>00652130</v>
          </cell>
          <cell r="B530" t="str">
            <v>9554261000</v>
          </cell>
          <cell r="C530" t="str">
            <v>ICB7TARGET0000002593</v>
          </cell>
          <cell r="D530">
            <v>2014</v>
          </cell>
          <cell r="E530">
            <v>12</v>
          </cell>
          <cell r="F530" t="str">
            <v>2014-12-31</v>
          </cell>
          <cell r="G530" t="str">
            <v>PRJ</v>
          </cell>
          <cell r="H530" t="str">
            <v>169</v>
          </cell>
          <cell r="I530" t="str">
            <v>211</v>
          </cell>
          <cell r="K530" t="str">
            <v>000022741</v>
          </cell>
          <cell r="L530" t="str">
            <v>4261000</v>
          </cell>
          <cell r="M530" t="str">
            <v>1113</v>
          </cell>
          <cell r="N530" t="str">
            <v>99920</v>
          </cell>
          <cell r="O530" t="str">
            <v>11404</v>
          </cell>
          <cell r="P530" t="str">
            <v>294</v>
          </cell>
          <cell r="Q530" t="str">
            <v>955</v>
          </cell>
          <cell r="R530" t="str">
            <v>INTERCO BILL RESCAT_BENLOC</v>
          </cell>
          <cell r="S530" t="str">
            <v>PRA</v>
          </cell>
          <cell r="U530" t="str">
            <v>2014-12-31</v>
          </cell>
          <cell r="V530">
            <v>2946.38</v>
          </cell>
          <cell r="W530" t="str">
            <v>G0001113</v>
          </cell>
          <cell r="Y530" t="str">
            <v>LEGAL</v>
          </cell>
          <cell r="Z530" t="str">
            <v>ICB2</v>
          </cell>
          <cell r="AB530" t="str">
            <v>ICB</v>
          </cell>
          <cell r="AC530" t="str">
            <v>ICB</v>
          </cell>
          <cell r="AE530" t="str">
            <v>211</v>
          </cell>
          <cell r="AG530" t="str">
            <v>0000093537</v>
          </cell>
        </row>
        <row r="531">
          <cell r="A531" t="str">
            <v>00652129</v>
          </cell>
          <cell r="B531" t="str">
            <v>9554261000</v>
          </cell>
          <cell r="C531" t="str">
            <v>ICB7TARGET0000002594</v>
          </cell>
          <cell r="D531">
            <v>2014</v>
          </cell>
          <cell r="E531">
            <v>12</v>
          </cell>
          <cell r="F531" t="str">
            <v>2014-12-31</v>
          </cell>
          <cell r="G531" t="str">
            <v>PRJ</v>
          </cell>
          <cell r="H531" t="str">
            <v>169</v>
          </cell>
          <cell r="I531" t="str">
            <v>211</v>
          </cell>
          <cell r="K531" t="str">
            <v>000022741</v>
          </cell>
          <cell r="L531" t="str">
            <v>4261000</v>
          </cell>
          <cell r="M531" t="str">
            <v>1113</v>
          </cell>
          <cell r="N531" t="str">
            <v>99920</v>
          </cell>
          <cell r="O531" t="str">
            <v>11404</v>
          </cell>
          <cell r="P531" t="str">
            <v>294</v>
          </cell>
          <cell r="Q531" t="str">
            <v>955</v>
          </cell>
          <cell r="R531" t="str">
            <v>INTERCO BILL RESCAT_BENLOC</v>
          </cell>
          <cell r="S531" t="str">
            <v>PRA</v>
          </cell>
          <cell r="U531" t="str">
            <v>2014-12-31</v>
          </cell>
          <cell r="V531">
            <v>2763.62</v>
          </cell>
          <cell r="W531" t="str">
            <v>G0001113</v>
          </cell>
          <cell r="Y531" t="str">
            <v>LEGAL</v>
          </cell>
          <cell r="Z531" t="str">
            <v>ICB2</v>
          </cell>
          <cell r="AB531" t="str">
            <v>ICB</v>
          </cell>
          <cell r="AC531" t="str">
            <v>ICB</v>
          </cell>
          <cell r="AE531" t="str">
            <v>211</v>
          </cell>
          <cell r="AG531" t="str">
            <v>0000093544</v>
          </cell>
        </row>
        <row r="532">
          <cell r="A532" t="str">
            <v>00652651</v>
          </cell>
          <cell r="B532" t="str">
            <v>9554261000</v>
          </cell>
          <cell r="C532" t="str">
            <v>ICB7TARGET0000002595</v>
          </cell>
          <cell r="D532">
            <v>2014</v>
          </cell>
          <cell r="E532">
            <v>12</v>
          </cell>
          <cell r="F532" t="str">
            <v>2014-12-31</v>
          </cell>
          <cell r="G532" t="str">
            <v>PRJ</v>
          </cell>
          <cell r="H532" t="str">
            <v>169</v>
          </cell>
          <cell r="I532" t="str">
            <v>211</v>
          </cell>
          <cell r="K532" t="str">
            <v>000022741</v>
          </cell>
          <cell r="L532" t="str">
            <v>4261000</v>
          </cell>
          <cell r="M532" t="str">
            <v>1113</v>
          </cell>
          <cell r="N532" t="str">
            <v>99920</v>
          </cell>
          <cell r="O532" t="str">
            <v>11404</v>
          </cell>
          <cell r="P532" t="str">
            <v>294</v>
          </cell>
          <cell r="Q532" t="str">
            <v>955</v>
          </cell>
          <cell r="R532" t="str">
            <v>INTERCO BILL RESCAT_BENLOC</v>
          </cell>
          <cell r="S532" t="str">
            <v>PRA</v>
          </cell>
          <cell r="U532" t="str">
            <v>2014-12-31</v>
          </cell>
          <cell r="V532">
            <v>1353.07</v>
          </cell>
          <cell r="W532" t="str">
            <v>G0001113</v>
          </cell>
          <cell r="Y532" t="str">
            <v>LEGAL</v>
          </cell>
          <cell r="Z532" t="str">
            <v>ICB2</v>
          </cell>
          <cell r="AB532" t="str">
            <v>ICB</v>
          </cell>
          <cell r="AC532" t="str">
            <v>ICB</v>
          </cell>
          <cell r="AE532" t="str">
            <v>211</v>
          </cell>
          <cell r="AG532" t="str">
            <v>0000093555</v>
          </cell>
        </row>
        <row r="533">
          <cell r="A533" t="str">
            <v>00652128</v>
          </cell>
          <cell r="B533" t="str">
            <v>9554261000</v>
          </cell>
          <cell r="C533" t="str">
            <v>ICB7TARGET0000002596</v>
          </cell>
          <cell r="D533">
            <v>2014</v>
          </cell>
          <cell r="E533">
            <v>12</v>
          </cell>
          <cell r="F533" t="str">
            <v>2014-12-31</v>
          </cell>
          <cell r="G533" t="str">
            <v>PRJ</v>
          </cell>
          <cell r="H533" t="str">
            <v>169</v>
          </cell>
          <cell r="I533" t="str">
            <v>211</v>
          </cell>
          <cell r="K533" t="str">
            <v>000022741</v>
          </cell>
          <cell r="L533" t="str">
            <v>4261000</v>
          </cell>
          <cell r="M533" t="str">
            <v>1113</v>
          </cell>
          <cell r="N533" t="str">
            <v>99920</v>
          </cell>
          <cell r="O533" t="str">
            <v>11404</v>
          </cell>
          <cell r="P533" t="str">
            <v>294</v>
          </cell>
          <cell r="Q533" t="str">
            <v>955</v>
          </cell>
          <cell r="R533" t="str">
            <v>INTERCO BILL RESCAT_BENLOC</v>
          </cell>
          <cell r="S533" t="str">
            <v>PRA</v>
          </cell>
          <cell r="U533" t="str">
            <v>2014-12-31</v>
          </cell>
          <cell r="V533">
            <v>1473.93</v>
          </cell>
          <cell r="W533" t="str">
            <v>G0001113</v>
          </cell>
          <cell r="Y533" t="str">
            <v>LEGAL</v>
          </cell>
          <cell r="Z533" t="str">
            <v>ICB2</v>
          </cell>
          <cell r="AB533" t="str">
            <v>ICB</v>
          </cell>
          <cell r="AC533" t="str">
            <v>ICB</v>
          </cell>
          <cell r="AE533" t="str">
            <v>211</v>
          </cell>
          <cell r="AG533" t="str">
            <v>0000093563</v>
          </cell>
        </row>
        <row r="534">
          <cell r="A534" t="str">
            <v>00652022</v>
          </cell>
          <cell r="B534" t="str">
            <v>9554261000</v>
          </cell>
          <cell r="C534" t="str">
            <v>ICB7TARGET0000002597</v>
          </cell>
          <cell r="D534">
            <v>2014</v>
          </cell>
          <cell r="E534">
            <v>12</v>
          </cell>
          <cell r="F534" t="str">
            <v>2014-12-31</v>
          </cell>
          <cell r="G534" t="str">
            <v>PRJ</v>
          </cell>
          <cell r="H534" t="str">
            <v>169</v>
          </cell>
          <cell r="I534" t="str">
            <v>211</v>
          </cell>
          <cell r="K534" t="str">
            <v>000022741</v>
          </cell>
          <cell r="L534" t="str">
            <v>4261000</v>
          </cell>
          <cell r="M534" t="str">
            <v>1113</v>
          </cell>
          <cell r="N534" t="str">
            <v>99920</v>
          </cell>
          <cell r="O534" t="str">
            <v>12494</v>
          </cell>
          <cell r="P534" t="str">
            <v>294</v>
          </cell>
          <cell r="Q534" t="str">
            <v>955</v>
          </cell>
          <cell r="R534" t="str">
            <v>INTERCO BILL RESCAT_BENLOC</v>
          </cell>
          <cell r="S534" t="str">
            <v>PRA</v>
          </cell>
          <cell r="U534" t="str">
            <v>2014-12-31</v>
          </cell>
          <cell r="V534">
            <v>184.24</v>
          </cell>
          <cell r="W534" t="str">
            <v>G0001113</v>
          </cell>
          <cell r="Y534" t="str">
            <v>LEGAL</v>
          </cell>
          <cell r="Z534" t="str">
            <v>ICB2</v>
          </cell>
          <cell r="AB534" t="str">
            <v>ICB</v>
          </cell>
          <cell r="AC534" t="str">
            <v>ICB</v>
          </cell>
          <cell r="AE534" t="str">
            <v>211</v>
          </cell>
          <cell r="AG534" t="str">
            <v>0000101827</v>
          </cell>
        </row>
        <row r="535">
          <cell r="A535" t="str">
            <v>00652650</v>
          </cell>
          <cell r="B535" t="str">
            <v>9554261000</v>
          </cell>
          <cell r="C535" t="str">
            <v>ICB7TARGET0000002598</v>
          </cell>
          <cell r="D535">
            <v>2014</v>
          </cell>
          <cell r="E535">
            <v>12</v>
          </cell>
          <cell r="F535" t="str">
            <v>2014-12-31</v>
          </cell>
          <cell r="G535" t="str">
            <v>PRJ</v>
          </cell>
          <cell r="H535" t="str">
            <v>169</v>
          </cell>
          <cell r="I535" t="str">
            <v>211</v>
          </cell>
          <cell r="K535" t="str">
            <v>000022741</v>
          </cell>
          <cell r="L535" t="str">
            <v>4261000</v>
          </cell>
          <cell r="M535" t="str">
            <v>1113</v>
          </cell>
          <cell r="N535" t="str">
            <v>99920</v>
          </cell>
          <cell r="O535" t="str">
            <v>11404</v>
          </cell>
          <cell r="P535" t="str">
            <v>294</v>
          </cell>
          <cell r="Q535" t="str">
            <v>955</v>
          </cell>
          <cell r="R535" t="str">
            <v>INTERCO BILL RESCAT_BENLOC</v>
          </cell>
          <cell r="S535" t="str">
            <v>PRA</v>
          </cell>
          <cell r="U535" t="str">
            <v>2014-12-31</v>
          </cell>
          <cell r="V535">
            <v>937.79</v>
          </cell>
          <cell r="W535" t="str">
            <v>G0001113</v>
          </cell>
          <cell r="Y535" t="str">
            <v>LEGAL</v>
          </cell>
          <cell r="Z535" t="str">
            <v>ICB2</v>
          </cell>
          <cell r="AB535" t="str">
            <v>ICB</v>
          </cell>
          <cell r="AC535" t="str">
            <v>ICB</v>
          </cell>
          <cell r="AE535" t="str">
            <v>211</v>
          </cell>
          <cell r="AG535" t="str">
            <v>0000101832</v>
          </cell>
        </row>
        <row r="536">
          <cell r="A536" t="str">
            <v>00652653</v>
          </cell>
          <cell r="B536" t="str">
            <v>9554261000</v>
          </cell>
          <cell r="C536" t="str">
            <v>ICB7TARGET0000002599</v>
          </cell>
          <cell r="D536">
            <v>2014</v>
          </cell>
          <cell r="E536">
            <v>12</v>
          </cell>
          <cell r="F536" t="str">
            <v>2014-12-31</v>
          </cell>
          <cell r="G536" t="str">
            <v>PRJ</v>
          </cell>
          <cell r="H536" t="str">
            <v>169</v>
          </cell>
          <cell r="I536" t="str">
            <v>211</v>
          </cell>
          <cell r="K536" t="str">
            <v>000022741</v>
          </cell>
          <cell r="L536" t="str">
            <v>4261000</v>
          </cell>
          <cell r="M536" t="str">
            <v>1113</v>
          </cell>
          <cell r="N536" t="str">
            <v>99920</v>
          </cell>
          <cell r="O536" t="str">
            <v>11404</v>
          </cell>
          <cell r="P536" t="str">
            <v>294</v>
          </cell>
          <cell r="Q536" t="str">
            <v>955</v>
          </cell>
          <cell r="R536" t="str">
            <v>INTERCO BILL RESCAT_BENLOC</v>
          </cell>
          <cell r="S536" t="str">
            <v>PRA</v>
          </cell>
          <cell r="U536" t="str">
            <v>2014-12-31</v>
          </cell>
          <cell r="V536">
            <v>9212.0499999999993</v>
          </cell>
          <cell r="W536" t="str">
            <v>G0001113</v>
          </cell>
          <cell r="Y536" t="str">
            <v>LEGAL</v>
          </cell>
          <cell r="Z536" t="str">
            <v>ICB2</v>
          </cell>
          <cell r="AB536" t="str">
            <v>ICB</v>
          </cell>
          <cell r="AC536" t="str">
            <v>ICB</v>
          </cell>
          <cell r="AE536" t="str">
            <v>211</v>
          </cell>
          <cell r="AG536" t="str">
            <v>0000124371</v>
          </cell>
        </row>
        <row r="537">
          <cell r="A537" t="str">
            <v>00651875</v>
          </cell>
          <cell r="B537" t="str">
            <v>9554261000</v>
          </cell>
          <cell r="C537" t="str">
            <v>ICB7TARGET0000002600</v>
          </cell>
          <cell r="D537">
            <v>2014</v>
          </cell>
          <cell r="E537">
            <v>12</v>
          </cell>
          <cell r="F537" t="str">
            <v>2014-12-31</v>
          </cell>
          <cell r="G537" t="str">
            <v>PRJ</v>
          </cell>
          <cell r="H537" t="str">
            <v>169</v>
          </cell>
          <cell r="I537" t="str">
            <v>211</v>
          </cell>
          <cell r="K537" t="str">
            <v>000022741</v>
          </cell>
          <cell r="L537" t="str">
            <v>4261000</v>
          </cell>
          <cell r="M537" t="str">
            <v>1113</v>
          </cell>
          <cell r="N537" t="str">
            <v>99920</v>
          </cell>
          <cell r="O537" t="str">
            <v>11404</v>
          </cell>
          <cell r="P537" t="str">
            <v>294</v>
          </cell>
          <cell r="Q537" t="str">
            <v>955</v>
          </cell>
          <cell r="R537" t="str">
            <v>INTERCO BILL RESCAT_BENLOC</v>
          </cell>
          <cell r="S537" t="str">
            <v>PRA</v>
          </cell>
          <cell r="U537" t="str">
            <v>2014-12-31</v>
          </cell>
          <cell r="V537">
            <v>3684.82</v>
          </cell>
          <cell r="W537" t="str">
            <v>G0001113</v>
          </cell>
          <cell r="Y537" t="str">
            <v>LEGAL</v>
          </cell>
          <cell r="Z537" t="str">
            <v>ICB2</v>
          </cell>
          <cell r="AB537" t="str">
            <v>ICB</v>
          </cell>
          <cell r="AC537" t="str">
            <v>ICB</v>
          </cell>
          <cell r="AE537" t="str">
            <v>211</v>
          </cell>
          <cell r="AG537" t="str">
            <v>0000160470</v>
          </cell>
        </row>
        <row r="538">
          <cell r="A538" t="str">
            <v>00654160</v>
          </cell>
          <cell r="B538" t="str">
            <v>9554261000</v>
          </cell>
          <cell r="C538" t="str">
            <v>ICB7TARGET0000002601</v>
          </cell>
          <cell r="D538">
            <v>2014</v>
          </cell>
          <cell r="E538">
            <v>12</v>
          </cell>
          <cell r="F538" t="str">
            <v>2014-12-31</v>
          </cell>
          <cell r="G538" t="str">
            <v>PRJ</v>
          </cell>
          <cell r="H538" t="str">
            <v>169</v>
          </cell>
          <cell r="I538" t="str">
            <v>211</v>
          </cell>
          <cell r="K538" t="str">
            <v>000022743</v>
          </cell>
          <cell r="L538" t="str">
            <v>4261000</v>
          </cell>
          <cell r="M538" t="str">
            <v>1113</v>
          </cell>
          <cell r="N538" t="str">
            <v>99920</v>
          </cell>
          <cell r="O538" t="str">
            <v>12494</v>
          </cell>
          <cell r="P538" t="str">
            <v>294</v>
          </cell>
          <cell r="Q538" t="str">
            <v>955</v>
          </cell>
          <cell r="R538" t="str">
            <v>INTERCO BILL RESCAT_BENLOC</v>
          </cell>
          <cell r="S538" t="str">
            <v>PRA</v>
          </cell>
          <cell r="U538" t="str">
            <v>2014-12-31</v>
          </cell>
          <cell r="V538">
            <v>92.12</v>
          </cell>
          <cell r="W538" t="str">
            <v>G0001113</v>
          </cell>
          <cell r="Y538" t="str">
            <v>LEGAL</v>
          </cell>
          <cell r="Z538" t="str">
            <v>ICB2</v>
          </cell>
          <cell r="AB538" t="str">
            <v>ICB</v>
          </cell>
          <cell r="AC538" t="str">
            <v>ICB</v>
          </cell>
          <cell r="AE538" t="str">
            <v>211</v>
          </cell>
          <cell r="AG538" t="str">
            <v>0000101435</v>
          </cell>
        </row>
        <row r="539">
          <cell r="A539" t="str">
            <v>00649474</v>
          </cell>
          <cell r="B539" t="str">
            <v>9554261000</v>
          </cell>
          <cell r="C539" t="str">
            <v>ICB7TARGET0000002602</v>
          </cell>
          <cell r="D539">
            <v>2014</v>
          </cell>
          <cell r="E539">
            <v>12</v>
          </cell>
          <cell r="F539" t="str">
            <v>2014-12-31</v>
          </cell>
          <cell r="G539" t="str">
            <v>PRJ</v>
          </cell>
          <cell r="H539" t="str">
            <v>169</v>
          </cell>
          <cell r="I539" t="str">
            <v>211</v>
          </cell>
          <cell r="K539" t="str">
            <v>000022743</v>
          </cell>
          <cell r="L539" t="str">
            <v>4261000</v>
          </cell>
          <cell r="M539" t="str">
            <v>1113</v>
          </cell>
          <cell r="N539" t="str">
            <v>99920</v>
          </cell>
          <cell r="O539" t="str">
            <v>12494</v>
          </cell>
          <cell r="P539" t="str">
            <v>294</v>
          </cell>
          <cell r="Q539" t="str">
            <v>955</v>
          </cell>
          <cell r="R539" t="str">
            <v>INTERCO BILL RESCAT_BENLOC</v>
          </cell>
          <cell r="S539" t="str">
            <v>PRA</v>
          </cell>
          <cell r="U539" t="str">
            <v>2014-12-31</v>
          </cell>
          <cell r="V539">
            <v>221.09</v>
          </cell>
          <cell r="W539" t="str">
            <v>G0001113</v>
          </cell>
          <cell r="Y539" t="str">
            <v>LEGAL</v>
          </cell>
          <cell r="Z539" t="str">
            <v>ICB2</v>
          </cell>
          <cell r="AB539" t="str">
            <v>ICB</v>
          </cell>
          <cell r="AC539" t="str">
            <v>ICB</v>
          </cell>
          <cell r="AE539" t="str">
            <v>211</v>
          </cell>
          <cell r="AG539" t="str">
            <v>0000120050</v>
          </cell>
        </row>
        <row r="540">
          <cell r="A540" t="str">
            <v>00652126</v>
          </cell>
          <cell r="B540" t="str">
            <v>9554261000</v>
          </cell>
          <cell r="C540" t="str">
            <v>ICB7TARGET0000002603</v>
          </cell>
          <cell r="D540">
            <v>2014</v>
          </cell>
          <cell r="E540">
            <v>12</v>
          </cell>
          <cell r="F540" t="str">
            <v>2014-12-31</v>
          </cell>
          <cell r="G540" t="str">
            <v>PRJ</v>
          </cell>
          <cell r="H540" t="str">
            <v>169</v>
          </cell>
          <cell r="I540" t="str">
            <v>211</v>
          </cell>
          <cell r="K540" t="str">
            <v>000022743</v>
          </cell>
          <cell r="L540" t="str">
            <v>4261000</v>
          </cell>
          <cell r="M540" t="str">
            <v>1113</v>
          </cell>
          <cell r="N540" t="str">
            <v>99920</v>
          </cell>
          <cell r="O540" t="str">
            <v>12494</v>
          </cell>
          <cell r="P540" t="str">
            <v>294</v>
          </cell>
          <cell r="Q540" t="str">
            <v>955</v>
          </cell>
          <cell r="R540" t="str">
            <v>INTERCO BILL RESCAT_BENLOC</v>
          </cell>
          <cell r="S540" t="str">
            <v>PRA</v>
          </cell>
          <cell r="U540" t="str">
            <v>2014-12-31</v>
          </cell>
          <cell r="V540">
            <v>368.48</v>
          </cell>
          <cell r="W540" t="str">
            <v>G0001113</v>
          </cell>
          <cell r="Y540" t="str">
            <v>LEGAL</v>
          </cell>
          <cell r="Z540" t="str">
            <v>ICB2</v>
          </cell>
          <cell r="AB540" t="str">
            <v>ICB</v>
          </cell>
          <cell r="AC540" t="str">
            <v>ICB</v>
          </cell>
          <cell r="AE540" t="str">
            <v>211</v>
          </cell>
          <cell r="AG540" t="str">
            <v>0000120050</v>
          </cell>
        </row>
        <row r="541">
          <cell r="A541" t="str">
            <v>00654161</v>
          </cell>
          <cell r="B541" t="str">
            <v>9554261000</v>
          </cell>
          <cell r="C541" t="str">
            <v>ICB7TARGET0000002604</v>
          </cell>
          <cell r="D541">
            <v>2014</v>
          </cell>
          <cell r="E541">
            <v>12</v>
          </cell>
          <cell r="F541" t="str">
            <v>2014-12-31</v>
          </cell>
          <cell r="G541" t="str">
            <v>PRJ</v>
          </cell>
          <cell r="H541" t="str">
            <v>169</v>
          </cell>
          <cell r="I541" t="str">
            <v>211</v>
          </cell>
          <cell r="K541" t="str">
            <v>000022743</v>
          </cell>
          <cell r="L541" t="str">
            <v>4261000</v>
          </cell>
          <cell r="M541" t="str">
            <v>1113</v>
          </cell>
          <cell r="N541" t="str">
            <v>99920</v>
          </cell>
          <cell r="O541" t="str">
            <v>12494</v>
          </cell>
          <cell r="P541" t="str">
            <v>294</v>
          </cell>
          <cell r="Q541" t="str">
            <v>955</v>
          </cell>
          <cell r="R541" t="str">
            <v>INTERCO BILL RESCAT_BENLOC</v>
          </cell>
          <cell r="S541" t="str">
            <v>PRA</v>
          </cell>
          <cell r="U541" t="str">
            <v>2014-12-31</v>
          </cell>
          <cell r="V541">
            <v>368.48</v>
          </cell>
          <cell r="W541" t="str">
            <v>G0001113</v>
          </cell>
          <cell r="Y541" t="str">
            <v>LEGAL</v>
          </cell>
          <cell r="Z541" t="str">
            <v>ICB2</v>
          </cell>
          <cell r="AB541" t="str">
            <v>ICB</v>
          </cell>
          <cell r="AC541" t="str">
            <v>ICB</v>
          </cell>
          <cell r="AE541" t="str">
            <v>211</v>
          </cell>
          <cell r="AG541" t="str">
            <v>0000120050</v>
          </cell>
        </row>
        <row r="542">
          <cell r="A542" t="str">
            <v>00649473</v>
          </cell>
          <cell r="B542" t="str">
            <v>9554261000</v>
          </cell>
          <cell r="C542" t="str">
            <v>ICB7TARGET0000002605</v>
          </cell>
          <cell r="D542">
            <v>2014</v>
          </cell>
          <cell r="E542">
            <v>12</v>
          </cell>
          <cell r="F542" t="str">
            <v>2014-12-31</v>
          </cell>
          <cell r="G542" t="str">
            <v>PRJ</v>
          </cell>
          <cell r="H542" t="str">
            <v>169</v>
          </cell>
          <cell r="I542" t="str">
            <v>211</v>
          </cell>
          <cell r="K542" t="str">
            <v>000022743</v>
          </cell>
          <cell r="L542" t="str">
            <v>4261000</v>
          </cell>
          <cell r="M542" t="str">
            <v>1113</v>
          </cell>
          <cell r="N542" t="str">
            <v>99920</v>
          </cell>
          <cell r="O542" t="str">
            <v>12494</v>
          </cell>
          <cell r="P542" t="str">
            <v>294</v>
          </cell>
          <cell r="Q542" t="str">
            <v>955</v>
          </cell>
          <cell r="R542" t="str">
            <v>INTERCO BILL RESCAT_BENLOC</v>
          </cell>
          <cell r="S542" t="str">
            <v>PRA</v>
          </cell>
          <cell r="U542" t="str">
            <v>2014-12-31</v>
          </cell>
          <cell r="V542">
            <v>217.4</v>
          </cell>
          <cell r="W542" t="str">
            <v>G0001113</v>
          </cell>
          <cell r="Y542" t="str">
            <v>LEGAL</v>
          </cell>
          <cell r="Z542" t="str">
            <v>ICB2</v>
          </cell>
          <cell r="AB542" t="str">
            <v>ICB</v>
          </cell>
          <cell r="AC542" t="str">
            <v>ICB</v>
          </cell>
          <cell r="AE542" t="str">
            <v>211</v>
          </cell>
          <cell r="AG542" t="str">
            <v>0000254867</v>
          </cell>
        </row>
        <row r="543">
          <cell r="A543" t="str">
            <v>00654158</v>
          </cell>
          <cell r="B543" t="str">
            <v>9554261000</v>
          </cell>
          <cell r="C543" t="str">
            <v>ICB7TARGET0000002606</v>
          </cell>
          <cell r="D543">
            <v>2014</v>
          </cell>
          <cell r="E543">
            <v>12</v>
          </cell>
          <cell r="F543" t="str">
            <v>2014-12-31</v>
          </cell>
          <cell r="G543" t="str">
            <v>PRJ</v>
          </cell>
          <cell r="H543" t="str">
            <v>169</v>
          </cell>
          <cell r="I543" t="str">
            <v>211</v>
          </cell>
          <cell r="K543" t="str">
            <v>000022743</v>
          </cell>
          <cell r="L543" t="str">
            <v>4261000</v>
          </cell>
          <cell r="M543" t="str">
            <v>1113</v>
          </cell>
          <cell r="N543" t="str">
            <v>99920</v>
          </cell>
          <cell r="O543" t="str">
            <v>12494</v>
          </cell>
          <cell r="P543" t="str">
            <v>294</v>
          </cell>
          <cell r="Q543" t="str">
            <v>955</v>
          </cell>
          <cell r="R543" t="str">
            <v>INTERCO BILL RESCAT_BENLOC</v>
          </cell>
          <cell r="S543" t="str">
            <v>PRA</v>
          </cell>
          <cell r="U543" t="str">
            <v>2014-12-31</v>
          </cell>
          <cell r="V543">
            <v>106.86</v>
          </cell>
          <cell r="W543" t="str">
            <v>G0001113</v>
          </cell>
          <cell r="Y543" t="str">
            <v>LEGAL</v>
          </cell>
          <cell r="Z543" t="str">
            <v>ICB2</v>
          </cell>
          <cell r="AB543" t="str">
            <v>ICB</v>
          </cell>
          <cell r="AC543" t="str">
            <v>ICB</v>
          </cell>
          <cell r="AE543" t="str">
            <v>211</v>
          </cell>
          <cell r="AG543" t="str">
            <v>0000254867</v>
          </cell>
        </row>
        <row r="544">
          <cell r="A544" t="str">
            <v>00654159</v>
          </cell>
          <cell r="B544" t="str">
            <v>9554261000</v>
          </cell>
          <cell r="C544" t="str">
            <v>ICB7TARGET0000002607</v>
          </cell>
          <cell r="D544">
            <v>2014</v>
          </cell>
          <cell r="E544">
            <v>12</v>
          </cell>
          <cell r="F544" t="str">
            <v>2014-12-31</v>
          </cell>
          <cell r="G544" t="str">
            <v>PRJ</v>
          </cell>
          <cell r="H544" t="str">
            <v>169</v>
          </cell>
          <cell r="I544" t="str">
            <v>211</v>
          </cell>
          <cell r="K544" t="str">
            <v>000022743</v>
          </cell>
          <cell r="L544" t="str">
            <v>4261000</v>
          </cell>
          <cell r="M544" t="str">
            <v>1113</v>
          </cell>
          <cell r="N544" t="str">
            <v>99920</v>
          </cell>
          <cell r="O544" t="str">
            <v>12494</v>
          </cell>
          <cell r="P544" t="str">
            <v>294</v>
          </cell>
          <cell r="Q544" t="str">
            <v>955</v>
          </cell>
          <cell r="R544" t="str">
            <v>INTERCO BILL RESCAT_BENLOC</v>
          </cell>
          <cell r="S544" t="str">
            <v>PRA</v>
          </cell>
          <cell r="U544" t="str">
            <v>2014-12-31</v>
          </cell>
          <cell r="V544">
            <v>92.12</v>
          </cell>
          <cell r="W544" t="str">
            <v>G0001113</v>
          </cell>
          <cell r="Y544" t="str">
            <v>LEGAL</v>
          </cell>
          <cell r="Z544" t="str">
            <v>ICB2</v>
          </cell>
          <cell r="AB544" t="str">
            <v>ICB</v>
          </cell>
          <cell r="AC544" t="str">
            <v>ICB</v>
          </cell>
          <cell r="AE544" t="str">
            <v>211</v>
          </cell>
          <cell r="AG544" t="str">
            <v>0000254867</v>
          </cell>
        </row>
        <row r="545">
          <cell r="A545" t="str">
            <v>00644004</v>
          </cell>
          <cell r="B545" t="str">
            <v>9554261000</v>
          </cell>
          <cell r="C545" t="str">
            <v>ICB7TARGET0000004518</v>
          </cell>
          <cell r="D545">
            <v>2014</v>
          </cell>
          <cell r="E545">
            <v>10</v>
          </cell>
          <cell r="F545" t="str">
            <v>2014-10-31</v>
          </cell>
          <cell r="G545" t="str">
            <v>PRJ</v>
          </cell>
          <cell r="H545" t="str">
            <v>169</v>
          </cell>
          <cell r="I545" t="str">
            <v>211</v>
          </cell>
          <cell r="K545" t="str">
            <v>000022743</v>
          </cell>
          <cell r="L545" t="str">
            <v>4261000</v>
          </cell>
          <cell r="M545" t="str">
            <v>1113</v>
          </cell>
          <cell r="N545" t="str">
            <v>99920</v>
          </cell>
          <cell r="O545" t="str">
            <v>12494</v>
          </cell>
          <cell r="P545" t="str">
            <v>294</v>
          </cell>
          <cell r="Q545" t="str">
            <v>955</v>
          </cell>
          <cell r="R545" t="str">
            <v>INTERCO BILL RESCAT_BENLOC</v>
          </cell>
          <cell r="S545" t="str">
            <v>PRA</v>
          </cell>
          <cell r="U545" t="str">
            <v>2014-10-31</v>
          </cell>
          <cell r="V545">
            <v>110.55</v>
          </cell>
          <cell r="W545" t="str">
            <v>G0001113</v>
          </cell>
          <cell r="Y545" t="str">
            <v>LEGAL</v>
          </cell>
          <cell r="Z545" t="str">
            <v>ICB2</v>
          </cell>
          <cell r="AB545" t="str">
            <v>ICB</v>
          </cell>
          <cell r="AC545" t="str">
            <v>ICB</v>
          </cell>
          <cell r="AE545" t="str">
            <v>211</v>
          </cell>
          <cell r="AG545" t="str">
            <v>0000110982</v>
          </cell>
        </row>
        <row r="546">
          <cell r="A546" t="str">
            <v>00642472</v>
          </cell>
          <cell r="B546" t="str">
            <v>9554261000</v>
          </cell>
          <cell r="C546" t="str">
            <v>ICB7TARGET0000004519</v>
          </cell>
          <cell r="D546">
            <v>2014</v>
          </cell>
          <cell r="E546">
            <v>10</v>
          </cell>
          <cell r="F546" t="str">
            <v>2014-10-31</v>
          </cell>
          <cell r="G546" t="str">
            <v>PRJ</v>
          </cell>
          <cell r="H546" t="str">
            <v>169</v>
          </cell>
          <cell r="I546" t="str">
            <v>211</v>
          </cell>
          <cell r="K546" t="str">
            <v>000022743</v>
          </cell>
          <cell r="L546" t="str">
            <v>4261000</v>
          </cell>
          <cell r="M546" t="str">
            <v>1113</v>
          </cell>
          <cell r="N546" t="str">
            <v>99920</v>
          </cell>
          <cell r="O546" t="str">
            <v>12494</v>
          </cell>
          <cell r="P546" t="str">
            <v>294</v>
          </cell>
          <cell r="Q546" t="str">
            <v>955</v>
          </cell>
          <cell r="R546" t="str">
            <v>INTERCO BILL RESCAT_BENLOC</v>
          </cell>
          <cell r="S546" t="str">
            <v>PRA</v>
          </cell>
          <cell r="U546" t="str">
            <v>2014-10-31</v>
          </cell>
          <cell r="V546">
            <v>184.23</v>
          </cell>
          <cell r="W546" t="str">
            <v>G0001113</v>
          </cell>
          <cell r="Y546" t="str">
            <v>LEGAL</v>
          </cell>
          <cell r="Z546" t="str">
            <v>ICB2</v>
          </cell>
          <cell r="AB546" t="str">
            <v>ICB</v>
          </cell>
          <cell r="AC546" t="str">
            <v>ICB</v>
          </cell>
          <cell r="AE546" t="str">
            <v>211</v>
          </cell>
          <cell r="AG546" t="str">
            <v>0000254867</v>
          </cell>
        </row>
        <row r="547">
          <cell r="A547" t="str">
            <v>00000402</v>
          </cell>
          <cell r="B547" t="str">
            <v>9554261000</v>
          </cell>
          <cell r="C547" t="str">
            <v>ICB7TARGET0000000574</v>
          </cell>
          <cell r="D547">
            <v>2015</v>
          </cell>
          <cell r="E547">
            <v>3</v>
          </cell>
          <cell r="F547" t="str">
            <v>2015-03-31</v>
          </cell>
          <cell r="G547" t="str">
            <v>PRJ</v>
          </cell>
          <cell r="H547" t="str">
            <v>169</v>
          </cell>
          <cell r="I547" t="str">
            <v>370</v>
          </cell>
          <cell r="K547" t="str">
            <v>000001121</v>
          </cell>
          <cell r="L547" t="str">
            <v>4261000</v>
          </cell>
          <cell r="M547" t="str">
            <v>1436</v>
          </cell>
          <cell r="N547" t="str">
            <v>99920</v>
          </cell>
          <cell r="O547" t="str">
            <v>12916</v>
          </cell>
          <cell r="P547" t="str">
            <v>294</v>
          </cell>
          <cell r="Q547" t="str">
            <v>955</v>
          </cell>
          <cell r="R547" t="str">
            <v>INTERCO BILL RESCAT_BENLOC</v>
          </cell>
          <cell r="S547" t="str">
            <v>PRA</v>
          </cell>
          <cell r="U547" t="str">
            <v>2015-03-31</v>
          </cell>
          <cell r="V547">
            <v>62</v>
          </cell>
          <cell r="W547" t="str">
            <v>G0001436</v>
          </cell>
          <cell r="Y547" t="str">
            <v>LEGAL</v>
          </cell>
          <cell r="Z547" t="str">
            <v>ICB2</v>
          </cell>
          <cell r="AB547" t="str">
            <v>ICB</v>
          </cell>
          <cell r="AC547" t="str">
            <v>ICB</v>
          </cell>
          <cell r="AE547" t="str">
            <v>370</v>
          </cell>
          <cell r="AG547" t="str">
            <v>0000066276</v>
          </cell>
        </row>
        <row r="548">
          <cell r="A548" t="str">
            <v>00652654</v>
          </cell>
          <cell r="B548" t="str">
            <v>9554261000</v>
          </cell>
          <cell r="C548" t="str">
            <v>ICB4TARGET0000000035</v>
          </cell>
          <cell r="D548">
            <v>2014</v>
          </cell>
          <cell r="E548">
            <v>12</v>
          </cell>
          <cell r="F548" t="str">
            <v>2014-12-31</v>
          </cell>
          <cell r="G548" t="str">
            <v>PRJ</v>
          </cell>
          <cell r="H548" t="str">
            <v>192</v>
          </cell>
          <cell r="I548" t="str">
            <v>211</v>
          </cell>
          <cell r="K548" t="str">
            <v>000001120</v>
          </cell>
          <cell r="L548" t="str">
            <v>4261000</v>
          </cell>
          <cell r="M548" t="str">
            <v>1585</v>
          </cell>
          <cell r="N548" t="str">
            <v>99920</v>
          </cell>
          <cell r="O548" t="str">
            <v>11404</v>
          </cell>
          <cell r="P548" t="str">
            <v>294</v>
          </cell>
          <cell r="Q548" t="str">
            <v>955</v>
          </cell>
          <cell r="R548" t="str">
            <v>INTERCO BILL W/O</v>
          </cell>
          <cell r="S548" t="str">
            <v>PRA</v>
          </cell>
          <cell r="U548" t="str">
            <v>2014-12-31</v>
          </cell>
          <cell r="V548">
            <v>1220.44</v>
          </cell>
          <cell r="W548" t="str">
            <v>UTXECON101</v>
          </cell>
          <cell r="Y548" t="str">
            <v>LEGAL</v>
          </cell>
          <cell r="Z548" t="str">
            <v>ICB3</v>
          </cell>
          <cell r="AB548" t="str">
            <v>ICB</v>
          </cell>
          <cell r="AC548" t="str">
            <v>ICB</v>
          </cell>
          <cell r="AE548" t="str">
            <v>211</v>
          </cell>
          <cell r="AG548" t="str">
            <v>0000099027</v>
          </cell>
        </row>
        <row r="549">
          <cell r="A549" t="str">
            <v>00652649</v>
          </cell>
          <cell r="B549" t="str">
            <v>9554261000</v>
          </cell>
          <cell r="C549" t="str">
            <v>ICB4TARGET0000000036</v>
          </cell>
          <cell r="D549">
            <v>2014</v>
          </cell>
          <cell r="E549">
            <v>12</v>
          </cell>
          <cell r="F549" t="str">
            <v>2014-12-31</v>
          </cell>
          <cell r="G549" t="str">
            <v>PRJ</v>
          </cell>
          <cell r="H549" t="str">
            <v>192</v>
          </cell>
          <cell r="I549" t="str">
            <v>211</v>
          </cell>
          <cell r="K549" t="str">
            <v>000001120</v>
          </cell>
          <cell r="L549" t="str">
            <v>4261000</v>
          </cell>
          <cell r="M549" t="str">
            <v>1585</v>
          </cell>
          <cell r="N549" t="str">
            <v>99920</v>
          </cell>
          <cell r="O549" t="str">
            <v>11404</v>
          </cell>
          <cell r="P549" t="str">
            <v>294</v>
          </cell>
          <cell r="Q549" t="str">
            <v>955</v>
          </cell>
          <cell r="R549" t="str">
            <v>INTERCO BILL W/O</v>
          </cell>
          <cell r="S549" t="str">
            <v>PRA</v>
          </cell>
          <cell r="U549" t="str">
            <v>2014-12-31</v>
          </cell>
          <cell r="V549">
            <v>466.92</v>
          </cell>
          <cell r="W549" t="str">
            <v>UTXECON101</v>
          </cell>
          <cell r="Y549" t="str">
            <v>LEGAL</v>
          </cell>
          <cell r="Z549" t="str">
            <v>ICB3</v>
          </cell>
          <cell r="AB549" t="str">
            <v>ICB</v>
          </cell>
          <cell r="AC549" t="str">
            <v>ICB</v>
          </cell>
          <cell r="AE549" t="str">
            <v>211</v>
          </cell>
          <cell r="AG549" t="str">
            <v>0000101832</v>
          </cell>
        </row>
        <row r="550">
          <cell r="A550" t="str">
            <v>00684698</v>
          </cell>
          <cell r="B550" t="str">
            <v>9554265004</v>
          </cell>
          <cell r="C550" t="str">
            <v>ICB4TARGET0000000136</v>
          </cell>
          <cell r="D550">
            <v>2015</v>
          </cell>
          <cell r="E550">
            <v>6</v>
          </cell>
          <cell r="F550" t="str">
            <v>2015-06-30</v>
          </cell>
          <cell r="G550" t="str">
            <v>PRJ</v>
          </cell>
          <cell r="H550" t="str">
            <v>192</v>
          </cell>
          <cell r="I550" t="str">
            <v>211</v>
          </cell>
          <cell r="K550" t="str">
            <v>000001120</v>
          </cell>
          <cell r="L550" t="str">
            <v>4265004</v>
          </cell>
          <cell r="M550" t="str">
            <v>1585</v>
          </cell>
          <cell r="N550" t="str">
            <v>99920</v>
          </cell>
          <cell r="O550" t="str">
            <v>11404</v>
          </cell>
          <cell r="P550" t="str">
            <v>294</v>
          </cell>
          <cell r="Q550" t="str">
            <v>955</v>
          </cell>
          <cell r="R550" t="str">
            <v>INTERCO BILL W/O</v>
          </cell>
          <cell r="S550" t="str">
            <v>PRA</v>
          </cell>
          <cell r="U550" t="str">
            <v>2015-06-30</v>
          </cell>
          <cell r="V550">
            <v>3941.26</v>
          </cell>
          <cell r="W550" t="str">
            <v>UTXECON101</v>
          </cell>
          <cell r="Y550" t="str">
            <v>LEGAL</v>
          </cell>
          <cell r="Z550" t="str">
            <v>ICB3</v>
          </cell>
          <cell r="AB550" t="str">
            <v>ICB</v>
          </cell>
          <cell r="AC550" t="str">
            <v>ICB</v>
          </cell>
          <cell r="AE550" t="str">
            <v>211</v>
          </cell>
          <cell r="AG550" t="str">
            <v>0000101368</v>
          </cell>
        </row>
        <row r="551">
          <cell r="A551" t="str">
            <v>00636604</v>
          </cell>
          <cell r="B551" t="str">
            <v>9554261000</v>
          </cell>
          <cell r="C551" t="str">
            <v>ICB4TARGET0000000141</v>
          </cell>
          <cell r="D551">
            <v>2014</v>
          </cell>
          <cell r="E551">
            <v>9</v>
          </cell>
          <cell r="F551" t="str">
            <v>2014-09-30</v>
          </cell>
          <cell r="G551" t="str">
            <v>PRJ</v>
          </cell>
          <cell r="H551" t="str">
            <v>192</v>
          </cell>
          <cell r="I551" t="str">
            <v>211</v>
          </cell>
          <cell r="K551" t="str">
            <v>000001120</v>
          </cell>
          <cell r="L551" t="str">
            <v>4261000</v>
          </cell>
          <cell r="M551" t="str">
            <v>1585</v>
          </cell>
          <cell r="N551" t="str">
            <v>99920</v>
          </cell>
          <cell r="O551" t="str">
            <v>11404</v>
          </cell>
          <cell r="P551" t="str">
            <v>294</v>
          </cell>
          <cell r="Q551" t="str">
            <v>955</v>
          </cell>
          <cell r="R551" t="str">
            <v>INTERCO BILL W/O</v>
          </cell>
          <cell r="S551" t="str">
            <v>PRA</v>
          </cell>
          <cell r="U551" t="str">
            <v>2014-09-30</v>
          </cell>
          <cell r="V551">
            <v>305.52</v>
          </cell>
          <cell r="W551" t="str">
            <v>UTXECON101</v>
          </cell>
          <cell r="Y551" t="str">
            <v>LEGAL</v>
          </cell>
          <cell r="Z551" t="str">
            <v>ICB3</v>
          </cell>
          <cell r="AB551" t="str">
            <v>ICB</v>
          </cell>
          <cell r="AC551" t="str">
            <v>ICB</v>
          </cell>
          <cell r="AE551" t="str">
            <v>211</v>
          </cell>
          <cell r="AG551" t="str">
            <v>0000098214</v>
          </cell>
        </row>
        <row r="552">
          <cell r="A552" t="str">
            <v>00658042</v>
          </cell>
          <cell r="B552" t="str">
            <v>9554264000</v>
          </cell>
          <cell r="C552" t="str">
            <v>ICB4TARGET0000000152</v>
          </cell>
          <cell r="D552">
            <v>2015</v>
          </cell>
          <cell r="E552">
            <v>1</v>
          </cell>
          <cell r="F552" t="str">
            <v>2015-01-31</v>
          </cell>
          <cell r="G552" t="str">
            <v>PRJ</v>
          </cell>
          <cell r="H552" t="str">
            <v>192</v>
          </cell>
          <cell r="I552" t="str">
            <v>211</v>
          </cell>
          <cell r="K552" t="str">
            <v>000001120</v>
          </cell>
          <cell r="L552" t="str">
            <v>4264000</v>
          </cell>
          <cell r="M552" t="str">
            <v>1585</v>
          </cell>
          <cell r="N552" t="str">
            <v>99920</v>
          </cell>
          <cell r="O552" t="str">
            <v>13042</v>
          </cell>
          <cell r="P552" t="str">
            <v>289</v>
          </cell>
          <cell r="Q552" t="str">
            <v>955</v>
          </cell>
          <cell r="R552" t="str">
            <v>INTERCO BILL W/O</v>
          </cell>
          <cell r="S552" t="str">
            <v>PRA</v>
          </cell>
          <cell r="U552" t="str">
            <v>2015-01-31</v>
          </cell>
          <cell r="V552">
            <v>1244.69</v>
          </cell>
          <cell r="W552" t="str">
            <v>UTXECON101</v>
          </cell>
          <cell r="Y552" t="str">
            <v>LEGAL</v>
          </cell>
          <cell r="Z552" t="str">
            <v>ICB3</v>
          </cell>
          <cell r="AB552" t="str">
            <v>ICB</v>
          </cell>
          <cell r="AC552" t="str">
            <v>ICB</v>
          </cell>
          <cell r="AE552" t="str">
            <v>211</v>
          </cell>
          <cell r="AG552" t="str">
            <v>0000291754</v>
          </cell>
        </row>
        <row r="553">
          <cell r="A553" t="str">
            <v>00664254</v>
          </cell>
          <cell r="B553" t="str">
            <v>9554261000</v>
          </cell>
          <cell r="C553" t="str">
            <v>ICB4TARGET0000000186</v>
          </cell>
          <cell r="D553">
            <v>2015</v>
          </cell>
          <cell r="E553">
            <v>2</v>
          </cell>
          <cell r="F553" t="str">
            <v>2015-02-28</v>
          </cell>
          <cell r="G553" t="str">
            <v>PRJ</v>
          </cell>
          <cell r="H553" t="str">
            <v>192</v>
          </cell>
          <cell r="I553" t="str">
            <v>211</v>
          </cell>
          <cell r="K553" t="str">
            <v>000001120</v>
          </cell>
          <cell r="L553" t="str">
            <v>4261000</v>
          </cell>
          <cell r="M553" t="str">
            <v>1585</v>
          </cell>
          <cell r="N553" t="str">
            <v>99920</v>
          </cell>
          <cell r="O553" t="str">
            <v>11404</v>
          </cell>
          <cell r="P553" t="str">
            <v>294</v>
          </cell>
          <cell r="Q553" t="str">
            <v>955</v>
          </cell>
          <cell r="R553" t="str">
            <v>INTERCO BILL W/O</v>
          </cell>
          <cell r="S553" t="str">
            <v>PRA</v>
          </cell>
          <cell r="U553" t="str">
            <v>2015-02-28</v>
          </cell>
          <cell r="V553">
            <v>497.87</v>
          </cell>
          <cell r="W553" t="str">
            <v>UTXECON101</v>
          </cell>
          <cell r="Y553" t="str">
            <v>LEGAL</v>
          </cell>
          <cell r="Z553" t="str">
            <v>ICB3</v>
          </cell>
          <cell r="AB553" t="str">
            <v>ICB</v>
          </cell>
          <cell r="AC553" t="str">
            <v>ICB</v>
          </cell>
          <cell r="AE553" t="str">
            <v>211</v>
          </cell>
          <cell r="AG553" t="str">
            <v>0000009726</v>
          </cell>
        </row>
        <row r="554">
          <cell r="A554" t="str">
            <v>00635076</v>
          </cell>
          <cell r="B554" t="str">
            <v>9554261000</v>
          </cell>
          <cell r="C554" t="str">
            <v>ICB4TARGET0000000204</v>
          </cell>
          <cell r="D554">
            <v>2014</v>
          </cell>
          <cell r="E554">
            <v>9</v>
          </cell>
          <cell r="F554" t="str">
            <v>2014-09-30</v>
          </cell>
          <cell r="G554" t="str">
            <v>PRJ</v>
          </cell>
          <cell r="H554" t="str">
            <v>192</v>
          </cell>
          <cell r="I554" t="str">
            <v>211</v>
          </cell>
          <cell r="K554" t="str">
            <v>000001120</v>
          </cell>
          <cell r="L554" t="str">
            <v>4261000</v>
          </cell>
          <cell r="M554" t="str">
            <v>1517</v>
          </cell>
          <cell r="N554" t="str">
            <v>99920</v>
          </cell>
          <cell r="O554" t="str">
            <v>11404</v>
          </cell>
          <cell r="P554" t="str">
            <v>294</v>
          </cell>
          <cell r="Q554" t="str">
            <v>955</v>
          </cell>
          <cell r="R554" t="str">
            <v>INTERCO BILL W/O</v>
          </cell>
          <cell r="S554" t="str">
            <v>PRA</v>
          </cell>
          <cell r="U554" t="str">
            <v>2014-09-30</v>
          </cell>
          <cell r="V554">
            <v>452.41</v>
          </cell>
          <cell r="W554" t="str">
            <v>UTXECON301</v>
          </cell>
          <cell r="Y554" t="str">
            <v>LEGAL</v>
          </cell>
          <cell r="Z554" t="str">
            <v>ICB3</v>
          </cell>
          <cell r="AB554" t="str">
            <v>ICB</v>
          </cell>
          <cell r="AC554" t="str">
            <v>ICB</v>
          </cell>
          <cell r="AE554" t="str">
            <v>211</v>
          </cell>
          <cell r="AG554" t="str">
            <v>0000072802</v>
          </cell>
        </row>
        <row r="555">
          <cell r="A555" t="str">
            <v>00641055</v>
          </cell>
          <cell r="B555" t="str">
            <v>9554265004</v>
          </cell>
          <cell r="C555" t="str">
            <v>ICB4TARGET0000000228</v>
          </cell>
          <cell r="D555">
            <v>2014</v>
          </cell>
          <cell r="E555">
            <v>10</v>
          </cell>
          <cell r="F555" t="str">
            <v>2014-10-31</v>
          </cell>
          <cell r="G555" t="str">
            <v>PRJ</v>
          </cell>
          <cell r="H555" t="str">
            <v>192</v>
          </cell>
          <cell r="I555" t="str">
            <v>211</v>
          </cell>
          <cell r="K555" t="str">
            <v>000001120</v>
          </cell>
          <cell r="L555" t="str">
            <v>4265004</v>
          </cell>
          <cell r="M555" t="str">
            <v>1585</v>
          </cell>
          <cell r="N555" t="str">
            <v>99920</v>
          </cell>
          <cell r="O555" t="str">
            <v>11404</v>
          </cell>
          <cell r="P555" t="str">
            <v>294</v>
          </cell>
          <cell r="Q555" t="str">
            <v>955</v>
          </cell>
          <cell r="R555" t="str">
            <v>INTERCO BILL W/O</v>
          </cell>
          <cell r="S555" t="str">
            <v>PRA</v>
          </cell>
          <cell r="U555" t="str">
            <v>2014-10-31</v>
          </cell>
          <cell r="V555">
            <v>1017.03</v>
          </cell>
          <cell r="W555" t="str">
            <v>UTXECON101</v>
          </cell>
          <cell r="Y555" t="str">
            <v>LEGAL</v>
          </cell>
          <cell r="Z555" t="str">
            <v>ICB3</v>
          </cell>
          <cell r="AB555" t="str">
            <v>ICB</v>
          </cell>
          <cell r="AC555" t="str">
            <v>ICB</v>
          </cell>
          <cell r="AE555" t="str">
            <v>211</v>
          </cell>
          <cell r="AG555" t="str">
            <v>0000101369</v>
          </cell>
        </row>
        <row r="556">
          <cell r="A556" t="str">
            <v>00641056</v>
          </cell>
          <cell r="B556" t="str">
            <v>9554265004</v>
          </cell>
          <cell r="C556" t="str">
            <v>ICB4TARGET0000000229</v>
          </cell>
          <cell r="D556">
            <v>2014</v>
          </cell>
          <cell r="E556">
            <v>10</v>
          </cell>
          <cell r="F556" t="str">
            <v>2014-10-31</v>
          </cell>
          <cell r="G556" t="str">
            <v>PRJ</v>
          </cell>
          <cell r="H556" t="str">
            <v>192</v>
          </cell>
          <cell r="I556" t="str">
            <v>211</v>
          </cell>
          <cell r="K556" t="str">
            <v>000001120</v>
          </cell>
          <cell r="L556" t="str">
            <v>4265004</v>
          </cell>
          <cell r="M556" t="str">
            <v>1585</v>
          </cell>
          <cell r="N556" t="str">
            <v>99920</v>
          </cell>
          <cell r="O556" t="str">
            <v>11404</v>
          </cell>
          <cell r="P556" t="str">
            <v>294</v>
          </cell>
          <cell r="Q556" t="str">
            <v>955</v>
          </cell>
          <cell r="R556" t="str">
            <v>INTERCO BILL W/O</v>
          </cell>
          <cell r="S556" t="str">
            <v>PRA</v>
          </cell>
          <cell r="U556" t="str">
            <v>2014-10-31</v>
          </cell>
          <cell r="V556">
            <v>71.19</v>
          </cell>
          <cell r="W556" t="str">
            <v>UTXECON101</v>
          </cell>
          <cell r="Y556" t="str">
            <v>LEGAL</v>
          </cell>
          <cell r="Z556" t="str">
            <v>ICB3</v>
          </cell>
          <cell r="AB556" t="str">
            <v>ICB</v>
          </cell>
          <cell r="AC556" t="str">
            <v>ICB</v>
          </cell>
          <cell r="AE556" t="str">
            <v>211</v>
          </cell>
          <cell r="AG556" t="str">
            <v>0000101369</v>
          </cell>
        </row>
        <row r="557">
          <cell r="A557" t="str">
            <v>00641057</v>
          </cell>
          <cell r="B557" t="str">
            <v>9554265004</v>
          </cell>
          <cell r="C557" t="str">
            <v>ICB4TARGET0000000230</v>
          </cell>
          <cell r="D557">
            <v>2014</v>
          </cell>
          <cell r="E557">
            <v>10</v>
          </cell>
          <cell r="F557" t="str">
            <v>2014-10-31</v>
          </cell>
          <cell r="G557" t="str">
            <v>PRJ</v>
          </cell>
          <cell r="H557" t="str">
            <v>192</v>
          </cell>
          <cell r="I557" t="str">
            <v>211</v>
          </cell>
          <cell r="K557" t="str">
            <v>000001120</v>
          </cell>
          <cell r="L557" t="str">
            <v>4265004</v>
          </cell>
          <cell r="M557" t="str">
            <v>1585</v>
          </cell>
          <cell r="N557" t="str">
            <v>99920</v>
          </cell>
          <cell r="O557" t="str">
            <v>11404</v>
          </cell>
          <cell r="P557" t="str">
            <v>294</v>
          </cell>
          <cell r="Q557" t="str">
            <v>955</v>
          </cell>
          <cell r="R557" t="str">
            <v>INTERCO BILL W/O</v>
          </cell>
          <cell r="S557" t="str">
            <v>PRA</v>
          </cell>
          <cell r="U557" t="str">
            <v>2014-10-31</v>
          </cell>
          <cell r="V557">
            <v>169.54</v>
          </cell>
          <cell r="W557" t="str">
            <v>UTXECON101</v>
          </cell>
          <cell r="Y557" t="str">
            <v>LEGAL</v>
          </cell>
          <cell r="Z557" t="str">
            <v>ICB3</v>
          </cell>
          <cell r="AB557" t="str">
            <v>ICB</v>
          </cell>
          <cell r="AC557" t="str">
            <v>ICB</v>
          </cell>
          <cell r="AE557" t="str">
            <v>211</v>
          </cell>
          <cell r="AG557" t="str">
            <v>0000101369</v>
          </cell>
        </row>
        <row r="558">
          <cell r="A558" t="str">
            <v>00641417</v>
          </cell>
          <cell r="B558" t="str">
            <v>9554265004</v>
          </cell>
          <cell r="C558" t="str">
            <v>ICB4TARGET0000000231</v>
          </cell>
          <cell r="D558">
            <v>2014</v>
          </cell>
          <cell r="E558">
            <v>10</v>
          </cell>
          <cell r="F558" t="str">
            <v>2014-10-31</v>
          </cell>
          <cell r="G558" t="str">
            <v>PRJ</v>
          </cell>
          <cell r="H558" t="str">
            <v>192</v>
          </cell>
          <cell r="I558" t="str">
            <v>211</v>
          </cell>
          <cell r="K558" t="str">
            <v>000001120</v>
          </cell>
          <cell r="L558" t="str">
            <v>4265004</v>
          </cell>
          <cell r="M558" t="str">
            <v>1585</v>
          </cell>
          <cell r="N558" t="str">
            <v>99920</v>
          </cell>
          <cell r="O558" t="str">
            <v>11404</v>
          </cell>
          <cell r="P558" t="str">
            <v>294</v>
          </cell>
          <cell r="Q558" t="str">
            <v>955</v>
          </cell>
          <cell r="R558" t="str">
            <v>INTERCO BILL W/O</v>
          </cell>
          <cell r="S558" t="str">
            <v>PRA</v>
          </cell>
          <cell r="U558" t="str">
            <v>2014-10-31</v>
          </cell>
          <cell r="V558">
            <v>254.26</v>
          </cell>
          <cell r="W558" t="str">
            <v>UTXECON101</v>
          </cell>
          <cell r="Y558" t="str">
            <v>LEGAL</v>
          </cell>
          <cell r="Z558" t="str">
            <v>ICB3</v>
          </cell>
          <cell r="AB558" t="str">
            <v>ICB</v>
          </cell>
          <cell r="AC558" t="str">
            <v>ICB</v>
          </cell>
          <cell r="AE558" t="str">
            <v>211</v>
          </cell>
          <cell r="AG558" t="str">
            <v>0000261324</v>
          </cell>
        </row>
        <row r="559">
          <cell r="A559" t="str">
            <v>00643373</v>
          </cell>
          <cell r="B559" t="str">
            <v>9554265004</v>
          </cell>
          <cell r="C559" t="str">
            <v>ICB4TARGET0000000232</v>
          </cell>
          <cell r="D559">
            <v>2014</v>
          </cell>
          <cell r="E559">
            <v>10</v>
          </cell>
          <cell r="F559" t="str">
            <v>2014-10-31</v>
          </cell>
          <cell r="G559" t="str">
            <v>PRJ</v>
          </cell>
          <cell r="H559" t="str">
            <v>192</v>
          </cell>
          <cell r="I559" t="str">
            <v>211</v>
          </cell>
          <cell r="K559" t="str">
            <v>000001120</v>
          </cell>
          <cell r="L559" t="str">
            <v>4265004</v>
          </cell>
          <cell r="M559" t="str">
            <v>1585</v>
          </cell>
          <cell r="N559" t="str">
            <v>99920</v>
          </cell>
          <cell r="O559" t="str">
            <v>11404</v>
          </cell>
          <cell r="P559" t="str">
            <v>289</v>
          </cell>
          <cell r="Q559" t="str">
            <v>955</v>
          </cell>
          <cell r="R559" t="str">
            <v>INTERCO BILL W/O</v>
          </cell>
          <cell r="S559" t="str">
            <v>PRA</v>
          </cell>
          <cell r="U559" t="str">
            <v>2014-10-31</v>
          </cell>
          <cell r="V559">
            <v>305.11</v>
          </cell>
          <cell r="W559" t="str">
            <v>UTXECON101</v>
          </cell>
          <cell r="Y559" t="str">
            <v>LEGAL</v>
          </cell>
          <cell r="Z559" t="str">
            <v>ICB3</v>
          </cell>
          <cell r="AB559" t="str">
            <v>ICB</v>
          </cell>
          <cell r="AC559" t="str">
            <v>ICB</v>
          </cell>
          <cell r="AE559" t="str">
            <v>211</v>
          </cell>
          <cell r="AG559" t="str">
            <v>0000101387</v>
          </cell>
        </row>
        <row r="560">
          <cell r="A560" t="str">
            <v>00667117</v>
          </cell>
          <cell r="B560" t="str">
            <v>9554261000</v>
          </cell>
          <cell r="C560" t="str">
            <v>ICB4TARGET0000000240</v>
          </cell>
          <cell r="D560">
            <v>2015</v>
          </cell>
          <cell r="E560">
            <v>3</v>
          </cell>
          <cell r="F560" t="str">
            <v>2015-03-31</v>
          </cell>
          <cell r="G560" t="str">
            <v>PRJ</v>
          </cell>
          <cell r="H560" t="str">
            <v>192</v>
          </cell>
          <cell r="I560" t="str">
            <v>211</v>
          </cell>
          <cell r="K560" t="str">
            <v>000001120</v>
          </cell>
          <cell r="L560" t="str">
            <v>4261000</v>
          </cell>
          <cell r="M560" t="str">
            <v>1585</v>
          </cell>
          <cell r="N560" t="str">
            <v>99920</v>
          </cell>
          <cell r="O560" t="str">
            <v>11404</v>
          </cell>
          <cell r="P560" t="str">
            <v>294</v>
          </cell>
          <cell r="Q560" t="str">
            <v>955</v>
          </cell>
          <cell r="R560" t="str">
            <v>INTERCO BILL W/O</v>
          </cell>
          <cell r="S560" t="str">
            <v>PRA</v>
          </cell>
          <cell r="U560" t="str">
            <v>2015-03-31</v>
          </cell>
          <cell r="V560">
            <v>995.75</v>
          </cell>
          <cell r="W560" t="str">
            <v>UTXECON101</v>
          </cell>
          <cell r="Y560" t="str">
            <v>LEGAL</v>
          </cell>
          <cell r="Z560" t="str">
            <v>ICB3</v>
          </cell>
          <cell r="AB560" t="str">
            <v>ICB</v>
          </cell>
          <cell r="AC560" t="str">
            <v>ICB</v>
          </cell>
          <cell r="AE560" t="str">
            <v>211</v>
          </cell>
          <cell r="AG560" t="str">
            <v>0000144626</v>
          </cell>
        </row>
        <row r="561">
          <cell r="A561" t="str">
            <v>00648201</v>
          </cell>
          <cell r="B561" t="str">
            <v>9554265004</v>
          </cell>
          <cell r="C561" t="str">
            <v>ICB4TARGET0000000271</v>
          </cell>
          <cell r="D561">
            <v>2014</v>
          </cell>
          <cell r="E561">
            <v>11</v>
          </cell>
          <cell r="F561" t="str">
            <v>2014-11-30</v>
          </cell>
          <cell r="G561" t="str">
            <v>PRJ</v>
          </cell>
          <cell r="H561" t="str">
            <v>192</v>
          </cell>
          <cell r="I561" t="str">
            <v>211</v>
          </cell>
          <cell r="K561" t="str">
            <v>000001120</v>
          </cell>
          <cell r="L561" t="str">
            <v>4265004</v>
          </cell>
          <cell r="M561" t="str">
            <v>1585</v>
          </cell>
          <cell r="N561" t="str">
            <v>99920</v>
          </cell>
          <cell r="O561" t="str">
            <v>11404</v>
          </cell>
          <cell r="P561" t="str">
            <v>294</v>
          </cell>
          <cell r="Q561" t="str">
            <v>955</v>
          </cell>
          <cell r="R561" t="str">
            <v>INTERCO BILL W/O</v>
          </cell>
          <cell r="S561" t="str">
            <v>PRA</v>
          </cell>
          <cell r="U561" t="str">
            <v>2014-11-30</v>
          </cell>
          <cell r="V561">
            <v>101.7</v>
          </cell>
          <cell r="W561" t="str">
            <v>UTXECON101</v>
          </cell>
          <cell r="Y561" t="str">
            <v>LEGAL</v>
          </cell>
          <cell r="Z561" t="str">
            <v>ICB3</v>
          </cell>
          <cell r="AB561" t="str">
            <v>ICB</v>
          </cell>
          <cell r="AC561" t="str">
            <v>ICB</v>
          </cell>
          <cell r="AE561" t="str">
            <v>211</v>
          </cell>
          <cell r="AG561" t="str">
            <v>0000101368</v>
          </cell>
        </row>
        <row r="562">
          <cell r="A562" t="str">
            <v>00669384</v>
          </cell>
          <cell r="B562" t="str">
            <v>9554261000</v>
          </cell>
          <cell r="C562" t="str">
            <v>ICB4TARGET0000000319</v>
          </cell>
          <cell r="D562">
            <v>2015</v>
          </cell>
          <cell r="E562">
            <v>3</v>
          </cell>
          <cell r="F562" t="str">
            <v>2015-03-31</v>
          </cell>
          <cell r="G562" t="str">
            <v>PRJ</v>
          </cell>
          <cell r="H562" t="str">
            <v>192</v>
          </cell>
          <cell r="I562" t="str">
            <v>211</v>
          </cell>
          <cell r="K562" t="str">
            <v>000001120</v>
          </cell>
          <cell r="L562" t="str">
            <v>4261000</v>
          </cell>
          <cell r="M562" t="str">
            <v>1517</v>
          </cell>
          <cell r="N562" t="str">
            <v>99920</v>
          </cell>
          <cell r="O562" t="str">
            <v>11404</v>
          </cell>
          <cell r="P562" t="str">
            <v>294</v>
          </cell>
          <cell r="Q562" t="str">
            <v>955</v>
          </cell>
          <cell r="R562" t="str">
            <v>INTERCO BILL W/O</v>
          </cell>
          <cell r="S562" t="str">
            <v>PRA</v>
          </cell>
          <cell r="U562" t="str">
            <v>2015-03-31</v>
          </cell>
          <cell r="V562">
            <v>1111.0899999999999</v>
          </cell>
          <cell r="W562" t="str">
            <v>UTXECON301</v>
          </cell>
          <cell r="Y562" t="str">
            <v>LEGAL</v>
          </cell>
          <cell r="Z562" t="str">
            <v>ICB3</v>
          </cell>
          <cell r="AB562" t="str">
            <v>ICB</v>
          </cell>
          <cell r="AC562" t="str">
            <v>ICB</v>
          </cell>
          <cell r="AE562" t="str">
            <v>211</v>
          </cell>
          <cell r="AG562" t="str">
            <v>0000100758</v>
          </cell>
        </row>
        <row r="563">
          <cell r="A563" t="str">
            <v>00678822</v>
          </cell>
          <cell r="B563" t="str">
            <v>9554265004</v>
          </cell>
          <cell r="C563" t="str">
            <v>ICB4TARGET0000000330</v>
          </cell>
          <cell r="D563">
            <v>2015</v>
          </cell>
          <cell r="E563">
            <v>5</v>
          </cell>
          <cell r="F563" t="str">
            <v>2015-05-31</v>
          </cell>
          <cell r="G563" t="str">
            <v>PRJ</v>
          </cell>
          <cell r="H563" t="str">
            <v>192</v>
          </cell>
          <cell r="I563" t="str">
            <v>211</v>
          </cell>
          <cell r="K563" t="str">
            <v>000001120</v>
          </cell>
          <cell r="L563" t="str">
            <v>4265004</v>
          </cell>
          <cell r="M563" t="str">
            <v>1585</v>
          </cell>
          <cell r="N563" t="str">
            <v>99920</v>
          </cell>
          <cell r="O563" t="str">
            <v>11404</v>
          </cell>
          <cell r="P563" t="str">
            <v>294</v>
          </cell>
          <cell r="Q563" t="str">
            <v>955</v>
          </cell>
          <cell r="R563" t="str">
            <v>INTERCO BILL W/O</v>
          </cell>
          <cell r="S563" t="str">
            <v>PRA</v>
          </cell>
          <cell r="U563" t="str">
            <v>2015-05-31</v>
          </cell>
          <cell r="V563">
            <v>985.32</v>
          </cell>
          <cell r="W563" t="str">
            <v>UTXECON101</v>
          </cell>
          <cell r="Y563" t="str">
            <v>LEGAL</v>
          </cell>
          <cell r="Z563" t="str">
            <v>ICB3</v>
          </cell>
          <cell r="AB563" t="str">
            <v>ICB</v>
          </cell>
          <cell r="AC563" t="str">
            <v>ICB</v>
          </cell>
          <cell r="AE563" t="str">
            <v>211</v>
          </cell>
          <cell r="AG563" t="str">
            <v>0000101369</v>
          </cell>
        </row>
        <row r="564">
          <cell r="A564" t="str">
            <v>00652656</v>
          </cell>
          <cell r="B564" t="str">
            <v>9554265004</v>
          </cell>
          <cell r="C564" t="str">
            <v>ICB4TARGET0000000347</v>
          </cell>
          <cell r="D564">
            <v>2014</v>
          </cell>
          <cell r="E564">
            <v>12</v>
          </cell>
          <cell r="F564" t="str">
            <v>2014-12-31</v>
          </cell>
          <cell r="G564" t="str">
            <v>PRJ</v>
          </cell>
          <cell r="H564" t="str">
            <v>192</v>
          </cell>
          <cell r="I564" t="str">
            <v>211</v>
          </cell>
          <cell r="K564" t="str">
            <v>000001120</v>
          </cell>
          <cell r="L564" t="str">
            <v>4265004</v>
          </cell>
          <cell r="M564" t="str">
            <v>1585</v>
          </cell>
          <cell r="N564" t="str">
            <v>99920</v>
          </cell>
          <cell r="O564" t="str">
            <v>11404</v>
          </cell>
          <cell r="P564" t="str">
            <v>294</v>
          </cell>
          <cell r="Q564" t="str">
            <v>955</v>
          </cell>
          <cell r="R564" t="str">
            <v>INTERCO BILL W/O</v>
          </cell>
          <cell r="S564" t="str">
            <v>PRA</v>
          </cell>
          <cell r="U564" t="str">
            <v>2014-12-31</v>
          </cell>
          <cell r="V564">
            <v>1271.29</v>
          </cell>
          <cell r="W564" t="str">
            <v>UTXECON101</v>
          </cell>
          <cell r="Y564" t="str">
            <v>LEGAL</v>
          </cell>
          <cell r="Z564" t="str">
            <v>ICB3</v>
          </cell>
          <cell r="AB564" t="str">
            <v>ICB</v>
          </cell>
          <cell r="AC564" t="str">
            <v>ICB</v>
          </cell>
          <cell r="AE564" t="str">
            <v>211</v>
          </cell>
          <cell r="AG564" t="str">
            <v>0000101369</v>
          </cell>
        </row>
        <row r="565">
          <cell r="A565" t="str">
            <v>00673096</v>
          </cell>
          <cell r="B565" t="str">
            <v>9554265004</v>
          </cell>
          <cell r="C565" t="str">
            <v>ICB4TARGET0000000395</v>
          </cell>
          <cell r="D565">
            <v>2015</v>
          </cell>
          <cell r="E565">
            <v>4</v>
          </cell>
          <cell r="F565" t="str">
            <v>2015-04-30</v>
          </cell>
          <cell r="G565" t="str">
            <v>PRJ</v>
          </cell>
          <cell r="H565" t="str">
            <v>192</v>
          </cell>
          <cell r="I565" t="str">
            <v>211</v>
          </cell>
          <cell r="K565" t="str">
            <v>000001120</v>
          </cell>
          <cell r="L565" t="str">
            <v>4265004</v>
          </cell>
          <cell r="M565" t="str">
            <v>1585</v>
          </cell>
          <cell r="N565" t="str">
            <v>99920</v>
          </cell>
          <cell r="O565" t="str">
            <v>11404</v>
          </cell>
          <cell r="P565" t="str">
            <v>294</v>
          </cell>
          <cell r="Q565" t="str">
            <v>955</v>
          </cell>
          <cell r="R565" t="str">
            <v>INTERCO BILL W/O</v>
          </cell>
          <cell r="S565" t="str">
            <v>PRA</v>
          </cell>
          <cell r="U565" t="str">
            <v>2015-04-30</v>
          </cell>
          <cell r="V565">
            <v>147.80000000000001</v>
          </cell>
          <cell r="W565" t="str">
            <v>UTXECON101</v>
          </cell>
          <cell r="Y565" t="str">
            <v>LEGAL</v>
          </cell>
          <cell r="Z565" t="str">
            <v>ICB3</v>
          </cell>
          <cell r="AB565" t="str">
            <v>ICB</v>
          </cell>
          <cell r="AC565" t="str">
            <v>ICB</v>
          </cell>
          <cell r="AE565" t="str">
            <v>211</v>
          </cell>
          <cell r="AG565" t="str">
            <v>0000098369</v>
          </cell>
        </row>
        <row r="566">
          <cell r="A566" t="str">
            <v>00632232</v>
          </cell>
          <cell r="B566" t="str">
            <v>9554261000</v>
          </cell>
          <cell r="C566" t="str">
            <v>ICB4TARGET0000000639</v>
          </cell>
          <cell r="D566">
            <v>2014</v>
          </cell>
          <cell r="E566">
            <v>8</v>
          </cell>
          <cell r="F566" t="str">
            <v>2014-08-31</v>
          </cell>
          <cell r="G566" t="str">
            <v>PRJ</v>
          </cell>
          <cell r="H566" t="str">
            <v>192</v>
          </cell>
          <cell r="I566" t="str">
            <v>211</v>
          </cell>
          <cell r="K566" t="str">
            <v>000001120</v>
          </cell>
          <cell r="L566" t="str">
            <v>4261000</v>
          </cell>
          <cell r="M566" t="str">
            <v>1517</v>
          </cell>
          <cell r="N566" t="str">
            <v>99920</v>
          </cell>
          <cell r="O566" t="str">
            <v>11404</v>
          </cell>
          <cell r="P566" t="str">
            <v>294</v>
          </cell>
          <cell r="Q566" t="str">
            <v>955</v>
          </cell>
          <cell r="R566" t="str">
            <v>INTERCO BILL W/O</v>
          </cell>
          <cell r="S566" t="str">
            <v>PRA</v>
          </cell>
          <cell r="U566" t="str">
            <v>2014-08-31</v>
          </cell>
          <cell r="V566">
            <v>452.41</v>
          </cell>
          <cell r="W566" t="str">
            <v>UTXECON301</v>
          </cell>
          <cell r="Y566" t="str">
            <v>LEGAL</v>
          </cell>
          <cell r="Z566" t="str">
            <v>ICB3</v>
          </cell>
          <cell r="AB566" t="str">
            <v>ICB</v>
          </cell>
          <cell r="AC566" t="str">
            <v>ICB</v>
          </cell>
          <cell r="AE566" t="str">
            <v>211</v>
          </cell>
          <cell r="AG566" t="str">
            <v>0000132549</v>
          </cell>
        </row>
        <row r="567">
          <cell r="A567" t="str">
            <v>00632120</v>
          </cell>
          <cell r="B567" t="str">
            <v>9554261000</v>
          </cell>
          <cell r="C567" t="str">
            <v>ICB4TARGET0000000640</v>
          </cell>
          <cell r="D567">
            <v>2014</v>
          </cell>
          <cell r="E567">
            <v>8</v>
          </cell>
          <cell r="F567" t="str">
            <v>2014-08-31</v>
          </cell>
          <cell r="G567" t="str">
            <v>PRJ</v>
          </cell>
          <cell r="H567" t="str">
            <v>192</v>
          </cell>
          <cell r="I567" t="str">
            <v>211</v>
          </cell>
          <cell r="K567" t="str">
            <v>000001120</v>
          </cell>
          <cell r="L567" t="str">
            <v>4261000</v>
          </cell>
          <cell r="M567" t="str">
            <v>1517</v>
          </cell>
          <cell r="N567" t="str">
            <v>99920</v>
          </cell>
          <cell r="O567" t="str">
            <v>11404</v>
          </cell>
          <cell r="P567" t="str">
            <v>294</v>
          </cell>
          <cell r="Q567" t="str">
            <v>955</v>
          </cell>
          <cell r="R567" t="str">
            <v>INTERCO BILL W/O</v>
          </cell>
          <cell r="S567" t="str">
            <v>PRA</v>
          </cell>
          <cell r="U567" t="str">
            <v>2014-08-31</v>
          </cell>
          <cell r="V567">
            <v>678.61</v>
          </cell>
          <cell r="W567" t="str">
            <v>UTXECON301</v>
          </cell>
          <cell r="Y567" t="str">
            <v>LEGAL</v>
          </cell>
          <cell r="Z567" t="str">
            <v>ICB3</v>
          </cell>
          <cell r="AB567" t="str">
            <v>ICB</v>
          </cell>
          <cell r="AC567" t="str">
            <v>ICB</v>
          </cell>
          <cell r="AE567" t="str">
            <v>211</v>
          </cell>
          <cell r="AG567" t="str">
            <v>0000132917</v>
          </cell>
        </row>
        <row r="568">
          <cell r="A568" t="str">
            <v>00632112</v>
          </cell>
          <cell r="B568" t="str">
            <v>9554261000</v>
          </cell>
          <cell r="C568" t="str">
            <v>ICB4TARGET0000000641</v>
          </cell>
          <cell r="D568">
            <v>2014</v>
          </cell>
          <cell r="E568">
            <v>8</v>
          </cell>
          <cell r="F568" t="str">
            <v>2014-08-31</v>
          </cell>
          <cell r="G568" t="str">
            <v>PRJ</v>
          </cell>
          <cell r="H568" t="str">
            <v>192</v>
          </cell>
          <cell r="I568" t="str">
            <v>211</v>
          </cell>
          <cell r="K568" t="str">
            <v>000001120</v>
          </cell>
          <cell r="L568" t="str">
            <v>4261000</v>
          </cell>
          <cell r="M568" t="str">
            <v>1517</v>
          </cell>
          <cell r="N568" t="str">
            <v>99920</v>
          </cell>
          <cell r="O568" t="str">
            <v>11404</v>
          </cell>
          <cell r="P568" t="str">
            <v>294</v>
          </cell>
          <cell r="Q568" t="str">
            <v>955</v>
          </cell>
          <cell r="R568" t="str">
            <v>INTERCO BILL W/O</v>
          </cell>
          <cell r="S568" t="str">
            <v>PRA</v>
          </cell>
          <cell r="U568" t="str">
            <v>2014-08-31</v>
          </cell>
          <cell r="V568">
            <v>452.41</v>
          </cell>
          <cell r="W568" t="str">
            <v>UTXECON301</v>
          </cell>
          <cell r="Y568" t="str">
            <v>LEGAL</v>
          </cell>
          <cell r="Z568" t="str">
            <v>ICB3</v>
          </cell>
          <cell r="AB568" t="str">
            <v>ICB</v>
          </cell>
          <cell r="AC568" t="str">
            <v>ICB</v>
          </cell>
          <cell r="AE568" t="str">
            <v>211</v>
          </cell>
          <cell r="AG568" t="str">
            <v>0000225332</v>
          </cell>
        </row>
        <row r="569">
          <cell r="A569" t="str">
            <v>00632121</v>
          </cell>
          <cell r="B569" t="str">
            <v>9554261000</v>
          </cell>
          <cell r="C569" t="str">
            <v>ICB4TARGET0000000642</v>
          </cell>
          <cell r="D569">
            <v>2014</v>
          </cell>
          <cell r="E569">
            <v>8</v>
          </cell>
          <cell r="F569" t="str">
            <v>2014-08-31</v>
          </cell>
          <cell r="G569" t="str">
            <v>PRJ</v>
          </cell>
          <cell r="H569" t="str">
            <v>192</v>
          </cell>
          <cell r="I569" t="str">
            <v>211</v>
          </cell>
          <cell r="K569" t="str">
            <v>000001120</v>
          </cell>
          <cell r="L569" t="str">
            <v>4261000</v>
          </cell>
          <cell r="M569" t="str">
            <v>1517</v>
          </cell>
          <cell r="N569" t="str">
            <v>99920</v>
          </cell>
          <cell r="O569" t="str">
            <v>11404</v>
          </cell>
          <cell r="P569" t="str">
            <v>294</v>
          </cell>
          <cell r="Q569" t="str">
            <v>955</v>
          </cell>
          <cell r="R569" t="str">
            <v>INTERCO BILL W/O</v>
          </cell>
          <cell r="S569" t="str">
            <v>PRA</v>
          </cell>
          <cell r="U569" t="str">
            <v>2014-08-31</v>
          </cell>
          <cell r="V569">
            <v>678.61</v>
          </cell>
          <cell r="W569" t="str">
            <v>UTXECON301</v>
          </cell>
          <cell r="Y569" t="str">
            <v>LEGAL</v>
          </cell>
          <cell r="Z569" t="str">
            <v>ICB3</v>
          </cell>
          <cell r="AB569" t="str">
            <v>ICB</v>
          </cell>
          <cell r="AC569" t="str">
            <v>ICB</v>
          </cell>
          <cell r="AE569" t="str">
            <v>211</v>
          </cell>
          <cell r="AG569" t="str">
            <v>0000280812</v>
          </cell>
        </row>
        <row r="570">
          <cell r="A570" t="str">
            <v>00630059</v>
          </cell>
          <cell r="B570" t="str">
            <v>9554264000</v>
          </cell>
          <cell r="C570" t="str">
            <v>ICB4TARGET0000000754</v>
          </cell>
          <cell r="D570">
            <v>2014</v>
          </cell>
          <cell r="E570">
            <v>8</v>
          </cell>
          <cell r="F570" t="str">
            <v>2014-08-31</v>
          </cell>
          <cell r="G570" t="str">
            <v>PRJ</v>
          </cell>
          <cell r="H570" t="str">
            <v>192</v>
          </cell>
          <cell r="I570" t="str">
            <v>211</v>
          </cell>
          <cell r="K570" t="str">
            <v>TDOANDA</v>
          </cell>
          <cell r="L570" t="str">
            <v>4264000</v>
          </cell>
          <cell r="M570" t="str">
            <v>1585</v>
          </cell>
          <cell r="N570" t="str">
            <v>99920</v>
          </cell>
          <cell r="O570" t="str">
            <v>13042</v>
          </cell>
          <cell r="P570" t="str">
            <v>289</v>
          </cell>
          <cell r="Q570" t="str">
            <v>955</v>
          </cell>
          <cell r="R570" t="str">
            <v>INTERCO BILL W/O</v>
          </cell>
          <cell r="S570" t="str">
            <v>PRA</v>
          </cell>
          <cell r="U570" t="str">
            <v>2014-08-31</v>
          </cell>
          <cell r="V570">
            <v>99.74</v>
          </cell>
          <cell r="W570" t="str">
            <v>UTXE000301</v>
          </cell>
          <cell r="Y570" t="str">
            <v>TDOTH</v>
          </cell>
          <cell r="Z570" t="str">
            <v>ICB3</v>
          </cell>
          <cell r="AB570" t="str">
            <v>ICB</v>
          </cell>
          <cell r="AC570" t="str">
            <v>ICB</v>
          </cell>
          <cell r="AE570" t="str">
            <v>211</v>
          </cell>
          <cell r="AG570" t="str">
            <v>0000146747</v>
          </cell>
        </row>
        <row r="571">
          <cell r="A571" t="str">
            <v>00631031</v>
          </cell>
          <cell r="B571" t="str">
            <v>9554265004</v>
          </cell>
          <cell r="C571" t="str">
            <v>ICB4TARGET0000000793</v>
          </cell>
          <cell r="D571">
            <v>2014</v>
          </cell>
          <cell r="E571">
            <v>8</v>
          </cell>
          <cell r="F571" t="str">
            <v>2014-08-31</v>
          </cell>
          <cell r="G571" t="str">
            <v>PRJ</v>
          </cell>
          <cell r="H571" t="str">
            <v>192</v>
          </cell>
          <cell r="I571" t="str">
            <v>211</v>
          </cell>
          <cell r="K571" t="str">
            <v>000001120</v>
          </cell>
          <cell r="L571" t="str">
            <v>4265004</v>
          </cell>
          <cell r="M571" t="str">
            <v>1585</v>
          </cell>
          <cell r="N571" t="str">
            <v>99920</v>
          </cell>
          <cell r="O571" t="str">
            <v>11404</v>
          </cell>
          <cell r="P571" t="str">
            <v>289</v>
          </cell>
          <cell r="Q571" t="str">
            <v>955</v>
          </cell>
          <cell r="R571" t="str">
            <v>INTERCO BILL W/O</v>
          </cell>
          <cell r="S571" t="str">
            <v>PRA</v>
          </cell>
          <cell r="U571" t="str">
            <v>2014-08-31</v>
          </cell>
          <cell r="V571">
            <v>305.52</v>
          </cell>
          <cell r="W571" t="str">
            <v>UTXECON101</v>
          </cell>
          <cell r="Y571" t="str">
            <v>LEGAL</v>
          </cell>
          <cell r="Z571" t="str">
            <v>ICB3</v>
          </cell>
          <cell r="AB571" t="str">
            <v>ICB</v>
          </cell>
          <cell r="AC571" t="str">
            <v>ICB</v>
          </cell>
          <cell r="AE571" t="str">
            <v>211</v>
          </cell>
          <cell r="AG571" t="str">
            <v>0000164207</v>
          </cell>
        </row>
        <row r="572">
          <cell r="A572" t="str">
            <v>00629663</v>
          </cell>
          <cell r="B572" t="str">
            <v>9554265004</v>
          </cell>
          <cell r="C572" t="str">
            <v>ICB4TARGET0000000794</v>
          </cell>
          <cell r="D572">
            <v>2014</v>
          </cell>
          <cell r="E572">
            <v>8</v>
          </cell>
          <cell r="F572" t="str">
            <v>2014-08-31</v>
          </cell>
          <cell r="G572" t="str">
            <v>PRJ</v>
          </cell>
          <cell r="H572" t="str">
            <v>192</v>
          </cell>
          <cell r="I572" t="str">
            <v>211</v>
          </cell>
          <cell r="K572" t="str">
            <v>000001120</v>
          </cell>
          <cell r="L572" t="str">
            <v>4265004</v>
          </cell>
          <cell r="M572" t="str">
            <v>1585</v>
          </cell>
          <cell r="N572" t="str">
            <v>99920</v>
          </cell>
          <cell r="O572" t="str">
            <v>11404</v>
          </cell>
          <cell r="P572" t="str">
            <v>289</v>
          </cell>
          <cell r="Q572" t="str">
            <v>955</v>
          </cell>
          <cell r="R572" t="str">
            <v>INTERCO BILL W/O</v>
          </cell>
          <cell r="S572" t="str">
            <v>PRA</v>
          </cell>
          <cell r="U572" t="str">
            <v>2014-08-31</v>
          </cell>
          <cell r="V572">
            <v>1018.39</v>
          </cell>
          <cell r="W572" t="str">
            <v>UTXECON101</v>
          </cell>
          <cell r="Y572" t="str">
            <v>LEGAL</v>
          </cell>
          <cell r="Z572" t="str">
            <v>ICB3</v>
          </cell>
          <cell r="AB572" t="str">
            <v>ICB</v>
          </cell>
          <cell r="AC572" t="str">
            <v>ICB</v>
          </cell>
          <cell r="AE572" t="str">
            <v>211</v>
          </cell>
          <cell r="AG572" t="str">
            <v>0000253003</v>
          </cell>
        </row>
        <row r="573">
          <cell r="A573" t="str">
            <v>00627315</v>
          </cell>
          <cell r="B573" t="str">
            <v>9554261000</v>
          </cell>
          <cell r="C573" t="str">
            <v>ICB4TARGET0000000951</v>
          </cell>
          <cell r="D573">
            <v>2014</v>
          </cell>
          <cell r="E573">
            <v>7</v>
          </cell>
          <cell r="F573" t="str">
            <v>2014-07-31</v>
          </cell>
          <cell r="G573" t="str">
            <v>PRJ</v>
          </cell>
          <cell r="H573" t="str">
            <v>192</v>
          </cell>
          <cell r="I573" t="str">
            <v>211</v>
          </cell>
          <cell r="K573" t="str">
            <v>000001120</v>
          </cell>
          <cell r="L573" t="str">
            <v>4261000</v>
          </cell>
          <cell r="M573" t="str">
            <v>1517</v>
          </cell>
          <cell r="N573" t="str">
            <v>99920</v>
          </cell>
          <cell r="O573" t="str">
            <v>11404</v>
          </cell>
          <cell r="P573" t="str">
            <v>294</v>
          </cell>
          <cell r="Q573" t="str">
            <v>955</v>
          </cell>
          <cell r="R573" t="str">
            <v>INTERCO BILL W/O</v>
          </cell>
          <cell r="S573" t="str">
            <v>PRA</v>
          </cell>
          <cell r="U573" t="str">
            <v>2014-07-31</v>
          </cell>
          <cell r="V573">
            <v>2262.04</v>
          </cell>
          <cell r="W573" t="str">
            <v>UTXECON301</v>
          </cell>
          <cell r="Y573" t="str">
            <v>LEGAL</v>
          </cell>
          <cell r="Z573" t="str">
            <v>ICB3</v>
          </cell>
          <cell r="AB573" t="str">
            <v>ICB</v>
          </cell>
          <cell r="AC573" t="str">
            <v>ICB</v>
          </cell>
          <cell r="AE573" t="str">
            <v>211</v>
          </cell>
          <cell r="AG573" t="str">
            <v>0000120374</v>
          </cell>
        </row>
        <row r="574">
          <cell r="A574" t="str">
            <v>00000402</v>
          </cell>
          <cell r="B574" t="str">
            <v>9554261000</v>
          </cell>
          <cell r="C574" t="str">
            <v>ICB7TARGET0000000576</v>
          </cell>
          <cell r="D574">
            <v>2015</v>
          </cell>
          <cell r="E574">
            <v>3</v>
          </cell>
          <cell r="F574" t="str">
            <v>2015-03-31</v>
          </cell>
          <cell r="G574" t="str">
            <v>PRJ</v>
          </cell>
          <cell r="H574" t="str">
            <v>192</v>
          </cell>
          <cell r="I574" t="str">
            <v>370</v>
          </cell>
          <cell r="K574" t="str">
            <v>000001121</v>
          </cell>
          <cell r="L574" t="str">
            <v>4261000</v>
          </cell>
          <cell r="M574" t="str">
            <v>1436</v>
          </cell>
          <cell r="N574" t="str">
            <v>99920</v>
          </cell>
          <cell r="O574" t="str">
            <v>12916</v>
          </cell>
          <cell r="P574" t="str">
            <v>294</v>
          </cell>
          <cell r="Q574" t="str">
            <v>955</v>
          </cell>
          <cell r="R574" t="str">
            <v>INTERCO BILL RESCAT_BENLOC</v>
          </cell>
          <cell r="S574" t="str">
            <v>PRA</v>
          </cell>
          <cell r="U574" t="str">
            <v>2015-03-31</v>
          </cell>
          <cell r="V574">
            <v>18.489999999999998</v>
          </cell>
          <cell r="W574" t="str">
            <v>G0001436</v>
          </cell>
          <cell r="Y574" t="str">
            <v>LEGAL</v>
          </cell>
          <cell r="Z574" t="str">
            <v>ICB2</v>
          </cell>
          <cell r="AB574" t="str">
            <v>ICB</v>
          </cell>
          <cell r="AC574" t="str">
            <v>ICB</v>
          </cell>
          <cell r="AE574" t="str">
            <v>370</v>
          </cell>
          <cell r="AG574" t="str">
            <v>0000066276</v>
          </cell>
        </row>
        <row r="575">
          <cell r="A575" t="str">
            <v>00685364</v>
          </cell>
          <cell r="B575" t="str">
            <v>9544261000</v>
          </cell>
          <cell r="C575" t="str">
            <v>ICB4TARGET0000000026</v>
          </cell>
          <cell r="D575">
            <v>2015</v>
          </cell>
          <cell r="E575">
            <v>6</v>
          </cell>
          <cell r="F575" t="str">
            <v>2015-06-30</v>
          </cell>
          <cell r="G575" t="str">
            <v>PRJ</v>
          </cell>
          <cell r="H575" t="str">
            <v>211</v>
          </cell>
          <cell r="I575" t="str">
            <v>211</v>
          </cell>
          <cell r="K575" t="str">
            <v>000001120</v>
          </cell>
          <cell r="L575" t="str">
            <v>4261000</v>
          </cell>
          <cell r="M575" t="str">
            <v>1113</v>
          </cell>
          <cell r="N575" t="str">
            <v>99920</v>
          </cell>
          <cell r="O575" t="str">
            <v>11404</v>
          </cell>
          <cell r="P575" t="str">
            <v>292</v>
          </cell>
          <cell r="Q575" t="str">
            <v>954</v>
          </cell>
          <cell r="R575" t="str">
            <v>INTERCO BILL W/O</v>
          </cell>
          <cell r="S575" t="str">
            <v>PRA</v>
          </cell>
          <cell r="U575" t="str">
            <v>2015-06-30</v>
          </cell>
          <cell r="V575">
            <v>297.22000000000003</v>
          </cell>
          <cell r="W575" t="str">
            <v>UTXECON201</v>
          </cell>
          <cell r="Y575" t="str">
            <v>LEGAL</v>
          </cell>
          <cell r="Z575" t="str">
            <v>DLO</v>
          </cell>
          <cell r="AB575" t="str">
            <v>ICB</v>
          </cell>
          <cell r="AC575" t="str">
            <v>ICB</v>
          </cell>
          <cell r="AE575" t="str">
            <v>211</v>
          </cell>
          <cell r="AG575" t="str">
            <v>0000132609</v>
          </cell>
        </row>
        <row r="576">
          <cell r="A576" t="str">
            <v>00685363</v>
          </cell>
          <cell r="B576" t="str">
            <v>9544261000</v>
          </cell>
          <cell r="C576" t="str">
            <v>ICB4TARGET0000000027</v>
          </cell>
          <cell r="D576">
            <v>2015</v>
          </cell>
          <cell r="E576">
            <v>6</v>
          </cell>
          <cell r="F576" t="str">
            <v>2015-06-30</v>
          </cell>
          <cell r="G576" t="str">
            <v>PRJ</v>
          </cell>
          <cell r="H576" t="str">
            <v>211</v>
          </cell>
          <cell r="I576" t="str">
            <v>211</v>
          </cell>
          <cell r="K576" t="str">
            <v>000001120</v>
          </cell>
          <cell r="L576" t="str">
            <v>4261000</v>
          </cell>
          <cell r="M576" t="str">
            <v>1113</v>
          </cell>
          <cell r="N576" t="str">
            <v>99920</v>
          </cell>
          <cell r="O576" t="str">
            <v>11404</v>
          </cell>
          <cell r="P576" t="str">
            <v>292</v>
          </cell>
          <cell r="Q576" t="str">
            <v>954</v>
          </cell>
          <cell r="R576" t="str">
            <v>INTERCO BILL W/O</v>
          </cell>
          <cell r="S576" t="str">
            <v>PRA</v>
          </cell>
          <cell r="U576" t="str">
            <v>2015-06-30</v>
          </cell>
          <cell r="V576">
            <v>169.42</v>
          </cell>
          <cell r="W576" t="str">
            <v>UTXECON201</v>
          </cell>
          <cell r="Y576" t="str">
            <v>LEGAL</v>
          </cell>
          <cell r="Z576" t="str">
            <v>DLO</v>
          </cell>
          <cell r="AB576" t="str">
            <v>ICB</v>
          </cell>
          <cell r="AC576" t="str">
            <v>ICB</v>
          </cell>
          <cell r="AE576" t="str">
            <v>211</v>
          </cell>
          <cell r="AG576" t="str">
            <v>0000286843</v>
          </cell>
        </row>
        <row r="577">
          <cell r="A577" t="str">
            <v>00681531</v>
          </cell>
          <cell r="B577" t="str">
            <v>9554261000</v>
          </cell>
          <cell r="C577" t="str">
            <v>ICB4TARGET0000000028</v>
          </cell>
          <cell r="D577">
            <v>2015</v>
          </cell>
          <cell r="E577">
            <v>6</v>
          </cell>
          <cell r="F577" t="str">
            <v>2015-06-30</v>
          </cell>
          <cell r="G577" t="str">
            <v>PRJ</v>
          </cell>
          <cell r="H577" t="str">
            <v>211</v>
          </cell>
          <cell r="I577" t="str">
            <v>211</v>
          </cell>
          <cell r="K577" t="str">
            <v>000001120</v>
          </cell>
          <cell r="L577" t="str">
            <v>4261000</v>
          </cell>
          <cell r="M577" t="str">
            <v>1113</v>
          </cell>
          <cell r="N577" t="str">
            <v>99920</v>
          </cell>
          <cell r="O577" t="str">
            <v>11404</v>
          </cell>
          <cell r="P577" t="str">
            <v>294</v>
          </cell>
          <cell r="Q577" t="str">
            <v>955</v>
          </cell>
          <cell r="R577" t="str">
            <v>INTERCO BILL W/O</v>
          </cell>
          <cell r="S577" t="str">
            <v>PRA</v>
          </cell>
          <cell r="U577" t="str">
            <v>2015-06-30</v>
          </cell>
          <cell r="V577">
            <v>669.34</v>
          </cell>
          <cell r="W577" t="str">
            <v>UTXECON201</v>
          </cell>
          <cell r="Y577" t="str">
            <v>LEGAL</v>
          </cell>
          <cell r="Z577" t="str">
            <v>DLO</v>
          </cell>
          <cell r="AB577" t="str">
            <v>ICB</v>
          </cell>
          <cell r="AC577" t="str">
            <v>ICB</v>
          </cell>
          <cell r="AE577" t="str">
            <v>211</v>
          </cell>
          <cell r="AG577" t="str">
            <v>0000035634</v>
          </cell>
        </row>
        <row r="578">
          <cell r="A578" t="str">
            <v>00681532</v>
          </cell>
          <cell r="B578" t="str">
            <v>9554261000</v>
          </cell>
          <cell r="C578" t="str">
            <v>ICB4TARGET0000000029</v>
          </cell>
          <cell r="D578">
            <v>2015</v>
          </cell>
          <cell r="E578">
            <v>6</v>
          </cell>
          <cell r="F578" t="str">
            <v>2015-06-30</v>
          </cell>
          <cell r="G578" t="str">
            <v>PRJ</v>
          </cell>
          <cell r="H578" t="str">
            <v>211</v>
          </cell>
          <cell r="I578" t="str">
            <v>211</v>
          </cell>
          <cell r="K578" t="str">
            <v>000001120</v>
          </cell>
          <cell r="L578" t="str">
            <v>4261000</v>
          </cell>
          <cell r="M578" t="str">
            <v>1113</v>
          </cell>
          <cell r="N578" t="str">
            <v>99920</v>
          </cell>
          <cell r="O578" t="str">
            <v>11404</v>
          </cell>
          <cell r="P578" t="str">
            <v>294</v>
          </cell>
          <cell r="Q578" t="str">
            <v>955</v>
          </cell>
          <cell r="R578" t="str">
            <v>INTERCO BILL W/O</v>
          </cell>
          <cell r="S578" t="str">
            <v>PRA</v>
          </cell>
          <cell r="U578" t="str">
            <v>2015-06-30</v>
          </cell>
          <cell r="V578">
            <v>2113.23</v>
          </cell>
          <cell r="W578" t="str">
            <v>UTXECON201</v>
          </cell>
          <cell r="Y578" t="str">
            <v>LEGAL</v>
          </cell>
          <cell r="Z578" t="str">
            <v>DLO</v>
          </cell>
          <cell r="AB578" t="str">
            <v>ICB</v>
          </cell>
          <cell r="AC578" t="str">
            <v>ICB</v>
          </cell>
          <cell r="AE578" t="str">
            <v>211</v>
          </cell>
          <cell r="AG578" t="str">
            <v>0000035634</v>
          </cell>
        </row>
        <row r="579">
          <cell r="A579" t="str">
            <v>00681535</v>
          </cell>
          <cell r="B579" t="str">
            <v>9554261000</v>
          </cell>
          <cell r="C579" t="str">
            <v>ICB4TARGET0000000030</v>
          </cell>
          <cell r="D579">
            <v>2015</v>
          </cell>
          <cell r="E579">
            <v>6</v>
          </cell>
          <cell r="F579" t="str">
            <v>2015-06-30</v>
          </cell>
          <cell r="G579" t="str">
            <v>PRJ</v>
          </cell>
          <cell r="H579" t="str">
            <v>211</v>
          </cell>
          <cell r="I579" t="str">
            <v>211</v>
          </cell>
          <cell r="K579" t="str">
            <v>000001120</v>
          </cell>
          <cell r="L579" t="str">
            <v>4261000</v>
          </cell>
          <cell r="M579" t="str">
            <v>1113</v>
          </cell>
          <cell r="N579" t="str">
            <v>99920</v>
          </cell>
          <cell r="O579" t="str">
            <v>11404</v>
          </cell>
          <cell r="P579" t="str">
            <v>294</v>
          </cell>
          <cell r="Q579" t="str">
            <v>955</v>
          </cell>
          <cell r="R579" t="str">
            <v>INTERCO BILL W/O</v>
          </cell>
          <cell r="S579" t="str">
            <v>PRA</v>
          </cell>
          <cell r="U579" t="str">
            <v>2015-06-30</v>
          </cell>
          <cell r="V579">
            <v>350.72</v>
          </cell>
          <cell r="W579" t="str">
            <v>UTXECON201</v>
          </cell>
          <cell r="Y579" t="str">
            <v>LEGAL</v>
          </cell>
          <cell r="Z579" t="str">
            <v>DLO</v>
          </cell>
          <cell r="AB579" t="str">
            <v>ICB</v>
          </cell>
          <cell r="AC579" t="str">
            <v>ICB</v>
          </cell>
          <cell r="AE579" t="str">
            <v>211</v>
          </cell>
          <cell r="AG579" t="str">
            <v>0000040061</v>
          </cell>
        </row>
        <row r="580">
          <cell r="A580" t="str">
            <v>00682671</v>
          </cell>
          <cell r="B580" t="str">
            <v>9554261000</v>
          </cell>
          <cell r="C580" t="str">
            <v>ICB4TARGET0000000031</v>
          </cell>
          <cell r="D580">
            <v>2015</v>
          </cell>
          <cell r="E580">
            <v>6</v>
          </cell>
          <cell r="F580" t="str">
            <v>2015-06-30</v>
          </cell>
          <cell r="G580" t="str">
            <v>PRJ</v>
          </cell>
          <cell r="H580" t="str">
            <v>211</v>
          </cell>
          <cell r="I580" t="str">
            <v>211</v>
          </cell>
          <cell r="K580" t="str">
            <v>000001120</v>
          </cell>
          <cell r="L580" t="str">
            <v>4261000</v>
          </cell>
          <cell r="M580" t="str">
            <v>1113</v>
          </cell>
          <cell r="N580" t="str">
            <v>99920</v>
          </cell>
          <cell r="O580" t="str">
            <v>11404</v>
          </cell>
          <cell r="P580" t="str">
            <v>294</v>
          </cell>
          <cell r="Q580" t="str">
            <v>955</v>
          </cell>
          <cell r="R580" t="str">
            <v>INTERCO BILL W/O</v>
          </cell>
          <cell r="S580" t="str">
            <v>PRA</v>
          </cell>
          <cell r="U580" t="str">
            <v>2015-06-30</v>
          </cell>
          <cell r="V580">
            <v>297.22000000000003</v>
          </cell>
          <cell r="W580" t="str">
            <v>UTXECON201</v>
          </cell>
          <cell r="Y580" t="str">
            <v>LEGAL</v>
          </cell>
          <cell r="Z580" t="str">
            <v>DLO</v>
          </cell>
          <cell r="AB580" t="str">
            <v>ICB</v>
          </cell>
          <cell r="AC580" t="str">
            <v>ICB</v>
          </cell>
          <cell r="AE580" t="str">
            <v>211</v>
          </cell>
          <cell r="AG580" t="str">
            <v>0000086873</v>
          </cell>
        </row>
        <row r="581">
          <cell r="A581" t="str">
            <v>00684695</v>
          </cell>
          <cell r="B581" t="str">
            <v>9554261000</v>
          </cell>
          <cell r="C581" t="str">
            <v>ICB4TARGET0000000032</v>
          </cell>
          <cell r="D581">
            <v>2015</v>
          </cell>
          <cell r="E581">
            <v>6</v>
          </cell>
          <cell r="F581" t="str">
            <v>2015-06-30</v>
          </cell>
          <cell r="G581" t="str">
            <v>PRJ</v>
          </cell>
          <cell r="H581" t="str">
            <v>211</v>
          </cell>
          <cell r="I581" t="str">
            <v>211</v>
          </cell>
          <cell r="K581" t="str">
            <v>000001120</v>
          </cell>
          <cell r="L581" t="str">
            <v>4261000</v>
          </cell>
          <cell r="M581" t="str">
            <v>1113</v>
          </cell>
          <cell r="N581" t="str">
            <v>99920</v>
          </cell>
          <cell r="O581" t="str">
            <v>11404</v>
          </cell>
          <cell r="P581" t="str">
            <v>294</v>
          </cell>
          <cell r="Q581" t="str">
            <v>955</v>
          </cell>
          <cell r="R581" t="str">
            <v>INTERCO BILL W/O</v>
          </cell>
          <cell r="S581" t="str">
            <v>PRA</v>
          </cell>
          <cell r="U581" t="str">
            <v>2015-06-30</v>
          </cell>
          <cell r="V581">
            <v>594.44000000000005</v>
          </cell>
          <cell r="W581" t="str">
            <v>UTXECON201</v>
          </cell>
          <cell r="Y581" t="str">
            <v>LEGAL</v>
          </cell>
          <cell r="Z581" t="str">
            <v>DLO</v>
          </cell>
          <cell r="AB581" t="str">
            <v>ICB</v>
          </cell>
          <cell r="AC581" t="str">
            <v>ICB</v>
          </cell>
          <cell r="AE581" t="str">
            <v>211</v>
          </cell>
          <cell r="AG581" t="str">
            <v>0000132906</v>
          </cell>
        </row>
        <row r="582">
          <cell r="A582" t="str">
            <v>00681602</v>
          </cell>
          <cell r="B582" t="str">
            <v>9554261000</v>
          </cell>
          <cell r="C582" t="str">
            <v>ICB4TARGET0000000033</v>
          </cell>
          <cell r="D582">
            <v>2015</v>
          </cell>
          <cell r="E582">
            <v>6</v>
          </cell>
          <cell r="F582" t="str">
            <v>2015-06-30</v>
          </cell>
          <cell r="G582" t="str">
            <v>PRJ</v>
          </cell>
          <cell r="H582" t="str">
            <v>211</v>
          </cell>
          <cell r="I582" t="str">
            <v>211</v>
          </cell>
          <cell r="K582" t="str">
            <v>000001120</v>
          </cell>
          <cell r="L582" t="str">
            <v>4261000</v>
          </cell>
          <cell r="M582" t="str">
            <v>1113</v>
          </cell>
          <cell r="N582" t="str">
            <v>99920</v>
          </cell>
          <cell r="O582" t="str">
            <v>11404</v>
          </cell>
          <cell r="P582" t="str">
            <v>294</v>
          </cell>
          <cell r="Q582" t="str">
            <v>955</v>
          </cell>
          <cell r="R582" t="str">
            <v>INTERCO BILL W/O</v>
          </cell>
          <cell r="S582" t="str">
            <v>PRA</v>
          </cell>
          <cell r="U582" t="str">
            <v>2015-06-30</v>
          </cell>
          <cell r="V582">
            <v>743.05</v>
          </cell>
          <cell r="W582" t="str">
            <v>UTXECON201</v>
          </cell>
          <cell r="Y582" t="str">
            <v>LEGAL</v>
          </cell>
          <cell r="Z582" t="str">
            <v>DLO</v>
          </cell>
          <cell r="AB582" t="str">
            <v>ICB</v>
          </cell>
          <cell r="AC582" t="str">
            <v>ICB</v>
          </cell>
          <cell r="AE582" t="str">
            <v>211</v>
          </cell>
          <cell r="AG582" t="str">
            <v>0000133071</v>
          </cell>
        </row>
        <row r="583">
          <cell r="A583" t="str">
            <v>00682590</v>
          </cell>
          <cell r="B583" t="str">
            <v>9554261000</v>
          </cell>
          <cell r="C583" t="str">
            <v>ICB4TARGET0000000034</v>
          </cell>
          <cell r="D583">
            <v>2015</v>
          </cell>
          <cell r="E583">
            <v>6</v>
          </cell>
          <cell r="F583" t="str">
            <v>2015-06-30</v>
          </cell>
          <cell r="G583" t="str">
            <v>PRJ</v>
          </cell>
          <cell r="H583" t="str">
            <v>211</v>
          </cell>
          <cell r="I583" t="str">
            <v>211</v>
          </cell>
          <cell r="K583" t="str">
            <v>000001120</v>
          </cell>
          <cell r="L583" t="str">
            <v>4261000</v>
          </cell>
          <cell r="M583" t="str">
            <v>1113</v>
          </cell>
          <cell r="N583" t="str">
            <v>99920</v>
          </cell>
          <cell r="O583" t="str">
            <v>10381</v>
          </cell>
          <cell r="P583" t="str">
            <v>294</v>
          </cell>
          <cell r="Q583" t="str">
            <v>955</v>
          </cell>
          <cell r="R583" t="str">
            <v>INTERCO BILL W/O</v>
          </cell>
          <cell r="S583" t="str">
            <v>PRA</v>
          </cell>
          <cell r="U583" t="str">
            <v>2015-06-30</v>
          </cell>
          <cell r="V583">
            <v>2243.98</v>
          </cell>
          <cell r="W583" t="str">
            <v>UTXECON201</v>
          </cell>
          <cell r="Y583" t="str">
            <v>LEGAL</v>
          </cell>
          <cell r="Z583" t="str">
            <v>DLO</v>
          </cell>
          <cell r="AB583" t="str">
            <v>ICB</v>
          </cell>
          <cell r="AC583" t="str">
            <v>ICB</v>
          </cell>
          <cell r="AE583" t="str">
            <v>211</v>
          </cell>
          <cell r="AG583" t="str">
            <v>0000146747</v>
          </cell>
        </row>
        <row r="584">
          <cell r="A584" t="str">
            <v>00684145</v>
          </cell>
          <cell r="B584" t="str">
            <v>9554261000</v>
          </cell>
          <cell r="C584" t="str">
            <v>ICB4TARGET0000000035</v>
          </cell>
          <cell r="D584">
            <v>2015</v>
          </cell>
          <cell r="E584">
            <v>6</v>
          </cell>
          <cell r="F584" t="str">
            <v>2015-06-30</v>
          </cell>
          <cell r="G584" t="str">
            <v>PRJ</v>
          </cell>
          <cell r="H584" t="str">
            <v>211</v>
          </cell>
          <cell r="I584" t="str">
            <v>211</v>
          </cell>
          <cell r="K584" t="str">
            <v>000001120</v>
          </cell>
          <cell r="L584" t="str">
            <v>4261000</v>
          </cell>
          <cell r="M584" t="str">
            <v>1113</v>
          </cell>
          <cell r="N584" t="str">
            <v>99920</v>
          </cell>
          <cell r="O584" t="str">
            <v>11404</v>
          </cell>
          <cell r="P584" t="str">
            <v>294</v>
          </cell>
          <cell r="Q584" t="str">
            <v>955</v>
          </cell>
          <cell r="R584" t="str">
            <v>INTERCO BILL W/O</v>
          </cell>
          <cell r="S584" t="str">
            <v>PRA</v>
          </cell>
          <cell r="U584" t="str">
            <v>2015-06-30</v>
          </cell>
          <cell r="V584">
            <v>594.44000000000005</v>
          </cell>
          <cell r="W584" t="str">
            <v>UTXECON201</v>
          </cell>
          <cell r="Y584" t="str">
            <v>LEGAL</v>
          </cell>
          <cell r="Z584" t="str">
            <v>DLO</v>
          </cell>
          <cell r="AB584" t="str">
            <v>ICB</v>
          </cell>
          <cell r="AC584" t="str">
            <v>ICB</v>
          </cell>
          <cell r="AE584" t="str">
            <v>211</v>
          </cell>
          <cell r="AG584" t="str">
            <v>0000151361</v>
          </cell>
        </row>
        <row r="585">
          <cell r="A585" t="str">
            <v>00681534</v>
          </cell>
          <cell r="B585" t="str">
            <v>9554261000</v>
          </cell>
          <cell r="C585" t="str">
            <v>ICB4TARGET0000000036</v>
          </cell>
          <cell r="D585">
            <v>2015</v>
          </cell>
          <cell r="E585">
            <v>6</v>
          </cell>
          <cell r="F585" t="str">
            <v>2015-06-30</v>
          </cell>
          <cell r="G585" t="str">
            <v>PRJ</v>
          </cell>
          <cell r="H585" t="str">
            <v>211</v>
          </cell>
          <cell r="I585" t="str">
            <v>211</v>
          </cell>
          <cell r="K585" t="str">
            <v>000001120</v>
          </cell>
          <cell r="L585" t="str">
            <v>4261000</v>
          </cell>
          <cell r="M585" t="str">
            <v>1113</v>
          </cell>
          <cell r="N585" t="str">
            <v>99920</v>
          </cell>
          <cell r="O585" t="str">
            <v>11404</v>
          </cell>
          <cell r="P585" t="str">
            <v>294</v>
          </cell>
          <cell r="Q585" t="str">
            <v>955</v>
          </cell>
          <cell r="R585" t="str">
            <v>INTERCO BILL W/O</v>
          </cell>
          <cell r="S585" t="str">
            <v>PRA</v>
          </cell>
          <cell r="U585" t="str">
            <v>2015-06-30</v>
          </cell>
          <cell r="V585">
            <v>594.44000000000005</v>
          </cell>
          <cell r="W585" t="str">
            <v>UTXECON201</v>
          </cell>
          <cell r="Y585" t="str">
            <v>LEGAL</v>
          </cell>
          <cell r="Z585" t="str">
            <v>DLO</v>
          </cell>
          <cell r="AB585" t="str">
            <v>ICB</v>
          </cell>
          <cell r="AC585" t="str">
            <v>ICB</v>
          </cell>
          <cell r="AE585" t="str">
            <v>211</v>
          </cell>
          <cell r="AG585" t="str">
            <v>0000151362</v>
          </cell>
        </row>
        <row r="586">
          <cell r="A586" t="str">
            <v>00652654</v>
          </cell>
          <cell r="B586" t="str">
            <v>9554261000</v>
          </cell>
          <cell r="C586" t="str">
            <v>ICB4TARGET0000000037</v>
          </cell>
          <cell r="D586">
            <v>2014</v>
          </cell>
          <cell r="E586">
            <v>12</v>
          </cell>
          <cell r="F586" t="str">
            <v>2014-12-31</v>
          </cell>
          <cell r="G586" t="str">
            <v>PRJ</v>
          </cell>
          <cell r="H586" t="str">
            <v>211</v>
          </cell>
          <cell r="I586" t="str">
            <v>211</v>
          </cell>
          <cell r="K586" t="str">
            <v>000001120</v>
          </cell>
          <cell r="L586" t="str">
            <v>4261000</v>
          </cell>
          <cell r="M586" t="str">
            <v>1585</v>
          </cell>
          <cell r="N586" t="str">
            <v>99920</v>
          </cell>
          <cell r="O586" t="str">
            <v>11404</v>
          </cell>
          <cell r="P586" t="str">
            <v>294</v>
          </cell>
          <cell r="Q586" t="str">
            <v>955</v>
          </cell>
          <cell r="R586" t="str">
            <v>INTERCO BILL W/O</v>
          </cell>
          <cell r="S586" t="str">
            <v>PRA</v>
          </cell>
          <cell r="U586" t="str">
            <v>2014-12-31</v>
          </cell>
          <cell r="V586">
            <v>5665.87</v>
          </cell>
          <cell r="W586" t="str">
            <v>UTXECON101</v>
          </cell>
          <cell r="Y586" t="str">
            <v>LEGAL</v>
          </cell>
          <cell r="Z586" t="str">
            <v>DLO</v>
          </cell>
          <cell r="AB586" t="str">
            <v>ICB</v>
          </cell>
          <cell r="AC586" t="str">
            <v>ICB</v>
          </cell>
          <cell r="AE586" t="str">
            <v>211</v>
          </cell>
          <cell r="AG586" t="str">
            <v>0000099027</v>
          </cell>
        </row>
        <row r="587">
          <cell r="A587" t="str">
            <v>00657599</v>
          </cell>
          <cell r="B587" t="str">
            <v>9554261000</v>
          </cell>
          <cell r="C587" t="str">
            <v>ICB4TARGET0000000037</v>
          </cell>
          <cell r="D587">
            <v>2015</v>
          </cell>
          <cell r="E587">
            <v>1</v>
          </cell>
          <cell r="F587" t="str">
            <v>2015-01-31</v>
          </cell>
          <cell r="G587" t="str">
            <v>PRJ</v>
          </cell>
          <cell r="H587" t="str">
            <v>211</v>
          </cell>
          <cell r="I587" t="str">
            <v>211</v>
          </cell>
          <cell r="K587" t="str">
            <v>000001120</v>
          </cell>
          <cell r="L587" t="str">
            <v>4261000</v>
          </cell>
          <cell r="M587" t="str">
            <v>1113</v>
          </cell>
          <cell r="N587" t="str">
            <v>99920</v>
          </cell>
          <cell r="O587" t="str">
            <v>11404</v>
          </cell>
          <cell r="P587" t="str">
            <v>294</v>
          </cell>
          <cell r="Q587" t="str">
            <v>955</v>
          </cell>
          <cell r="R587" t="str">
            <v>INTERCO BILL W/O</v>
          </cell>
          <cell r="S587" t="str">
            <v>PRA</v>
          </cell>
          <cell r="U587" t="str">
            <v>2015-01-31</v>
          </cell>
          <cell r="V587">
            <v>2969.35</v>
          </cell>
          <cell r="W587" t="str">
            <v>UTXECON201</v>
          </cell>
          <cell r="Y587" t="str">
            <v>LEGAL</v>
          </cell>
          <cell r="Z587" t="str">
            <v>DLO</v>
          </cell>
          <cell r="AB587" t="str">
            <v>ICB</v>
          </cell>
          <cell r="AC587" t="str">
            <v>ICB</v>
          </cell>
          <cell r="AE587" t="str">
            <v>211</v>
          </cell>
          <cell r="AG587" t="str">
            <v>0000009885</v>
          </cell>
        </row>
        <row r="588">
          <cell r="A588" t="str">
            <v>00684280</v>
          </cell>
          <cell r="B588" t="str">
            <v>9554261000</v>
          </cell>
          <cell r="C588" t="str">
            <v>ICB4TARGET0000000037</v>
          </cell>
          <cell r="D588">
            <v>2015</v>
          </cell>
          <cell r="E588">
            <v>6</v>
          </cell>
          <cell r="F588" t="str">
            <v>2015-06-30</v>
          </cell>
          <cell r="G588" t="str">
            <v>PRJ</v>
          </cell>
          <cell r="H588" t="str">
            <v>211</v>
          </cell>
          <cell r="I588" t="str">
            <v>211</v>
          </cell>
          <cell r="K588" t="str">
            <v>000001120</v>
          </cell>
          <cell r="L588" t="str">
            <v>4261000</v>
          </cell>
          <cell r="M588" t="str">
            <v>1113</v>
          </cell>
          <cell r="N588" t="str">
            <v>99920</v>
          </cell>
          <cell r="O588" t="str">
            <v>11404</v>
          </cell>
          <cell r="P588" t="str">
            <v>294</v>
          </cell>
          <cell r="Q588" t="str">
            <v>955</v>
          </cell>
          <cell r="R588" t="str">
            <v>INTERCO BILL W/O</v>
          </cell>
          <cell r="S588" t="str">
            <v>PRA</v>
          </cell>
          <cell r="U588" t="str">
            <v>2015-06-30</v>
          </cell>
          <cell r="V588">
            <v>2080.54</v>
          </cell>
          <cell r="W588" t="str">
            <v>UTXECON201</v>
          </cell>
          <cell r="Y588" t="str">
            <v>LEGAL</v>
          </cell>
          <cell r="Z588" t="str">
            <v>DLO</v>
          </cell>
          <cell r="AB588" t="str">
            <v>ICB</v>
          </cell>
          <cell r="AC588" t="str">
            <v>ICB</v>
          </cell>
          <cell r="AE588" t="str">
            <v>211</v>
          </cell>
          <cell r="AG588" t="str">
            <v>0000245573</v>
          </cell>
        </row>
        <row r="589">
          <cell r="A589" t="str">
            <v>00652649</v>
          </cell>
          <cell r="B589" t="str">
            <v>9554261000</v>
          </cell>
          <cell r="C589" t="str">
            <v>ICB4TARGET0000000038</v>
          </cell>
          <cell r="D589">
            <v>2014</v>
          </cell>
          <cell r="E589">
            <v>12</v>
          </cell>
          <cell r="F589" t="str">
            <v>2014-12-31</v>
          </cell>
          <cell r="G589" t="str">
            <v>PRJ</v>
          </cell>
          <cell r="H589" t="str">
            <v>211</v>
          </cell>
          <cell r="I589" t="str">
            <v>211</v>
          </cell>
          <cell r="K589" t="str">
            <v>000001120</v>
          </cell>
          <cell r="L589" t="str">
            <v>4261000</v>
          </cell>
          <cell r="M589" t="str">
            <v>1585</v>
          </cell>
          <cell r="N589" t="str">
            <v>99920</v>
          </cell>
          <cell r="O589" t="str">
            <v>11404</v>
          </cell>
          <cell r="P589" t="str">
            <v>294</v>
          </cell>
          <cell r="Q589" t="str">
            <v>955</v>
          </cell>
          <cell r="R589" t="str">
            <v>INTERCO BILL W/O</v>
          </cell>
          <cell r="S589" t="str">
            <v>PRA</v>
          </cell>
          <cell r="U589" t="str">
            <v>2014-12-31</v>
          </cell>
          <cell r="V589">
            <v>2167.67</v>
          </cell>
          <cell r="W589" t="str">
            <v>UTXECON101</v>
          </cell>
          <cell r="Y589" t="str">
            <v>LEGAL</v>
          </cell>
          <cell r="Z589" t="str">
            <v>DLO</v>
          </cell>
          <cell r="AB589" t="str">
            <v>ICB</v>
          </cell>
          <cell r="AC589" t="str">
            <v>ICB</v>
          </cell>
          <cell r="AE589" t="str">
            <v>211</v>
          </cell>
          <cell r="AG589" t="str">
            <v>0000101832</v>
          </cell>
        </row>
        <row r="590">
          <cell r="A590" t="str">
            <v>00659393</v>
          </cell>
          <cell r="B590" t="str">
            <v>9554261000</v>
          </cell>
          <cell r="C590" t="str">
            <v>ICB4TARGET0000000038</v>
          </cell>
          <cell r="D590">
            <v>2015</v>
          </cell>
          <cell r="E590">
            <v>1</v>
          </cell>
          <cell r="F590" t="str">
            <v>2015-01-31</v>
          </cell>
          <cell r="G590" t="str">
            <v>PRJ</v>
          </cell>
          <cell r="H590" t="str">
            <v>211</v>
          </cell>
          <cell r="I590" t="str">
            <v>211</v>
          </cell>
          <cell r="K590" t="str">
            <v>000001120</v>
          </cell>
          <cell r="L590" t="str">
            <v>4261000</v>
          </cell>
          <cell r="M590" t="str">
            <v>1113</v>
          </cell>
          <cell r="N590" t="str">
            <v>99920</v>
          </cell>
          <cell r="O590" t="str">
            <v>11404</v>
          </cell>
          <cell r="P590" t="str">
            <v>294</v>
          </cell>
          <cell r="Q590" t="str">
            <v>955</v>
          </cell>
          <cell r="R590" t="str">
            <v>INTERCO BILL W/O</v>
          </cell>
          <cell r="S590" t="str">
            <v>PRA</v>
          </cell>
          <cell r="U590" t="str">
            <v>2015-01-31</v>
          </cell>
          <cell r="V590">
            <v>356.32</v>
          </cell>
          <cell r="W590" t="str">
            <v>UTXECON201</v>
          </cell>
          <cell r="Y590" t="str">
            <v>LEGAL</v>
          </cell>
          <cell r="Z590" t="str">
            <v>DLO</v>
          </cell>
          <cell r="AB590" t="str">
            <v>ICB</v>
          </cell>
          <cell r="AC590" t="str">
            <v>ICB</v>
          </cell>
          <cell r="AE590" t="str">
            <v>211</v>
          </cell>
          <cell r="AG590" t="str">
            <v>0000014464</v>
          </cell>
        </row>
        <row r="591">
          <cell r="A591" t="str">
            <v>00681533</v>
          </cell>
          <cell r="B591" t="str">
            <v>9554261000</v>
          </cell>
          <cell r="C591" t="str">
            <v>ICB4TARGET0000000038</v>
          </cell>
          <cell r="D591">
            <v>2015</v>
          </cell>
          <cell r="E591">
            <v>6</v>
          </cell>
          <cell r="F591" t="str">
            <v>2015-06-30</v>
          </cell>
          <cell r="G591" t="str">
            <v>PRJ</v>
          </cell>
          <cell r="H591" t="str">
            <v>211</v>
          </cell>
          <cell r="I591" t="str">
            <v>211</v>
          </cell>
          <cell r="K591" t="str">
            <v>000001120</v>
          </cell>
          <cell r="L591" t="str">
            <v>4261000</v>
          </cell>
          <cell r="M591" t="str">
            <v>1113</v>
          </cell>
          <cell r="N591" t="str">
            <v>99920</v>
          </cell>
          <cell r="O591" t="str">
            <v>11404</v>
          </cell>
          <cell r="P591" t="str">
            <v>294</v>
          </cell>
          <cell r="Q591" t="str">
            <v>955</v>
          </cell>
          <cell r="R591" t="str">
            <v>INTERCO BILL W/O</v>
          </cell>
          <cell r="S591" t="str">
            <v>PRA</v>
          </cell>
          <cell r="U591" t="str">
            <v>2015-06-30</v>
          </cell>
          <cell r="V591">
            <v>594.44000000000005</v>
          </cell>
          <cell r="W591" t="str">
            <v>UTXECON201</v>
          </cell>
          <cell r="Y591" t="str">
            <v>LEGAL</v>
          </cell>
          <cell r="Z591" t="str">
            <v>DLO</v>
          </cell>
          <cell r="AB591" t="str">
            <v>ICB</v>
          </cell>
          <cell r="AC591" t="str">
            <v>ICB</v>
          </cell>
          <cell r="AE591" t="str">
            <v>211</v>
          </cell>
          <cell r="AG591" t="str">
            <v>0000258568</v>
          </cell>
        </row>
        <row r="592">
          <cell r="A592" t="str">
            <v>00657813</v>
          </cell>
          <cell r="B592" t="str">
            <v>9554261000</v>
          </cell>
          <cell r="C592" t="str">
            <v>ICB4TARGET0000000039</v>
          </cell>
          <cell r="D592">
            <v>2015</v>
          </cell>
          <cell r="E592">
            <v>1</v>
          </cell>
          <cell r="F592" t="str">
            <v>2015-01-31</v>
          </cell>
          <cell r="G592" t="str">
            <v>PRJ</v>
          </cell>
          <cell r="H592" t="str">
            <v>211</v>
          </cell>
          <cell r="I592" t="str">
            <v>211</v>
          </cell>
          <cell r="K592" t="str">
            <v>000001120</v>
          </cell>
          <cell r="L592" t="str">
            <v>4261000</v>
          </cell>
          <cell r="M592" t="str">
            <v>1113</v>
          </cell>
          <cell r="N592" t="str">
            <v>99920</v>
          </cell>
          <cell r="O592" t="str">
            <v>11404</v>
          </cell>
          <cell r="P592" t="str">
            <v>294</v>
          </cell>
          <cell r="Q592" t="str">
            <v>955</v>
          </cell>
          <cell r="R592" t="str">
            <v>INTERCO BILL W/O</v>
          </cell>
          <cell r="S592" t="str">
            <v>PRA</v>
          </cell>
          <cell r="U592" t="str">
            <v>2015-01-31</v>
          </cell>
          <cell r="V592">
            <v>1484.68</v>
          </cell>
          <cell r="W592" t="str">
            <v>UTXECON201</v>
          </cell>
          <cell r="Y592" t="str">
            <v>LEGAL</v>
          </cell>
          <cell r="Z592" t="str">
            <v>DLO</v>
          </cell>
          <cell r="AB592" t="str">
            <v>ICB</v>
          </cell>
          <cell r="AC592" t="str">
            <v>ICB</v>
          </cell>
          <cell r="AE592" t="str">
            <v>211</v>
          </cell>
          <cell r="AG592" t="str">
            <v>0000052445</v>
          </cell>
        </row>
        <row r="593">
          <cell r="A593" t="str">
            <v>00682825</v>
          </cell>
          <cell r="B593" t="str">
            <v>9554261000</v>
          </cell>
          <cell r="C593" t="str">
            <v>ICB4TARGET0000000039</v>
          </cell>
          <cell r="D593">
            <v>2015</v>
          </cell>
          <cell r="E593">
            <v>6</v>
          </cell>
          <cell r="F593" t="str">
            <v>2015-06-30</v>
          </cell>
          <cell r="G593" t="str">
            <v>PRJ</v>
          </cell>
          <cell r="H593" t="str">
            <v>211</v>
          </cell>
          <cell r="I593" t="str">
            <v>211</v>
          </cell>
          <cell r="K593" t="str">
            <v>000001120</v>
          </cell>
          <cell r="L593" t="str">
            <v>4261000</v>
          </cell>
          <cell r="M593" t="str">
            <v>1113</v>
          </cell>
          <cell r="N593" t="str">
            <v>99920</v>
          </cell>
          <cell r="O593" t="str">
            <v>11404</v>
          </cell>
          <cell r="P593" t="str">
            <v>294</v>
          </cell>
          <cell r="Q593" t="str">
            <v>955</v>
          </cell>
          <cell r="R593" t="str">
            <v>INTERCO BILL W/O</v>
          </cell>
          <cell r="S593" t="str">
            <v>PRA</v>
          </cell>
          <cell r="U593" t="str">
            <v>2015-06-30</v>
          </cell>
          <cell r="V593">
            <v>594.44000000000005</v>
          </cell>
          <cell r="W593" t="str">
            <v>UTXECON201</v>
          </cell>
          <cell r="Y593" t="str">
            <v>LEGAL</v>
          </cell>
          <cell r="Z593" t="str">
            <v>DLO</v>
          </cell>
          <cell r="AB593" t="str">
            <v>ICB</v>
          </cell>
          <cell r="AC593" t="str">
            <v>ICB</v>
          </cell>
          <cell r="AE593" t="str">
            <v>211</v>
          </cell>
          <cell r="AG593" t="str">
            <v>0000275097</v>
          </cell>
        </row>
        <row r="594">
          <cell r="A594" t="str">
            <v>00658157</v>
          </cell>
          <cell r="B594" t="str">
            <v>9554261000</v>
          </cell>
          <cell r="C594" t="str">
            <v>ICB4TARGET0000000040</v>
          </cell>
          <cell r="D594">
            <v>2015</v>
          </cell>
          <cell r="E594">
            <v>1</v>
          </cell>
          <cell r="F594" t="str">
            <v>2015-01-31</v>
          </cell>
          <cell r="G594" t="str">
            <v>PRJ</v>
          </cell>
          <cell r="H594" t="str">
            <v>211</v>
          </cell>
          <cell r="I594" t="str">
            <v>211</v>
          </cell>
          <cell r="K594" t="str">
            <v>000001120</v>
          </cell>
          <cell r="L594" t="str">
            <v>4261000</v>
          </cell>
          <cell r="M594" t="str">
            <v>1113</v>
          </cell>
          <cell r="N594" t="str">
            <v>99920</v>
          </cell>
          <cell r="O594" t="str">
            <v>11404</v>
          </cell>
          <cell r="P594" t="str">
            <v>294</v>
          </cell>
          <cell r="Q594" t="str">
            <v>955</v>
          </cell>
          <cell r="R594" t="str">
            <v>INTERCO BILL W/O</v>
          </cell>
          <cell r="S594" t="str">
            <v>PRA</v>
          </cell>
          <cell r="U594" t="str">
            <v>2015-01-31</v>
          </cell>
          <cell r="V594">
            <v>1187.74</v>
          </cell>
          <cell r="W594" t="str">
            <v>UTXECON201</v>
          </cell>
          <cell r="Y594" t="str">
            <v>LEGAL</v>
          </cell>
          <cell r="Z594" t="str">
            <v>DLO</v>
          </cell>
          <cell r="AB594" t="str">
            <v>ICB</v>
          </cell>
          <cell r="AC594" t="str">
            <v>ICB</v>
          </cell>
          <cell r="AE594" t="str">
            <v>211</v>
          </cell>
          <cell r="AG594" t="str">
            <v>0000121144</v>
          </cell>
        </row>
        <row r="595">
          <cell r="A595" t="str">
            <v>00681530</v>
          </cell>
          <cell r="B595" t="str">
            <v>9554261000</v>
          </cell>
          <cell r="C595" t="str">
            <v>ICB4TARGET0000000040</v>
          </cell>
          <cell r="D595">
            <v>2015</v>
          </cell>
          <cell r="E595">
            <v>6</v>
          </cell>
          <cell r="F595" t="str">
            <v>2015-06-30</v>
          </cell>
          <cell r="G595" t="str">
            <v>PRJ</v>
          </cell>
          <cell r="H595" t="str">
            <v>211</v>
          </cell>
          <cell r="I595" t="str">
            <v>211</v>
          </cell>
          <cell r="K595" t="str">
            <v>000001120</v>
          </cell>
          <cell r="L595" t="str">
            <v>4261000</v>
          </cell>
          <cell r="M595" t="str">
            <v>1113</v>
          </cell>
          <cell r="N595" t="str">
            <v>99920</v>
          </cell>
          <cell r="O595" t="str">
            <v>11404</v>
          </cell>
          <cell r="P595" t="str">
            <v>294</v>
          </cell>
          <cell r="Q595" t="str">
            <v>955</v>
          </cell>
          <cell r="R595" t="str">
            <v>INTERCO BILL W/O</v>
          </cell>
          <cell r="S595" t="str">
            <v>PRA</v>
          </cell>
          <cell r="U595" t="str">
            <v>2015-06-30</v>
          </cell>
          <cell r="V595">
            <v>5944.4</v>
          </cell>
          <cell r="W595" t="str">
            <v>UTXECON201</v>
          </cell>
          <cell r="Y595" t="str">
            <v>LEGAL</v>
          </cell>
          <cell r="Z595" t="str">
            <v>DLO</v>
          </cell>
          <cell r="AB595" t="str">
            <v>ICB</v>
          </cell>
          <cell r="AC595" t="str">
            <v>ICB</v>
          </cell>
          <cell r="AE595" t="str">
            <v>211</v>
          </cell>
          <cell r="AG595" t="str">
            <v>0000277657</v>
          </cell>
        </row>
        <row r="596">
          <cell r="A596" t="str">
            <v>00659392</v>
          </cell>
          <cell r="B596" t="str">
            <v>9554261000</v>
          </cell>
          <cell r="C596" t="str">
            <v>ICB4TARGET0000000041</v>
          </cell>
          <cell r="D596">
            <v>2015</v>
          </cell>
          <cell r="E596">
            <v>1</v>
          </cell>
          <cell r="F596" t="str">
            <v>2015-01-31</v>
          </cell>
          <cell r="G596" t="str">
            <v>PRJ</v>
          </cell>
          <cell r="H596" t="str">
            <v>211</v>
          </cell>
          <cell r="I596" t="str">
            <v>211</v>
          </cell>
          <cell r="K596" t="str">
            <v>000001120</v>
          </cell>
          <cell r="L596" t="str">
            <v>4261000</v>
          </cell>
          <cell r="M596" t="str">
            <v>1113</v>
          </cell>
          <cell r="N596" t="str">
            <v>99920</v>
          </cell>
          <cell r="O596" t="str">
            <v>11404</v>
          </cell>
          <cell r="P596" t="str">
            <v>294</v>
          </cell>
          <cell r="Q596" t="str">
            <v>955</v>
          </cell>
          <cell r="R596" t="str">
            <v>INTERCO BILL W/O</v>
          </cell>
          <cell r="S596" t="str">
            <v>PRA</v>
          </cell>
          <cell r="U596" t="str">
            <v>2015-01-31</v>
          </cell>
          <cell r="V596">
            <v>1484.68</v>
          </cell>
          <cell r="W596" t="str">
            <v>UTXECON201</v>
          </cell>
          <cell r="Y596" t="str">
            <v>LEGAL</v>
          </cell>
          <cell r="Z596" t="str">
            <v>DLO</v>
          </cell>
          <cell r="AB596" t="str">
            <v>ICB</v>
          </cell>
          <cell r="AC596" t="str">
            <v>ICB</v>
          </cell>
          <cell r="AE596" t="str">
            <v>211</v>
          </cell>
          <cell r="AG596" t="str">
            <v>0000124114</v>
          </cell>
        </row>
        <row r="597">
          <cell r="A597" t="str">
            <v>00682313</v>
          </cell>
          <cell r="B597" t="str">
            <v>9554261000</v>
          </cell>
          <cell r="C597" t="str">
            <v>ICB4TARGET0000000041</v>
          </cell>
          <cell r="D597">
            <v>2015</v>
          </cell>
          <cell r="E597">
            <v>6</v>
          </cell>
          <cell r="F597" t="str">
            <v>2015-06-30</v>
          </cell>
          <cell r="G597" t="str">
            <v>PRJ</v>
          </cell>
          <cell r="H597" t="str">
            <v>211</v>
          </cell>
          <cell r="I597" t="str">
            <v>211</v>
          </cell>
          <cell r="K597" t="str">
            <v>000001120</v>
          </cell>
          <cell r="L597" t="str">
            <v>4261000</v>
          </cell>
          <cell r="M597" t="str">
            <v>1113</v>
          </cell>
          <cell r="N597" t="str">
            <v>99920</v>
          </cell>
          <cell r="O597" t="str">
            <v>11404</v>
          </cell>
          <cell r="P597" t="str">
            <v>294</v>
          </cell>
          <cell r="Q597" t="str">
            <v>955</v>
          </cell>
          <cell r="R597" t="str">
            <v>INTERCO BILL W/O</v>
          </cell>
          <cell r="S597" t="str">
            <v>PRA</v>
          </cell>
          <cell r="U597" t="str">
            <v>2015-06-30</v>
          </cell>
          <cell r="V597">
            <v>208.05</v>
          </cell>
          <cell r="W597" t="str">
            <v>UTXECON201</v>
          </cell>
          <cell r="Y597" t="str">
            <v>LEGAL</v>
          </cell>
          <cell r="Z597" t="str">
            <v>DLO</v>
          </cell>
          <cell r="AB597" t="str">
            <v>ICB</v>
          </cell>
          <cell r="AC597" t="str">
            <v>ICB</v>
          </cell>
          <cell r="AE597" t="str">
            <v>211</v>
          </cell>
          <cell r="AG597" t="str">
            <v>0000284285</v>
          </cell>
        </row>
        <row r="598">
          <cell r="A598" t="str">
            <v>00658158</v>
          </cell>
          <cell r="B598" t="str">
            <v>9554261000</v>
          </cell>
          <cell r="C598" t="str">
            <v>ICB4TARGET0000000042</v>
          </cell>
          <cell r="D598">
            <v>2015</v>
          </cell>
          <cell r="E598">
            <v>1</v>
          </cell>
          <cell r="F598" t="str">
            <v>2015-01-31</v>
          </cell>
          <cell r="G598" t="str">
            <v>PRJ</v>
          </cell>
          <cell r="H598" t="str">
            <v>211</v>
          </cell>
          <cell r="I598" t="str">
            <v>211</v>
          </cell>
          <cell r="K598" t="str">
            <v>000001120</v>
          </cell>
          <cell r="L598" t="str">
            <v>4261000</v>
          </cell>
          <cell r="M598" t="str">
            <v>1113</v>
          </cell>
          <cell r="N598" t="str">
            <v>99920</v>
          </cell>
          <cell r="O598" t="str">
            <v>11404</v>
          </cell>
          <cell r="P598" t="str">
            <v>294</v>
          </cell>
          <cell r="Q598" t="str">
            <v>955</v>
          </cell>
          <cell r="R598" t="str">
            <v>INTERCO BILL W/O</v>
          </cell>
          <cell r="S598" t="str">
            <v>PRA</v>
          </cell>
          <cell r="U598" t="str">
            <v>2015-01-31</v>
          </cell>
          <cell r="V598">
            <v>742.34</v>
          </cell>
          <cell r="W598" t="str">
            <v>UTXECON201</v>
          </cell>
          <cell r="Y598" t="str">
            <v>LEGAL</v>
          </cell>
          <cell r="Z598" t="str">
            <v>DLO</v>
          </cell>
          <cell r="AB598" t="str">
            <v>ICB</v>
          </cell>
          <cell r="AC598" t="str">
            <v>ICB</v>
          </cell>
          <cell r="AE598" t="str">
            <v>211</v>
          </cell>
          <cell r="AG598" t="str">
            <v>0000124825</v>
          </cell>
        </row>
        <row r="599">
          <cell r="A599" t="str">
            <v>00682616</v>
          </cell>
          <cell r="B599" t="str">
            <v>9554261000</v>
          </cell>
          <cell r="C599" t="str">
            <v>ICB4TARGET0000000042</v>
          </cell>
          <cell r="D599">
            <v>2015</v>
          </cell>
          <cell r="E599">
            <v>6</v>
          </cell>
          <cell r="F599" t="str">
            <v>2015-06-30</v>
          </cell>
          <cell r="G599" t="str">
            <v>PRJ</v>
          </cell>
          <cell r="H599" t="str">
            <v>211</v>
          </cell>
          <cell r="I599" t="str">
            <v>211</v>
          </cell>
          <cell r="K599" t="str">
            <v>000001120</v>
          </cell>
          <cell r="L599" t="str">
            <v>4261000</v>
          </cell>
          <cell r="M599" t="str">
            <v>1113</v>
          </cell>
          <cell r="N599" t="str">
            <v>99920</v>
          </cell>
          <cell r="O599" t="str">
            <v>11404</v>
          </cell>
          <cell r="P599" t="str">
            <v>294</v>
          </cell>
          <cell r="Q599" t="str">
            <v>955</v>
          </cell>
          <cell r="R599" t="str">
            <v>INTERCO BILL W/O</v>
          </cell>
          <cell r="S599" t="str">
            <v>PRA</v>
          </cell>
          <cell r="U599" t="str">
            <v>2015-06-30</v>
          </cell>
          <cell r="V599">
            <v>743.05</v>
          </cell>
          <cell r="W599" t="str">
            <v>UTXECON201</v>
          </cell>
          <cell r="Y599" t="str">
            <v>LEGAL</v>
          </cell>
          <cell r="Z599" t="str">
            <v>DLO</v>
          </cell>
          <cell r="AB599" t="str">
            <v>ICB</v>
          </cell>
          <cell r="AC599" t="str">
            <v>ICB</v>
          </cell>
          <cell r="AE599" t="str">
            <v>211</v>
          </cell>
          <cell r="AG599" t="str">
            <v>0000284306</v>
          </cell>
        </row>
        <row r="600">
          <cell r="A600" t="str">
            <v>00659232</v>
          </cell>
          <cell r="B600" t="str">
            <v>9554261000</v>
          </cell>
          <cell r="C600" t="str">
            <v>ICB4TARGET0000000043</v>
          </cell>
          <cell r="D600">
            <v>2015</v>
          </cell>
          <cell r="E600">
            <v>1</v>
          </cell>
          <cell r="F600" t="str">
            <v>2015-01-31</v>
          </cell>
          <cell r="G600" t="str">
            <v>PRJ</v>
          </cell>
          <cell r="H600" t="str">
            <v>211</v>
          </cell>
          <cell r="I600" t="str">
            <v>211</v>
          </cell>
          <cell r="K600" t="str">
            <v>000001120</v>
          </cell>
          <cell r="L600" t="str">
            <v>4261000</v>
          </cell>
          <cell r="M600" t="str">
            <v>1113</v>
          </cell>
          <cell r="N600" t="str">
            <v>99920</v>
          </cell>
          <cell r="O600" t="str">
            <v>11404</v>
          </cell>
          <cell r="P600" t="str">
            <v>294</v>
          </cell>
          <cell r="Q600" t="str">
            <v>955</v>
          </cell>
          <cell r="R600" t="str">
            <v>INTERCO BILL W/O</v>
          </cell>
          <cell r="S600" t="str">
            <v>PRA</v>
          </cell>
          <cell r="U600" t="str">
            <v>2015-01-31</v>
          </cell>
          <cell r="V600">
            <v>148.47</v>
          </cell>
          <cell r="W600" t="str">
            <v>UTXECON201</v>
          </cell>
          <cell r="Y600" t="str">
            <v>LEGAL</v>
          </cell>
          <cell r="Z600" t="str">
            <v>DLO</v>
          </cell>
          <cell r="AB600" t="str">
            <v>ICB</v>
          </cell>
          <cell r="AC600" t="str">
            <v>ICB</v>
          </cell>
          <cell r="AE600" t="str">
            <v>211</v>
          </cell>
          <cell r="AG600" t="str">
            <v>0000131129</v>
          </cell>
        </row>
        <row r="601">
          <cell r="A601" t="str">
            <v>00682617</v>
          </cell>
          <cell r="B601" t="str">
            <v>9554261000</v>
          </cell>
          <cell r="C601" t="str">
            <v>ICB4TARGET0000000043</v>
          </cell>
          <cell r="D601">
            <v>2015</v>
          </cell>
          <cell r="E601">
            <v>6</v>
          </cell>
          <cell r="F601" t="str">
            <v>2015-06-30</v>
          </cell>
          <cell r="G601" t="str">
            <v>PRJ</v>
          </cell>
          <cell r="H601" t="str">
            <v>211</v>
          </cell>
          <cell r="I601" t="str">
            <v>211</v>
          </cell>
          <cell r="K601" t="str">
            <v>000001120</v>
          </cell>
          <cell r="L601" t="str">
            <v>4261000</v>
          </cell>
          <cell r="M601" t="str">
            <v>1113</v>
          </cell>
          <cell r="N601" t="str">
            <v>99920</v>
          </cell>
          <cell r="O601" t="str">
            <v>11404</v>
          </cell>
          <cell r="P601" t="str">
            <v>294</v>
          </cell>
          <cell r="Q601" t="str">
            <v>955</v>
          </cell>
          <cell r="R601" t="str">
            <v>INTERCO BILL W/O</v>
          </cell>
          <cell r="S601" t="str">
            <v>PRA</v>
          </cell>
          <cell r="U601" t="str">
            <v>2015-06-30</v>
          </cell>
          <cell r="V601">
            <v>743.05</v>
          </cell>
          <cell r="W601" t="str">
            <v>UTXECON201</v>
          </cell>
          <cell r="Y601" t="str">
            <v>LEGAL</v>
          </cell>
          <cell r="Z601" t="str">
            <v>DLO</v>
          </cell>
          <cell r="AB601" t="str">
            <v>ICB</v>
          </cell>
          <cell r="AC601" t="str">
            <v>ICB</v>
          </cell>
          <cell r="AE601" t="str">
            <v>211</v>
          </cell>
          <cell r="AG601" t="str">
            <v>0000284306</v>
          </cell>
        </row>
        <row r="602">
          <cell r="A602" t="str">
            <v>00659237</v>
          </cell>
          <cell r="B602" t="str">
            <v>9554261000</v>
          </cell>
          <cell r="C602" t="str">
            <v>ICB4TARGET0000000044</v>
          </cell>
          <cell r="D602">
            <v>2015</v>
          </cell>
          <cell r="E602">
            <v>1</v>
          </cell>
          <cell r="F602" t="str">
            <v>2015-01-31</v>
          </cell>
          <cell r="G602" t="str">
            <v>PRJ</v>
          </cell>
          <cell r="H602" t="str">
            <v>211</v>
          </cell>
          <cell r="I602" t="str">
            <v>211</v>
          </cell>
          <cell r="K602" t="str">
            <v>000001120</v>
          </cell>
          <cell r="L602" t="str">
            <v>4261000</v>
          </cell>
          <cell r="M602" t="str">
            <v>1113</v>
          </cell>
          <cell r="N602" t="str">
            <v>99920</v>
          </cell>
          <cell r="O602" t="str">
            <v>11404</v>
          </cell>
          <cell r="P602" t="str">
            <v>294</v>
          </cell>
          <cell r="Q602" t="str">
            <v>955</v>
          </cell>
          <cell r="R602" t="str">
            <v>INTERCO BILL W/O</v>
          </cell>
          <cell r="S602" t="str">
            <v>PRA</v>
          </cell>
          <cell r="U602" t="str">
            <v>2015-01-31</v>
          </cell>
          <cell r="V602">
            <v>148.47</v>
          </cell>
          <cell r="W602" t="str">
            <v>UTXECON201</v>
          </cell>
          <cell r="Y602" t="str">
            <v>LEGAL</v>
          </cell>
          <cell r="Z602" t="str">
            <v>DLO</v>
          </cell>
          <cell r="AB602" t="str">
            <v>ICB</v>
          </cell>
          <cell r="AC602" t="str">
            <v>ICB</v>
          </cell>
          <cell r="AE602" t="str">
            <v>211</v>
          </cell>
          <cell r="AG602" t="str">
            <v>0000131129</v>
          </cell>
        </row>
        <row r="603">
          <cell r="A603" t="str">
            <v>00682824</v>
          </cell>
          <cell r="B603" t="str">
            <v>9554261000</v>
          </cell>
          <cell r="C603" t="str">
            <v>ICB4TARGET0000000044</v>
          </cell>
          <cell r="D603">
            <v>2015</v>
          </cell>
          <cell r="E603">
            <v>6</v>
          </cell>
          <cell r="F603" t="str">
            <v>2015-06-30</v>
          </cell>
          <cell r="G603" t="str">
            <v>PRJ</v>
          </cell>
          <cell r="H603" t="str">
            <v>211</v>
          </cell>
          <cell r="I603" t="str">
            <v>211</v>
          </cell>
          <cell r="K603" t="str">
            <v>000001120</v>
          </cell>
          <cell r="L603" t="str">
            <v>4261000</v>
          </cell>
          <cell r="M603" t="str">
            <v>1113</v>
          </cell>
          <cell r="N603" t="str">
            <v>99920</v>
          </cell>
          <cell r="O603" t="str">
            <v>11404</v>
          </cell>
          <cell r="P603" t="str">
            <v>294</v>
          </cell>
          <cell r="Q603" t="str">
            <v>955</v>
          </cell>
          <cell r="R603" t="str">
            <v>INTERCO BILL W/O</v>
          </cell>
          <cell r="S603" t="str">
            <v>PRA</v>
          </cell>
          <cell r="U603" t="str">
            <v>2015-06-30</v>
          </cell>
          <cell r="V603">
            <v>297.22000000000003</v>
          </cell>
          <cell r="W603" t="str">
            <v>UTXECON201</v>
          </cell>
          <cell r="Y603" t="str">
            <v>LEGAL</v>
          </cell>
          <cell r="Z603" t="str">
            <v>DLO</v>
          </cell>
          <cell r="AB603" t="str">
            <v>ICB</v>
          </cell>
          <cell r="AC603" t="str">
            <v>ICB</v>
          </cell>
          <cell r="AE603" t="str">
            <v>211</v>
          </cell>
          <cell r="AG603" t="str">
            <v>0000286179</v>
          </cell>
        </row>
        <row r="604">
          <cell r="A604" t="str">
            <v>00659261</v>
          </cell>
          <cell r="B604" t="str">
            <v>9554261000</v>
          </cell>
          <cell r="C604" t="str">
            <v>ICB4TARGET0000000045</v>
          </cell>
          <cell r="D604">
            <v>2015</v>
          </cell>
          <cell r="E604">
            <v>1</v>
          </cell>
          <cell r="F604" t="str">
            <v>2015-01-31</v>
          </cell>
          <cell r="G604" t="str">
            <v>PRJ</v>
          </cell>
          <cell r="H604" t="str">
            <v>211</v>
          </cell>
          <cell r="I604" t="str">
            <v>211</v>
          </cell>
          <cell r="K604" t="str">
            <v>000001120</v>
          </cell>
          <cell r="L604" t="str">
            <v>4261000</v>
          </cell>
          <cell r="M604" t="str">
            <v>1113</v>
          </cell>
          <cell r="N604" t="str">
            <v>99920</v>
          </cell>
          <cell r="O604" t="str">
            <v>11404</v>
          </cell>
          <cell r="P604" t="str">
            <v>294</v>
          </cell>
          <cell r="Q604" t="str">
            <v>955</v>
          </cell>
          <cell r="R604" t="str">
            <v>INTERCO BILL W/O</v>
          </cell>
          <cell r="S604" t="str">
            <v>PRA</v>
          </cell>
          <cell r="U604" t="str">
            <v>2015-01-31</v>
          </cell>
          <cell r="V604">
            <v>237.55</v>
          </cell>
          <cell r="W604" t="str">
            <v>UTXECON201</v>
          </cell>
          <cell r="Y604" t="str">
            <v>LEGAL</v>
          </cell>
          <cell r="Z604" t="str">
            <v>DLO</v>
          </cell>
          <cell r="AB604" t="str">
            <v>ICB</v>
          </cell>
          <cell r="AC604" t="str">
            <v>ICB</v>
          </cell>
          <cell r="AE604" t="str">
            <v>211</v>
          </cell>
          <cell r="AG604" t="str">
            <v>0000135610</v>
          </cell>
        </row>
        <row r="605">
          <cell r="A605" t="str">
            <v>00659523</v>
          </cell>
          <cell r="B605" t="str">
            <v>9554261000</v>
          </cell>
          <cell r="C605" t="str">
            <v>ICB4TARGET0000000046</v>
          </cell>
          <cell r="D605">
            <v>2015</v>
          </cell>
          <cell r="E605">
            <v>1</v>
          </cell>
          <cell r="F605" t="str">
            <v>2015-01-31</v>
          </cell>
          <cell r="G605" t="str">
            <v>PRJ</v>
          </cell>
          <cell r="H605" t="str">
            <v>211</v>
          </cell>
          <cell r="I605" t="str">
            <v>211</v>
          </cell>
          <cell r="K605" t="str">
            <v>000001120</v>
          </cell>
          <cell r="L605" t="str">
            <v>4261000</v>
          </cell>
          <cell r="M605" t="str">
            <v>1113</v>
          </cell>
          <cell r="N605" t="str">
            <v>99920</v>
          </cell>
          <cell r="O605" t="str">
            <v>11404</v>
          </cell>
          <cell r="P605" t="str">
            <v>294</v>
          </cell>
          <cell r="Q605" t="str">
            <v>955</v>
          </cell>
          <cell r="R605" t="str">
            <v>INTERCO BILL W/O</v>
          </cell>
          <cell r="S605" t="str">
            <v>PRA</v>
          </cell>
          <cell r="U605" t="str">
            <v>2015-01-31</v>
          </cell>
          <cell r="V605">
            <v>118.77</v>
          </cell>
          <cell r="W605" t="str">
            <v>UTXECON201</v>
          </cell>
          <cell r="Y605" t="str">
            <v>LEGAL</v>
          </cell>
          <cell r="Z605" t="str">
            <v>DLO</v>
          </cell>
          <cell r="AB605" t="str">
            <v>ICB</v>
          </cell>
          <cell r="AC605" t="str">
            <v>ICB</v>
          </cell>
          <cell r="AE605" t="str">
            <v>211</v>
          </cell>
          <cell r="AG605" t="str">
            <v>0000135977</v>
          </cell>
        </row>
        <row r="606">
          <cell r="A606" t="str">
            <v>00659233</v>
          </cell>
          <cell r="B606" t="str">
            <v>9554261000</v>
          </cell>
          <cell r="C606" t="str">
            <v>ICB4TARGET0000000047</v>
          </cell>
          <cell r="D606">
            <v>2015</v>
          </cell>
          <cell r="E606">
            <v>1</v>
          </cell>
          <cell r="F606" t="str">
            <v>2015-01-31</v>
          </cell>
          <cell r="G606" t="str">
            <v>PRJ</v>
          </cell>
          <cell r="H606" t="str">
            <v>211</v>
          </cell>
          <cell r="I606" t="str">
            <v>211</v>
          </cell>
          <cell r="K606" t="str">
            <v>000001120</v>
          </cell>
          <cell r="L606" t="str">
            <v>4261000</v>
          </cell>
          <cell r="M606" t="str">
            <v>1113</v>
          </cell>
          <cell r="N606" t="str">
            <v>99920</v>
          </cell>
          <cell r="O606" t="str">
            <v>11404</v>
          </cell>
          <cell r="P606" t="str">
            <v>294</v>
          </cell>
          <cell r="Q606" t="str">
            <v>955</v>
          </cell>
          <cell r="R606" t="str">
            <v>INTERCO BILL W/O</v>
          </cell>
          <cell r="S606" t="str">
            <v>PRA</v>
          </cell>
          <cell r="U606" t="str">
            <v>2015-01-31</v>
          </cell>
          <cell r="V606">
            <v>890.81</v>
          </cell>
          <cell r="W606" t="str">
            <v>UTXECON201</v>
          </cell>
          <cell r="Y606" t="str">
            <v>LEGAL</v>
          </cell>
          <cell r="Z606" t="str">
            <v>DLO</v>
          </cell>
          <cell r="AB606" t="str">
            <v>ICB</v>
          </cell>
          <cell r="AC606" t="str">
            <v>ICB</v>
          </cell>
          <cell r="AE606" t="str">
            <v>211</v>
          </cell>
          <cell r="AG606" t="str">
            <v>0000137010</v>
          </cell>
        </row>
        <row r="607">
          <cell r="A607" t="str">
            <v>00659231</v>
          </cell>
          <cell r="B607" t="str">
            <v>9554261000</v>
          </cell>
          <cell r="C607" t="str">
            <v>ICB4TARGET0000000048</v>
          </cell>
          <cell r="D607">
            <v>2015</v>
          </cell>
          <cell r="E607">
            <v>1</v>
          </cell>
          <cell r="F607" t="str">
            <v>2015-01-31</v>
          </cell>
          <cell r="G607" t="str">
            <v>PRJ</v>
          </cell>
          <cell r="H607" t="str">
            <v>211</v>
          </cell>
          <cell r="I607" t="str">
            <v>211</v>
          </cell>
          <cell r="K607" t="str">
            <v>000001120</v>
          </cell>
          <cell r="L607" t="str">
            <v>4261000</v>
          </cell>
          <cell r="M607" t="str">
            <v>1113</v>
          </cell>
          <cell r="N607" t="str">
            <v>99920</v>
          </cell>
          <cell r="O607" t="str">
            <v>11404</v>
          </cell>
          <cell r="P607" t="str">
            <v>294</v>
          </cell>
          <cell r="Q607" t="str">
            <v>955</v>
          </cell>
          <cell r="R607" t="str">
            <v>INTERCO BILL W/O</v>
          </cell>
          <cell r="S607" t="str">
            <v>PRA</v>
          </cell>
          <cell r="U607" t="str">
            <v>2015-01-31</v>
          </cell>
          <cell r="V607">
            <v>356.32</v>
          </cell>
          <cell r="W607" t="str">
            <v>UTXECON201</v>
          </cell>
          <cell r="Y607" t="str">
            <v>LEGAL</v>
          </cell>
          <cell r="Z607" t="str">
            <v>DLO</v>
          </cell>
          <cell r="AB607" t="str">
            <v>ICB</v>
          </cell>
          <cell r="AC607" t="str">
            <v>ICB</v>
          </cell>
          <cell r="AE607" t="str">
            <v>211</v>
          </cell>
          <cell r="AG607" t="str">
            <v>0000140778</v>
          </cell>
        </row>
        <row r="608">
          <cell r="A608" t="str">
            <v>00659230</v>
          </cell>
          <cell r="B608" t="str">
            <v>9554261000</v>
          </cell>
          <cell r="C608" t="str">
            <v>ICB4TARGET0000000049</v>
          </cell>
          <cell r="D608">
            <v>2015</v>
          </cell>
          <cell r="E608">
            <v>1</v>
          </cell>
          <cell r="F608" t="str">
            <v>2015-01-31</v>
          </cell>
          <cell r="G608" t="str">
            <v>PRJ</v>
          </cell>
          <cell r="H608" t="str">
            <v>211</v>
          </cell>
          <cell r="I608" t="str">
            <v>211</v>
          </cell>
          <cell r="K608" t="str">
            <v>000001120</v>
          </cell>
          <cell r="L608" t="str">
            <v>4261000</v>
          </cell>
          <cell r="M608" t="str">
            <v>1113</v>
          </cell>
          <cell r="N608" t="str">
            <v>99920</v>
          </cell>
          <cell r="O608" t="str">
            <v>11404</v>
          </cell>
          <cell r="P608" t="str">
            <v>294</v>
          </cell>
          <cell r="Q608" t="str">
            <v>955</v>
          </cell>
          <cell r="R608" t="str">
            <v>INTERCO BILL W/O</v>
          </cell>
          <cell r="S608" t="str">
            <v>PRA</v>
          </cell>
          <cell r="U608" t="str">
            <v>2015-01-31</v>
          </cell>
          <cell r="V608">
            <v>296.94</v>
          </cell>
          <cell r="W608" t="str">
            <v>UTXECON201</v>
          </cell>
          <cell r="Y608" t="str">
            <v>LEGAL</v>
          </cell>
          <cell r="Z608" t="str">
            <v>DLO</v>
          </cell>
          <cell r="AB608" t="str">
            <v>ICB</v>
          </cell>
          <cell r="AC608" t="str">
            <v>ICB</v>
          </cell>
          <cell r="AE608" t="str">
            <v>211</v>
          </cell>
          <cell r="AG608" t="str">
            <v>0000163140</v>
          </cell>
        </row>
        <row r="609">
          <cell r="A609" t="str">
            <v>00659236</v>
          </cell>
          <cell r="B609" t="str">
            <v>9554261000</v>
          </cell>
          <cell r="C609" t="str">
            <v>ICB4TARGET0000000050</v>
          </cell>
          <cell r="D609">
            <v>2015</v>
          </cell>
          <cell r="E609">
            <v>1</v>
          </cell>
          <cell r="F609" t="str">
            <v>2015-01-31</v>
          </cell>
          <cell r="G609" t="str">
            <v>PRJ</v>
          </cell>
          <cell r="H609" t="str">
            <v>211</v>
          </cell>
          <cell r="I609" t="str">
            <v>211</v>
          </cell>
          <cell r="K609" t="str">
            <v>000001120</v>
          </cell>
          <cell r="L609" t="str">
            <v>4261000</v>
          </cell>
          <cell r="M609" t="str">
            <v>1113</v>
          </cell>
          <cell r="N609" t="str">
            <v>99920</v>
          </cell>
          <cell r="O609" t="str">
            <v>11404</v>
          </cell>
          <cell r="P609" t="str">
            <v>294</v>
          </cell>
          <cell r="Q609" t="str">
            <v>955</v>
          </cell>
          <cell r="R609" t="str">
            <v>INTERCO BILL W/O</v>
          </cell>
          <cell r="S609" t="str">
            <v>PRA</v>
          </cell>
          <cell r="U609" t="str">
            <v>2015-01-31</v>
          </cell>
          <cell r="V609">
            <v>237.55</v>
          </cell>
          <cell r="W609" t="str">
            <v>UTXECON201</v>
          </cell>
          <cell r="Y609" t="str">
            <v>LEGAL</v>
          </cell>
          <cell r="Z609" t="str">
            <v>DLO</v>
          </cell>
          <cell r="AB609" t="str">
            <v>ICB</v>
          </cell>
          <cell r="AC609" t="str">
            <v>ICB</v>
          </cell>
          <cell r="AE609" t="str">
            <v>211</v>
          </cell>
          <cell r="AG609" t="str">
            <v>0000199372</v>
          </cell>
        </row>
        <row r="610">
          <cell r="A610" t="str">
            <v>00658159</v>
          </cell>
          <cell r="B610" t="str">
            <v>9554261000</v>
          </cell>
          <cell r="C610" t="str">
            <v>ICB4TARGET0000000051</v>
          </cell>
          <cell r="D610">
            <v>2015</v>
          </cell>
          <cell r="E610">
            <v>1</v>
          </cell>
          <cell r="F610" t="str">
            <v>2015-01-31</v>
          </cell>
          <cell r="G610" t="str">
            <v>PRJ</v>
          </cell>
          <cell r="H610" t="str">
            <v>211</v>
          </cell>
          <cell r="I610" t="str">
            <v>211</v>
          </cell>
          <cell r="K610" t="str">
            <v>000001120</v>
          </cell>
          <cell r="L610" t="str">
            <v>4261000</v>
          </cell>
          <cell r="M610" t="str">
            <v>1113</v>
          </cell>
          <cell r="N610" t="str">
            <v>99920</v>
          </cell>
          <cell r="O610" t="str">
            <v>11404</v>
          </cell>
          <cell r="P610" t="str">
            <v>294</v>
          </cell>
          <cell r="Q610" t="str">
            <v>955</v>
          </cell>
          <cell r="R610" t="str">
            <v>INTERCO BILL W/O</v>
          </cell>
          <cell r="S610" t="str">
            <v>PRA</v>
          </cell>
          <cell r="U610" t="str">
            <v>2015-01-31</v>
          </cell>
          <cell r="V610">
            <v>178.16</v>
          </cell>
          <cell r="W610" t="str">
            <v>UTXECON201</v>
          </cell>
          <cell r="Y610" t="str">
            <v>LEGAL</v>
          </cell>
          <cell r="Z610" t="str">
            <v>DLO</v>
          </cell>
          <cell r="AB610" t="str">
            <v>ICB</v>
          </cell>
          <cell r="AC610" t="str">
            <v>ICB</v>
          </cell>
          <cell r="AE610" t="str">
            <v>211</v>
          </cell>
          <cell r="AG610" t="str">
            <v>0000200253</v>
          </cell>
        </row>
        <row r="611">
          <cell r="A611" t="str">
            <v>00658156</v>
          </cell>
          <cell r="B611" t="str">
            <v>9554261000</v>
          </cell>
          <cell r="C611" t="str">
            <v>ICB4TARGET0000000052</v>
          </cell>
          <cell r="D611">
            <v>2015</v>
          </cell>
          <cell r="E611">
            <v>1</v>
          </cell>
          <cell r="F611" t="str">
            <v>2015-01-31</v>
          </cell>
          <cell r="G611" t="str">
            <v>PRJ</v>
          </cell>
          <cell r="H611" t="str">
            <v>211</v>
          </cell>
          <cell r="I611" t="str">
            <v>211</v>
          </cell>
          <cell r="K611" t="str">
            <v>000001120</v>
          </cell>
          <cell r="L611" t="str">
            <v>4261000</v>
          </cell>
          <cell r="M611" t="str">
            <v>1113</v>
          </cell>
          <cell r="N611" t="str">
            <v>99920</v>
          </cell>
          <cell r="O611" t="str">
            <v>11404</v>
          </cell>
          <cell r="P611" t="str">
            <v>294</v>
          </cell>
          <cell r="Q611" t="str">
            <v>955</v>
          </cell>
          <cell r="R611" t="str">
            <v>INTERCO BILL W/O</v>
          </cell>
          <cell r="S611" t="str">
            <v>PRA</v>
          </cell>
          <cell r="U611" t="str">
            <v>2015-01-31</v>
          </cell>
          <cell r="V611">
            <v>475.1</v>
          </cell>
          <cell r="W611" t="str">
            <v>UTXECON201</v>
          </cell>
          <cell r="Y611" t="str">
            <v>LEGAL</v>
          </cell>
          <cell r="Z611" t="str">
            <v>DLO</v>
          </cell>
          <cell r="AB611" t="str">
            <v>ICB</v>
          </cell>
          <cell r="AC611" t="str">
            <v>ICB</v>
          </cell>
          <cell r="AE611" t="str">
            <v>211</v>
          </cell>
          <cell r="AG611" t="str">
            <v>0000209065</v>
          </cell>
        </row>
        <row r="612">
          <cell r="A612" t="str">
            <v>00659229</v>
          </cell>
          <cell r="B612" t="str">
            <v>9554261000</v>
          </cell>
          <cell r="C612" t="str">
            <v>ICB4TARGET0000000053</v>
          </cell>
          <cell r="D612">
            <v>2015</v>
          </cell>
          <cell r="E612">
            <v>1</v>
          </cell>
          <cell r="F612" t="str">
            <v>2015-01-31</v>
          </cell>
          <cell r="G612" t="str">
            <v>PRJ</v>
          </cell>
          <cell r="H612" t="str">
            <v>211</v>
          </cell>
          <cell r="I612" t="str">
            <v>211</v>
          </cell>
          <cell r="K612" t="str">
            <v>000001120</v>
          </cell>
          <cell r="L612" t="str">
            <v>4261000</v>
          </cell>
          <cell r="M612" t="str">
            <v>1113</v>
          </cell>
          <cell r="N612" t="str">
            <v>99920</v>
          </cell>
          <cell r="O612" t="str">
            <v>11404</v>
          </cell>
          <cell r="P612" t="str">
            <v>294</v>
          </cell>
          <cell r="Q612" t="str">
            <v>955</v>
          </cell>
          <cell r="R612" t="str">
            <v>INTERCO BILL W/O</v>
          </cell>
          <cell r="S612" t="str">
            <v>PRA</v>
          </cell>
          <cell r="U612" t="str">
            <v>2015-01-31</v>
          </cell>
          <cell r="V612">
            <v>296.94</v>
          </cell>
          <cell r="W612" t="str">
            <v>UTXECON201</v>
          </cell>
          <cell r="Y612" t="str">
            <v>LEGAL</v>
          </cell>
          <cell r="Z612" t="str">
            <v>DLO</v>
          </cell>
          <cell r="AB612" t="str">
            <v>ICB</v>
          </cell>
          <cell r="AC612" t="str">
            <v>ICB</v>
          </cell>
          <cell r="AE612" t="str">
            <v>211</v>
          </cell>
          <cell r="AG612" t="str">
            <v>0000240973</v>
          </cell>
        </row>
        <row r="613">
          <cell r="A613" t="str">
            <v>00657836</v>
          </cell>
          <cell r="B613" t="str">
            <v>9554261000</v>
          </cell>
          <cell r="C613" t="str">
            <v>ICB4TARGET0000000054</v>
          </cell>
          <cell r="D613">
            <v>2015</v>
          </cell>
          <cell r="E613">
            <v>1</v>
          </cell>
          <cell r="F613" t="str">
            <v>2015-01-31</v>
          </cell>
          <cell r="G613" t="str">
            <v>PRJ</v>
          </cell>
          <cell r="H613" t="str">
            <v>211</v>
          </cell>
          <cell r="I613" t="str">
            <v>211</v>
          </cell>
          <cell r="K613" t="str">
            <v>000001120</v>
          </cell>
          <cell r="L613" t="str">
            <v>4261000</v>
          </cell>
          <cell r="M613" t="str">
            <v>1113</v>
          </cell>
          <cell r="N613" t="str">
            <v>99920</v>
          </cell>
          <cell r="O613" t="str">
            <v>11404</v>
          </cell>
          <cell r="P613" t="str">
            <v>294</v>
          </cell>
          <cell r="Q613" t="str">
            <v>955</v>
          </cell>
          <cell r="R613" t="str">
            <v>INTERCO BILL W/O</v>
          </cell>
          <cell r="S613" t="str">
            <v>PRA</v>
          </cell>
          <cell r="U613" t="str">
            <v>2015-01-31</v>
          </cell>
          <cell r="V613">
            <v>890.81</v>
          </cell>
          <cell r="W613" t="str">
            <v>UTXECON201</v>
          </cell>
          <cell r="Y613" t="str">
            <v>LEGAL</v>
          </cell>
          <cell r="Z613" t="str">
            <v>DLO</v>
          </cell>
          <cell r="AB613" t="str">
            <v>ICB</v>
          </cell>
          <cell r="AC613" t="str">
            <v>ICB</v>
          </cell>
          <cell r="AE613" t="str">
            <v>211</v>
          </cell>
          <cell r="AG613" t="str">
            <v>0000291734</v>
          </cell>
        </row>
        <row r="614">
          <cell r="A614" t="str">
            <v>00658274</v>
          </cell>
          <cell r="B614" t="str">
            <v>9554261000</v>
          </cell>
          <cell r="C614" t="str">
            <v>ICB4TARGET0000000055</v>
          </cell>
          <cell r="D614">
            <v>2015</v>
          </cell>
          <cell r="E614">
            <v>1</v>
          </cell>
          <cell r="F614" t="str">
            <v>2015-01-31</v>
          </cell>
          <cell r="G614" t="str">
            <v>PRJ</v>
          </cell>
          <cell r="H614" t="str">
            <v>211</v>
          </cell>
          <cell r="I614" t="str">
            <v>211</v>
          </cell>
          <cell r="K614" t="str">
            <v>000001120</v>
          </cell>
          <cell r="L614" t="str">
            <v>4261000</v>
          </cell>
          <cell r="M614" t="str">
            <v>1113</v>
          </cell>
          <cell r="N614" t="str">
            <v>99920</v>
          </cell>
          <cell r="O614" t="str">
            <v>11404</v>
          </cell>
          <cell r="P614" t="str">
            <v>294</v>
          </cell>
          <cell r="Q614" t="str">
            <v>955</v>
          </cell>
          <cell r="R614" t="str">
            <v>INTERCO BILL W/O</v>
          </cell>
          <cell r="S614" t="str">
            <v>PRA</v>
          </cell>
          <cell r="U614" t="str">
            <v>2015-01-31</v>
          </cell>
          <cell r="V614">
            <v>712.65</v>
          </cell>
          <cell r="W614" t="str">
            <v>UTXECON201</v>
          </cell>
          <cell r="Y614" t="str">
            <v>LEGAL</v>
          </cell>
          <cell r="Z614" t="str">
            <v>DLO</v>
          </cell>
          <cell r="AB614" t="str">
            <v>ICB</v>
          </cell>
          <cell r="AC614" t="str">
            <v>ICB</v>
          </cell>
          <cell r="AE614" t="str">
            <v>211</v>
          </cell>
          <cell r="AG614" t="str">
            <v>0000291805</v>
          </cell>
        </row>
        <row r="615">
          <cell r="A615" t="str">
            <v>00659260</v>
          </cell>
          <cell r="B615" t="str">
            <v>9554261000</v>
          </cell>
          <cell r="C615" t="str">
            <v>ICB4TARGET0000000056</v>
          </cell>
          <cell r="D615">
            <v>2015</v>
          </cell>
          <cell r="E615">
            <v>1</v>
          </cell>
          <cell r="F615" t="str">
            <v>2015-01-31</v>
          </cell>
          <cell r="G615" t="str">
            <v>PRJ</v>
          </cell>
          <cell r="H615" t="str">
            <v>211</v>
          </cell>
          <cell r="I615" t="str">
            <v>211</v>
          </cell>
          <cell r="K615" t="str">
            <v>000001120</v>
          </cell>
          <cell r="L615" t="str">
            <v>4261000</v>
          </cell>
          <cell r="M615" t="str">
            <v>1113</v>
          </cell>
          <cell r="N615" t="str">
            <v>99920</v>
          </cell>
          <cell r="O615" t="str">
            <v>11404</v>
          </cell>
          <cell r="P615" t="str">
            <v>294</v>
          </cell>
          <cell r="Q615" t="str">
            <v>955</v>
          </cell>
          <cell r="R615" t="str">
            <v>INTERCO BILL W/O</v>
          </cell>
          <cell r="S615" t="str">
            <v>PRA</v>
          </cell>
          <cell r="U615" t="str">
            <v>2015-01-31</v>
          </cell>
          <cell r="V615">
            <v>118.77</v>
          </cell>
          <cell r="W615" t="str">
            <v>UTXECON201</v>
          </cell>
          <cell r="Y615" t="str">
            <v>LEGAL</v>
          </cell>
          <cell r="Z615" t="str">
            <v>DLO</v>
          </cell>
          <cell r="AB615" t="str">
            <v>ICB</v>
          </cell>
          <cell r="AC615" t="str">
            <v>ICB</v>
          </cell>
          <cell r="AE615" t="str">
            <v>211</v>
          </cell>
          <cell r="AG615" t="str">
            <v>0000291895</v>
          </cell>
        </row>
        <row r="616">
          <cell r="A616" t="str">
            <v>00652573</v>
          </cell>
          <cell r="B616" t="str">
            <v>5104261000</v>
          </cell>
          <cell r="C616" t="str">
            <v>ICB4TARGET0000000075</v>
          </cell>
          <cell r="D616">
            <v>2014</v>
          </cell>
          <cell r="E616">
            <v>12</v>
          </cell>
          <cell r="F616" t="str">
            <v>2014-12-31</v>
          </cell>
          <cell r="G616" t="str">
            <v>PRJ</v>
          </cell>
          <cell r="H616" t="str">
            <v>211</v>
          </cell>
          <cell r="I616" t="str">
            <v>211</v>
          </cell>
          <cell r="K616" t="str">
            <v>000001120</v>
          </cell>
          <cell r="L616" t="str">
            <v>4261000</v>
          </cell>
          <cell r="M616" t="str">
            <v>1113</v>
          </cell>
          <cell r="N616" t="str">
            <v>99920</v>
          </cell>
          <cell r="O616" t="str">
            <v>11833</v>
          </cell>
          <cell r="P616" t="str">
            <v>294</v>
          </cell>
          <cell r="Q616" t="str">
            <v>510</v>
          </cell>
          <cell r="R616" t="str">
            <v>INTERCO BILL W/O</v>
          </cell>
          <cell r="S616" t="str">
            <v>PRA</v>
          </cell>
          <cell r="U616" t="str">
            <v>2014-12-31</v>
          </cell>
          <cell r="V616">
            <v>60.86</v>
          </cell>
          <cell r="W616" t="str">
            <v>UTXECON201</v>
          </cell>
          <cell r="Y616" t="str">
            <v>LEGAL</v>
          </cell>
          <cell r="Z616" t="str">
            <v>DLO</v>
          </cell>
          <cell r="AB616" t="str">
            <v>ICB</v>
          </cell>
          <cell r="AC616" t="str">
            <v>ICB</v>
          </cell>
          <cell r="AE616" t="str">
            <v>211</v>
          </cell>
          <cell r="AG616" t="str">
            <v>0000146747</v>
          </cell>
        </row>
        <row r="617">
          <cell r="A617" t="str">
            <v>00652901</v>
          </cell>
          <cell r="B617" t="str">
            <v>9554261000</v>
          </cell>
          <cell r="C617" t="str">
            <v>ICB4TARGET0000000076</v>
          </cell>
          <cell r="D617">
            <v>2014</v>
          </cell>
          <cell r="E617">
            <v>12</v>
          </cell>
          <cell r="F617" t="str">
            <v>2014-12-31</v>
          </cell>
          <cell r="G617" t="str">
            <v>PRJ</v>
          </cell>
          <cell r="H617" t="str">
            <v>211</v>
          </cell>
          <cell r="I617" t="str">
            <v>211</v>
          </cell>
          <cell r="K617" t="str">
            <v>000001120</v>
          </cell>
          <cell r="L617" t="str">
            <v>4261000</v>
          </cell>
          <cell r="M617" t="str">
            <v>1113</v>
          </cell>
          <cell r="N617" t="str">
            <v>99920</v>
          </cell>
          <cell r="O617" t="str">
            <v>11404</v>
          </cell>
          <cell r="P617" t="str">
            <v>294</v>
          </cell>
          <cell r="Q617" t="str">
            <v>955</v>
          </cell>
          <cell r="R617" t="str">
            <v>INTERCO BILL W/O</v>
          </cell>
          <cell r="S617" t="str">
            <v>PRA</v>
          </cell>
          <cell r="U617" t="str">
            <v>2014-12-31</v>
          </cell>
          <cell r="V617">
            <v>3042.99</v>
          </cell>
          <cell r="W617" t="str">
            <v>UTXECON201</v>
          </cell>
          <cell r="Y617" t="str">
            <v>LEGAL</v>
          </cell>
          <cell r="Z617" t="str">
            <v>DLO</v>
          </cell>
          <cell r="AB617" t="str">
            <v>ICB</v>
          </cell>
          <cell r="AC617" t="str">
            <v>ICB</v>
          </cell>
          <cell r="AE617" t="str">
            <v>211</v>
          </cell>
          <cell r="AG617" t="str">
            <v>0000009885</v>
          </cell>
        </row>
        <row r="618">
          <cell r="A618" t="str">
            <v>00651514</v>
          </cell>
          <cell r="B618" t="str">
            <v>9554261000</v>
          </cell>
          <cell r="C618" t="str">
            <v>ICB4TARGET0000000077</v>
          </cell>
          <cell r="D618">
            <v>2014</v>
          </cell>
          <cell r="E618">
            <v>12</v>
          </cell>
          <cell r="F618" t="str">
            <v>2014-12-31</v>
          </cell>
          <cell r="G618" t="str">
            <v>PRJ</v>
          </cell>
          <cell r="H618" t="str">
            <v>211</v>
          </cell>
          <cell r="I618" t="str">
            <v>211</v>
          </cell>
          <cell r="K618" t="str">
            <v>000001120</v>
          </cell>
          <cell r="L618" t="str">
            <v>4261000</v>
          </cell>
          <cell r="M618" t="str">
            <v>1113</v>
          </cell>
          <cell r="N618" t="str">
            <v>99920</v>
          </cell>
          <cell r="O618" t="str">
            <v>11404</v>
          </cell>
          <cell r="P618" t="str">
            <v>294</v>
          </cell>
          <cell r="Q618" t="str">
            <v>955</v>
          </cell>
          <cell r="R618" t="str">
            <v>INTERCO BILL W/O</v>
          </cell>
          <cell r="S618" t="str">
            <v>PRA</v>
          </cell>
          <cell r="U618" t="str">
            <v>2014-12-31</v>
          </cell>
          <cell r="V618">
            <v>1521.5</v>
          </cell>
          <cell r="W618" t="str">
            <v>UTXECON201</v>
          </cell>
          <cell r="Y618" t="str">
            <v>LEGAL</v>
          </cell>
          <cell r="Z618" t="str">
            <v>DLO</v>
          </cell>
          <cell r="AB618" t="str">
            <v>ICB</v>
          </cell>
          <cell r="AC618" t="str">
            <v>ICB</v>
          </cell>
          <cell r="AE618" t="str">
            <v>211</v>
          </cell>
          <cell r="AG618" t="str">
            <v>0000014384</v>
          </cell>
        </row>
        <row r="619">
          <cell r="A619" t="str">
            <v>00646306</v>
          </cell>
          <cell r="B619" t="str">
            <v>5104261000</v>
          </cell>
          <cell r="C619" t="str">
            <v>ICB4TARGET0000000077</v>
          </cell>
          <cell r="D619">
            <v>2014</v>
          </cell>
          <cell r="E619">
            <v>11</v>
          </cell>
          <cell r="F619" t="str">
            <v>2014-11-30</v>
          </cell>
          <cell r="G619" t="str">
            <v>PRJ</v>
          </cell>
          <cell r="H619" t="str">
            <v>211</v>
          </cell>
          <cell r="I619" t="str">
            <v>211</v>
          </cell>
          <cell r="K619" t="str">
            <v>000001120</v>
          </cell>
          <cell r="L619" t="str">
            <v>4261000</v>
          </cell>
          <cell r="M619" t="str">
            <v>1113</v>
          </cell>
          <cell r="N619" t="str">
            <v>99920</v>
          </cell>
          <cell r="O619" t="str">
            <v>13123</v>
          </cell>
          <cell r="P619" t="str">
            <v>294</v>
          </cell>
          <cell r="Q619" t="str">
            <v>510</v>
          </cell>
          <cell r="R619" t="str">
            <v>INTERCO BILL W/O</v>
          </cell>
          <cell r="S619" t="str">
            <v>PRA</v>
          </cell>
          <cell r="U619" t="str">
            <v>2014-11-30</v>
          </cell>
          <cell r="V619">
            <v>2556.11</v>
          </cell>
          <cell r="W619" t="str">
            <v>UTXECON201</v>
          </cell>
          <cell r="Y619" t="str">
            <v>LEGAL</v>
          </cell>
          <cell r="Z619" t="str">
            <v>DLO</v>
          </cell>
          <cell r="AB619" t="str">
            <v>ICB</v>
          </cell>
          <cell r="AC619" t="str">
            <v>ICB</v>
          </cell>
          <cell r="AE619" t="str">
            <v>211</v>
          </cell>
          <cell r="AG619" t="str">
            <v>0000146747</v>
          </cell>
        </row>
        <row r="620">
          <cell r="A620" t="str">
            <v>00647380</v>
          </cell>
          <cell r="B620" t="str">
            <v>9554261000</v>
          </cell>
          <cell r="C620" t="str">
            <v>ICB4TARGET0000000078</v>
          </cell>
          <cell r="D620">
            <v>2014</v>
          </cell>
          <cell r="E620">
            <v>11</v>
          </cell>
          <cell r="F620" t="str">
            <v>2014-11-30</v>
          </cell>
          <cell r="G620" t="str">
            <v>PRJ</v>
          </cell>
          <cell r="H620" t="str">
            <v>211</v>
          </cell>
          <cell r="I620" t="str">
            <v>211</v>
          </cell>
          <cell r="K620" t="str">
            <v>000001120</v>
          </cell>
          <cell r="L620" t="str">
            <v>4261000</v>
          </cell>
          <cell r="M620" t="str">
            <v>1113</v>
          </cell>
          <cell r="N620" t="str">
            <v>99920</v>
          </cell>
          <cell r="O620" t="str">
            <v>11404</v>
          </cell>
          <cell r="P620" t="str">
            <v>294</v>
          </cell>
          <cell r="Q620" t="str">
            <v>955</v>
          </cell>
          <cell r="R620" t="str">
            <v>INTERCO BILL W/O</v>
          </cell>
          <cell r="S620" t="str">
            <v>PRA</v>
          </cell>
          <cell r="U620" t="str">
            <v>2014-11-30</v>
          </cell>
          <cell r="V620">
            <v>3042.99</v>
          </cell>
          <cell r="W620" t="str">
            <v>UTXECON201</v>
          </cell>
          <cell r="Y620" t="str">
            <v>LEGAL</v>
          </cell>
          <cell r="Z620" t="str">
            <v>DLO</v>
          </cell>
          <cell r="AB620" t="str">
            <v>ICB</v>
          </cell>
          <cell r="AC620" t="str">
            <v>ICB</v>
          </cell>
          <cell r="AE620" t="str">
            <v>211</v>
          </cell>
          <cell r="AG620" t="str">
            <v>0000009885</v>
          </cell>
        </row>
        <row r="621">
          <cell r="A621" t="str">
            <v>00651444</v>
          </cell>
          <cell r="B621" t="str">
            <v>9554261000</v>
          </cell>
          <cell r="C621" t="str">
            <v>ICB4TARGET0000000078</v>
          </cell>
          <cell r="D621">
            <v>2014</v>
          </cell>
          <cell r="E621">
            <v>12</v>
          </cell>
          <cell r="F621" t="str">
            <v>2014-12-31</v>
          </cell>
          <cell r="G621" t="str">
            <v>PRJ</v>
          </cell>
          <cell r="H621" t="str">
            <v>211</v>
          </cell>
          <cell r="I621" t="str">
            <v>211</v>
          </cell>
          <cell r="K621" t="str">
            <v>000001120</v>
          </cell>
          <cell r="L621" t="str">
            <v>4261000</v>
          </cell>
          <cell r="M621" t="str">
            <v>1113</v>
          </cell>
          <cell r="N621" t="str">
            <v>99920</v>
          </cell>
          <cell r="O621" t="str">
            <v>11404</v>
          </cell>
          <cell r="P621" t="str">
            <v>294</v>
          </cell>
          <cell r="Q621" t="str">
            <v>955</v>
          </cell>
          <cell r="R621" t="str">
            <v>INTERCO BILL W/O</v>
          </cell>
          <cell r="S621" t="str">
            <v>PRA</v>
          </cell>
          <cell r="U621" t="str">
            <v>2014-12-31</v>
          </cell>
          <cell r="V621">
            <v>1217.2</v>
          </cell>
          <cell r="W621" t="str">
            <v>UTXECON201</v>
          </cell>
          <cell r="Y621" t="str">
            <v>LEGAL</v>
          </cell>
          <cell r="Z621" t="str">
            <v>DLO</v>
          </cell>
          <cell r="AB621" t="str">
            <v>ICB</v>
          </cell>
          <cell r="AC621" t="str">
            <v>ICB</v>
          </cell>
          <cell r="AE621" t="str">
            <v>211</v>
          </cell>
          <cell r="AG621" t="str">
            <v>0000014464</v>
          </cell>
        </row>
        <row r="622">
          <cell r="A622" t="str">
            <v>00647253</v>
          </cell>
          <cell r="B622" t="str">
            <v>9554261000</v>
          </cell>
          <cell r="C622" t="str">
            <v>ICB4TARGET0000000079</v>
          </cell>
          <cell r="D622">
            <v>2014</v>
          </cell>
          <cell r="E622">
            <v>11</v>
          </cell>
          <cell r="F622" t="str">
            <v>2014-11-30</v>
          </cell>
          <cell r="G622" t="str">
            <v>PRJ</v>
          </cell>
          <cell r="H622" t="str">
            <v>211</v>
          </cell>
          <cell r="I622" t="str">
            <v>211</v>
          </cell>
          <cell r="K622" t="str">
            <v>000001120</v>
          </cell>
          <cell r="L622" t="str">
            <v>4261000</v>
          </cell>
          <cell r="M622" t="str">
            <v>1113</v>
          </cell>
          <cell r="N622" t="str">
            <v>99920</v>
          </cell>
          <cell r="O622" t="str">
            <v>11404</v>
          </cell>
          <cell r="P622" t="str">
            <v>294</v>
          </cell>
          <cell r="Q622" t="str">
            <v>955</v>
          </cell>
          <cell r="R622" t="str">
            <v>INTERCO BILL W/O</v>
          </cell>
          <cell r="S622" t="str">
            <v>PRA</v>
          </cell>
          <cell r="U622" t="str">
            <v>2014-11-30</v>
          </cell>
          <cell r="V622">
            <v>304.3</v>
          </cell>
          <cell r="W622" t="str">
            <v>UTXECON201</v>
          </cell>
          <cell r="Y622" t="str">
            <v>LEGAL</v>
          </cell>
          <cell r="Z622" t="str">
            <v>DLO</v>
          </cell>
          <cell r="AB622" t="str">
            <v>ICB</v>
          </cell>
          <cell r="AC622" t="str">
            <v>ICB</v>
          </cell>
          <cell r="AE622" t="str">
            <v>211</v>
          </cell>
          <cell r="AG622" t="str">
            <v>0000013355</v>
          </cell>
        </row>
        <row r="623">
          <cell r="A623" t="str">
            <v>00651647</v>
          </cell>
          <cell r="B623" t="str">
            <v>9554261000</v>
          </cell>
          <cell r="C623" t="str">
            <v>ICB4TARGET0000000079</v>
          </cell>
          <cell r="D623">
            <v>2014</v>
          </cell>
          <cell r="E623">
            <v>12</v>
          </cell>
          <cell r="F623" t="str">
            <v>2014-12-31</v>
          </cell>
          <cell r="G623" t="str">
            <v>PRJ</v>
          </cell>
          <cell r="H623" t="str">
            <v>211</v>
          </cell>
          <cell r="I623" t="str">
            <v>211</v>
          </cell>
          <cell r="K623" t="str">
            <v>000001120</v>
          </cell>
          <cell r="L623" t="str">
            <v>4261000</v>
          </cell>
          <cell r="M623" t="str">
            <v>1113</v>
          </cell>
          <cell r="N623" t="str">
            <v>99920</v>
          </cell>
          <cell r="O623" t="str">
            <v>11404</v>
          </cell>
          <cell r="P623" t="str">
            <v>294</v>
          </cell>
          <cell r="Q623" t="str">
            <v>955</v>
          </cell>
          <cell r="R623" t="str">
            <v>INTERCO BILL W/O</v>
          </cell>
          <cell r="S623" t="str">
            <v>PRA</v>
          </cell>
          <cell r="U623" t="str">
            <v>2014-12-31</v>
          </cell>
          <cell r="V623">
            <v>3042.99</v>
          </cell>
          <cell r="W623" t="str">
            <v>UTXECON201</v>
          </cell>
          <cell r="Y623" t="str">
            <v>LEGAL</v>
          </cell>
          <cell r="Z623" t="str">
            <v>DLO</v>
          </cell>
          <cell r="AB623" t="str">
            <v>ICB</v>
          </cell>
          <cell r="AC623" t="str">
            <v>ICB</v>
          </cell>
          <cell r="AE623" t="str">
            <v>211</v>
          </cell>
          <cell r="AG623" t="str">
            <v>0000097118</v>
          </cell>
        </row>
        <row r="624">
          <cell r="A624" t="str">
            <v>00648538</v>
          </cell>
          <cell r="B624" t="str">
            <v>9554261000</v>
          </cell>
          <cell r="C624" t="str">
            <v>ICB4TARGET0000000080</v>
          </cell>
          <cell r="D624">
            <v>2014</v>
          </cell>
          <cell r="E624">
            <v>11</v>
          </cell>
          <cell r="F624" t="str">
            <v>2014-11-30</v>
          </cell>
          <cell r="G624" t="str">
            <v>PRJ</v>
          </cell>
          <cell r="H624" t="str">
            <v>211</v>
          </cell>
          <cell r="I624" t="str">
            <v>211</v>
          </cell>
          <cell r="K624" t="str">
            <v>000001120</v>
          </cell>
          <cell r="L624" t="str">
            <v>4261000</v>
          </cell>
          <cell r="M624" t="str">
            <v>1113</v>
          </cell>
          <cell r="N624" t="str">
            <v>99920</v>
          </cell>
          <cell r="O624" t="str">
            <v>11404</v>
          </cell>
          <cell r="P624" t="str">
            <v>294</v>
          </cell>
          <cell r="Q624" t="str">
            <v>955</v>
          </cell>
          <cell r="R624" t="str">
            <v>INTERCO BILL W/O</v>
          </cell>
          <cell r="S624" t="str">
            <v>PRA</v>
          </cell>
          <cell r="U624" t="str">
            <v>2014-11-30</v>
          </cell>
          <cell r="V624">
            <v>279.95999999999998</v>
          </cell>
          <cell r="W624" t="str">
            <v>UTXECON201</v>
          </cell>
          <cell r="Y624" t="str">
            <v>LEGAL</v>
          </cell>
          <cell r="Z624" t="str">
            <v>DLO</v>
          </cell>
          <cell r="AB624" t="str">
            <v>ICB</v>
          </cell>
          <cell r="AC624" t="str">
            <v>ICB</v>
          </cell>
          <cell r="AE624" t="str">
            <v>211</v>
          </cell>
          <cell r="AG624" t="str">
            <v>0000052445</v>
          </cell>
        </row>
        <row r="625">
          <cell r="A625" t="str">
            <v>00651649</v>
          </cell>
          <cell r="B625" t="str">
            <v>9554261000</v>
          </cell>
          <cell r="C625" t="str">
            <v>ICB4TARGET0000000080</v>
          </cell>
          <cell r="D625">
            <v>2014</v>
          </cell>
          <cell r="E625">
            <v>12</v>
          </cell>
          <cell r="F625" t="str">
            <v>2014-12-31</v>
          </cell>
          <cell r="G625" t="str">
            <v>PRJ</v>
          </cell>
          <cell r="H625" t="str">
            <v>211</v>
          </cell>
          <cell r="I625" t="str">
            <v>211</v>
          </cell>
          <cell r="K625" t="str">
            <v>000001120</v>
          </cell>
          <cell r="L625" t="str">
            <v>4261000</v>
          </cell>
          <cell r="M625" t="str">
            <v>1113</v>
          </cell>
          <cell r="N625" t="str">
            <v>99920</v>
          </cell>
          <cell r="O625" t="str">
            <v>11404</v>
          </cell>
          <cell r="P625" t="str">
            <v>294</v>
          </cell>
          <cell r="Q625" t="str">
            <v>955</v>
          </cell>
          <cell r="R625" t="str">
            <v>INTERCO BILL W/O</v>
          </cell>
          <cell r="S625" t="str">
            <v>PRA</v>
          </cell>
          <cell r="U625" t="str">
            <v>2014-12-31</v>
          </cell>
          <cell r="V625">
            <v>912.9</v>
          </cell>
          <cell r="W625" t="str">
            <v>UTXECON201</v>
          </cell>
          <cell r="Y625" t="str">
            <v>LEGAL</v>
          </cell>
          <cell r="Z625" t="str">
            <v>DLO</v>
          </cell>
          <cell r="AB625" t="str">
            <v>ICB</v>
          </cell>
          <cell r="AC625" t="str">
            <v>ICB</v>
          </cell>
          <cell r="AE625" t="str">
            <v>211</v>
          </cell>
          <cell r="AG625" t="str">
            <v>0000099469</v>
          </cell>
        </row>
        <row r="626">
          <cell r="A626" t="str">
            <v>00647447</v>
          </cell>
          <cell r="B626" t="str">
            <v>9554261000</v>
          </cell>
          <cell r="C626" t="str">
            <v>ICB4TARGET0000000081</v>
          </cell>
          <cell r="D626">
            <v>2014</v>
          </cell>
          <cell r="E626">
            <v>11</v>
          </cell>
          <cell r="F626" t="str">
            <v>2014-11-30</v>
          </cell>
          <cell r="G626" t="str">
            <v>PRJ</v>
          </cell>
          <cell r="H626" t="str">
            <v>211</v>
          </cell>
          <cell r="I626" t="str">
            <v>211</v>
          </cell>
          <cell r="K626" t="str">
            <v>000001120</v>
          </cell>
          <cell r="L626" t="str">
            <v>4261000</v>
          </cell>
          <cell r="M626" t="str">
            <v>1113</v>
          </cell>
          <cell r="N626" t="str">
            <v>99920</v>
          </cell>
          <cell r="O626" t="str">
            <v>11404</v>
          </cell>
          <cell r="P626" t="str">
            <v>294</v>
          </cell>
          <cell r="Q626" t="str">
            <v>955</v>
          </cell>
          <cell r="R626" t="str">
            <v>INTERCO BILL W/O</v>
          </cell>
          <cell r="S626" t="str">
            <v>PRA</v>
          </cell>
          <cell r="U626" t="str">
            <v>2014-11-30</v>
          </cell>
          <cell r="V626">
            <v>608.6</v>
          </cell>
          <cell r="W626" t="str">
            <v>UTXECON201</v>
          </cell>
          <cell r="Y626" t="str">
            <v>LEGAL</v>
          </cell>
          <cell r="Z626" t="str">
            <v>DLO</v>
          </cell>
          <cell r="AB626" t="str">
            <v>ICB</v>
          </cell>
          <cell r="AC626" t="str">
            <v>ICB</v>
          </cell>
          <cell r="AE626" t="str">
            <v>211</v>
          </cell>
          <cell r="AG626" t="str">
            <v>0000073558</v>
          </cell>
        </row>
        <row r="627">
          <cell r="A627" t="str">
            <v>00651192</v>
          </cell>
          <cell r="B627" t="str">
            <v>9554261000</v>
          </cell>
          <cell r="C627" t="str">
            <v>ICB4TARGET0000000081</v>
          </cell>
          <cell r="D627">
            <v>2014</v>
          </cell>
          <cell r="E627">
            <v>12</v>
          </cell>
          <cell r="F627" t="str">
            <v>2014-12-31</v>
          </cell>
          <cell r="G627" t="str">
            <v>PRJ</v>
          </cell>
          <cell r="H627" t="str">
            <v>211</v>
          </cell>
          <cell r="I627" t="str">
            <v>211</v>
          </cell>
          <cell r="K627" t="str">
            <v>000001120</v>
          </cell>
          <cell r="L627" t="str">
            <v>4261000</v>
          </cell>
          <cell r="M627" t="str">
            <v>1113</v>
          </cell>
          <cell r="N627" t="str">
            <v>99920</v>
          </cell>
          <cell r="O627" t="str">
            <v>11404</v>
          </cell>
          <cell r="P627" t="str">
            <v>294</v>
          </cell>
          <cell r="Q627" t="str">
            <v>955</v>
          </cell>
          <cell r="R627" t="str">
            <v>INTERCO BILL W/O</v>
          </cell>
          <cell r="S627" t="str">
            <v>PRA</v>
          </cell>
          <cell r="U627" t="str">
            <v>2014-12-31</v>
          </cell>
          <cell r="V627">
            <v>304.3</v>
          </cell>
          <cell r="W627" t="str">
            <v>UTXECON201</v>
          </cell>
          <cell r="Y627" t="str">
            <v>LEGAL</v>
          </cell>
          <cell r="Z627" t="str">
            <v>DLO</v>
          </cell>
          <cell r="AB627" t="str">
            <v>ICB</v>
          </cell>
          <cell r="AC627" t="str">
            <v>ICB</v>
          </cell>
          <cell r="AE627" t="str">
            <v>211</v>
          </cell>
          <cell r="AG627" t="str">
            <v>0000101376</v>
          </cell>
        </row>
        <row r="628">
          <cell r="A628" t="str">
            <v>00640321</v>
          </cell>
          <cell r="B628" t="str">
            <v>9554261000</v>
          </cell>
          <cell r="C628" t="str">
            <v>ICB4TARGET0000000082</v>
          </cell>
          <cell r="D628">
            <v>2014</v>
          </cell>
          <cell r="E628">
            <v>10</v>
          </cell>
          <cell r="F628" t="str">
            <v>2014-10-31</v>
          </cell>
          <cell r="G628" t="str">
            <v>PRJ</v>
          </cell>
          <cell r="H628" t="str">
            <v>211</v>
          </cell>
          <cell r="I628" t="str">
            <v>211</v>
          </cell>
          <cell r="K628" t="str">
            <v>000001120</v>
          </cell>
          <cell r="L628" t="str">
            <v>4261000</v>
          </cell>
          <cell r="M628" t="str">
            <v>1113</v>
          </cell>
          <cell r="N628" t="str">
            <v>99920</v>
          </cell>
          <cell r="O628" t="str">
            <v>11404</v>
          </cell>
          <cell r="P628" t="str">
            <v>294</v>
          </cell>
          <cell r="Q628" t="str">
            <v>955</v>
          </cell>
          <cell r="R628" t="str">
            <v>INTERCO BILL W/O</v>
          </cell>
          <cell r="S628" t="str">
            <v>PRA</v>
          </cell>
          <cell r="U628" t="str">
            <v>2014-10-31</v>
          </cell>
          <cell r="V628">
            <v>152.15</v>
          </cell>
          <cell r="W628" t="str">
            <v>UTXECON201</v>
          </cell>
          <cell r="Y628" t="str">
            <v>LEGAL</v>
          </cell>
          <cell r="Z628" t="str">
            <v>DLO</v>
          </cell>
          <cell r="AB628" t="str">
            <v>ICB</v>
          </cell>
          <cell r="AC628" t="str">
            <v>ICB</v>
          </cell>
          <cell r="AE628" t="str">
            <v>211</v>
          </cell>
          <cell r="AG628" t="str">
            <v>0000035634</v>
          </cell>
        </row>
        <row r="629">
          <cell r="A629" t="str">
            <v>00644563</v>
          </cell>
          <cell r="B629" t="str">
            <v>9554261000</v>
          </cell>
          <cell r="C629" t="str">
            <v>ICB4TARGET0000000082</v>
          </cell>
          <cell r="D629">
            <v>2014</v>
          </cell>
          <cell r="E629">
            <v>11</v>
          </cell>
          <cell r="F629" t="str">
            <v>2014-11-30</v>
          </cell>
          <cell r="G629" t="str">
            <v>PRJ</v>
          </cell>
          <cell r="H629" t="str">
            <v>211</v>
          </cell>
          <cell r="I629" t="str">
            <v>211</v>
          </cell>
          <cell r="K629" t="str">
            <v>000001120</v>
          </cell>
          <cell r="L629" t="str">
            <v>4261000</v>
          </cell>
          <cell r="M629" t="str">
            <v>1113</v>
          </cell>
          <cell r="N629" t="str">
            <v>99920</v>
          </cell>
          <cell r="O629" t="str">
            <v>11404</v>
          </cell>
          <cell r="P629" t="str">
            <v>294</v>
          </cell>
          <cell r="Q629" t="str">
            <v>955</v>
          </cell>
          <cell r="R629" t="str">
            <v>INTERCO BILL W/O</v>
          </cell>
          <cell r="S629" t="str">
            <v>PRA</v>
          </cell>
          <cell r="U629" t="str">
            <v>2014-11-30</v>
          </cell>
          <cell r="V629">
            <v>6313.6</v>
          </cell>
          <cell r="W629" t="str">
            <v>UTXECON201</v>
          </cell>
          <cell r="Y629" t="str">
            <v>LEGAL</v>
          </cell>
          <cell r="Z629" t="str">
            <v>DLO</v>
          </cell>
          <cell r="AB629" t="str">
            <v>ICB</v>
          </cell>
          <cell r="AC629" t="str">
            <v>ICB</v>
          </cell>
          <cell r="AE629" t="str">
            <v>211</v>
          </cell>
          <cell r="AG629" t="str">
            <v>0000093544</v>
          </cell>
        </row>
        <row r="630">
          <cell r="A630" t="str">
            <v>00651196</v>
          </cell>
          <cell r="B630" t="str">
            <v>9554261000</v>
          </cell>
          <cell r="C630" t="str">
            <v>ICB4TARGET0000000082</v>
          </cell>
          <cell r="D630">
            <v>2014</v>
          </cell>
          <cell r="E630">
            <v>12</v>
          </cell>
          <cell r="F630" t="str">
            <v>2014-12-31</v>
          </cell>
          <cell r="G630" t="str">
            <v>PRJ</v>
          </cell>
          <cell r="H630" t="str">
            <v>211</v>
          </cell>
          <cell r="I630" t="str">
            <v>211</v>
          </cell>
          <cell r="K630" t="str">
            <v>000001120</v>
          </cell>
          <cell r="L630" t="str">
            <v>4261000</v>
          </cell>
          <cell r="M630" t="str">
            <v>1113</v>
          </cell>
          <cell r="N630" t="str">
            <v>99920</v>
          </cell>
          <cell r="O630" t="str">
            <v>12397</v>
          </cell>
          <cell r="P630" t="str">
            <v>294</v>
          </cell>
          <cell r="Q630" t="str">
            <v>955</v>
          </cell>
          <cell r="R630" t="str">
            <v>INTERCO BILL W/O</v>
          </cell>
          <cell r="S630" t="str">
            <v>PRA</v>
          </cell>
          <cell r="U630" t="str">
            <v>2014-12-31</v>
          </cell>
          <cell r="V630">
            <v>15214.96</v>
          </cell>
          <cell r="W630" t="str">
            <v>UTXECON201</v>
          </cell>
          <cell r="Y630" t="str">
            <v>LEGAL</v>
          </cell>
          <cell r="Z630" t="str">
            <v>DLO</v>
          </cell>
          <cell r="AB630" t="str">
            <v>ICB</v>
          </cell>
          <cell r="AC630" t="str">
            <v>ICB</v>
          </cell>
          <cell r="AE630" t="str">
            <v>211</v>
          </cell>
          <cell r="AG630" t="str">
            <v>0000101435</v>
          </cell>
        </row>
        <row r="631">
          <cell r="A631" t="str">
            <v>00640322</v>
          </cell>
          <cell r="B631" t="str">
            <v>9554261000</v>
          </cell>
          <cell r="C631" t="str">
            <v>ICB4TARGET0000000083</v>
          </cell>
          <cell r="D631">
            <v>2014</v>
          </cell>
          <cell r="E631">
            <v>10</v>
          </cell>
          <cell r="F631" t="str">
            <v>2014-10-31</v>
          </cell>
          <cell r="G631" t="str">
            <v>PRJ</v>
          </cell>
          <cell r="H631" t="str">
            <v>211</v>
          </cell>
          <cell r="I631" t="str">
            <v>211</v>
          </cell>
          <cell r="K631" t="str">
            <v>000001120</v>
          </cell>
          <cell r="L631" t="str">
            <v>4261000</v>
          </cell>
          <cell r="M631" t="str">
            <v>1113</v>
          </cell>
          <cell r="N631" t="str">
            <v>99920</v>
          </cell>
          <cell r="O631" t="str">
            <v>11404</v>
          </cell>
          <cell r="P631" t="str">
            <v>294</v>
          </cell>
          <cell r="Q631" t="str">
            <v>955</v>
          </cell>
          <cell r="R631" t="str">
            <v>INTERCO BILL W/O</v>
          </cell>
          <cell r="S631" t="str">
            <v>PRA</v>
          </cell>
          <cell r="U631" t="str">
            <v>2014-10-31</v>
          </cell>
          <cell r="V631">
            <v>182.58</v>
          </cell>
          <cell r="W631" t="str">
            <v>UTXECON201</v>
          </cell>
          <cell r="Y631" t="str">
            <v>LEGAL</v>
          </cell>
          <cell r="Z631" t="str">
            <v>DLO</v>
          </cell>
          <cell r="AB631" t="str">
            <v>ICB</v>
          </cell>
          <cell r="AC631" t="str">
            <v>ICB</v>
          </cell>
          <cell r="AE631" t="str">
            <v>211</v>
          </cell>
          <cell r="AG631" t="str">
            <v>0000093544</v>
          </cell>
        </row>
        <row r="632">
          <cell r="A632" t="str">
            <v>00648202</v>
          </cell>
          <cell r="B632" t="str">
            <v>9554261000</v>
          </cell>
          <cell r="C632" t="str">
            <v>ICB4TARGET0000000083</v>
          </cell>
          <cell r="D632">
            <v>2014</v>
          </cell>
          <cell r="E632">
            <v>11</v>
          </cell>
          <cell r="F632" t="str">
            <v>2014-11-30</v>
          </cell>
          <cell r="G632" t="str">
            <v>PRJ</v>
          </cell>
          <cell r="H632" t="str">
            <v>211</v>
          </cell>
          <cell r="I632" t="str">
            <v>211</v>
          </cell>
          <cell r="K632" t="str">
            <v>000001120</v>
          </cell>
          <cell r="L632" t="str">
            <v>4261000</v>
          </cell>
          <cell r="M632" t="str">
            <v>1113</v>
          </cell>
          <cell r="N632" t="str">
            <v>99920</v>
          </cell>
          <cell r="O632" t="str">
            <v>11404</v>
          </cell>
          <cell r="P632" t="str">
            <v>294</v>
          </cell>
          <cell r="Q632" t="str">
            <v>955</v>
          </cell>
          <cell r="R632" t="str">
            <v>INTERCO BILL W/O</v>
          </cell>
          <cell r="S632" t="str">
            <v>PRA</v>
          </cell>
          <cell r="U632" t="str">
            <v>2014-11-30</v>
          </cell>
          <cell r="V632">
            <v>2130.09</v>
          </cell>
          <cell r="W632" t="str">
            <v>UTXECON201</v>
          </cell>
          <cell r="Y632" t="str">
            <v>LEGAL</v>
          </cell>
          <cell r="Z632" t="str">
            <v>DLO</v>
          </cell>
          <cell r="AB632" t="str">
            <v>ICB</v>
          </cell>
          <cell r="AC632" t="str">
            <v>ICB</v>
          </cell>
          <cell r="AE632" t="str">
            <v>211</v>
          </cell>
          <cell r="AG632" t="str">
            <v>0000093563</v>
          </cell>
        </row>
        <row r="633">
          <cell r="A633" t="str">
            <v>00651711</v>
          </cell>
          <cell r="B633" t="str">
            <v>9554261000</v>
          </cell>
          <cell r="C633" t="str">
            <v>ICB4TARGET0000000083</v>
          </cell>
          <cell r="D633">
            <v>2014</v>
          </cell>
          <cell r="E633">
            <v>12</v>
          </cell>
          <cell r="F633" t="str">
            <v>2014-12-31</v>
          </cell>
          <cell r="G633" t="str">
            <v>PRJ</v>
          </cell>
          <cell r="H633" t="str">
            <v>211</v>
          </cell>
          <cell r="I633" t="str">
            <v>211</v>
          </cell>
          <cell r="K633" t="str">
            <v>000001120</v>
          </cell>
          <cell r="L633" t="str">
            <v>4261000</v>
          </cell>
          <cell r="M633" t="str">
            <v>1113</v>
          </cell>
          <cell r="N633" t="str">
            <v>99920</v>
          </cell>
          <cell r="O633" t="str">
            <v>12494</v>
          </cell>
          <cell r="P633" t="str">
            <v>294</v>
          </cell>
          <cell r="Q633" t="str">
            <v>955</v>
          </cell>
          <cell r="R633" t="str">
            <v>INTERCO BILL W/O</v>
          </cell>
          <cell r="S633" t="str">
            <v>PRA</v>
          </cell>
          <cell r="U633" t="str">
            <v>2014-12-31</v>
          </cell>
          <cell r="V633">
            <v>152.15</v>
          </cell>
          <cell r="W633" t="str">
            <v>UTXECON201</v>
          </cell>
          <cell r="Y633" t="str">
            <v>LEGAL</v>
          </cell>
          <cell r="Z633" t="str">
            <v>DLO</v>
          </cell>
          <cell r="AB633" t="str">
            <v>ICB</v>
          </cell>
          <cell r="AC633" t="str">
            <v>ICB</v>
          </cell>
          <cell r="AE633" t="str">
            <v>211</v>
          </cell>
          <cell r="AG633" t="str">
            <v>0000101827</v>
          </cell>
        </row>
        <row r="634">
          <cell r="A634" t="str">
            <v>00643214</v>
          </cell>
          <cell r="B634" t="str">
            <v>9554261000</v>
          </cell>
          <cell r="C634" t="str">
            <v>ICB4TARGET0000000084</v>
          </cell>
          <cell r="D634">
            <v>2014</v>
          </cell>
          <cell r="E634">
            <v>10</v>
          </cell>
          <cell r="F634" t="str">
            <v>2014-10-31</v>
          </cell>
          <cell r="G634" t="str">
            <v>PRJ</v>
          </cell>
          <cell r="H634" t="str">
            <v>211</v>
          </cell>
          <cell r="I634" t="str">
            <v>211</v>
          </cell>
          <cell r="K634" t="str">
            <v>000001120</v>
          </cell>
          <cell r="L634" t="str">
            <v>4261000</v>
          </cell>
          <cell r="M634" t="str">
            <v>1113</v>
          </cell>
          <cell r="N634" t="str">
            <v>99920</v>
          </cell>
          <cell r="O634" t="str">
            <v>11404</v>
          </cell>
          <cell r="P634" t="str">
            <v>294</v>
          </cell>
          <cell r="Q634" t="str">
            <v>955</v>
          </cell>
          <cell r="R634" t="str">
            <v>INTERCO BILL W/O</v>
          </cell>
          <cell r="S634" t="str">
            <v>PRA</v>
          </cell>
          <cell r="U634" t="str">
            <v>2014-10-31</v>
          </cell>
          <cell r="V634">
            <v>365.16</v>
          </cell>
          <cell r="W634" t="str">
            <v>UTXECON201</v>
          </cell>
          <cell r="Y634" t="str">
            <v>LEGAL</v>
          </cell>
          <cell r="Z634" t="str">
            <v>DLO</v>
          </cell>
          <cell r="AB634" t="str">
            <v>ICB</v>
          </cell>
          <cell r="AC634" t="str">
            <v>ICB</v>
          </cell>
          <cell r="AE634" t="str">
            <v>211</v>
          </cell>
          <cell r="AG634" t="str">
            <v>0000100764</v>
          </cell>
        </row>
        <row r="635">
          <cell r="A635" t="str">
            <v>00644367</v>
          </cell>
          <cell r="B635" t="str">
            <v>9554261000</v>
          </cell>
          <cell r="C635" t="str">
            <v>ICB4TARGET0000000084</v>
          </cell>
          <cell r="D635">
            <v>2014</v>
          </cell>
          <cell r="E635">
            <v>11</v>
          </cell>
          <cell r="F635" t="str">
            <v>2014-11-30</v>
          </cell>
          <cell r="G635" t="str">
            <v>PRJ</v>
          </cell>
          <cell r="H635" t="str">
            <v>211</v>
          </cell>
          <cell r="I635" t="str">
            <v>211</v>
          </cell>
          <cell r="K635" t="str">
            <v>000001120</v>
          </cell>
          <cell r="L635" t="str">
            <v>4261000</v>
          </cell>
          <cell r="M635" t="str">
            <v>1113</v>
          </cell>
          <cell r="N635" t="str">
            <v>99920</v>
          </cell>
          <cell r="O635" t="str">
            <v>11404</v>
          </cell>
          <cell r="P635" t="str">
            <v>294</v>
          </cell>
          <cell r="Q635" t="str">
            <v>955</v>
          </cell>
          <cell r="R635" t="str">
            <v>INTERCO BILL W/O</v>
          </cell>
          <cell r="S635" t="str">
            <v>PRA</v>
          </cell>
          <cell r="U635" t="str">
            <v>2014-11-30</v>
          </cell>
          <cell r="V635">
            <v>608.6</v>
          </cell>
          <cell r="W635" t="str">
            <v>UTXECON201</v>
          </cell>
          <cell r="Y635" t="str">
            <v>LEGAL</v>
          </cell>
          <cell r="Z635" t="str">
            <v>DLO</v>
          </cell>
          <cell r="AB635" t="str">
            <v>ICB</v>
          </cell>
          <cell r="AC635" t="str">
            <v>ICB</v>
          </cell>
          <cell r="AE635" t="str">
            <v>211</v>
          </cell>
          <cell r="AG635" t="str">
            <v>0000097349</v>
          </cell>
        </row>
        <row r="636">
          <cell r="A636" t="str">
            <v>00647721</v>
          </cell>
          <cell r="B636" t="str">
            <v>9554261000</v>
          </cell>
          <cell r="C636" t="str">
            <v>ICB4TARGET0000000084</v>
          </cell>
          <cell r="D636">
            <v>2014</v>
          </cell>
          <cell r="E636">
            <v>12</v>
          </cell>
          <cell r="F636" t="str">
            <v>2014-12-31</v>
          </cell>
          <cell r="G636" t="str">
            <v>PRJ</v>
          </cell>
          <cell r="H636" t="str">
            <v>211</v>
          </cell>
          <cell r="I636" t="str">
            <v>211</v>
          </cell>
          <cell r="K636" t="str">
            <v>000001120</v>
          </cell>
          <cell r="L636" t="str">
            <v>4261000</v>
          </cell>
          <cell r="M636" t="str">
            <v>1113</v>
          </cell>
          <cell r="N636" t="str">
            <v>99920</v>
          </cell>
          <cell r="O636" t="str">
            <v>11404</v>
          </cell>
          <cell r="P636" t="str">
            <v>294</v>
          </cell>
          <cell r="Q636" t="str">
            <v>955</v>
          </cell>
          <cell r="R636" t="str">
            <v>INTERCO BILL W/O</v>
          </cell>
          <cell r="S636" t="str">
            <v>PRA</v>
          </cell>
          <cell r="U636" t="str">
            <v>2014-12-31</v>
          </cell>
          <cell r="V636">
            <v>-912.9</v>
          </cell>
          <cell r="W636" t="str">
            <v>UTXECON201</v>
          </cell>
          <cell r="Y636" t="str">
            <v>LEGAL</v>
          </cell>
          <cell r="Z636" t="str">
            <v>DLO</v>
          </cell>
          <cell r="AB636" t="str">
            <v>ICB</v>
          </cell>
          <cell r="AC636" t="str">
            <v>ICB</v>
          </cell>
          <cell r="AE636" t="str">
            <v>211</v>
          </cell>
          <cell r="AG636" t="str">
            <v>0000101832</v>
          </cell>
        </row>
        <row r="637">
          <cell r="A637" t="str">
            <v>00640320</v>
          </cell>
          <cell r="B637" t="str">
            <v>9554261000</v>
          </cell>
          <cell r="C637" t="str">
            <v>ICB4TARGET0000000085</v>
          </cell>
          <cell r="D637">
            <v>2014</v>
          </cell>
          <cell r="E637">
            <v>10</v>
          </cell>
          <cell r="F637" t="str">
            <v>2014-10-31</v>
          </cell>
          <cell r="G637" t="str">
            <v>PRJ</v>
          </cell>
          <cell r="H637" t="str">
            <v>211</v>
          </cell>
          <cell r="I637" t="str">
            <v>211</v>
          </cell>
          <cell r="K637" t="str">
            <v>000001120</v>
          </cell>
          <cell r="L637" t="str">
            <v>4261000</v>
          </cell>
          <cell r="M637" t="str">
            <v>1113</v>
          </cell>
          <cell r="N637" t="str">
            <v>99920</v>
          </cell>
          <cell r="O637" t="str">
            <v>11404</v>
          </cell>
          <cell r="P637" t="str">
            <v>294</v>
          </cell>
          <cell r="Q637" t="str">
            <v>955</v>
          </cell>
          <cell r="R637" t="str">
            <v>INTERCO BILL W/O</v>
          </cell>
          <cell r="S637" t="str">
            <v>PRA</v>
          </cell>
          <cell r="U637" t="str">
            <v>2014-10-31</v>
          </cell>
          <cell r="V637">
            <v>213.01</v>
          </cell>
          <cell r="W637" t="str">
            <v>UTXECON201</v>
          </cell>
          <cell r="Y637" t="str">
            <v>LEGAL</v>
          </cell>
          <cell r="Z637" t="str">
            <v>DLO</v>
          </cell>
          <cell r="AB637" t="str">
            <v>ICB</v>
          </cell>
          <cell r="AC637" t="str">
            <v>ICB</v>
          </cell>
          <cell r="AE637" t="str">
            <v>211</v>
          </cell>
          <cell r="AG637" t="str">
            <v>0000121145</v>
          </cell>
        </row>
        <row r="638">
          <cell r="A638" t="str">
            <v>00646382</v>
          </cell>
          <cell r="B638" t="str">
            <v>9554261000</v>
          </cell>
          <cell r="C638" t="str">
            <v>ICB4TARGET0000000085</v>
          </cell>
          <cell r="D638">
            <v>2014</v>
          </cell>
          <cell r="E638">
            <v>11</v>
          </cell>
          <cell r="F638" t="str">
            <v>2014-11-30</v>
          </cell>
          <cell r="G638" t="str">
            <v>PRJ</v>
          </cell>
          <cell r="H638" t="str">
            <v>211</v>
          </cell>
          <cell r="I638" t="str">
            <v>211</v>
          </cell>
          <cell r="K638" t="str">
            <v>000001120</v>
          </cell>
          <cell r="L638" t="str">
            <v>4261000</v>
          </cell>
          <cell r="M638" t="str">
            <v>1113</v>
          </cell>
          <cell r="N638" t="str">
            <v>99920</v>
          </cell>
          <cell r="O638" t="str">
            <v>11404</v>
          </cell>
          <cell r="P638" t="str">
            <v>294</v>
          </cell>
          <cell r="Q638" t="str">
            <v>955</v>
          </cell>
          <cell r="R638" t="str">
            <v>INTERCO BILL W/O</v>
          </cell>
          <cell r="S638" t="str">
            <v>PRA</v>
          </cell>
          <cell r="U638" t="str">
            <v>2014-11-30</v>
          </cell>
          <cell r="V638">
            <v>912.9</v>
          </cell>
          <cell r="W638" t="str">
            <v>UTXECON201</v>
          </cell>
          <cell r="Y638" t="str">
            <v>LEGAL</v>
          </cell>
          <cell r="Z638" t="str">
            <v>DLO</v>
          </cell>
          <cell r="AB638" t="str">
            <v>ICB</v>
          </cell>
          <cell r="AC638" t="str">
            <v>ICB</v>
          </cell>
          <cell r="AE638" t="str">
            <v>211</v>
          </cell>
          <cell r="AG638" t="str">
            <v>0000097349</v>
          </cell>
        </row>
        <row r="639">
          <cell r="A639" t="str">
            <v>00651190</v>
          </cell>
          <cell r="B639" t="str">
            <v>9554261000</v>
          </cell>
          <cell r="C639" t="str">
            <v>ICB4TARGET0000000085</v>
          </cell>
          <cell r="D639">
            <v>2014</v>
          </cell>
          <cell r="E639">
            <v>12</v>
          </cell>
          <cell r="F639" t="str">
            <v>2014-12-31</v>
          </cell>
          <cell r="G639" t="str">
            <v>PRJ</v>
          </cell>
          <cell r="H639" t="str">
            <v>211</v>
          </cell>
          <cell r="I639" t="str">
            <v>211</v>
          </cell>
          <cell r="K639" t="str">
            <v>000001120</v>
          </cell>
          <cell r="L639" t="str">
            <v>4261000</v>
          </cell>
          <cell r="M639" t="str">
            <v>1113</v>
          </cell>
          <cell r="N639" t="str">
            <v>99920</v>
          </cell>
          <cell r="O639" t="str">
            <v>11404</v>
          </cell>
          <cell r="P639" t="str">
            <v>294</v>
          </cell>
          <cell r="Q639" t="str">
            <v>955</v>
          </cell>
          <cell r="R639" t="str">
            <v>INTERCO BILL W/O</v>
          </cell>
          <cell r="S639" t="str">
            <v>PRA</v>
          </cell>
          <cell r="U639" t="str">
            <v>2014-12-31</v>
          </cell>
          <cell r="V639">
            <v>608.6</v>
          </cell>
          <cell r="W639" t="str">
            <v>UTXECON201</v>
          </cell>
          <cell r="Y639" t="str">
            <v>LEGAL</v>
          </cell>
          <cell r="Z639" t="str">
            <v>DLO</v>
          </cell>
          <cell r="AB639" t="str">
            <v>ICB</v>
          </cell>
          <cell r="AC639" t="str">
            <v>ICB</v>
          </cell>
          <cell r="AE639" t="str">
            <v>211</v>
          </cell>
          <cell r="AG639" t="str">
            <v>0000110984</v>
          </cell>
        </row>
        <row r="640">
          <cell r="A640" t="str">
            <v>00640324</v>
          </cell>
          <cell r="B640" t="str">
            <v>9554261000</v>
          </cell>
          <cell r="C640" t="str">
            <v>ICB4TARGET0000000086</v>
          </cell>
          <cell r="D640">
            <v>2014</v>
          </cell>
          <cell r="E640">
            <v>10</v>
          </cell>
          <cell r="F640" t="str">
            <v>2014-10-31</v>
          </cell>
          <cell r="G640" t="str">
            <v>PRJ</v>
          </cell>
          <cell r="H640" t="str">
            <v>211</v>
          </cell>
          <cell r="I640" t="str">
            <v>211</v>
          </cell>
          <cell r="K640" t="str">
            <v>000001120</v>
          </cell>
          <cell r="L640" t="str">
            <v>4261000</v>
          </cell>
          <cell r="M640" t="str">
            <v>1113</v>
          </cell>
          <cell r="N640" t="str">
            <v>99920</v>
          </cell>
          <cell r="O640" t="str">
            <v>11404</v>
          </cell>
          <cell r="P640" t="str">
            <v>294</v>
          </cell>
          <cell r="Q640" t="str">
            <v>955</v>
          </cell>
          <cell r="R640" t="str">
            <v>INTERCO BILL W/O</v>
          </cell>
          <cell r="S640" t="str">
            <v>PRA</v>
          </cell>
          <cell r="U640" t="str">
            <v>2014-10-31</v>
          </cell>
          <cell r="V640">
            <v>608.6</v>
          </cell>
          <cell r="W640" t="str">
            <v>UTXECON201</v>
          </cell>
          <cell r="Y640" t="str">
            <v>LEGAL</v>
          </cell>
          <cell r="Z640" t="str">
            <v>DLO</v>
          </cell>
          <cell r="AB640" t="str">
            <v>ICB</v>
          </cell>
          <cell r="AC640" t="str">
            <v>ICB</v>
          </cell>
          <cell r="AE640" t="str">
            <v>211</v>
          </cell>
          <cell r="AG640" t="str">
            <v>0000121258</v>
          </cell>
        </row>
        <row r="641">
          <cell r="A641" t="str">
            <v>00645859</v>
          </cell>
          <cell r="B641" t="str">
            <v>9554261000</v>
          </cell>
          <cell r="C641" t="str">
            <v>ICB4TARGET0000000086</v>
          </cell>
          <cell r="D641">
            <v>2014</v>
          </cell>
          <cell r="E641">
            <v>11</v>
          </cell>
          <cell r="F641" t="str">
            <v>2014-11-30</v>
          </cell>
          <cell r="G641" t="str">
            <v>PRJ</v>
          </cell>
          <cell r="H641" t="str">
            <v>211</v>
          </cell>
          <cell r="I641" t="str">
            <v>211</v>
          </cell>
          <cell r="K641" t="str">
            <v>000001120</v>
          </cell>
          <cell r="L641" t="str">
            <v>4261000</v>
          </cell>
          <cell r="M641" t="str">
            <v>1113</v>
          </cell>
          <cell r="N641" t="str">
            <v>99920</v>
          </cell>
          <cell r="O641" t="str">
            <v>11404</v>
          </cell>
          <cell r="P641" t="str">
            <v>294</v>
          </cell>
          <cell r="Q641" t="str">
            <v>955</v>
          </cell>
          <cell r="R641" t="str">
            <v>INTERCO BILL W/O</v>
          </cell>
          <cell r="S641" t="str">
            <v>PRA</v>
          </cell>
          <cell r="U641" t="str">
            <v>2014-11-30</v>
          </cell>
          <cell r="V641">
            <v>1521.5</v>
          </cell>
          <cell r="W641" t="str">
            <v>UTXECON201</v>
          </cell>
          <cell r="Y641" t="str">
            <v>LEGAL</v>
          </cell>
          <cell r="Z641" t="str">
            <v>DLO</v>
          </cell>
          <cell r="AB641" t="str">
            <v>ICB</v>
          </cell>
          <cell r="AC641" t="str">
            <v>ICB</v>
          </cell>
          <cell r="AE641" t="str">
            <v>211</v>
          </cell>
          <cell r="AG641" t="str">
            <v>0000101430</v>
          </cell>
        </row>
        <row r="642">
          <cell r="A642" t="str">
            <v>00652904</v>
          </cell>
          <cell r="B642" t="str">
            <v>9554261000</v>
          </cell>
          <cell r="C642" t="str">
            <v>ICB4TARGET0000000086</v>
          </cell>
          <cell r="D642">
            <v>2014</v>
          </cell>
          <cell r="E642">
            <v>12</v>
          </cell>
          <cell r="F642" t="str">
            <v>2014-12-31</v>
          </cell>
          <cell r="G642" t="str">
            <v>PRJ</v>
          </cell>
          <cell r="H642" t="str">
            <v>211</v>
          </cell>
          <cell r="I642" t="str">
            <v>211</v>
          </cell>
          <cell r="K642" t="str">
            <v>000001120</v>
          </cell>
          <cell r="L642" t="str">
            <v>4261000</v>
          </cell>
          <cell r="M642" t="str">
            <v>1113</v>
          </cell>
          <cell r="N642" t="str">
            <v>99920</v>
          </cell>
          <cell r="O642" t="str">
            <v>11404</v>
          </cell>
          <cell r="P642" t="str">
            <v>294</v>
          </cell>
          <cell r="Q642" t="str">
            <v>955</v>
          </cell>
          <cell r="R642" t="str">
            <v>INTERCO BILL W/O</v>
          </cell>
          <cell r="S642" t="str">
            <v>PRA</v>
          </cell>
          <cell r="U642" t="str">
            <v>2014-12-31</v>
          </cell>
          <cell r="V642">
            <v>1643.22</v>
          </cell>
          <cell r="W642" t="str">
            <v>UTXECON201</v>
          </cell>
          <cell r="Y642" t="str">
            <v>LEGAL</v>
          </cell>
          <cell r="Z642" t="str">
            <v>DLO</v>
          </cell>
          <cell r="AB642" t="str">
            <v>ICB</v>
          </cell>
          <cell r="AC642" t="str">
            <v>ICB</v>
          </cell>
          <cell r="AE642" t="str">
            <v>211</v>
          </cell>
          <cell r="AG642" t="str">
            <v>0000121145</v>
          </cell>
        </row>
        <row r="643">
          <cell r="A643" t="str">
            <v>00644250</v>
          </cell>
          <cell r="B643" t="str">
            <v>9554261000</v>
          </cell>
          <cell r="C643" t="str">
            <v>ICB4TARGET0000000087</v>
          </cell>
          <cell r="D643">
            <v>2014</v>
          </cell>
          <cell r="E643">
            <v>10</v>
          </cell>
          <cell r="F643" t="str">
            <v>2014-10-31</v>
          </cell>
          <cell r="G643" t="str">
            <v>PRJ</v>
          </cell>
          <cell r="H643" t="str">
            <v>211</v>
          </cell>
          <cell r="I643" t="str">
            <v>211</v>
          </cell>
          <cell r="K643" t="str">
            <v>000001120</v>
          </cell>
          <cell r="L643" t="str">
            <v>4261000</v>
          </cell>
          <cell r="M643" t="str">
            <v>1113</v>
          </cell>
          <cell r="N643" t="str">
            <v>99920</v>
          </cell>
          <cell r="O643" t="str">
            <v>11404</v>
          </cell>
          <cell r="P643" t="str">
            <v>294</v>
          </cell>
          <cell r="Q643" t="str">
            <v>955</v>
          </cell>
          <cell r="R643" t="str">
            <v>INTERCO BILL W/O</v>
          </cell>
          <cell r="S643" t="str">
            <v>PRA</v>
          </cell>
          <cell r="U643" t="str">
            <v>2014-10-31</v>
          </cell>
          <cell r="V643">
            <v>608.59</v>
          </cell>
          <cell r="W643" t="str">
            <v>UTXECON201</v>
          </cell>
          <cell r="Y643" t="str">
            <v>LEGAL</v>
          </cell>
          <cell r="Z643" t="str">
            <v>DLO</v>
          </cell>
          <cell r="AB643" t="str">
            <v>ICB</v>
          </cell>
          <cell r="AC643" t="str">
            <v>ICB</v>
          </cell>
          <cell r="AE643" t="str">
            <v>211</v>
          </cell>
          <cell r="AG643" t="str">
            <v>0000121258</v>
          </cell>
        </row>
        <row r="644">
          <cell r="A644" t="str">
            <v>00647721</v>
          </cell>
          <cell r="B644" t="str">
            <v>9554261000</v>
          </cell>
          <cell r="C644" t="str">
            <v>ICB4TARGET0000000087</v>
          </cell>
          <cell r="D644">
            <v>2014</v>
          </cell>
          <cell r="E644">
            <v>11</v>
          </cell>
          <cell r="F644" t="str">
            <v>2014-11-30</v>
          </cell>
          <cell r="G644" t="str">
            <v>PRJ</v>
          </cell>
          <cell r="H644" t="str">
            <v>211</v>
          </cell>
          <cell r="I644" t="str">
            <v>211</v>
          </cell>
          <cell r="K644" t="str">
            <v>000001120</v>
          </cell>
          <cell r="L644" t="str">
            <v>4261000</v>
          </cell>
          <cell r="M644" t="str">
            <v>1113</v>
          </cell>
          <cell r="N644" t="str">
            <v>99920</v>
          </cell>
          <cell r="O644" t="str">
            <v>11404</v>
          </cell>
          <cell r="P644" t="str">
            <v>294</v>
          </cell>
          <cell r="Q644" t="str">
            <v>955</v>
          </cell>
          <cell r="R644" t="str">
            <v>INTERCO BILL W/O</v>
          </cell>
          <cell r="S644" t="str">
            <v>PRA</v>
          </cell>
          <cell r="U644" t="str">
            <v>2014-11-30</v>
          </cell>
          <cell r="V644">
            <v>912.9</v>
          </cell>
          <cell r="W644" t="str">
            <v>UTXECON201</v>
          </cell>
          <cell r="Y644" t="str">
            <v>LEGAL</v>
          </cell>
          <cell r="Z644" t="str">
            <v>DLO</v>
          </cell>
          <cell r="AB644" t="str">
            <v>ICB</v>
          </cell>
          <cell r="AC644" t="str">
            <v>ICB</v>
          </cell>
          <cell r="AE644" t="str">
            <v>211</v>
          </cell>
          <cell r="AG644" t="str">
            <v>0000101832</v>
          </cell>
        </row>
        <row r="645">
          <cell r="A645" t="str">
            <v>00651193</v>
          </cell>
          <cell r="B645" t="str">
            <v>9554261000</v>
          </cell>
          <cell r="C645" t="str">
            <v>ICB4TARGET0000000087</v>
          </cell>
          <cell r="D645">
            <v>2014</v>
          </cell>
          <cell r="E645">
            <v>12</v>
          </cell>
          <cell r="F645" t="str">
            <v>2014-12-31</v>
          </cell>
          <cell r="G645" t="str">
            <v>PRJ</v>
          </cell>
          <cell r="H645" t="str">
            <v>211</v>
          </cell>
          <cell r="I645" t="str">
            <v>211</v>
          </cell>
          <cell r="K645" t="str">
            <v>000001120</v>
          </cell>
          <cell r="L645" t="str">
            <v>4261000</v>
          </cell>
          <cell r="M645" t="str">
            <v>1113</v>
          </cell>
          <cell r="N645" t="str">
            <v>99920</v>
          </cell>
          <cell r="O645" t="str">
            <v>11404</v>
          </cell>
          <cell r="P645" t="str">
            <v>294</v>
          </cell>
          <cell r="Q645" t="str">
            <v>955</v>
          </cell>
          <cell r="R645" t="str">
            <v>INTERCO BILL W/O</v>
          </cell>
          <cell r="S645" t="str">
            <v>PRA</v>
          </cell>
          <cell r="U645" t="str">
            <v>2014-12-31</v>
          </cell>
          <cell r="V645">
            <v>8021.33</v>
          </cell>
          <cell r="W645" t="str">
            <v>UTXECON201</v>
          </cell>
          <cell r="Y645" t="str">
            <v>LEGAL</v>
          </cell>
          <cell r="Z645" t="str">
            <v>DLO</v>
          </cell>
          <cell r="AB645" t="str">
            <v>ICB</v>
          </cell>
          <cell r="AC645" t="str">
            <v>ICB</v>
          </cell>
          <cell r="AE645" t="str">
            <v>211</v>
          </cell>
          <cell r="AG645" t="str">
            <v>0000124002</v>
          </cell>
        </row>
        <row r="646">
          <cell r="A646" t="str">
            <v>00640325</v>
          </cell>
          <cell r="B646" t="str">
            <v>9554261000</v>
          </cell>
          <cell r="C646" t="str">
            <v>ICB4TARGET0000000088</v>
          </cell>
          <cell r="D646">
            <v>2014</v>
          </cell>
          <cell r="E646">
            <v>10</v>
          </cell>
          <cell r="F646" t="str">
            <v>2014-10-31</v>
          </cell>
          <cell r="G646" t="str">
            <v>PRJ</v>
          </cell>
          <cell r="H646" t="str">
            <v>211</v>
          </cell>
          <cell r="I646" t="str">
            <v>211</v>
          </cell>
          <cell r="K646" t="str">
            <v>000001120</v>
          </cell>
          <cell r="L646" t="str">
            <v>4261000</v>
          </cell>
          <cell r="M646" t="str">
            <v>1113</v>
          </cell>
          <cell r="N646" t="str">
            <v>99920</v>
          </cell>
          <cell r="O646" t="str">
            <v>11404</v>
          </cell>
          <cell r="P646" t="str">
            <v>294</v>
          </cell>
          <cell r="Q646" t="str">
            <v>955</v>
          </cell>
          <cell r="R646" t="str">
            <v>INTERCO BILL W/O</v>
          </cell>
          <cell r="S646" t="str">
            <v>PRA</v>
          </cell>
          <cell r="U646" t="str">
            <v>2014-10-31</v>
          </cell>
          <cell r="V646">
            <v>760.75</v>
          </cell>
          <cell r="W646" t="str">
            <v>UTXECON201</v>
          </cell>
          <cell r="Y646" t="str">
            <v>LEGAL</v>
          </cell>
          <cell r="Z646" t="str">
            <v>DLO</v>
          </cell>
          <cell r="AB646" t="str">
            <v>ICB</v>
          </cell>
          <cell r="AC646" t="str">
            <v>ICB</v>
          </cell>
          <cell r="AE646" t="str">
            <v>211</v>
          </cell>
          <cell r="AG646" t="str">
            <v>0000124825</v>
          </cell>
        </row>
        <row r="647">
          <cell r="A647" t="str">
            <v>00645863</v>
          </cell>
          <cell r="B647" t="str">
            <v>9554261000</v>
          </cell>
          <cell r="C647" t="str">
            <v>ICB4TARGET0000000088</v>
          </cell>
          <cell r="D647">
            <v>2014</v>
          </cell>
          <cell r="E647">
            <v>11</v>
          </cell>
          <cell r="F647" t="str">
            <v>2014-11-30</v>
          </cell>
          <cell r="G647" t="str">
            <v>PRJ</v>
          </cell>
          <cell r="H647" t="str">
            <v>211</v>
          </cell>
          <cell r="I647" t="str">
            <v>211</v>
          </cell>
          <cell r="K647" t="str">
            <v>000001120</v>
          </cell>
          <cell r="L647" t="str">
            <v>4261000</v>
          </cell>
          <cell r="M647" t="str">
            <v>1113</v>
          </cell>
          <cell r="N647" t="str">
            <v>99920</v>
          </cell>
          <cell r="O647" t="str">
            <v>11404</v>
          </cell>
          <cell r="P647" t="str">
            <v>294</v>
          </cell>
          <cell r="Q647" t="str">
            <v>955</v>
          </cell>
          <cell r="R647" t="str">
            <v>INTERCO BILL W/O</v>
          </cell>
          <cell r="S647" t="str">
            <v>PRA</v>
          </cell>
          <cell r="U647" t="str">
            <v>2014-11-30</v>
          </cell>
          <cell r="V647">
            <v>912.9</v>
          </cell>
          <cell r="W647" t="str">
            <v>UTXECON201</v>
          </cell>
          <cell r="Y647" t="str">
            <v>LEGAL</v>
          </cell>
          <cell r="Z647" t="str">
            <v>DLO</v>
          </cell>
          <cell r="AB647" t="str">
            <v>ICB</v>
          </cell>
          <cell r="AC647" t="str">
            <v>ICB</v>
          </cell>
          <cell r="AE647" t="str">
            <v>211</v>
          </cell>
          <cell r="AG647" t="str">
            <v>0000120050</v>
          </cell>
        </row>
        <row r="648">
          <cell r="A648" t="str">
            <v>00651876</v>
          </cell>
          <cell r="B648" t="str">
            <v>9554261000</v>
          </cell>
          <cell r="C648" t="str">
            <v>ICB4TARGET0000000088</v>
          </cell>
          <cell r="D648">
            <v>2014</v>
          </cell>
          <cell r="E648">
            <v>12</v>
          </cell>
          <cell r="F648" t="str">
            <v>2014-12-31</v>
          </cell>
          <cell r="G648" t="str">
            <v>PRJ</v>
          </cell>
          <cell r="H648" t="str">
            <v>211</v>
          </cell>
          <cell r="I648" t="str">
            <v>211</v>
          </cell>
          <cell r="K648" t="str">
            <v>000001120</v>
          </cell>
          <cell r="L648" t="str">
            <v>4261000</v>
          </cell>
          <cell r="M648" t="str">
            <v>1113</v>
          </cell>
          <cell r="N648" t="str">
            <v>99920</v>
          </cell>
          <cell r="O648" t="str">
            <v>11404</v>
          </cell>
          <cell r="P648" t="str">
            <v>294</v>
          </cell>
          <cell r="Q648" t="str">
            <v>955</v>
          </cell>
          <cell r="R648" t="str">
            <v>INTERCO BILL W/O</v>
          </cell>
          <cell r="S648" t="str">
            <v>PRA</v>
          </cell>
          <cell r="U648" t="str">
            <v>2014-12-31</v>
          </cell>
          <cell r="V648">
            <v>1521.5</v>
          </cell>
          <cell r="W648" t="str">
            <v>UTXECON201</v>
          </cell>
          <cell r="Y648" t="str">
            <v>LEGAL</v>
          </cell>
          <cell r="Z648" t="str">
            <v>DLO</v>
          </cell>
          <cell r="AB648" t="str">
            <v>ICB</v>
          </cell>
          <cell r="AC648" t="str">
            <v>ICB</v>
          </cell>
          <cell r="AE648" t="str">
            <v>211</v>
          </cell>
          <cell r="AG648" t="str">
            <v>0000124825</v>
          </cell>
        </row>
        <row r="649">
          <cell r="A649" t="str">
            <v>00640896</v>
          </cell>
          <cell r="B649" t="str">
            <v>9554261000</v>
          </cell>
          <cell r="C649" t="str">
            <v>ICB4TARGET0000000089</v>
          </cell>
          <cell r="D649">
            <v>2014</v>
          </cell>
          <cell r="E649">
            <v>10</v>
          </cell>
          <cell r="F649" t="str">
            <v>2014-10-31</v>
          </cell>
          <cell r="G649" t="str">
            <v>PRJ</v>
          </cell>
          <cell r="H649" t="str">
            <v>211</v>
          </cell>
          <cell r="I649" t="str">
            <v>211</v>
          </cell>
          <cell r="K649" t="str">
            <v>000001120</v>
          </cell>
          <cell r="L649" t="str">
            <v>4261000</v>
          </cell>
          <cell r="M649" t="str">
            <v>1113</v>
          </cell>
          <cell r="N649" t="str">
            <v>99920</v>
          </cell>
          <cell r="O649" t="str">
            <v>11404</v>
          </cell>
          <cell r="P649" t="str">
            <v>294</v>
          </cell>
          <cell r="Q649" t="str">
            <v>955</v>
          </cell>
          <cell r="R649" t="str">
            <v>INTERCO BILL W/O</v>
          </cell>
          <cell r="S649" t="str">
            <v>PRA</v>
          </cell>
          <cell r="U649" t="str">
            <v>2014-10-31</v>
          </cell>
          <cell r="V649">
            <v>483.84</v>
          </cell>
          <cell r="W649" t="str">
            <v>UTXECON201</v>
          </cell>
          <cell r="Y649" t="str">
            <v>LEGAL</v>
          </cell>
          <cell r="Z649" t="str">
            <v>DLO</v>
          </cell>
          <cell r="AB649" t="str">
            <v>ICB</v>
          </cell>
          <cell r="AC649" t="str">
            <v>ICB</v>
          </cell>
          <cell r="AE649" t="str">
            <v>211</v>
          </cell>
          <cell r="AG649" t="str">
            <v>0000131109</v>
          </cell>
        </row>
        <row r="650">
          <cell r="A650" t="str">
            <v>00644561</v>
          </cell>
          <cell r="B650" t="str">
            <v>9554261000</v>
          </cell>
          <cell r="C650" t="str">
            <v>ICB4TARGET0000000089</v>
          </cell>
          <cell r="D650">
            <v>2014</v>
          </cell>
          <cell r="E650">
            <v>11</v>
          </cell>
          <cell r="F650" t="str">
            <v>2014-11-30</v>
          </cell>
          <cell r="G650" t="str">
            <v>PRJ</v>
          </cell>
          <cell r="H650" t="str">
            <v>211</v>
          </cell>
          <cell r="I650" t="str">
            <v>211</v>
          </cell>
          <cell r="K650" t="str">
            <v>000001120</v>
          </cell>
          <cell r="L650" t="str">
            <v>4261000</v>
          </cell>
          <cell r="M650" t="str">
            <v>1113</v>
          </cell>
          <cell r="N650" t="str">
            <v>99920</v>
          </cell>
          <cell r="O650" t="str">
            <v>11404</v>
          </cell>
          <cell r="P650" t="str">
            <v>294</v>
          </cell>
          <cell r="Q650" t="str">
            <v>955</v>
          </cell>
          <cell r="R650" t="str">
            <v>INTERCO BILL W/O</v>
          </cell>
          <cell r="S650" t="str">
            <v>PRA</v>
          </cell>
          <cell r="U650" t="str">
            <v>2014-11-30</v>
          </cell>
          <cell r="V650">
            <v>1217.2</v>
          </cell>
          <cell r="W650" t="str">
            <v>UTXECON201</v>
          </cell>
          <cell r="Y650" t="str">
            <v>LEGAL</v>
          </cell>
          <cell r="Z650" t="str">
            <v>DLO</v>
          </cell>
          <cell r="AB650" t="str">
            <v>ICB</v>
          </cell>
          <cell r="AC650" t="str">
            <v>ICB</v>
          </cell>
          <cell r="AE650" t="str">
            <v>211</v>
          </cell>
          <cell r="AG650" t="str">
            <v>0000121145</v>
          </cell>
        </row>
        <row r="651">
          <cell r="A651" t="str">
            <v>00651298</v>
          </cell>
          <cell r="B651" t="str">
            <v>9554261000</v>
          </cell>
          <cell r="C651" t="str">
            <v>ICB4TARGET0000000089</v>
          </cell>
          <cell r="D651">
            <v>2014</v>
          </cell>
          <cell r="E651">
            <v>12</v>
          </cell>
          <cell r="F651" t="str">
            <v>2014-12-31</v>
          </cell>
          <cell r="G651" t="str">
            <v>PRJ</v>
          </cell>
          <cell r="H651" t="str">
            <v>211</v>
          </cell>
          <cell r="I651" t="str">
            <v>211</v>
          </cell>
          <cell r="K651" t="str">
            <v>000001120</v>
          </cell>
          <cell r="L651" t="str">
            <v>4261000</v>
          </cell>
          <cell r="M651" t="str">
            <v>1113</v>
          </cell>
          <cell r="N651" t="str">
            <v>99920</v>
          </cell>
          <cell r="O651" t="str">
            <v>12397</v>
          </cell>
          <cell r="P651" t="str">
            <v>294</v>
          </cell>
          <cell r="Q651" t="str">
            <v>955</v>
          </cell>
          <cell r="R651" t="str">
            <v>INTERCO BILL W/O</v>
          </cell>
          <cell r="S651" t="str">
            <v>PRA</v>
          </cell>
          <cell r="U651" t="str">
            <v>2014-12-31</v>
          </cell>
          <cell r="V651">
            <v>456.45</v>
          </cell>
          <cell r="W651" t="str">
            <v>UTXECON201</v>
          </cell>
          <cell r="Y651" t="str">
            <v>LEGAL</v>
          </cell>
          <cell r="Z651" t="str">
            <v>DLO</v>
          </cell>
          <cell r="AB651" t="str">
            <v>ICB</v>
          </cell>
          <cell r="AC651" t="str">
            <v>ICB</v>
          </cell>
          <cell r="AE651" t="str">
            <v>211</v>
          </cell>
          <cell r="AG651" t="str">
            <v>0000125871</v>
          </cell>
        </row>
        <row r="652">
          <cell r="A652" t="str">
            <v>00644249</v>
          </cell>
          <cell r="B652" t="str">
            <v>9554261000</v>
          </cell>
          <cell r="C652" t="str">
            <v>ICB4TARGET0000000090</v>
          </cell>
          <cell r="D652">
            <v>2014</v>
          </cell>
          <cell r="E652">
            <v>10</v>
          </cell>
          <cell r="F652" t="str">
            <v>2014-10-31</v>
          </cell>
          <cell r="G652" t="str">
            <v>PRJ</v>
          </cell>
          <cell r="H652" t="str">
            <v>211</v>
          </cell>
          <cell r="I652" t="str">
            <v>211</v>
          </cell>
          <cell r="K652" t="str">
            <v>000001120</v>
          </cell>
          <cell r="L652" t="str">
            <v>4261000</v>
          </cell>
          <cell r="M652" t="str">
            <v>1113</v>
          </cell>
          <cell r="N652" t="str">
            <v>99920</v>
          </cell>
          <cell r="O652" t="str">
            <v>11404</v>
          </cell>
          <cell r="P652" t="str">
            <v>294</v>
          </cell>
          <cell r="Q652" t="str">
            <v>955</v>
          </cell>
          <cell r="R652" t="str">
            <v>INTERCO BILL W/O</v>
          </cell>
          <cell r="S652" t="str">
            <v>PRA</v>
          </cell>
          <cell r="U652" t="str">
            <v>2014-10-31</v>
          </cell>
          <cell r="V652">
            <v>322.56</v>
          </cell>
          <cell r="W652" t="str">
            <v>UTXECON201</v>
          </cell>
          <cell r="Y652" t="str">
            <v>LEGAL</v>
          </cell>
          <cell r="Z652" t="str">
            <v>DLO</v>
          </cell>
          <cell r="AB652" t="str">
            <v>ICB</v>
          </cell>
          <cell r="AC652" t="str">
            <v>ICB</v>
          </cell>
          <cell r="AE652" t="str">
            <v>211</v>
          </cell>
          <cell r="AG652" t="str">
            <v>0000131754</v>
          </cell>
        </row>
        <row r="653">
          <cell r="A653" t="str">
            <v>00648832</v>
          </cell>
          <cell r="B653" t="str">
            <v>9554261000</v>
          </cell>
          <cell r="C653" t="str">
            <v>ICB4TARGET0000000090</v>
          </cell>
          <cell r="D653">
            <v>2014</v>
          </cell>
          <cell r="E653">
            <v>11</v>
          </cell>
          <cell r="F653" t="str">
            <v>2014-11-30</v>
          </cell>
          <cell r="G653" t="str">
            <v>PRJ</v>
          </cell>
          <cell r="H653" t="str">
            <v>211</v>
          </cell>
          <cell r="I653" t="str">
            <v>211</v>
          </cell>
          <cell r="K653" t="str">
            <v>000001120</v>
          </cell>
          <cell r="L653" t="str">
            <v>4261000</v>
          </cell>
          <cell r="M653" t="str">
            <v>1113</v>
          </cell>
          <cell r="N653" t="str">
            <v>99920</v>
          </cell>
          <cell r="O653" t="str">
            <v>11404</v>
          </cell>
          <cell r="P653" t="str">
            <v>294</v>
          </cell>
          <cell r="Q653" t="str">
            <v>955</v>
          </cell>
          <cell r="R653" t="str">
            <v>INTERCO BILL W/O</v>
          </cell>
          <cell r="S653" t="str">
            <v>PRA</v>
          </cell>
          <cell r="U653" t="str">
            <v>2014-11-30</v>
          </cell>
          <cell r="V653">
            <v>912.9</v>
          </cell>
          <cell r="W653" t="str">
            <v>UTXECON201</v>
          </cell>
          <cell r="Y653" t="str">
            <v>LEGAL</v>
          </cell>
          <cell r="Z653" t="str">
            <v>DLO</v>
          </cell>
          <cell r="AB653" t="str">
            <v>ICB</v>
          </cell>
          <cell r="AC653" t="str">
            <v>ICB</v>
          </cell>
          <cell r="AE653" t="str">
            <v>211</v>
          </cell>
          <cell r="AG653" t="str">
            <v>0000124002</v>
          </cell>
        </row>
        <row r="654">
          <cell r="A654" t="str">
            <v>00652132</v>
          </cell>
          <cell r="B654" t="str">
            <v>9554261000</v>
          </cell>
          <cell r="C654" t="str">
            <v>ICB4TARGET0000000090</v>
          </cell>
          <cell r="D654">
            <v>2014</v>
          </cell>
          <cell r="E654">
            <v>12</v>
          </cell>
          <cell r="F654" t="str">
            <v>2014-12-31</v>
          </cell>
          <cell r="G654" t="str">
            <v>PRJ</v>
          </cell>
          <cell r="H654" t="str">
            <v>211</v>
          </cell>
          <cell r="I654" t="str">
            <v>211</v>
          </cell>
          <cell r="K654" t="str">
            <v>000001120</v>
          </cell>
          <cell r="L654" t="str">
            <v>4261000</v>
          </cell>
          <cell r="M654" t="str">
            <v>1113</v>
          </cell>
          <cell r="N654" t="str">
            <v>99920</v>
          </cell>
          <cell r="O654" t="str">
            <v>11404</v>
          </cell>
          <cell r="P654" t="str">
            <v>294</v>
          </cell>
          <cell r="Q654" t="str">
            <v>955</v>
          </cell>
          <cell r="R654" t="str">
            <v>INTERCO BILL W/O</v>
          </cell>
          <cell r="S654" t="str">
            <v>PRA</v>
          </cell>
          <cell r="U654" t="str">
            <v>2014-12-31</v>
          </cell>
          <cell r="V654">
            <v>182.58</v>
          </cell>
          <cell r="W654" t="str">
            <v>UTXECON201</v>
          </cell>
          <cell r="Y654" t="str">
            <v>LEGAL</v>
          </cell>
          <cell r="Z654" t="str">
            <v>DLO</v>
          </cell>
          <cell r="AB654" t="str">
            <v>ICB</v>
          </cell>
          <cell r="AC654" t="str">
            <v>ICB</v>
          </cell>
          <cell r="AE654" t="str">
            <v>211</v>
          </cell>
          <cell r="AG654" t="str">
            <v>0000133492</v>
          </cell>
        </row>
        <row r="655">
          <cell r="A655" t="str">
            <v>00643208</v>
          </cell>
          <cell r="B655" t="str">
            <v>9554261000</v>
          </cell>
          <cell r="C655" t="str">
            <v>ICB4TARGET0000000091</v>
          </cell>
          <cell r="D655">
            <v>2014</v>
          </cell>
          <cell r="E655">
            <v>10</v>
          </cell>
          <cell r="F655" t="str">
            <v>2014-10-31</v>
          </cell>
          <cell r="G655" t="str">
            <v>PRJ</v>
          </cell>
          <cell r="H655" t="str">
            <v>211</v>
          </cell>
          <cell r="I655" t="str">
            <v>211</v>
          </cell>
          <cell r="K655" t="str">
            <v>000001120</v>
          </cell>
          <cell r="L655" t="str">
            <v>4261000</v>
          </cell>
          <cell r="M655" t="str">
            <v>1113</v>
          </cell>
          <cell r="N655" t="str">
            <v>99920</v>
          </cell>
          <cell r="O655" t="str">
            <v>11404</v>
          </cell>
          <cell r="P655" t="str">
            <v>294</v>
          </cell>
          <cell r="Q655" t="str">
            <v>955</v>
          </cell>
          <cell r="R655" t="str">
            <v>INTERCO BILL W/O</v>
          </cell>
          <cell r="S655" t="str">
            <v>PRA</v>
          </cell>
          <cell r="U655" t="str">
            <v>2014-10-31</v>
          </cell>
          <cell r="V655">
            <v>304.3</v>
          </cell>
          <cell r="W655" t="str">
            <v>UTXECON201</v>
          </cell>
          <cell r="Y655" t="str">
            <v>LEGAL</v>
          </cell>
          <cell r="Z655" t="str">
            <v>DLO</v>
          </cell>
          <cell r="AB655" t="str">
            <v>ICB</v>
          </cell>
          <cell r="AC655" t="str">
            <v>ICB</v>
          </cell>
          <cell r="AE655" t="str">
            <v>211</v>
          </cell>
          <cell r="AG655" t="str">
            <v>0000132843</v>
          </cell>
        </row>
        <row r="656">
          <cell r="A656" t="str">
            <v>00646091</v>
          </cell>
          <cell r="B656" t="str">
            <v>9554261000</v>
          </cell>
          <cell r="C656" t="str">
            <v>ICB4TARGET0000000091</v>
          </cell>
          <cell r="D656">
            <v>2014</v>
          </cell>
          <cell r="E656">
            <v>11</v>
          </cell>
          <cell r="F656" t="str">
            <v>2014-11-30</v>
          </cell>
          <cell r="G656" t="str">
            <v>PRJ</v>
          </cell>
          <cell r="H656" t="str">
            <v>211</v>
          </cell>
          <cell r="I656" t="str">
            <v>211</v>
          </cell>
          <cell r="K656" t="str">
            <v>000001120</v>
          </cell>
          <cell r="L656" t="str">
            <v>4261000</v>
          </cell>
          <cell r="M656" t="str">
            <v>1113</v>
          </cell>
          <cell r="N656" t="str">
            <v>99920</v>
          </cell>
          <cell r="O656" t="str">
            <v>11404</v>
          </cell>
          <cell r="P656" t="str">
            <v>294</v>
          </cell>
          <cell r="Q656" t="str">
            <v>955</v>
          </cell>
          <cell r="R656" t="str">
            <v>INTERCO BILL W/O</v>
          </cell>
          <cell r="S656" t="str">
            <v>PRA</v>
          </cell>
          <cell r="U656" t="str">
            <v>2014-11-30</v>
          </cell>
          <cell r="V656">
            <v>912.9</v>
          </cell>
          <cell r="W656" t="str">
            <v>UTXECON201</v>
          </cell>
          <cell r="Y656" t="str">
            <v>LEGAL</v>
          </cell>
          <cell r="Z656" t="str">
            <v>DLO</v>
          </cell>
          <cell r="AB656" t="str">
            <v>ICB</v>
          </cell>
          <cell r="AC656" t="str">
            <v>ICB</v>
          </cell>
          <cell r="AE656" t="str">
            <v>211</v>
          </cell>
          <cell r="AG656" t="str">
            <v>0000126813</v>
          </cell>
        </row>
        <row r="657">
          <cell r="A657" t="str">
            <v>00651186</v>
          </cell>
          <cell r="B657" t="str">
            <v>9554261000</v>
          </cell>
          <cell r="C657" t="str">
            <v>ICB4TARGET0000000091</v>
          </cell>
          <cell r="D657">
            <v>2014</v>
          </cell>
          <cell r="E657">
            <v>12</v>
          </cell>
          <cell r="F657" t="str">
            <v>2014-12-31</v>
          </cell>
          <cell r="G657" t="str">
            <v>PRJ</v>
          </cell>
          <cell r="H657" t="str">
            <v>211</v>
          </cell>
          <cell r="I657" t="str">
            <v>211</v>
          </cell>
          <cell r="K657" t="str">
            <v>000001120</v>
          </cell>
          <cell r="L657" t="str">
            <v>4261000</v>
          </cell>
          <cell r="M657" t="str">
            <v>1113</v>
          </cell>
          <cell r="N657" t="str">
            <v>99920</v>
          </cell>
          <cell r="O657" t="str">
            <v>12397</v>
          </cell>
          <cell r="P657" t="str">
            <v>294</v>
          </cell>
          <cell r="Q657" t="str">
            <v>955</v>
          </cell>
          <cell r="R657" t="str">
            <v>INTERCO BILL W/O</v>
          </cell>
          <cell r="S657" t="str">
            <v>PRA</v>
          </cell>
          <cell r="U657" t="str">
            <v>2014-12-31</v>
          </cell>
          <cell r="V657">
            <v>6085.98</v>
          </cell>
          <cell r="W657" t="str">
            <v>UTXECON201</v>
          </cell>
          <cell r="Y657" t="str">
            <v>LEGAL</v>
          </cell>
          <cell r="Z657" t="str">
            <v>DLO</v>
          </cell>
          <cell r="AB657" t="str">
            <v>ICB</v>
          </cell>
          <cell r="AC657" t="str">
            <v>ICB</v>
          </cell>
          <cell r="AE657" t="str">
            <v>211</v>
          </cell>
          <cell r="AG657" t="str">
            <v>0000133757</v>
          </cell>
        </row>
        <row r="658">
          <cell r="A658" t="str">
            <v>00643210</v>
          </cell>
          <cell r="B658" t="str">
            <v>9554261000</v>
          </cell>
          <cell r="C658" t="str">
            <v>ICB4TARGET0000000092</v>
          </cell>
          <cell r="D658">
            <v>2014</v>
          </cell>
          <cell r="E658">
            <v>10</v>
          </cell>
          <cell r="F658" t="str">
            <v>2014-10-31</v>
          </cell>
          <cell r="G658" t="str">
            <v>PRJ</v>
          </cell>
          <cell r="H658" t="str">
            <v>211</v>
          </cell>
          <cell r="I658" t="str">
            <v>211</v>
          </cell>
          <cell r="K658" t="str">
            <v>000001120</v>
          </cell>
          <cell r="L658" t="str">
            <v>4261000</v>
          </cell>
          <cell r="M658" t="str">
            <v>1113</v>
          </cell>
          <cell r="N658" t="str">
            <v>99920</v>
          </cell>
          <cell r="O658" t="str">
            <v>11404</v>
          </cell>
          <cell r="P658" t="str">
            <v>294</v>
          </cell>
          <cell r="Q658" t="str">
            <v>955</v>
          </cell>
          <cell r="R658" t="str">
            <v>INTERCO BILL W/O</v>
          </cell>
          <cell r="S658" t="str">
            <v>PRA</v>
          </cell>
          <cell r="U658" t="str">
            <v>2014-10-31</v>
          </cell>
          <cell r="V658">
            <v>194.75</v>
          </cell>
          <cell r="W658" t="str">
            <v>UTXECON201</v>
          </cell>
          <cell r="Y658" t="str">
            <v>LEGAL</v>
          </cell>
          <cell r="Z658" t="str">
            <v>DLO</v>
          </cell>
          <cell r="AB658" t="str">
            <v>ICB</v>
          </cell>
          <cell r="AC658" t="str">
            <v>ICB</v>
          </cell>
          <cell r="AE658" t="str">
            <v>211</v>
          </cell>
          <cell r="AG658" t="str">
            <v>0000133492</v>
          </cell>
        </row>
        <row r="659">
          <cell r="A659" t="str">
            <v>00648536</v>
          </cell>
          <cell r="B659" t="str">
            <v>9554261000</v>
          </cell>
          <cell r="C659" t="str">
            <v>ICB4TARGET0000000092</v>
          </cell>
          <cell r="D659">
            <v>2014</v>
          </cell>
          <cell r="E659">
            <v>11</v>
          </cell>
          <cell r="F659" t="str">
            <v>2014-11-30</v>
          </cell>
          <cell r="G659" t="str">
            <v>PRJ</v>
          </cell>
          <cell r="H659" t="str">
            <v>211</v>
          </cell>
          <cell r="I659" t="str">
            <v>211</v>
          </cell>
          <cell r="K659" t="str">
            <v>000001120</v>
          </cell>
          <cell r="L659" t="str">
            <v>4261000</v>
          </cell>
          <cell r="M659" t="str">
            <v>1113</v>
          </cell>
          <cell r="N659" t="str">
            <v>99920</v>
          </cell>
          <cell r="O659" t="str">
            <v>11404</v>
          </cell>
          <cell r="P659" t="str">
            <v>294</v>
          </cell>
          <cell r="Q659" t="str">
            <v>955</v>
          </cell>
          <cell r="R659" t="str">
            <v>INTERCO BILL W/O</v>
          </cell>
          <cell r="S659" t="str">
            <v>PRA</v>
          </cell>
          <cell r="U659" t="str">
            <v>2014-11-30</v>
          </cell>
          <cell r="V659">
            <v>608.6</v>
          </cell>
          <cell r="W659" t="str">
            <v>UTXECON201</v>
          </cell>
          <cell r="Y659" t="str">
            <v>LEGAL</v>
          </cell>
          <cell r="Z659" t="str">
            <v>DLO</v>
          </cell>
          <cell r="AB659" t="str">
            <v>ICB</v>
          </cell>
          <cell r="AC659" t="str">
            <v>ICB</v>
          </cell>
          <cell r="AE659" t="str">
            <v>211</v>
          </cell>
          <cell r="AG659" t="str">
            <v>0000130706</v>
          </cell>
        </row>
        <row r="660">
          <cell r="A660" t="str">
            <v>00651646</v>
          </cell>
          <cell r="B660" t="str">
            <v>9554261000</v>
          </cell>
          <cell r="C660" t="str">
            <v>ICB4TARGET0000000092</v>
          </cell>
          <cell r="D660">
            <v>2014</v>
          </cell>
          <cell r="E660">
            <v>12</v>
          </cell>
          <cell r="F660" t="str">
            <v>2014-12-31</v>
          </cell>
          <cell r="G660" t="str">
            <v>PRJ</v>
          </cell>
          <cell r="H660" t="str">
            <v>211</v>
          </cell>
          <cell r="I660" t="str">
            <v>211</v>
          </cell>
          <cell r="K660" t="str">
            <v>000001120</v>
          </cell>
          <cell r="L660" t="str">
            <v>4261000</v>
          </cell>
          <cell r="M660" t="str">
            <v>1113</v>
          </cell>
          <cell r="N660" t="str">
            <v>99920</v>
          </cell>
          <cell r="O660" t="str">
            <v>12397</v>
          </cell>
          <cell r="P660" t="str">
            <v>294</v>
          </cell>
          <cell r="Q660" t="str">
            <v>955</v>
          </cell>
          <cell r="R660" t="str">
            <v>INTERCO BILL W/O</v>
          </cell>
          <cell r="S660" t="str">
            <v>PRA</v>
          </cell>
          <cell r="U660" t="str">
            <v>2014-12-31</v>
          </cell>
          <cell r="V660">
            <v>3042.99</v>
          </cell>
          <cell r="W660" t="str">
            <v>UTXECON201</v>
          </cell>
          <cell r="Y660" t="str">
            <v>LEGAL</v>
          </cell>
          <cell r="Z660" t="str">
            <v>DLO</v>
          </cell>
          <cell r="AB660" t="str">
            <v>ICB</v>
          </cell>
          <cell r="AC660" t="str">
            <v>ICB</v>
          </cell>
          <cell r="AE660" t="str">
            <v>211</v>
          </cell>
          <cell r="AG660" t="str">
            <v>0000134745</v>
          </cell>
        </row>
        <row r="661">
          <cell r="A661" t="str">
            <v>00634447</v>
          </cell>
          <cell r="B661" t="str">
            <v>9554261000</v>
          </cell>
          <cell r="C661" t="str">
            <v>ICB4TARGET0000000093</v>
          </cell>
          <cell r="D661">
            <v>2014</v>
          </cell>
          <cell r="E661">
            <v>10</v>
          </cell>
          <cell r="F661" t="str">
            <v>2014-10-31</v>
          </cell>
          <cell r="G661" t="str">
            <v>PRJ</v>
          </cell>
          <cell r="H661" t="str">
            <v>211</v>
          </cell>
          <cell r="I661" t="str">
            <v>211</v>
          </cell>
          <cell r="K661" t="str">
            <v>000001120</v>
          </cell>
          <cell r="L661" t="str">
            <v>4261000</v>
          </cell>
          <cell r="M661" t="str">
            <v>1113</v>
          </cell>
          <cell r="N661" t="str">
            <v>99920</v>
          </cell>
          <cell r="O661" t="str">
            <v>11404</v>
          </cell>
          <cell r="P661" t="str">
            <v>294</v>
          </cell>
          <cell r="Q661" t="str">
            <v>955</v>
          </cell>
          <cell r="R661" t="str">
            <v>INTERCO BILL W/O</v>
          </cell>
          <cell r="S661" t="str">
            <v>PRA</v>
          </cell>
          <cell r="U661" t="str">
            <v>2014-10-31</v>
          </cell>
          <cell r="V661">
            <v>-1825.8</v>
          </cell>
          <cell r="W661" t="str">
            <v>UTXECON201</v>
          </cell>
          <cell r="Y661" t="str">
            <v>LEGAL</v>
          </cell>
          <cell r="Z661" t="str">
            <v>DLO</v>
          </cell>
          <cell r="AB661" t="str">
            <v>ICB</v>
          </cell>
          <cell r="AC661" t="str">
            <v>ICB</v>
          </cell>
          <cell r="AE661" t="str">
            <v>211</v>
          </cell>
          <cell r="AG661" t="str">
            <v>0000136782</v>
          </cell>
        </row>
        <row r="662">
          <cell r="A662" t="str">
            <v>00647379</v>
          </cell>
          <cell r="B662" t="str">
            <v>9554261000</v>
          </cell>
          <cell r="C662" t="str">
            <v>ICB4TARGET0000000093</v>
          </cell>
          <cell r="D662">
            <v>2014</v>
          </cell>
          <cell r="E662">
            <v>11</v>
          </cell>
          <cell r="F662" t="str">
            <v>2014-11-30</v>
          </cell>
          <cell r="G662" t="str">
            <v>PRJ</v>
          </cell>
          <cell r="H662" t="str">
            <v>211</v>
          </cell>
          <cell r="I662" t="str">
            <v>211</v>
          </cell>
          <cell r="K662" t="str">
            <v>000001120</v>
          </cell>
          <cell r="L662" t="str">
            <v>4261000</v>
          </cell>
          <cell r="M662" t="str">
            <v>1113</v>
          </cell>
          <cell r="N662" t="str">
            <v>99920</v>
          </cell>
          <cell r="O662" t="str">
            <v>11404</v>
          </cell>
          <cell r="P662" t="str">
            <v>294</v>
          </cell>
          <cell r="Q662" t="str">
            <v>955</v>
          </cell>
          <cell r="R662" t="str">
            <v>INTERCO BILL W/O</v>
          </cell>
          <cell r="S662" t="str">
            <v>PRA</v>
          </cell>
          <cell r="U662" t="str">
            <v>2014-11-30</v>
          </cell>
          <cell r="V662">
            <v>304.3</v>
          </cell>
          <cell r="W662" t="str">
            <v>UTXECON201</v>
          </cell>
          <cell r="Y662" t="str">
            <v>LEGAL</v>
          </cell>
          <cell r="Z662" t="str">
            <v>DLO</v>
          </cell>
          <cell r="AB662" t="str">
            <v>ICB</v>
          </cell>
          <cell r="AC662" t="str">
            <v>ICB</v>
          </cell>
          <cell r="AE662" t="str">
            <v>211</v>
          </cell>
          <cell r="AG662" t="str">
            <v>0000132609</v>
          </cell>
        </row>
        <row r="663">
          <cell r="A663" t="str">
            <v>00651297</v>
          </cell>
          <cell r="B663" t="str">
            <v>9554261000</v>
          </cell>
          <cell r="C663" t="str">
            <v>ICB4TARGET0000000093</v>
          </cell>
          <cell r="D663">
            <v>2014</v>
          </cell>
          <cell r="E663">
            <v>12</v>
          </cell>
          <cell r="F663" t="str">
            <v>2014-12-31</v>
          </cell>
          <cell r="G663" t="str">
            <v>PRJ</v>
          </cell>
          <cell r="H663" t="str">
            <v>211</v>
          </cell>
          <cell r="I663" t="str">
            <v>211</v>
          </cell>
          <cell r="K663" t="str">
            <v>000001120</v>
          </cell>
          <cell r="L663" t="str">
            <v>4261000</v>
          </cell>
          <cell r="M663" t="str">
            <v>1113</v>
          </cell>
          <cell r="N663" t="str">
            <v>99920</v>
          </cell>
          <cell r="O663" t="str">
            <v>11404</v>
          </cell>
          <cell r="P663" t="str">
            <v>294</v>
          </cell>
          <cell r="Q663" t="str">
            <v>955</v>
          </cell>
          <cell r="R663" t="str">
            <v>INTERCO BILL W/O</v>
          </cell>
          <cell r="S663" t="str">
            <v>PRA</v>
          </cell>
          <cell r="U663" t="str">
            <v>2014-12-31</v>
          </cell>
          <cell r="V663">
            <v>608.6</v>
          </cell>
          <cell r="W663" t="str">
            <v>UTXECON201</v>
          </cell>
          <cell r="Y663" t="str">
            <v>LEGAL</v>
          </cell>
          <cell r="Z663" t="str">
            <v>DLO</v>
          </cell>
          <cell r="AB663" t="str">
            <v>ICB</v>
          </cell>
          <cell r="AC663" t="str">
            <v>ICB</v>
          </cell>
          <cell r="AE663" t="str">
            <v>211</v>
          </cell>
          <cell r="AG663" t="str">
            <v>0000137756</v>
          </cell>
        </row>
        <row r="664">
          <cell r="A664" t="str">
            <v>00643207</v>
          </cell>
          <cell r="B664" t="str">
            <v>9554261000</v>
          </cell>
          <cell r="C664" t="str">
            <v>ICB4TARGET0000000094</v>
          </cell>
          <cell r="D664">
            <v>2014</v>
          </cell>
          <cell r="E664">
            <v>10</v>
          </cell>
          <cell r="F664" t="str">
            <v>2014-10-31</v>
          </cell>
          <cell r="G664" t="str">
            <v>PRJ</v>
          </cell>
          <cell r="H664" t="str">
            <v>211</v>
          </cell>
          <cell r="I664" t="str">
            <v>211</v>
          </cell>
          <cell r="K664" t="str">
            <v>000001120</v>
          </cell>
          <cell r="L664" t="str">
            <v>4261000</v>
          </cell>
          <cell r="M664" t="str">
            <v>1113</v>
          </cell>
          <cell r="N664" t="str">
            <v>99920</v>
          </cell>
          <cell r="O664" t="str">
            <v>11404</v>
          </cell>
          <cell r="P664" t="str">
            <v>294</v>
          </cell>
          <cell r="Q664" t="str">
            <v>955</v>
          </cell>
          <cell r="R664" t="str">
            <v>INTERCO BILL W/O</v>
          </cell>
          <cell r="S664" t="str">
            <v>PRA</v>
          </cell>
          <cell r="U664" t="str">
            <v>2014-10-31</v>
          </cell>
          <cell r="V664">
            <v>213.01</v>
          </cell>
          <cell r="W664" t="str">
            <v>UTXECON201</v>
          </cell>
          <cell r="Y664" t="str">
            <v>LEGAL</v>
          </cell>
          <cell r="Z664" t="str">
            <v>DLO</v>
          </cell>
          <cell r="AB664" t="str">
            <v>ICB</v>
          </cell>
          <cell r="AC664" t="str">
            <v>ICB</v>
          </cell>
          <cell r="AE664" t="str">
            <v>211</v>
          </cell>
          <cell r="AG664" t="str">
            <v>0000140778</v>
          </cell>
        </row>
        <row r="665">
          <cell r="A665" t="str">
            <v>00647378</v>
          </cell>
          <cell r="B665" t="str">
            <v>9554261000</v>
          </cell>
          <cell r="C665" t="str">
            <v>ICB4TARGET0000000094</v>
          </cell>
          <cell r="D665">
            <v>2014</v>
          </cell>
          <cell r="E665">
            <v>11</v>
          </cell>
          <cell r="F665" t="str">
            <v>2014-11-30</v>
          </cell>
          <cell r="G665" t="str">
            <v>PRJ</v>
          </cell>
          <cell r="H665" t="str">
            <v>211</v>
          </cell>
          <cell r="I665" t="str">
            <v>211</v>
          </cell>
          <cell r="K665" t="str">
            <v>000001120</v>
          </cell>
          <cell r="L665" t="str">
            <v>4261000</v>
          </cell>
          <cell r="M665" t="str">
            <v>1113</v>
          </cell>
          <cell r="N665" t="str">
            <v>99920</v>
          </cell>
          <cell r="O665" t="str">
            <v>11404</v>
          </cell>
          <cell r="P665" t="str">
            <v>294</v>
          </cell>
          <cell r="Q665" t="str">
            <v>955</v>
          </cell>
          <cell r="R665" t="str">
            <v>INTERCO BILL W/O</v>
          </cell>
          <cell r="S665" t="str">
            <v>PRA</v>
          </cell>
          <cell r="U665" t="str">
            <v>2014-11-30</v>
          </cell>
          <cell r="V665">
            <v>304.3</v>
          </cell>
          <cell r="W665" t="str">
            <v>UTXECON201</v>
          </cell>
          <cell r="Y665" t="str">
            <v>LEGAL</v>
          </cell>
          <cell r="Z665" t="str">
            <v>DLO</v>
          </cell>
          <cell r="AB665" t="str">
            <v>ICB</v>
          </cell>
          <cell r="AC665" t="str">
            <v>ICB</v>
          </cell>
          <cell r="AE665" t="str">
            <v>211</v>
          </cell>
          <cell r="AG665" t="str">
            <v>0000132616</v>
          </cell>
        </row>
        <row r="666">
          <cell r="A666" t="str">
            <v>00653233</v>
          </cell>
          <cell r="B666" t="str">
            <v>9554261000</v>
          </cell>
          <cell r="C666" t="str">
            <v>ICB4TARGET0000000094</v>
          </cell>
          <cell r="D666">
            <v>2014</v>
          </cell>
          <cell r="E666">
            <v>12</v>
          </cell>
          <cell r="F666" t="str">
            <v>2014-12-31</v>
          </cell>
          <cell r="G666" t="str">
            <v>PRJ</v>
          </cell>
          <cell r="H666" t="str">
            <v>211</v>
          </cell>
          <cell r="I666" t="str">
            <v>211</v>
          </cell>
          <cell r="K666" t="str">
            <v>000001120</v>
          </cell>
          <cell r="L666" t="str">
            <v>4261000</v>
          </cell>
          <cell r="M666" t="str">
            <v>1113</v>
          </cell>
          <cell r="N666" t="str">
            <v>99920</v>
          </cell>
          <cell r="O666" t="str">
            <v>11404</v>
          </cell>
          <cell r="P666" t="str">
            <v>294</v>
          </cell>
          <cell r="Q666" t="str">
            <v>955</v>
          </cell>
          <cell r="R666" t="str">
            <v>INTERCO BILL W/O</v>
          </cell>
          <cell r="S666" t="str">
            <v>PRA</v>
          </cell>
          <cell r="U666" t="str">
            <v>2014-12-31</v>
          </cell>
          <cell r="V666">
            <v>136.94</v>
          </cell>
          <cell r="W666" t="str">
            <v>UTXECON201</v>
          </cell>
          <cell r="Y666" t="str">
            <v>LEGAL</v>
          </cell>
          <cell r="Z666" t="str">
            <v>DLO</v>
          </cell>
          <cell r="AB666" t="str">
            <v>ICB</v>
          </cell>
          <cell r="AC666" t="str">
            <v>ICB</v>
          </cell>
          <cell r="AE666" t="str">
            <v>211</v>
          </cell>
          <cell r="AG666" t="str">
            <v>0000138274</v>
          </cell>
        </row>
        <row r="667">
          <cell r="A667" t="str">
            <v>00640898</v>
          </cell>
          <cell r="B667" t="str">
            <v>9554261000</v>
          </cell>
          <cell r="C667" t="str">
            <v>ICB4TARGET0000000095</v>
          </cell>
          <cell r="D667">
            <v>2014</v>
          </cell>
          <cell r="E667">
            <v>10</v>
          </cell>
          <cell r="F667" t="str">
            <v>2014-10-31</v>
          </cell>
          <cell r="G667" t="str">
            <v>PRJ</v>
          </cell>
          <cell r="H667" t="str">
            <v>211</v>
          </cell>
          <cell r="I667" t="str">
            <v>211</v>
          </cell>
          <cell r="K667" t="str">
            <v>000001120</v>
          </cell>
          <cell r="L667" t="str">
            <v>4261000</v>
          </cell>
          <cell r="M667" t="str">
            <v>1113</v>
          </cell>
          <cell r="N667" t="str">
            <v>99920</v>
          </cell>
          <cell r="O667" t="str">
            <v>11404</v>
          </cell>
          <cell r="P667" t="str">
            <v>294</v>
          </cell>
          <cell r="Q667" t="str">
            <v>955</v>
          </cell>
          <cell r="R667" t="str">
            <v>INTERCO BILL W/O</v>
          </cell>
          <cell r="S667" t="str">
            <v>PRA</v>
          </cell>
          <cell r="U667" t="str">
            <v>2014-10-31</v>
          </cell>
          <cell r="V667">
            <v>182.58</v>
          </cell>
          <cell r="W667" t="str">
            <v>UTXECON201</v>
          </cell>
          <cell r="Y667" t="str">
            <v>LEGAL</v>
          </cell>
          <cell r="Z667" t="str">
            <v>DLO</v>
          </cell>
          <cell r="AB667" t="str">
            <v>ICB</v>
          </cell>
          <cell r="AC667" t="str">
            <v>ICB</v>
          </cell>
          <cell r="AE667" t="str">
            <v>211</v>
          </cell>
          <cell r="AG667" t="str">
            <v>0000141208</v>
          </cell>
        </row>
        <row r="668">
          <cell r="A668" t="str">
            <v>00646088</v>
          </cell>
          <cell r="B668" t="str">
            <v>9554261000</v>
          </cell>
          <cell r="C668" t="str">
            <v>ICB4TARGET0000000095</v>
          </cell>
          <cell r="D668">
            <v>2014</v>
          </cell>
          <cell r="E668">
            <v>11</v>
          </cell>
          <cell r="F668" t="str">
            <v>2014-11-30</v>
          </cell>
          <cell r="G668" t="str">
            <v>PRJ</v>
          </cell>
          <cell r="H668" t="str">
            <v>211</v>
          </cell>
          <cell r="I668" t="str">
            <v>211</v>
          </cell>
          <cell r="K668" t="str">
            <v>000001120</v>
          </cell>
          <cell r="L668" t="str">
            <v>4261000</v>
          </cell>
          <cell r="M668" t="str">
            <v>1113</v>
          </cell>
          <cell r="N668" t="str">
            <v>99920</v>
          </cell>
          <cell r="O668" t="str">
            <v>11404</v>
          </cell>
          <cell r="P668" t="str">
            <v>294</v>
          </cell>
          <cell r="Q668" t="str">
            <v>955</v>
          </cell>
          <cell r="R668" t="str">
            <v>INTERCO BILL W/O</v>
          </cell>
          <cell r="S668" t="str">
            <v>PRA</v>
          </cell>
          <cell r="U668" t="str">
            <v>2014-11-30</v>
          </cell>
          <cell r="V668">
            <v>182.58</v>
          </cell>
          <cell r="W668" t="str">
            <v>UTXECON201</v>
          </cell>
          <cell r="Y668" t="str">
            <v>LEGAL</v>
          </cell>
          <cell r="Z668" t="str">
            <v>DLO</v>
          </cell>
          <cell r="AB668" t="str">
            <v>ICB</v>
          </cell>
          <cell r="AC668" t="str">
            <v>ICB</v>
          </cell>
          <cell r="AE668" t="str">
            <v>211</v>
          </cell>
          <cell r="AG668" t="str">
            <v>0000132685</v>
          </cell>
        </row>
        <row r="669">
          <cell r="A669" t="str">
            <v>00652021</v>
          </cell>
          <cell r="B669" t="str">
            <v>9554261000</v>
          </cell>
          <cell r="C669" t="str">
            <v>ICB4TARGET0000000095</v>
          </cell>
          <cell r="D669">
            <v>2014</v>
          </cell>
          <cell r="E669">
            <v>12</v>
          </cell>
          <cell r="F669" t="str">
            <v>2014-12-31</v>
          </cell>
          <cell r="G669" t="str">
            <v>PRJ</v>
          </cell>
          <cell r="H669" t="str">
            <v>211</v>
          </cell>
          <cell r="I669" t="str">
            <v>211</v>
          </cell>
          <cell r="K669" t="str">
            <v>000001120</v>
          </cell>
          <cell r="L669" t="str">
            <v>4261000</v>
          </cell>
          <cell r="M669" t="str">
            <v>1113</v>
          </cell>
          <cell r="N669" t="str">
            <v>99920</v>
          </cell>
          <cell r="O669" t="str">
            <v>11404</v>
          </cell>
          <cell r="P669" t="str">
            <v>294</v>
          </cell>
          <cell r="Q669" t="str">
            <v>955</v>
          </cell>
          <cell r="R669" t="str">
            <v>INTERCO BILL W/O</v>
          </cell>
          <cell r="S669" t="str">
            <v>PRA</v>
          </cell>
          <cell r="U669" t="str">
            <v>2014-12-31</v>
          </cell>
          <cell r="V669">
            <v>182.58</v>
          </cell>
          <cell r="W669" t="str">
            <v>UTXECON201</v>
          </cell>
          <cell r="Y669" t="str">
            <v>LEGAL</v>
          </cell>
          <cell r="Z669" t="str">
            <v>DLO</v>
          </cell>
          <cell r="AB669" t="str">
            <v>ICB</v>
          </cell>
          <cell r="AC669" t="str">
            <v>ICB</v>
          </cell>
          <cell r="AE669" t="str">
            <v>211</v>
          </cell>
          <cell r="AG669" t="str">
            <v>0000141982</v>
          </cell>
        </row>
        <row r="670">
          <cell r="A670" t="str">
            <v>00640319</v>
          </cell>
          <cell r="B670" t="str">
            <v>9554261000</v>
          </cell>
          <cell r="C670" t="str">
            <v>ICB4TARGET0000000096</v>
          </cell>
          <cell r="D670">
            <v>2014</v>
          </cell>
          <cell r="E670">
            <v>10</v>
          </cell>
          <cell r="F670" t="str">
            <v>2014-10-31</v>
          </cell>
          <cell r="G670" t="str">
            <v>PRJ</v>
          </cell>
          <cell r="H670" t="str">
            <v>211</v>
          </cell>
          <cell r="I670" t="str">
            <v>211</v>
          </cell>
          <cell r="K670" t="str">
            <v>000001120</v>
          </cell>
          <cell r="L670" t="str">
            <v>4261000</v>
          </cell>
          <cell r="M670" t="str">
            <v>1113</v>
          </cell>
          <cell r="N670" t="str">
            <v>99920</v>
          </cell>
          <cell r="O670" t="str">
            <v>11404</v>
          </cell>
          <cell r="P670" t="str">
            <v>294</v>
          </cell>
          <cell r="Q670" t="str">
            <v>955</v>
          </cell>
          <cell r="R670" t="str">
            <v>INTERCO BILL W/O</v>
          </cell>
          <cell r="S670" t="str">
            <v>PRA</v>
          </cell>
          <cell r="U670" t="str">
            <v>2014-10-31</v>
          </cell>
          <cell r="V670">
            <v>608.6</v>
          </cell>
          <cell r="W670" t="str">
            <v>UTXECON201</v>
          </cell>
          <cell r="Y670" t="str">
            <v>LEGAL</v>
          </cell>
          <cell r="Z670" t="str">
            <v>DLO</v>
          </cell>
          <cell r="AB670" t="str">
            <v>ICB</v>
          </cell>
          <cell r="AC670" t="str">
            <v>ICB</v>
          </cell>
          <cell r="AE670" t="str">
            <v>211</v>
          </cell>
          <cell r="AG670" t="str">
            <v>0000141982</v>
          </cell>
        </row>
        <row r="671">
          <cell r="A671" t="str">
            <v>00647251</v>
          </cell>
          <cell r="B671" t="str">
            <v>9554261000</v>
          </cell>
          <cell r="C671" t="str">
            <v>ICB4TARGET0000000096</v>
          </cell>
          <cell r="D671">
            <v>2014</v>
          </cell>
          <cell r="E671">
            <v>11</v>
          </cell>
          <cell r="F671" t="str">
            <v>2014-11-30</v>
          </cell>
          <cell r="G671" t="str">
            <v>PRJ</v>
          </cell>
          <cell r="H671" t="str">
            <v>211</v>
          </cell>
          <cell r="I671" t="str">
            <v>211</v>
          </cell>
          <cell r="K671" t="str">
            <v>000001120</v>
          </cell>
          <cell r="L671" t="str">
            <v>4261000</v>
          </cell>
          <cell r="M671" t="str">
            <v>1113</v>
          </cell>
          <cell r="N671" t="str">
            <v>99920</v>
          </cell>
          <cell r="O671" t="str">
            <v>11404</v>
          </cell>
          <cell r="P671" t="str">
            <v>294</v>
          </cell>
          <cell r="Q671" t="str">
            <v>955</v>
          </cell>
          <cell r="R671" t="str">
            <v>INTERCO BILL W/O</v>
          </cell>
          <cell r="S671" t="str">
            <v>PRA</v>
          </cell>
          <cell r="U671" t="str">
            <v>2014-11-30</v>
          </cell>
          <cell r="V671">
            <v>73.03</v>
          </cell>
          <cell r="W671" t="str">
            <v>UTXECON201</v>
          </cell>
          <cell r="Y671" t="str">
            <v>LEGAL</v>
          </cell>
          <cell r="Z671" t="str">
            <v>DLO</v>
          </cell>
          <cell r="AB671" t="str">
            <v>ICB</v>
          </cell>
          <cell r="AC671" t="str">
            <v>ICB</v>
          </cell>
          <cell r="AE671" t="str">
            <v>211</v>
          </cell>
          <cell r="AG671" t="str">
            <v>0000135814</v>
          </cell>
        </row>
        <row r="672">
          <cell r="A672" t="str">
            <v>00651648</v>
          </cell>
          <cell r="B672" t="str">
            <v>9554261000</v>
          </cell>
          <cell r="C672" t="str">
            <v>ICB4TARGET0000000096</v>
          </cell>
          <cell r="D672">
            <v>2014</v>
          </cell>
          <cell r="E672">
            <v>12</v>
          </cell>
          <cell r="F672" t="str">
            <v>2014-12-31</v>
          </cell>
          <cell r="G672" t="str">
            <v>PRJ</v>
          </cell>
          <cell r="H672" t="str">
            <v>211</v>
          </cell>
          <cell r="I672" t="str">
            <v>211</v>
          </cell>
          <cell r="K672" t="str">
            <v>000001120</v>
          </cell>
          <cell r="L672" t="str">
            <v>4261000</v>
          </cell>
          <cell r="M672" t="str">
            <v>1113</v>
          </cell>
          <cell r="N672" t="str">
            <v>99920</v>
          </cell>
          <cell r="O672" t="str">
            <v>11404</v>
          </cell>
          <cell r="P672" t="str">
            <v>294</v>
          </cell>
          <cell r="Q672" t="str">
            <v>955</v>
          </cell>
          <cell r="R672" t="str">
            <v>INTERCO BILL W/O</v>
          </cell>
          <cell r="S672" t="str">
            <v>PRA</v>
          </cell>
          <cell r="U672" t="str">
            <v>2014-12-31</v>
          </cell>
          <cell r="V672">
            <v>912.9</v>
          </cell>
          <cell r="W672" t="str">
            <v>UTXECON201</v>
          </cell>
          <cell r="Y672" t="str">
            <v>LEGAL</v>
          </cell>
          <cell r="Z672" t="str">
            <v>DLO</v>
          </cell>
          <cell r="AB672" t="str">
            <v>ICB</v>
          </cell>
          <cell r="AC672" t="str">
            <v>ICB</v>
          </cell>
          <cell r="AE672" t="str">
            <v>211</v>
          </cell>
          <cell r="AG672" t="str">
            <v>0000142875</v>
          </cell>
        </row>
        <row r="673">
          <cell r="A673" t="str">
            <v>00640897</v>
          </cell>
          <cell r="B673" t="str">
            <v>9554261000</v>
          </cell>
          <cell r="C673" t="str">
            <v>ICB4TARGET0000000097</v>
          </cell>
          <cell r="D673">
            <v>2014</v>
          </cell>
          <cell r="E673">
            <v>10</v>
          </cell>
          <cell r="F673" t="str">
            <v>2014-10-31</v>
          </cell>
          <cell r="G673" t="str">
            <v>PRJ</v>
          </cell>
          <cell r="H673" t="str">
            <v>211</v>
          </cell>
          <cell r="I673" t="str">
            <v>211</v>
          </cell>
          <cell r="K673" t="str">
            <v>000001120</v>
          </cell>
          <cell r="L673" t="str">
            <v>4261000</v>
          </cell>
          <cell r="M673" t="str">
            <v>1113</v>
          </cell>
          <cell r="N673" t="str">
            <v>99920</v>
          </cell>
          <cell r="O673" t="str">
            <v>11404</v>
          </cell>
          <cell r="P673" t="str">
            <v>294</v>
          </cell>
          <cell r="Q673" t="str">
            <v>955</v>
          </cell>
          <cell r="R673" t="str">
            <v>INTERCO BILL W/O</v>
          </cell>
          <cell r="S673" t="str">
            <v>PRA</v>
          </cell>
          <cell r="U673" t="str">
            <v>2014-10-31</v>
          </cell>
          <cell r="V673">
            <v>182.58</v>
          </cell>
          <cell r="W673" t="str">
            <v>UTXECON201</v>
          </cell>
          <cell r="Y673" t="str">
            <v>LEGAL</v>
          </cell>
          <cell r="Z673" t="str">
            <v>DLO</v>
          </cell>
          <cell r="AB673" t="str">
            <v>ICB</v>
          </cell>
          <cell r="AC673" t="str">
            <v>ICB</v>
          </cell>
          <cell r="AE673" t="str">
            <v>211</v>
          </cell>
          <cell r="AG673" t="str">
            <v>0000142834</v>
          </cell>
        </row>
        <row r="674">
          <cell r="A674" t="str">
            <v>00644562</v>
          </cell>
          <cell r="B674" t="str">
            <v>9554261000</v>
          </cell>
          <cell r="C674" t="str">
            <v>ICB4TARGET0000000097</v>
          </cell>
          <cell r="D674">
            <v>2014</v>
          </cell>
          <cell r="E674">
            <v>11</v>
          </cell>
          <cell r="F674" t="str">
            <v>2014-11-30</v>
          </cell>
          <cell r="G674" t="str">
            <v>PRJ</v>
          </cell>
          <cell r="H674" t="str">
            <v>211</v>
          </cell>
          <cell r="I674" t="str">
            <v>211</v>
          </cell>
          <cell r="K674" t="str">
            <v>000001120</v>
          </cell>
          <cell r="L674" t="str">
            <v>4261000</v>
          </cell>
          <cell r="M674" t="str">
            <v>1113</v>
          </cell>
          <cell r="N674" t="str">
            <v>99920</v>
          </cell>
          <cell r="O674" t="str">
            <v>11404</v>
          </cell>
          <cell r="P674" t="str">
            <v>294</v>
          </cell>
          <cell r="Q674" t="str">
            <v>955</v>
          </cell>
          <cell r="R674" t="str">
            <v>INTERCO BILL W/O</v>
          </cell>
          <cell r="S674" t="str">
            <v>PRA</v>
          </cell>
          <cell r="U674" t="str">
            <v>2014-11-30</v>
          </cell>
          <cell r="V674">
            <v>304.3</v>
          </cell>
          <cell r="W674" t="str">
            <v>UTXECON201</v>
          </cell>
          <cell r="Y674" t="str">
            <v>LEGAL</v>
          </cell>
          <cell r="Z674" t="str">
            <v>DLO</v>
          </cell>
          <cell r="AB674" t="str">
            <v>ICB</v>
          </cell>
          <cell r="AC674" t="str">
            <v>ICB</v>
          </cell>
          <cell r="AE674" t="str">
            <v>211</v>
          </cell>
          <cell r="AG674" t="str">
            <v>0000136501</v>
          </cell>
        </row>
        <row r="675">
          <cell r="A675" t="str">
            <v>00654083</v>
          </cell>
          <cell r="B675" t="str">
            <v>9554261000</v>
          </cell>
          <cell r="C675" t="str">
            <v>ICB4TARGET0000000097</v>
          </cell>
          <cell r="D675">
            <v>2014</v>
          </cell>
          <cell r="E675">
            <v>12</v>
          </cell>
          <cell r="F675" t="str">
            <v>2014-12-31</v>
          </cell>
          <cell r="G675" t="str">
            <v>PRJ</v>
          </cell>
          <cell r="H675" t="str">
            <v>211</v>
          </cell>
          <cell r="I675" t="str">
            <v>211</v>
          </cell>
          <cell r="K675" t="str">
            <v>000001120</v>
          </cell>
          <cell r="L675" t="str">
            <v>4261000</v>
          </cell>
          <cell r="M675" t="str">
            <v>1113</v>
          </cell>
          <cell r="N675" t="str">
            <v>99920</v>
          </cell>
          <cell r="O675" t="str">
            <v>13123</v>
          </cell>
          <cell r="P675" t="str">
            <v>294</v>
          </cell>
          <cell r="Q675" t="str">
            <v>955</v>
          </cell>
          <cell r="R675" t="str">
            <v>INTERCO BILL W/O</v>
          </cell>
          <cell r="S675" t="str">
            <v>PRA</v>
          </cell>
          <cell r="U675" t="str">
            <v>2014-12-31</v>
          </cell>
          <cell r="V675">
            <v>1278.06</v>
          </cell>
          <cell r="W675" t="str">
            <v>UTXECON201</v>
          </cell>
          <cell r="Y675" t="str">
            <v>LEGAL</v>
          </cell>
          <cell r="Z675" t="str">
            <v>DLO</v>
          </cell>
          <cell r="AB675" t="str">
            <v>ICB</v>
          </cell>
          <cell r="AC675" t="str">
            <v>ICB</v>
          </cell>
          <cell r="AE675" t="str">
            <v>211</v>
          </cell>
          <cell r="AG675" t="str">
            <v>0000146747</v>
          </cell>
        </row>
        <row r="676">
          <cell r="A676" t="str">
            <v>00643252</v>
          </cell>
          <cell r="B676" t="str">
            <v>9554261000</v>
          </cell>
          <cell r="C676" t="str">
            <v>ICB4TARGET0000000098</v>
          </cell>
          <cell r="D676">
            <v>2014</v>
          </cell>
          <cell r="E676">
            <v>10</v>
          </cell>
          <cell r="F676" t="str">
            <v>2014-10-31</v>
          </cell>
          <cell r="G676" t="str">
            <v>PRJ</v>
          </cell>
          <cell r="H676" t="str">
            <v>211</v>
          </cell>
          <cell r="I676" t="str">
            <v>211</v>
          </cell>
          <cell r="K676" t="str">
            <v>000001120</v>
          </cell>
          <cell r="L676" t="str">
            <v>4261000</v>
          </cell>
          <cell r="M676" t="str">
            <v>1113</v>
          </cell>
          <cell r="N676" t="str">
            <v>99920</v>
          </cell>
          <cell r="O676" t="str">
            <v>11404</v>
          </cell>
          <cell r="P676" t="str">
            <v>294</v>
          </cell>
          <cell r="Q676" t="str">
            <v>955</v>
          </cell>
          <cell r="R676" t="str">
            <v>INTERCO BILL W/O</v>
          </cell>
          <cell r="S676" t="str">
            <v>PRA</v>
          </cell>
          <cell r="U676" t="str">
            <v>2014-10-31</v>
          </cell>
          <cell r="V676">
            <v>121.72</v>
          </cell>
          <cell r="W676" t="str">
            <v>UTXECON201</v>
          </cell>
          <cell r="Y676" t="str">
            <v>LEGAL</v>
          </cell>
          <cell r="Z676" t="str">
            <v>DLO</v>
          </cell>
          <cell r="AB676" t="str">
            <v>ICB</v>
          </cell>
          <cell r="AC676" t="str">
            <v>ICB</v>
          </cell>
          <cell r="AE676" t="str">
            <v>211</v>
          </cell>
          <cell r="AG676" t="str">
            <v>0000142835</v>
          </cell>
        </row>
        <row r="677">
          <cell r="A677" t="str">
            <v>00645857</v>
          </cell>
          <cell r="B677" t="str">
            <v>9554261000</v>
          </cell>
          <cell r="C677" t="str">
            <v>ICB4TARGET0000000098</v>
          </cell>
          <cell r="D677">
            <v>2014</v>
          </cell>
          <cell r="E677">
            <v>11</v>
          </cell>
          <cell r="F677" t="str">
            <v>2014-11-30</v>
          </cell>
          <cell r="G677" t="str">
            <v>PRJ</v>
          </cell>
          <cell r="H677" t="str">
            <v>211</v>
          </cell>
          <cell r="I677" t="str">
            <v>211</v>
          </cell>
          <cell r="K677" t="str">
            <v>000001120</v>
          </cell>
          <cell r="L677" t="str">
            <v>4261000</v>
          </cell>
          <cell r="M677" t="str">
            <v>1113</v>
          </cell>
          <cell r="N677" t="str">
            <v>99920</v>
          </cell>
          <cell r="O677" t="str">
            <v>11404</v>
          </cell>
          <cell r="P677" t="str">
            <v>294</v>
          </cell>
          <cell r="Q677" t="str">
            <v>955</v>
          </cell>
          <cell r="R677" t="str">
            <v>INTERCO BILL W/O</v>
          </cell>
          <cell r="S677" t="str">
            <v>PRA</v>
          </cell>
          <cell r="U677" t="str">
            <v>2014-11-30</v>
          </cell>
          <cell r="V677">
            <v>304.3</v>
          </cell>
          <cell r="W677" t="str">
            <v>UTXECON201</v>
          </cell>
          <cell r="Y677" t="str">
            <v>LEGAL</v>
          </cell>
          <cell r="Z677" t="str">
            <v>DLO</v>
          </cell>
          <cell r="AB677" t="str">
            <v>ICB</v>
          </cell>
          <cell r="AC677" t="str">
            <v>ICB</v>
          </cell>
          <cell r="AE677" t="str">
            <v>211</v>
          </cell>
          <cell r="AG677" t="str">
            <v>0000140296</v>
          </cell>
        </row>
        <row r="678">
          <cell r="A678" t="str">
            <v>00651445</v>
          </cell>
          <cell r="B678" t="str">
            <v>9554261000</v>
          </cell>
          <cell r="C678" t="str">
            <v>ICB4TARGET0000000098</v>
          </cell>
          <cell r="D678">
            <v>2014</v>
          </cell>
          <cell r="E678">
            <v>12</v>
          </cell>
          <cell r="F678" t="str">
            <v>2014-12-31</v>
          </cell>
          <cell r="G678" t="str">
            <v>PRJ</v>
          </cell>
          <cell r="H678" t="str">
            <v>211</v>
          </cell>
          <cell r="I678" t="str">
            <v>211</v>
          </cell>
          <cell r="K678" t="str">
            <v>000001120</v>
          </cell>
          <cell r="L678" t="str">
            <v>4261000</v>
          </cell>
          <cell r="M678" t="str">
            <v>1113</v>
          </cell>
          <cell r="N678" t="str">
            <v>99920</v>
          </cell>
          <cell r="O678" t="str">
            <v>11404</v>
          </cell>
          <cell r="P678" t="str">
            <v>294</v>
          </cell>
          <cell r="Q678" t="str">
            <v>955</v>
          </cell>
          <cell r="R678" t="str">
            <v>INTERCO BILL W/O</v>
          </cell>
          <cell r="S678" t="str">
            <v>PRA</v>
          </cell>
          <cell r="U678" t="str">
            <v>2014-12-31</v>
          </cell>
          <cell r="V678">
            <v>608.6</v>
          </cell>
          <cell r="W678" t="str">
            <v>UTXECON201</v>
          </cell>
          <cell r="Y678" t="str">
            <v>LEGAL</v>
          </cell>
          <cell r="Z678" t="str">
            <v>DLO</v>
          </cell>
          <cell r="AB678" t="str">
            <v>ICB</v>
          </cell>
          <cell r="AC678" t="str">
            <v>ICB</v>
          </cell>
          <cell r="AE678" t="str">
            <v>211</v>
          </cell>
          <cell r="AG678" t="str">
            <v>0000151361</v>
          </cell>
        </row>
        <row r="679">
          <cell r="A679" t="str">
            <v>00640948</v>
          </cell>
          <cell r="B679" t="str">
            <v>9554261000</v>
          </cell>
          <cell r="C679" t="str">
            <v>ICB4TARGET0000000099</v>
          </cell>
          <cell r="D679">
            <v>2014</v>
          </cell>
          <cell r="E679">
            <v>10</v>
          </cell>
          <cell r="F679" t="str">
            <v>2014-10-31</v>
          </cell>
          <cell r="G679" t="str">
            <v>PRJ</v>
          </cell>
          <cell r="H679" t="str">
            <v>211</v>
          </cell>
          <cell r="I679" t="str">
            <v>211</v>
          </cell>
          <cell r="K679" t="str">
            <v>000001120</v>
          </cell>
          <cell r="L679" t="str">
            <v>4261000</v>
          </cell>
          <cell r="M679" t="str">
            <v>1113</v>
          </cell>
          <cell r="N679" t="str">
            <v>99920</v>
          </cell>
          <cell r="O679" t="str">
            <v>11404</v>
          </cell>
          <cell r="P679" t="str">
            <v>294</v>
          </cell>
          <cell r="Q679" t="str">
            <v>955</v>
          </cell>
          <cell r="R679" t="str">
            <v>INTERCO BILL W/O</v>
          </cell>
          <cell r="S679" t="str">
            <v>PRA</v>
          </cell>
          <cell r="U679" t="str">
            <v>2014-10-31</v>
          </cell>
          <cell r="V679">
            <v>608.6</v>
          </cell>
          <cell r="W679" t="str">
            <v>UTXECON201</v>
          </cell>
          <cell r="Y679" t="str">
            <v>LEGAL</v>
          </cell>
          <cell r="Z679" t="str">
            <v>DLO</v>
          </cell>
          <cell r="AB679" t="str">
            <v>ICB</v>
          </cell>
          <cell r="AC679" t="str">
            <v>ICB</v>
          </cell>
          <cell r="AE679" t="str">
            <v>211</v>
          </cell>
          <cell r="AG679" t="str">
            <v>0000154863</v>
          </cell>
        </row>
        <row r="680">
          <cell r="A680" t="str">
            <v>00645858</v>
          </cell>
          <cell r="B680" t="str">
            <v>9554261000</v>
          </cell>
          <cell r="C680" t="str">
            <v>ICB4TARGET0000000099</v>
          </cell>
          <cell r="D680">
            <v>2014</v>
          </cell>
          <cell r="E680">
            <v>11</v>
          </cell>
          <cell r="F680" t="str">
            <v>2014-11-30</v>
          </cell>
          <cell r="G680" t="str">
            <v>PRJ</v>
          </cell>
          <cell r="H680" t="str">
            <v>211</v>
          </cell>
          <cell r="I680" t="str">
            <v>211</v>
          </cell>
          <cell r="K680" t="str">
            <v>000001120</v>
          </cell>
          <cell r="L680" t="str">
            <v>4261000</v>
          </cell>
          <cell r="M680" t="str">
            <v>1113</v>
          </cell>
          <cell r="N680" t="str">
            <v>99920</v>
          </cell>
          <cell r="O680" t="str">
            <v>11404</v>
          </cell>
          <cell r="P680" t="str">
            <v>294</v>
          </cell>
          <cell r="Q680" t="str">
            <v>955</v>
          </cell>
          <cell r="R680" t="str">
            <v>INTERCO BILL W/O</v>
          </cell>
          <cell r="S680" t="str">
            <v>PRA</v>
          </cell>
          <cell r="U680" t="str">
            <v>2014-11-30</v>
          </cell>
          <cell r="V680">
            <v>608.6</v>
          </cell>
          <cell r="W680" t="str">
            <v>UTXECON201</v>
          </cell>
          <cell r="Y680" t="str">
            <v>LEGAL</v>
          </cell>
          <cell r="Z680" t="str">
            <v>DLO</v>
          </cell>
          <cell r="AB680" t="str">
            <v>ICB</v>
          </cell>
          <cell r="AC680" t="str">
            <v>ICB</v>
          </cell>
          <cell r="AE680" t="str">
            <v>211</v>
          </cell>
          <cell r="AG680" t="str">
            <v>0000140296</v>
          </cell>
        </row>
        <row r="681">
          <cell r="A681" t="str">
            <v>00651446</v>
          </cell>
          <cell r="B681" t="str">
            <v>9554261000</v>
          </cell>
          <cell r="C681" t="str">
            <v>ICB4TARGET0000000099</v>
          </cell>
          <cell r="D681">
            <v>2014</v>
          </cell>
          <cell r="E681">
            <v>12</v>
          </cell>
          <cell r="F681" t="str">
            <v>2014-12-31</v>
          </cell>
          <cell r="G681" t="str">
            <v>PRJ</v>
          </cell>
          <cell r="H681" t="str">
            <v>211</v>
          </cell>
          <cell r="I681" t="str">
            <v>211</v>
          </cell>
          <cell r="K681" t="str">
            <v>000001120</v>
          </cell>
          <cell r="L681" t="str">
            <v>4261000</v>
          </cell>
          <cell r="M681" t="str">
            <v>1113</v>
          </cell>
          <cell r="N681" t="str">
            <v>99920</v>
          </cell>
          <cell r="O681" t="str">
            <v>11404</v>
          </cell>
          <cell r="P681" t="str">
            <v>294</v>
          </cell>
          <cell r="Q681" t="str">
            <v>955</v>
          </cell>
          <cell r="R681" t="str">
            <v>INTERCO BILL W/O</v>
          </cell>
          <cell r="S681" t="str">
            <v>PRA</v>
          </cell>
          <cell r="U681" t="str">
            <v>2014-12-31</v>
          </cell>
          <cell r="V681">
            <v>1521.5</v>
          </cell>
          <cell r="W681" t="str">
            <v>UTXECON201</v>
          </cell>
          <cell r="Y681" t="str">
            <v>LEGAL</v>
          </cell>
          <cell r="Z681" t="str">
            <v>DLO</v>
          </cell>
          <cell r="AB681" t="str">
            <v>ICB</v>
          </cell>
          <cell r="AC681" t="str">
            <v>ICB</v>
          </cell>
          <cell r="AE681" t="str">
            <v>211</v>
          </cell>
          <cell r="AG681" t="str">
            <v>0000151361</v>
          </cell>
        </row>
        <row r="682">
          <cell r="A682" t="str">
            <v>00644248</v>
          </cell>
          <cell r="B682" t="str">
            <v>9554261000</v>
          </cell>
          <cell r="C682" t="str">
            <v>ICB4TARGET0000000100</v>
          </cell>
          <cell r="D682">
            <v>2014</v>
          </cell>
          <cell r="E682">
            <v>10</v>
          </cell>
          <cell r="F682" t="str">
            <v>2014-10-31</v>
          </cell>
          <cell r="G682" t="str">
            <v>PRJ</v>
          </cell>
          <cell r="H682" t="str">
            <v>211</v>
          </cell>
          <cell r="I682" t="str">
            <v>211</v>
          </cell>
          <cell r="K682" t="str">
            <v>000001120</v>
          </cell>
          <cell r="L682" t="str">
            <v>4261000</v>
          </cell>
          <cell r="M682" t="str">
            <v>1113</v>
          </cell>
          <cell r="N682" t="str">
            <v>99920</v>
          </cell>
          <cell r="O682" t="str">
            <v>11404</v>
          </cell>
          <cell r="P682" t="str">
            <v>294</v>
          </cell>
          <cell r="Q682" t="str">
            <v>955</v>
          </cell>
          <cell r="R682" t="str">
            <v>INTERCO BILL W/O</v>
          </cell>
          <cell r="S682" t="str">
            <v>PRA</v>
          </cell>
          <cell r="U682" t="str">
            <v>2014-10-31</v>
          </cell>
          <cell r="V682">
            <v>1217.2</v>
          </cell>
          <cell r="W682" t="str">
            <v>UTXECON201</v>
          </cell>
          <cell r="Y682" t="str">
            <v>LEGAL</v>
          </cell>
          <cell r="Z682" t="str">
            <v>DLO</v>
          </cell>
          <cell r="AB682" t="str">
            <v>ICB</v>
          </cell>
          <cell r="AC682" t="str">
            <v>ICB</v>
          </cell>
          <cell r="AE682" t="str">
            <v>211</v>
          </cell>
          <cell r="AG682" t="str">
            <v>0000210694</v>
          </cell>
        </row>
        <row r="683">
          <cell r="A683" t="str">
            <v>00647722</v>
          </cell>
          <cell r="B683" t="str">
            <v>9554261000</v>
          </cell>
          <cell r="C683" t="str">
            <v>ICB4TARGET0000000100</v>
          </cell>
          <cell r="D683">
            <v>2014</v>
          </cell>
          <cell r="E683">
            <v>11</v>
          </cell>
          <cell r="F683" t="str">
            <v>2014-11-30</v>
          </cell>
          <cell r="G683" t="str">
            <v>PRJ</v>
          </cell>
          <cell r="H683" t="str">
            <v>211</v>
          </cell>
          <cell r="I683" t="str">
            <v>211</v>
          </cell>
          <cell r="K683" t="str">
            <v>000001120</v>
          </cell>
          <cell r="L683" t="str">
            <v>4261000</v>
          </cell>
          <cell r="M683" t="str">
            <v>1113</v>
          </cell>
          <cell r="N683" t="str">
            <v>99920</v>
          </cell>
          <cell r="O683" t="str">
            <v>11404</v>
          </cell>
          <cell r="P683" t="str">
            <v>294</v>
          </cell>
          <cell r="Q683" t="str">
            <v>955</v>
          </cell>
          <cell r="R683" t="str">
            <v>INTERCO BILL W/O</v>
          </cell>
          <cell r="S683" t="str">
            <v>PRA</v>
          </cell>
          <cell r="U683" t="str">
            <v>2014-11-30</v>
          </cell>
          <cell r="V683">
            <v>1217.2</v>
          </cell>
          <cell r="W683" t="str">
            <v>UTXECON201</v>
          </cell>
          <cell r="Y683" t="str">
            <v>LEGAL</v>
          </cell>
          <cell r="Z683" t="str">
            <v>DLO</v>
          </cell>
          <cell r="AB683" t="str">
            <v>ICB</v>
          </cell>
          <cell r="AC683" t="str">
            <v>ICB</v>
          </cell>
          <cell r="AE683" t="str">
            <v>211</v>
          </cell>
          <cell r="AG683" t="str">
            <v>0000141436</v>
          </cell>
        </row>
        <row r="684">
          <cell r="A684" t="str">
            <v>00652903</v>
          </cell>
          <cell r="B684" t="str">
            <v>9554261000</v>
          </cell>
          <cell r="C684" t="str">
            <v>ICB4TARGET0000000100</v>
          </cell>
          <cell r="D684">
            <v>2014</v>
          </cell>
          <cell r="E684">
            <v>12</v>
          </cell>
          <cell r="F684" t="str">
            <v>2014-12-31</v>
          </cell>
          <cell r="G684" t="str">
            <v>PRJ</v>
          </cell>
          <cell r="H684" t="str">
            <v>211</v>
          </cell>
          <cell r="I684" t="str">
            <v>211</v>
          </cell>
          <cell r="K684" t="str">
            <v>000001120</v>
          </cell>
          <cell r="L684" t="str">
            <v>4261000</v>
          </cell>
          <cell r="M684" t="str">
            <v>1113</v>
          </cell>
          <cell r="N684" t="str">
            <v>99920</v>
          </cell>
          <cell r="O684" t="str">
            <v>11404</v>
          </cell>
          <cell r="P684" t="str">
            <v>294</v>
          </cell>
          <cell r="Q684" t="str">
            <v>955</v>
          </cell>
          <cell r="R684" t="str">
            <v>INTERCO BILL W/O</v>
          </cell>
          <cell r="S684" t="str">
            <v>PRA</v>
          </cell>
          <cell r="U684" t="str">
            <v>2014-12-31</v>
          </cell>
          <cell r="V684">
            <v>1521.5</v>
          </cell>
          <cell r="W684" t="str">
            <v>UTXECON201</v>
          </cell>
          <cell r="Y684" t="str">
            <v>LEGAL</v>
          </cell>
          <cell r="Z684" t="str">
            <v>DLO</v>
          </cell>
          <cell r="AB684" t="str">
            <v>ICB</v>
          </cell>
          <cell r="AC684" t="str">
            <v>ICB</v>
          </cell>
          <cell r="AE684" t="str">
            <v>211</v>
          </cell>
          <cell r="AG684" t="str">
            <v>0000151361</v>
          </cell>
        </row>
        <row r="685">
          <cell r="A685" t="str">
            <v>00640323</v>
          </cell>
          <cell r="B685" t="str">
            <v>9554261000</v>
          </cell>
          <cell r="C685" t="str">
            <v>ICB4TARGET0000000101</v>
          </cell>
          <cell r="D685">
            <v>2014</v>
          </cell>
          <cell r="E685">
            <v>10</v>
          </cell>
          <cell r="F685" t="str">
            <v>2014-10-31</v>
          </cell>
          <cell r="G685" t="str">
            <v>PRJ</v>
          </cell>
          <cell r="H685" t="str">
            <v>211</v>
          </cell>
          <cell r="I685" t="str">
            <v>211</v>
          </cell>
          <cell r="K685" t="str">
            <v>000001120</v>
          </cell>
          <cell r="L685" t="str">
            <v>4261000</v>
          </cell>
          <cell r="M685" t="str">
            <v>1113</v>
          </cell>
          <cell r="N685" t="str">
            <v>99920</v>
          </cell>
          <cell r="O685" t="str">
            <v>11404</v>
          </cell>
          <cell r="P685" t="str">
            <v>294</v>
          </cell>
          <cell r="Q685" t="str">
            <v>955</v>
          </cell>
          <cell r="R685" t="str">
            <v>INTERCO BILL W/O</v>
          </cell>
          <cell r="S685" t="str">
            <v>PRA</v>
          </cell>
          <cell r="U685" t="str">
            <v>2014-10-31</v>
          </cell>
          <cell r="V685">
            <v>304.3</v>
          </cell>
          <cell r="W685" t="str">
            <v>UTXECON201</v>
          </cell>
          <cell r="Y685" t="str">
            <v>LEGAL</v>
          </cell>
          <cell r="Z685" t="str">
            <v>DLO</v>
          </cell>
          <cell r="AB685" t="str">
            <v>ICB</v>
          </cell>
          <cell r="AC685" t="str">
            <v>ICB</v>
          </cell>
          <cell r="AE685" t="str">
            <v>211</v>
          </cell>
          <cell r="AG685" t="str">
            <v>0000223627</v>
          </cell>
        </row>
        <row r="686">
          <cell r="A686" t="str">
            <v>00647723</v>
          </cell>
          <cell r="B686" t="str">
            <v>9554261000</v>
          </cell>
          <cell r="C686" t="str">
            <v>ICB4TARGET0000000101</v>
          </cell>
          <cell r="D686">
            <v>2014</v>
          </cell>
          <cell r="E686">
            <v>11</v>
          </cell>
          <cell r="F686" t="str">
            <v>2014-11-30</v>
          </cell>
          <cell r="G686" t="str">
            <v>PRJ</v>
          </cell>
          <cell r="H686" t="str">
            <v>211</v>
          </cell>
          <cell r="I686" t="str">
            <v>211</v>
          </cell>
          <cell r="K686" t="str">
            <v>000001120</v>
          </cell>
          <cell r="L686" t="str">
            <v>4261000</v>
          </cell>
          <cell r="M686" t="str">
            <v>1113</v>
          </cell>
          <cell r="N686" t="str">
            <v>99920</v>
          </cell>
          <cell r="O686" t="str">
            <v>11404</v>
          </cell>
          <cell r="P686" t="str">
            <v>294</v>
          </cell>
          <cell r="Q686" t="str">
            <v>955</v>
          </cell>
          <cell r="R686" t="str">
            <v>INTERCO BILL W/O</v>
          </cell>
          <cell r="S686" t="str">
            <v>PRA</v>
          </cell>
          <cell r="U686" t="str">
            <v>2014-11-30</v>
          </cell>
          <cell r="V686">
            <v>1521.5</v>
          </cell>
          <cell r="W686" t="str">
            <v>UTXECON201</v>
          </cell>
          <cell r="Y686" t="str">
            <v>LEGAL</v>
          </cell>
          <cell r="Z686" t="str">
            <v>DLO</v>
          </cell>
          <cell r="AB686" t="str">
            <v>ICB</v>
          </cell>
          <cell r="AC686" t="str">
            <v>ICB</v>
          </cell>
          <cell r="AE686" t="str">
            <v>211</v>
          </cell>
          <cell r="AG686" t="str">
            <v>0000143142</v>
          </cell>
        </row>
        <row r="687">
          <cell r="A687" t="str">
            <v>00651194</v>
          </cell>
          <cell r="B687" t="str">
            <v>9554261000</v>
          </cell>
          <cell r="C687" t="str">
            <v>ICB4TARGET0000000101</v>
          </cell>
          <cell r="D687">
            <v>2014</v>
          </cell>
          <cell r="E687">
            <v>12</v>
          </cell>
          <cell r="F687" t="str">
            <v>2014-12-31</v>
          </cell>
          <cell r="G687" t="str">
            <v>PRJ</v>
          </cell>
          <cell r="H687" t="str">
            <v>211</v>
          </cell>
          <cell r="I687" t="str">
            <v>211</v>
          </cell>
          <cell r="K687" t="str">
            <v>000001120</v>
          </cell>
          <cell r="L687" t="str">
            <v>4261000</v>
          </cell>
          <cell r="M687" t="str">
            <v>1113</v>
          </cell>
          <cell r="N687" t="str">
            <v>99920</v>
          </cell>
          <cell r="O687" t="str">
            <v>12397</v>
          </cell>
          <cell r="P687" t="str">
            <v>294</v>
          </cell>
          <cell r="Q687" t="str">
            <v>955</v>
          </cell>
          <cell r="R687" t="str">
            <v>INTERCO BILL W/O</v>
          </cell>
          <cell r="S687" t="str">
            <v>PRA</v>
          </cell>
          <cell r="U687" t="str">
            <v>2014-12-31</v>
          </cell>
          <cell r="V687">
            <v>3042.99</v>
          </cell>
          <cell r="W687" t="str">
            <v>UTXECON201</v>
          </cell>
          <cell r="Y687" t="str">
            <v>LEGAL</v>
          </cell>
          <cell r="Z687" t="str">
            <v>DLO</v>
          </cell>
          <cell r="AB687" t="str">
            <v>ICB</v>
          </cell>
          <cell r="AC687" t="str">
            <v>ICB</v>
          </cell>
          <cell r="AE687" t="str">
            <v>211</v>
          </cell>
          <cell r="AG687" t="str">
            <v>0000164599</v>
          </cell>
        </row>
        <row r="688">
          <cell r="A688" t="str">
            <v>00643209</v>
          </cell>
          <cell r="B688" t="str">
            <v>9554261000</v>
          </cell>
          <cell r="C688" t="str">
            <v>ICB4TARGET0000000102</v>
          </cell>
          <cell r="D688">
            <v>2014</v>
          </cell>
          <cell r="E688">
            <v>10</v>
          </cell>
          <cell r="F688" t="str">
            <v>2014-10-31</v>
          </cell>
          <cell r="G688" t="str">
            <v>PRJ</v>
          </cell>
          <cell r="H688" t="str">
            <v>211</v>
          </cell>
          <cell r="I688" t="str">
            <v>211</v>
          </cell>
          <cell r="K688" t="str">
            <v>000001120</v>
          </cell>
          <cell r="L688" t="str">
            <v>4261000</v>
          </cell>
          <cell r="M688" t="str">
            <v>1113</v>
          </cell>
          <cell r="N688" t="str">
            <v>99920</v>
          </cell>
          <cell r="O688" t="str">
            <v>11404</v>
          </cell>
          <cell r="P688" t="str">
            <v>294</v>
          </cell>
          <cell r="Q688" t="str">
            <v>955</v>
          </cell>
          <cell r="R688" t="str">
            <v>INTERCO BILL W/O</v>
          </cell>
          <cell r="S688" t="str">
            <v>PRA</v>
          </cell>
          <cell r="U688" t="str">
            <v>2014-10-31</v>
          </cell>
          <cell r="V688">
            <v>304.3</v>
          </cell>
          <cell r="W688" t="str">
            <v>UTXECON201</v>
          </cell>
          <cell r="Y688" t="str">
            <v>LEGAL</v>
          </cell>
          <cell r="Z688" t="str">
            <v>DLO</v>
          </cell>
          <cell r="AB688" t="str">
            <v>ICB</v>
          </cell>
          <cell r="AC688" t="str">
            <v>ICB</v>
          </cell>
          <cell r="AE688" t="str">
            <v>211</v>
          </cell>
          <cell r="AG688" t="str">
            <v>0000229362</v>
          </cell>
        </row>
        <row r="689">
          <cell r="A689" t="str">
            <v>00647375</v>
          </cell>
          <cell r="B689" t="str">
            <v>9554261000</v>
          </cell>
          <cell r="C689" t="str">
            <v>ICB4TARGET0000000102</v>
          </cell>
          <cell r="D689">
            <v>2014</v>
          </cell>
          <cell r="E689">
            <v>11</v>
          </cell>
          <cell r="F689" t="str">
            <v>2014-11-30</v>
          </cell>
          <cell r="G689" t="str">
            <v>PRJ</v>
          </cell>
          <cell r="H689" t="str">
            <v>211</v>
          </cell>
          <cell r="I689" t="str">
            <v>211</v>
          </cell>
          <cell r="K689" t="str">
            <v>000001120</v>
          </cell>
          <cell r="L689" t="str">
            <v>4261000</v>
          </cell>
          <cell r="M689" t="str">
            <v>1113</v>
          </cell>
          <cell r="N689" t="str">
            <v>99920</v>
          </cell>
          <cell r="O689" t="str">
            <v>11404</v>
          </cell>
          <cell r="P689" t="str">
            <v>294</v>
          </cell>
          <cell r="Q689" t="str">
            <v>955</v>
          </cell>
          <cell r="R689" t="str">
            <v>INTERCO BILL W/O</v>
          </cell>
          <cell r="S689" t="str">
            <v>PRA</v>
          </cell>
          <cell r="U689" t="str">
            <v>2014-11-30</v>
          </cell>
          <cell r="V689">
            <v>1217.2</v>
          </cell>
          <cell r="W689" t="str">
            <v>UTXECON201</v>
          </cell>
          <cell r="Y689" t="str">
            <v>LEGAL</v>
          </cell>
          <cell r="Z689" t="str">
            <v>DLO</v>
          </cell>
          <cell r="AB689" t="str">
            <v>ICB</v>
          </cell>
          <cell r="AC689" t="str">
            <v>ICB</v>
          </cell>
          <cell r="AE689" t="str">
            <v>211</v>
          </cell>
          <cell r="AG689" t="str">
            <v>0000144827</v>
          </cell>
        </row>
        <row r="690">
          <cell r="A690" t="str">
            <v>00652131</v>
          </cell>
          <cell r="B690" t="str">
            <v>9554261000</v>
          </cell>
          <cell r="C690" t="str">
            <v>ICB4TARGET0000000102</v>
          </cell>
          <cell r="D690">
            <v>2014</v>
          </cell>
          <cell r="E690">
            <v>12</v>
          </cell>
          <cell r="F690" t="str">
            <v>2014-12-31</v>
          </cell>
          <cell r="G690" t="str">
            <v>PRJ</v>
          </cell>
          <cell r="H690" t="str">
            <v>211</v>
          </cell>
          <cell r="I690" t="str">
            <v>211</v>
          </cell>
          <cell r="K690" t="str">
            <v>000001120</v>
          </cell>
          <cell r="L690" t="str">
            <v>4261000</v>
          </cell>
          <cell r="M690" t="str">
            <v>1113</v>
          </cell>
          <cell r="N690" t="str">
            <v>99920</v>
          </cell>
          <cell r="O690" t="str">
            <v>11404</v>
          </cell>
          <cell r="P690" t="str">
            <v>294</v>
          </cell>
          <cell r="Q690" t="str">
            <v>955</v>
          </cell>
          <cell r="R690" t="str">
            <v>INTERCO BILL W/O</v>
          </cell>
          <cell r="S690" t="str">
            <v>PRA</v>
          </cell>
          <cell r="U690" t="str">
            <v>2014-12-31</v>
          </cell>
          <cell r="V690">
            <v>365.16</v>
          </cell>
          <cell r="W690" t="str">
            <v>UTXECON201</v>
          </cell>
          <cell r="Y690" t="str">
            <v>LEGAL</v>
          </cell>
          <cell r="Z690" t="str">
            <v>DLO</v>
          </cell>
          <cell r="AB690" t="str">
            <v>ICB</v>
          </cell>
          <cell r="AC690" t="str">
            <v>ICB</v>
          </cell>
          <cell r="AE690" t="str">
            <v>211</v>
          </cell>
          <cell r="AG690" t="str">
            <v>0000169482</v>
          </cell>
        </row>
        <row r="691">
          <cell r="A691" t="str">
            <v>00643372</v>
          </cell>
          <cell r="B691" t="str">
            <v>9554261000</v>
          </cell>
          <cell r="C691" t="str">
            <v>ICB4TARGET0000000103</v>
          </cell>
          <cell r="D691">
            <v>2014</v>
          </cell>
          <cell r="E691">
            <v>10</v>
          </cell>
          <cell r="F691" t="str">
            <v>2014-10-31</v>
          </cell>
          <cell r="G691" t="str">
            <v>PRJ</v>
          </cell>
          <cell r="H691" t="str">
            <v>211</v>
          </cell>
          <cell r="I691" t="str">
            <v>211</v>
          </cell>
          <cell r="K691" t="str">
            <v>000001120</v>
          </cell>
          <cell r="L691" t="str">
            <v>4261000</v>
          </cell>
          <cell r="M691" t="str">
            <v>1113</v>
          </cell>
          <cell r="N691" t="str">
            <v>99920</v>
          </cell>
          <cell r="O691" t="str">
            <v>11404</v>
          </cell>
          <cell r="P691" t="str">
            <v>294</v>
          </cell>
          <cell r="Q691" t="str">
            <v>955</v>
          </cell>
          <cell r="R691" t="str">
            <v>INTERCO BILL W/O</v>
          </cell>
          <cell r="S691" t="str">
            <v>PRA</v>
          </cell>
          <cell r="U691" t="str">
            <v>2014-10-31</v>
          </cell>
          <cell r="V691">
            <v>365.16</v>
          </cell>
          <cell r="W691" t="str">
            <v>UTXECON201</v>
          </cell>
          <cell r="Y691" t="str">
            <v>LEGAL</v>
          </cell>
          <cell r="Z691" t="str">
            <v>DLO</v>
          </cell>
          <cell r="AB691" t="str">
            <v>ICB</v>
          </cell>
          <cell r="AC691" t="str">
            <v>ICB</v>
          </cell>
          <cell r="AE691" t="str">
            <v>211</v>
          </cell>
          <cell r="AG691" t="str">
            <v>0000239199</v>
          </cell>
        </row>
        <row r="692">
          <cell r="A692" t="str">
            <v>00647122</v>
          </cell>
          <cell r="B692" t="str">
            <v>9554261000</v>
          </cell>
          <cell r="C692" t="str">
            <v>ICB4TARGET0000000103</v>
          </cell>
          <cell r="D692">
            <v>2014</v>
          </cell>
          <cell r="E692">
            <v>11</v>
          </cell>
          <cell r="F692" t="str">
            <v>2014-11-30</v>
          </cell>
          <cell r="G692" t="str">
            <v>PRJ</v>
          </cell>
          <cell r="H692" t="str">
            <v>211</v>
          </cell>
          <cell r="I692" t="str">
            <v>211</v>
          </cell>
          <cell r="K692" t="str">
            <v>000001120</v>
          </cell>
          <cell r="L692" t="str">
            <v>4261000</v>
          </cell>
          <cell r="M692" t="str">
            <v>1113</v>
          </cell>
          <cell r="N692" t="str">
            <v>99920</v>
          </cell>
          <cell r="O692" t="str">
            <v>11404</v>
          </cell>
          <cell r="P692" t="str">
            <v>294</v>
          </cell>
          <cell r="Q692" t="str">
            <v>955</v>
          </cell>
          <cell r="R692" t="str">
            <v>INTERCO BILL W/O</v>
          </cell>
          <cell r="S692" t="str">
            <v>PRA</v>
          </cell>
          <cell r="U692" t="str">
            <v>2014-11-30</v>
          </cell>
          <cell r="V692">
            <v>608.6</v>
          </cell>
          <cell r="W692" t="str">
            <v>UTXECON201</v>
          </cell>
          <cell r="Y692" t="str">
            <v>LEGAL</v>
          </cell>
          <cell r="Z692" t="str">
            <v>DLO</v>
          </cell>
          <cell r="AB692" t="str">
            <v>ICB</v>
          </cell>
          <cell r="AC692" t="str">
            <v>ICB</v>
          </cell>
          <cell r="AE692" t="str">
            <v>211</v>
          </cell>
          <cell r="AG692" t="str">
            <v>0000151056</v>
          </cell>
        </row>
        <row r="693">
          <cell r="A693" t="str">
            <v>00651191</v>
          </cell>
          <cell r="B693" t="str">
            <v>9554261000</v>
          </cell>
          <cell r="C693" t="str">
            <v>ICB4TARGET0000000103</v>
          </cell>
          <cell r="D693">
            <v>2014</v>
          </cell>
          <cell r="E693">
            <v>12</v>
          </cell>
          <cell r="F693" t="str">
            <v>2014-12-31</v>
          </cell>
          <cell r="G693" t="str">
            <v>PRJ</v>
          </cell>
          <cell r="H693" t="str">
            <v>211</v>
          </cell>
          <cell r="I693" t="str">
            <v>211</v>
          </cell>
          <cell r="K693" t="str">
            <v>000001120</v>
          </cell>
          <cell r="L693" t="str">
            <v>4261000</v>
          </cell>
          <cell r="M693" t="str">
            <v>1113</v>
          </cell>
          <cell r="N693" t="str">
            <v>99920</v>
          </cell>
          <cell r="O693" t="str">
            <v>11404</v>
          </cell>
          <cell r="P693" t="str">
            <v>294</v>
          </cell>
          <cell r="Q693" t="str">
            <v>955</v>
          </cell>
          <cell r="R693" t="str">
            <v>INTERCO BILL W/O</v>
          </cell>
          <cell r="S693" t="str">
            <v>PRA</v>
          </cell>
          <cell r="U693" t="str">
            <v>2014-12-31</v>
          </cell>
          <cell r="V693">
            <v>243.44</v>
          </cell>
          <cell r="W693" t="str">
            <v>UTXECON201</v>
          </cell>
          <cell r="Y693" t="str">
            <v>LEGAL</v>
          </cell>
          <cell r="Z693" t="str">
            <v>DLO</v>
          </cell>
          <cell r="AB693" t="str">
            <v>ICB</v>
          </cell>
          <cell r="AC693" t="str">
            <v>ICB</v>
          </cell>
          <cell r="AE693" t="str">
            <v>211</v>
          </cell>
          <cell r="AG693" t="str">
            <v>0000210695</v>
          </cell>
        </row>
        <row r="694">
          <cell r="A694" t="str">
            <v>00643215</v>
          </cell>
          <cell r="B694" t="str">
            <v>9554261000</v>
          </cell>
          <cell r="C694" t="str">
            <v>ICB4TARGET0000000104</v>
          </cell>
          <cell r="D694">
            <v>2014</v>
          </cell>
          <cell r="E694">
            <v>10</v>
          </cell>
          <cell r="F694" t="str">
            <v>2014-10-31</v>
          </cell>
          <cell r="G694" t="str">
            <v>PRJ</v>
          </cell>
          <cell r="H694" t="str">
            <v>211</v>
          </cell>
          <cell r="I694" t="str">
            <v>211</v>
          </cell>
          <cell r="K694" t="str">
            <v>000001120</v>
          </cell>
          <cell r="L694" t="str">
            <v>4261000</v>
          </cell>
          <cell r="M694" t="str">
            <v>1113</v>
          </cell>
          <cell r="N694" t="str">
            <v>99920</v>
          </cell>
          <cell r="O694" t="str">
            <v>11404</v>
          </cell>
          <cell r="P694" t="str">
            <v>294</v>
          </cell>
          <cell r="Q694" t="str">
            <v>955</v>
          </cell>
          <cell r="R694" t="str">
            <v>INTERCO BILL W/O</v>
          </cell>
          <cell r="S694" t="str">
            <v>PRA</v>
          </cell>
          <cell r="U694" t="str">
            <v>2014-10-31</v>
          </cell>
          <cell r="V694">
            <v>91.29</v>
          </cell>
          <cell r="W694" t="str">
            <v>UTXECON201</v>
          </cell>
          <cell r="Y694" t="str">
            <v>LEGAL</v>
          </cell>
          <cell r="Z694" t="str">
            <v>DLO</v>
          </cell>
          <cell r="AB694" t="str">
            <v>ICB</v>
          </cell>
          <cell r="AC694" t="str">
            <v>ICB</v>
          </cell>
          <cell r="AE694" t="str">
            <v>211</v>
          </cell>
          <cell r="AG694" t="str">
            <v>0000244713</v>
          </cell>
        </row>
        <row r="695">
          <cell r="A695" t="str">
            <v>00644560</v>
          </cell>
          <cell r="B695" t="str">
            <v>9554261000</v>
          </cell>
          <cell r="C695" t="str">
            <v>ICB4TARGET0000000104</v>
          </cell>
          <cell r="D695">
            <v>2014</v>
          </cell>
          <cell r="E695">
            <v>11</v>
          </cell>
          <cell r="F695" t="str">
            <v>2014-11-30</v>
          </cell>
          <cell r="G695" t="str">
            <v>PRJ</v>
          </cell>
          <cell r="H695" t="str">
            <v>211</v>
          </cell>
          <cell r="I695" t="str">
            <v>211</v>
          </cell>
          <cell r="K695" t="str">
            <v>000001120</v>
          </cell>
          <cell r="L695" t="str">
            <v>4261000</v>
          </cell>
          <cell r="M695" t="str">
            <v>1113</v>
          </cell>
          <cell r="N695" t="str">
            <v>99920</v>
          </cell>
          <cell r="O695" t="str">
            <v>11404</v>
          </cell>
          <cell r="P695" t="str">
            <v>294</v>
          </cell>
          <cell r="Q695" t="str">
            <v>955</v>
          </cell>
          <cell r="R695" t="str">
            <v>INTERCO BILL W/O</v>
          </cell>
          <cell r="S695" t="str">
            <v>PRA</v>
          </cell>
          <cell r="U695" t="str">
            <v>2014-11-30</v>
          </cell>
          <cell r="V695">
            <v>121.72</v>
          </cell>
          <cell r="W695" t="str">
            <v>UTXECON201</v>
          </cell>
          <cell r="Y695" t="str">
            <v>LEGAL</v>
          </cell>
          <cell r="Z695" t="str">
            <v>DLO</v>
          </cell>
          <cell r="AB695" t="str">
            <v>ICB</v>
          </cell>
          <cell r="AC695" t="str">
            <v>ICB</v>
          </cell>
          <cell r="AE695" t="str">
            <v>211</v>
          </cell>
          <cell r="AG695" t="str">
            <v>0000160753</v>
          </cell>
        </row>
        <row r="696">
          <cell r="A696" t="str">
            <v>00651645</v>
          </cell>
          <cell r="B696" t="str">
            <v>9554261000</v>
          </cell>
          <cell r="C696" t="str">
            <v>ICB4TARGET0000000104</v>
          </cell>
          <cell r="D696">
            <v>2014</v>
          </cell>
          <cell r="E696">
            <v>12</v>
          </cell>
          <cell r="F696" t="str">
            <v>2014-12-31</v>
          </cell>
          <cell r="G696" t="str">
            <v>PRJ</v>
          </cell>
          <cell r="H696" t="str">
            <v>211</v>
          </cell>
          <cell r="I696" t="str">
            <v>211</v>
          </cell>
          <cell r="K696" t="str">
            <v>000001120</v>
          </cell>
          <cell r="L696" t="str">
            <v>4261000</v>
          </cell>
          <cell r="M696" t="str">
            <v>1113</v>
          </cell>
          <cell r="N696" t="str">
            <v>99920</v>
          </cell>
          <cell r="O696" t="str">
            <v>12397</v>
          </cell>
          <cell r="P696" t="str">
            <v>294</v>
          </cell>
          <cell r="Q696" t="str">
            <v>955</v>
          </cell>
          <cell r="R696" t="str">
            <v>INTERCO BILL W/O</v>
          </cell>
          <cell r="S696" t="str">
            <v>PRA</v>
          </cell>
          <cell r="U696" t="str">
            <v>2014-12-31</v>
          </cell>
          <cell r="V696">
            <v>2008.37</v>
          </cell>
          <cell r="W696" t="str">
            <v>UTXECON201</v>
          </cell>
          <cell r="Y696" t="str">
            <v>LEGAL</v>
          </cell>
          <cell r="Z696" t="str">
            <v>DLO</v>
          </cell>
          <cell r="AB696" t="str">
            <v>ICB</v>
          </cell>
          <cell r="AC696" t="str">
            <v>ICB</v>
          </cell>
          <cell r="AE696" t="str">
            <v>211</v>
          </cell>
          <cell r="AG696" t="str">
            <v>0000225954</v>
          </cell>
        </row>
        <row r="697">
          <cell r="A697" t="str">
            <v>00642077</v>
          </cell>
          <cell r="B697" t="str">
            <v>9554261000</v>
          </cell>
          <cell r="C697" t="str">
            <v>ICB4TARGET0000000105</v>
          </cell>
          <cell r="D697">
            <v>2014</v>
          </cell>
          <cell r="E697">
            <v>10</v>
          </cell>
          <cell r="F697" t="str">
            <v>2014-10-31</v>
          </cell>
          <cell r="G697" t="str">
            <v>PRJ</v>
          </cell>
          <cell r="H697" t="str">
            <v>211</v>
          </cell>
          <cell r="I697" t="str">
            <v>211</v>
          </cell>
          <cell r="K697" t="str">
            <v>000001120</v>
          </cell>
          <cell r="L697" t="str">
            <v>4261000</v>
          </cell>
          <cell r="M697" t="str">
            <v>1113</v>
          </cell>
          <cell r="N697" t="str">
            <v>99920</v>
          </cell>
          <cell r="O697" t="str">
            <v>11404</v>
          </cell>
          <cell r="P697" t="str">
            <v>294</v>
          </cell>
          <cell r="Q697" t="str">
            <v>955</v>
          </cell>
          <cell r="R697" t="str">
            <v>INTERCO BILL W/O</v>
          </cell>
          <cell r="S697" t="str">
            <v>PRA</v>
          </cell>
          <cell r="U697" t="str">
            <v>2014-10-31</v>
          </cell>
          <cell r="V697">
            <v>91.29</v>
          </cell>
          <cell r="W697" t="str">
            <v>UTXECON201</v>
          </cell>
          <cell r="Y697" t="str">
            <v>LEGAL</v>
          </cell>
          <cell r="Z697" t="str">
            <v>DLO</v>
          </cell>
          <cell r="AB697" t="str">
            <v>ICB</v>
          </cell>
          <cell r="AC697" t="str">
            <v>ICB</v>
          </cell>
          <cell r="AE697" t="str">
            <v>211</v>
          </cell>
          <cell r="AG697" t="str">
            <v>0000250581</v>
          </cell>
        </row>
        <row r="698">
          <cell r="A698" t="str">
            <v>00648537</v>
          </cell>
          <cell r="B698" t="str">
            <v>9554261000</v>
          </cell>
          <cell r="C698" t="str">
            <v>ICB4TARGET0000000105</v>
          </cell>
          <cell r="D698">
            <v>2014</v>
          </cell>
          <cell r="E698">
            <v>11</v>
          </cell>
          <cell r="F698" t="str">
            <v>2014-11-30</v>
          </cell>
          <cell r="G698" t="str">
            <v>PRJ</v>
          </cell>
          <cell r="H698" t="str">
            <v>211</v>
          </cell>
          <cell r="I698" t="str">
            <v>211</v>
          </cell>
          <cell r="K698" t="str">
            <v>000001120</v>
          </cell>
          <cell r="L698" t="str">
            <v>4261000</v>
          </cell>
          <cell r="M698" t="str">
            <v>1113</v>
          </cell>
          <cell r="N698" t="str">
            <v>99920</v>
          </cell>
          <cell r="O698" t="str">
            <v>11404</v>
          </cell>
          <cell r="P698" t="str">
            <v>294</v>
          </cell>
          <cell r="Q698" t="str">
            <v>955</v>
          </cell>
          <cell r="R698" t="str">
            <v>INTERCO BILL W/O</v>
          </cell>
          <cell r="S698" t="str">
            <v>PRA</v>
          </cell>
          <cell r="U698" t="str">
            <v>2014-11-30</v>
          </cell>
          <cell r="V698">
            <v>1825.8</v>
          </cell>
          <cell r="W698" t="str">
            <v>UTXECON201</v>
          </cell>
          <cell r="Y698" t="str">
            <v>LEGAL</v>
          </cell>
          <cell r="Z698" t="str">
            <v>DLO</v>
          </cell>
          <cell r="AB698" t="str">
            <v>ICB</v>
          </cell>
          <cell r="AC698" t="str">
            <v>ICB</v>
          </cell>
          <cell r="AE698" t="str">
            <v>211</v>
          </cell>
          <cell r="AG698" t="str">
            <v>0000169483</v>
          </cell>
        </row>
        <row r="699">
          <cell r="A699" t="str">
            <v>00651447</v>
          </cell>
          <cell r="B699" t="str">
            <v>9554261000</v>
          </cell>
          <cell r="C699" t="str">
            <v>ICB4TARGET0000000105</v>
          </cell>
          <cell r="D699">
            <v>2014</v>
          </cell>
          <cell r="E699">
            <v>12</v>
          </cell>
          <cell r="F699" t="str">
            <v>2014-12-31</v>
          </cell>
          <cell r="G699" t="str">
            <v>PRJ</v>
          </cell>
          <cell r="H699" t="str">
            <v>211</v>
          </cell>
          <cell r="I699" t="str">
            <v>211</v>
          </cell>
          <cell r="K699" t="str">
            <v>000001120</v>
          </cell>
          <cell r="L699" t="str">
            <v>4261000</v>
          </cell>
          <cell r="M699" t="str">
            <v>1113</v>
          </cell>
          <cell r="N699" t="str">
            <v>99920</v>
          </cell>
          <cell r="O699" t="str">
            <v>11404</v>
          </cell>
          <cell r="P699" t="str">
            <v>294</v>
          </cell>
          <cell r="Q699" t="str">
            <v>955</v>
          </cell>
          <cell r="R699" t="str">
            <v>INTERCO BILL W/O</v>
          </cell>
          <cell r="S699" t="str">
            <v>PRA</v>
          </cell>
          <cell r="U699" t="str">
            <v>2014-12-31</v>
          </cell>
          <cell r="V699">
            <v>608.6</v>
          </cell>
          <cell r="W699" t="str">
            <v>UTXECON201</v>
          </cell>
          <cell r="Y699" t="str">
            <v>LEGAL</v>
          </cell>
          <cell r="Z699" t="str">
            <v>DLO</v>
          </cell>
          <cell r="AB699" t="str">
            <v>ICB</v>
          </cell>
          <cell r="AC699" t="str">
            <v>ICB</v>
          </cell>
          <cell r="AE699" t="str">
            <v>211</v>
          </cell>
          <cell r="AG699" t="str">
            <v>0000236011</v>
          </cell>
        </row>
        <row r="700">
          <cell r="A700" t="str">
            <v>00640895</v>
          </cell>
          <cell r="B700" t="str">
            <v>9554261000</v>
          </cell>
          <cell r="C700" t="str">
            <v>ICB4TARGET0000000106</v>
          </cell>
          <cell r="D700">
            <v>2014</v>
          </cell>
          <cell r="E700">
            <v>10</v>
          </cell>
          <cell r="F700" t="str">
            <v>2014-10-31</v>
          </cell>
          <cell r="G700" t="str">
            <v>PRJ</v>
          </cell>
          <cell r="H700" t="str">
            <v>211</v>
          </cell>
          <cell r="I700" t="str">
            <v>211</v>
          </cell>
          <cell r="K700" t="str">
            <v>000001120</v>
          </cell>
          <cell r="L700" t="str">
            <v>4261000</v>
          </cell>
          <cell r="M700" t="str">
            <v>1113</v>
          </cell>
          <cell r="N700" t="str">
            <v>99920</v>
          </cell>
          <cell r="O700" t="str">
            <v>11404</v>
          </cell>
          <cell r="P700" t="str">
            <v>294</v>
          </cell>
          <cell r="Q700" t="str">
            <v>955</v>
          </cell>
          <cell r="R700" t="str">
            <v>INTERCO BILL W/O</v>
          </cell>
          <cell r="S700" t="str">
            <v>PRA</v>
          </cell>
          <cell r="U700" t="str">
            <v>2014-10-31</v>
          </cell>
          <cell r="V700">
            <v>486.88</v>
          </cell>
          <cell r="W700" t="str">
            <v>UTXECON201</v>
          </cell>
          <cell r="Y700" t="str">
            <v>LEGAL</v>
          </cell>
          <cell r="Z700" t="str">
            <v>DLO</v>
          </cell>
          <cell r="AB700" t="str">
            <v>ICB</v>
          </cell>
          <cell r="AC700" t="str">
            <v>ICB</v>
          </cell>
          <cell r="AE700" t="str">
            <v>211</v>
          </cell>
          <cell r="AG700" t="str">
            <v>0000281154</v>
          </cell>
        </row>
        <row r="701">
          <cell r="A701" t="str">
            <v>00647254</v>
          </cell>
          <cell r="B701" t="str">
            <v>9554261000</v>
          </cell>
          <cell r="C701" t="str">
            <v>ICB4TARGET0000000106</v>
          </cell>
          <cell r="D701">
            <v>2014</v>
          </cell>
          <cell r="E701">
            <v>11</v>
          </cell>
          <cell r="F701" t="str">
            <v>2014-11-30</v>
          </cell>
          <cell r="G701" t="str">
            <v>PRJ</v>
          </cell>
          <cell r="H701" t="str">
            <v>211</v>
          </cell>
          <cell r="I701" t="str">
            <v>211</v>
          </cell>
          <cell r="K701" t="str">
            <v>000001120</v>
          </cell>
          <cell r="L701" t="str">
            <v>4261000</v>
          </cell>
          <cell r="M701" t="str">
            <v>1113</v>
          </cell>
          <cell r="N701" t="str">
            <v>99920</v>
          </cell>
          <cell r="O701" t="str">
            <v>11404</v>
          </cell>
          <cell r="P701" t="str">
            <v>294</v>
          </cell>
          <cell r="Q701" t="str">
            <v>955</v>
          </cell>
          <cell r="R701" t="str">
            <v>INTERCO BILL W/O</v>
          </cell>
          <cell r="S701" t="str">
            <v>PRA</v>
          </cell>
          <cell r="U701" t="str">
            <v>2014-11-30</v>
          </cell>
          <cell r="V701">
            <v>2434.39</v>
          </cell>
          <cell r="W701" t="str">
            <v>UTXECON201</v>
          </cell>
          <cell r="Y701" t="str">
            <v>LEGAL</v>
          </cell>
          <cell r="Z701" t="str">
            <v>DLO</v>
          </cell>
          <cell r="AB701" t="str">
            <v>ICB</v>
          </cell>
          <cell r="AC701" t="str">
            <v>ICB</v>
          </cell>
          <cell r="AE701" t="str">
            <v>211</v>
          </cell>
          <cell r="AG701" t="str">
            <v>0000201315</v>
          </cell>
        </row>
        <row r="702">
          <cell r="A702" t="str">
            <v>00652133</v>
          </cell>
          <cell r="B702" t="str">
            <v>9554261000</v>
          </cell>
          <cell r="C702" t="str">
            <v>ICB4TARGET0000000106</v>
          </cell>
          <cell r="D702">
            <v>2014</v>
          </cell>
          <cell r="E702">
            <v>12</v>
          </cell>
          <cell r="F702" t="str">
            <v>2014-12-31</v>
          </cell>
          <cell r="G702" t="str">
            <v>PRJ</v>
          </cell>
          <cell r="H702" t="str">
            <v>211</v>
          </cell>
          <cell r="I702" t="str">
            <v>211</v>
          </cell>
          <cell r="K702" t="str">
            <v>000001120</v>
          </cell>
          <cell r="L702" t="str">
            <v>4261000</v>
          </cell>
          <cell r="M702" t="str">
            <v>1113</v>
          </cell>
          <cell r="N702" t="str">
            <v>99920</v>
          </cell>
          <cell r="O702" t="str">
            <v>11404</v>
          </cell>
          <cell r="P702" t="str">
            <v>294</v>
          </cell>
          <cell r="Q702" t="str">
            <v>955</v>
          </cell>
          <cell r="R702" t="str">
            <v>INTERCO BILL W/O</v>
          </cell>
          <cell r="S702" t="str">
            <v>PRA</v>
          </cell>
          <cell r="U702" t="str">
            <v>2014-12-31</v>
          </cell>
          <cell r="V702">
            <v>799.09</v>
          </cell>
          <cell r="W702" t="str">
            <v>UTXECON201</v>
          </cell>
          <cell r="Y702" t="str">
            <v>LEGAL</v>
          </cell>
          <cell r="Z702" t="str">
            <v>DLO</v>
          </cell>
          <cell r="AB702" t="str">
            <v>ICB</v>
          </cell>
          <cell r="AC702" t="str">
            <v>ICB</v>
          </cell>
          <cell r="AE702" t="str">
            <v>211</v>
          </cell>
          <cell r="AG702" t="str">
            <v>0000264440</v>
          </cell>
        </row>
        <row r="703">
          <cell r="A703" t="str">
            <v>00637063</v>
          </cell>
          <cell r="B703" t="str">
            <v>9554261000</v>
          </cell>
          <cell r="C703" t="str">
            <v>ICB4TARGET0000000107</v>
          </cell>
          <cell r="D703">
            <v>2014</v>
          </cell>
          <cell r="E703">
            <v>10</v>
          </cell>
          <cell r="F703" t="str">
            <v>2014-10-31</v>
          </cell>
          <cell r="G703" t="str">
            <v>PRJ</v>
          </cell>
          <cell r="H703" t="str">
            <v>211</v>
          </cell>
          <cell r="I703" t="str">
            <v>211</v>
          </cell>
          <cell r="K703" t="str">
            <v>000001120</v>
          </cell>
          <cell r="L703" t="str">
            <v>4261000</v>
          </cell>
          <cell r="M703" t="str">
            <v>1113</v>
          </cell>
          <cell r="N703" t="str">
            <v>99920</v>
          </cell>
          <cell r="O703" t="str">
            <v>11404</v>
          </cell>
          <cell r="P703" t="str">
            <v>294</v>
          </cell>
          <cell r="Q703" t="str">
            <v>955</v>
          </cell>
          <cell r="R703" t="str">
            <v>INTERCO BILL W/O</v>
          </cell>
          <cell r="S703" t="str">
            <v>PRA</v>
          </cell>
          <cell r="U703" t="str">
            <v>2014-10-31</v>
          </cell>
          <cell r="V703">
            <v>152.15</v>
          </cell>
          <cell r="W703" t="str">
            <v>UTXECON201</v>
          </cell>
          <cell r="Y703" t="str">
            <v>LEGAL</v>
          </cell>
          <cell r="Z703" t="str">
            <v>DLO</v>
          </cell>
          <cell r="AB703" t="str">
            <v>ICB</v>
          </cell>
          <cell r="AC703" t="str">
            <v>ICB</v>
          </cell>
          <cell r="AE703" t="str">
            <v>211</v>
          </cell>
          <cell r="AG703" t="str">
            <v>0000289117</v>
          </cell>
        </row>
        <row r="704">
          <cell r="A704" t="str">
            <v>00647720</v>
          </cell>
          <cell r="B704" t="str">
            <v>9554261000</v>
          </cell>
          <cell r="C704" t="str">
            <v>ICB4TARGET0000000107</v>
          </cell>
          <cell r="D704">
            <v>2014</v>
          </cell>
          <cell r="E704">
            <v>11</v>
          </cell>
          <cell r="F704" t="str">
            <v>2014-11-30</v>
          </cell>
          <cell r="G704" t="str">
            <v>PRJ</v>
          </cell>
          <cell r="H704" t="str">
            <v>211</v>
          </cell>
          <cell r="I704" t="str">
            <v>211</v>
          </cell>
          <cell r="K704" t="str">
            <v>000001120</v>
          </cell>
          <cell r="L704" t="str">
            <v>4261000</v>
          </cell>
          <cell r="M704" t="str">
            <v>1113</v>
          </cell>
          <cell r="N704" t="str">
            <v>99920</v>
          </cell>
          <cell r="O704" t="str">
            <v>11404</v>
          </cell>
          <cell r="P704" t="str">
            <v>294</v>
          </cell>
          <cell r="Q704" t="str">
            <v>955</v>
          </cell>
          <cell r="R704" t="str">
            <v>INTERCO BILL W/O</v>
          </cell>
          <cell r="S704" t="str">
            <v>PRA</v>
          </cell>
          <cell r="U704" t="str">
            <v>2014-11-30</v>
          </cell>
          <cell r="V704">
            <v>304.3</v>
          </cell>
          <cell r="W704" t="str">
            <v>UTXECON201</v>
          </cell>
          <cell r="Y704" t="str">
            <v>LEGAL</v>
          </cell>
          <cell r="Z704" t="str">
            <v>DLO</v>
          </cell>
          <cell r="AB704" t="str">
            <v>ICB</v>
          </cell>
          <cell r="AC704" t="str">
            <v>ICB</v>
          </cell>
          <cell r="AE704" t="str">
            <v>211</v>
          </cell>
          <cell r="AG704" t="str">
            <v>0000203985</v>
          </cell>
        </row>
        <row r="705">
          <cell r="A705" t="str">
            <v>00651294</v>
          </cell>
          <cell r="B705" t="str">
            <v>9554261000</v>
          </cell>
          <cell r="C705" t="str">
            <v>ICB4TARGET0000000107</v>
          </cell>
          <cell r="D705">
            <v>2014</v>
          </cell>
          <cell r="E705">
            <v>12</v>
          </cell>
          <cell r="F705" t="str">
            <v>2014-12-31</v>
          </cell>
          <cell r="G705" t="str">
            <v>PRJ</v>
          </cell>
          <cell r="H705" t="str">
            <v>211</v>
          </cell>
          <cell r="I705" t="str">
            <v>211</v>
          </cell>
          <cell r="K705" t="str">
            <v>000001120</v>
          </cell>
          <cell r="L705" t="str">
            <v>4261000</v>
          </cell>
          <cell r="M705" t="str">
            <v>1113</v>
          </cell>
          <cell r="N705" t="str">
            <v>99920</v>
          </cell>
          <cell r="O705" t="str">
            <v>11404</v>
          </cell>
          <cell r="P705" t="str">
            <v>294</v>
          </cell>
          <cell r="Q705" t="str">
            <v>955</v>
          </cell>
          <cell r="R705" t="str">
            <v>INTERCO BILL W/O</v>
          </cell>
          <cell r="S705" t="str">
            <v>PRA</v>
          </cell>
          <cell r="U705" t="str">
            <v>2014-12-31</v>
          </cell>
          <cell r="V705">
            <v>608.6</v>
          </cell>
          <cell r="W705" t="str">
            <v>UTXECON201</v>
          </cell>
          <cell r="Y705" t="str">
            <v>LEGAL</v>
          </cell>
          <cell r="Z705" t="str">
            <v>DLO</v>
          </cell>
          <cell r="AB705" t="str">
            <v>ICB</v>
          </cell>
          <cell r="AC705" t="str">
            <v>ICB</v>
          </cell>
          <cell r="AE705" t="str">
            <v>211</v>
          </cell>
          <cell r="AG705" t="str">
            <v>0000290858</v>
          </cell>
        </row>
        <row r="706">
          <cell r="A706" t="str">
            <v>00640410</v>
          </cell>
          <cell r="B706" t="str">
            <v>9554261000</v>
          </cell>
          <cell r="C706" t="str">
            <v>ICB4TARGET0000000108</v>
          </cell>
          <cell r="D706">
            <v>2014</v>
          </cell>
          <cell r="E706">
            <v>10</v>
          </cell>
          <cell r="F706" t="str">
            <v>2014-10-31</v>
          </cell>
          <cell r="G706" t="str">
            <v>PRJ</v>
          </cell>
          <cell r="H706" t="str">
            <v>211</v>
          </cell>
          <cell r="I706" t="str">
            <v>211</v>
          </cell>
          <cell r="K706" t="str">
            <v>000001120</v>
          </cell>
          <cell r="L706" t="str">
            <v>4261000</v>
          </cell>
          <cell r="M706" t="str">
            <v>1113</v>
          </cell>
          <cell r="N706" t="str">
            <v>99920</v>
          </cell>
          <cell r="O706" t="str">
            <v>11404</v>
          </cell>
          <cell r="P706" t="str">
            <v>294</v>
          </cell>
          <cell r="Q706" t="str">
            <v>955</v>
          </cell>
          <cell r="R706" t="str">
            <v>INTERCO BILL W/O</v>
          </cell>
          <cell r="S706" t="str">
            <v>PRA</v>
          </cell>
          <cell r="U706" t="str">
            <v>2014-10-31</v>
          </cell>
          <cell r="V706">
            <v>3042.99</v>
          </cell>
          <cell r="W706" t="str">
            <v>UTXECON201</v>
          </cell>
          <cell r="Y706" t="str">
            <v>LEGAL</v>
          </cell>
          <cell r="Z706" t="str">
            <v>DLO</v>
          </cell>
          <cell r="AB706" t="str">
            <v>ICB</v>
          </cell>
          <cell r="AC706" t="str">
            <v>ICB</v>
          </cell>
          <cell r="AE706" t="str">
            <v>211</v>
          </cell>
          <cell r="AG706" t="str">
            <v>0000289681</v>
          </cell>
        </row>
        <row r="707">
          <cell r="A707" t="str">
            <v>00645856</v>
          </cell>
          <cell r="B707" t="str">
            <v>9554261000</v>
          </cell>
          <cell r="C707" t="str">
            <v>ICB4TARGET0000000108</v>
          </cell>
          <cell r="D707">
            <v>2014</v>
          </cell>
          <cell r="E707">
            <v>11</v>
          </cell>
          <cell r="F707" t="str">
            <v>2014-11-30</v>
          </cell>
          <cell r="G707" t="str">
            <v>PRJ</v>
          </cell>
          <cell r="H707" t="str">
            <v>211</v>
          </cell>
          <cell r="I707" t="str">
            <v>211</v>
          </cell>
          <cell r="K707" t="str">
            <v>000001120</v>
          </cell>
          <cell r="L707" t="str">
            <v>4261000</v>
          </cell>
          <cell r="M707" t="str">
            <v>1113</v>
          </cell>
          <cell r="N707" t="str">
            <v>99920</v>
          </cell>
          <cell r="O707" t="str">
            <v>11404</v>
          </cell>
          <cell r="P707" t="str">
            <v>294</v>
          </cell>
          <cell r="Q707" t="str">
            <v>955</v>
          </cell>
          <cell r="R707" t="str">
            <v>INTERCO BILL W/O</v>
          </cell>
          <cell r="S707" t="str">
            <v>PRA</v>
          </cell>
          <cell r="U707" t="str">
            <v>2014-11-30</v>
          </cell>
          <cell r="V707">
            <v>60.86</v>
          </cell>
          <cell r="W707" t="str">
            <v>UTXECON201</v>
          </cell>
          <cell r="Y707" t="str">
            <v>LEGAL</v>
          </cell>
          <cell r="Z707" t="str">
            <v>DLO</v>
          </cell>
          <cell r="AB707" t="str">
            <v>ICB</v>
          </cell>
          <cell r="AC707" t="str">
            <v>ICB</v>
          </cell>
          <cell r="AE707" t="str">
            <v>211</v>
          </cell>
          <cell r="AG707" t="str">
            <v>0000236786</v>
          </cell>
        </row>
        <row r="708">
          <cell r="A708" t="str">
            <v>00651295</v>
          </cell>
          <cell r="B708" t="str">
            <v>9554261000</v>
          </cell>
          <cell r="C708" t="str">
            <v>ICB4TARGET0000000108</v>
          </cell>
          <cell r="D708">
            <v>2014</v>
          </cell>
          <cell r="E708">
            <v>12</v>
          </cell>
          <cell r="F708" t="str">
            <v>2014-12-31</v>
          </cell>
          <cell r="G708" t="str">
            <v>PRJ</v>
          </cell>
          <cell r="H708" t="str">
            <v>211</v>
          </cell>
          <cell r="I708" t="str">
            <v>211</v>
          </cell>
          <cell r="K708" t="str">
            <v>000001120</v>
          </cell>
          <cell r="L708" t="str">
            <v>4261000</v>
          </cell>
          <cell r="M708" t="str">
            <v>1113</v>
          </cell>
          <cell r="N708" t="str">
            <v>99920</v>
          </cell>
          <cell r="O708" t="str">
            <v>11404</v>
          </cell>
          <cell r="P708" t="str">
            <v>294</v>
          </cell>
          <cell r="Q708" t="str">
            <v>955</v>
          </cell>
          <cell r="R708" t="str">
            <v>INTERCO BILL W/O</v>
          </cell>
          <cell r="S708" t="str">
            <v>PRA</v>
          </cell>
          <cell r="U708" t="str">
            <v>2014-12-31</v>
          </cell>
          <cell r="V708">
            <v>973.76</v>
          </cell>
          <cell r="W708" t="str">
            <v>UTXECON201</v>
          </cell>
          <cell r="Y708" t="str">
            <v>LEGAL</v>
          </cell>
          <cell r="Z708" t="str">
            <v>DLO</v>
          </cell>
          <cell r="AB708" t="str">
            <v>ICB</v>
          </cell>
          <cell r="AC708" t="str">
            <v>ICB</v>
          </cell>
          <cell r="AE708" t="str">
            <v>211</v>
          </cell>
          <cell r="AG708" t="str">
            <v>0000290860</v>
          </cell>
        </row>
        <row r="709">
          <cell r="A709" t="str">
            <v>00640411</v>
          </cell>
          <cell r="B709" t="str">
            <v>9554261000</v>
          </cell>
          <cell r="C709" t="str">
            <v>ICB4TARGET0000000109</v>
          </cell>
          <cell r="D709">
            <v>2014</v>
          </cell>
          <cell r="E709">
            <v>10</v>
          </cell>
          <cell r="F709" t="str">
            <v>2014-10-31</v>
          </cell>
          <cell r="G709" t="str">
            <v>PRJ</v>
          </cell>
          <cell r="H709" t="str">
            <v>211</v>
          </cell>
          <cell r="I709" t="str">
            <v>211</v>
          </cell>
          <cell r="K709" t="str">
            <v>000001120</v>
          </cell>
          <cell r="L709" t="str">
            <v>4261000</v>
          </cell>
          <cell r="M709" t="str">
            <v>1113</v>
          </cell>
          <cell r="N709" t="str">
            <v>99920</v>
          </cell>
          <cell r="O709" t="str">
            <v>11404</v>
          </cell>
          <cell r="P709" t="str">
            <v>294</v>
          </cell>
          <cell r="Q709" t="str">
            <v>955</v>
          </cell>
          <cell r="R709" t="str">
            <v>INTERCO BILL W/O</v>
          </cell>
          <cell r="S709" t="str">
            <v>PRA</v>
          </cell>
          <cell r="U709" t="str">
            <v>2014-10-31</v>
          </cell>
          <cell r="V709">
            <v>3042.99</v>
          </cell>
          <cell r="W709" t="str">
            <v>UTXECON201</v>
          </cell>
          <cell r="Y709" t="str">
            <v>LEGAL</v>
          </cell>
          <cell r="Z709" t="str">
            <v>DLO</v>
          </cell>
          <cell r="AB709" t="str">
            <v>ICB</v>
          </cell>
          <cell r="AC709" t="str">
            <v>ICB</v>
          </cell>
          <cell r="AE709" t="str">
            <v>211</v>
          </cell>
          <cell r="AG709" t="str">
            <v>0000289681</v>
          </cell>
        </row>
        <row r="710">
          <cell r="A710" t="str">
            <v>00647381</v>
          </cell>
          <cell r="B710" t="str">
            <v>9554261000</v>
          </cell>
          <cell r="C710" t="str">
            <v>ICB4TARGET0000000109</v>
          </cell>
          <cell r="D710">
            <v>2014</v>
          </cell>
          <cell r="E710">
            <v>11</v>
          </cell>
          <cell r="F710" t="str">
            <v>2014-11-30</v>
          </cell>
          <cell r="G710" t="str">
            <v>PRJ</v>
          </cell>
          <cell r="H710" t="str">
            <v>211</v>
          </cell>
          <cell r="I710" t="str">
            <v>211</v>
          </cell>
          <cell r="K710" t="str">
            <v>000001120</v>
          </cell>
          <cell r="L710" t="str">
            <v>4261000</v>
          </cell>
          <cell r="M710" t="str">
            <v>1113</v>
          </cell>
          <cell r="N710" t="str">
            <v>99920</v>
          </cell>
          <cell r="O710" t="str">
            <v>11404</v>
          </cell>
          <cell r="P710" t="str">
            <v>294</v>
          </cell>
          <cell r="Q710" t="str">
            <v>955</v>
          </cell>
          <cell r="R710" t="str">
            <v>INTERCO BILL W/O</v>
          </cell>
          <cell r="S710" t="str">
            <v>PRA</v>
          </cell>
          <cell r="U710" t="str">
            <v>2014-11-30</v>
          </cell>
          <cell r="V710">
            <v>1521.5</v>
          </cell>
          <cell r="W710" t="str">
            <v>UTXECON201</v>
          </cell>
          <cell r="Y710" t="str">
            <v>LEGAL</v>
          </cell>
          <cell r="Z710" t="str">
            <v>DLO</v>
          </cell>
          <cell r="AB710" t="str">
            <v>ICB</v>
          </cell>
          <cell r="AC710" t="str">
            <v>ICB</v>
          </cell>
          <cell r="AE710" t="str">
            <v>211</v>
          </cell>
          <cell r="AG710" t="str">
            <v>0000245573</v>
          </cell>
        </row>
        <row r="711">
          <cell r="A711" t="str">
            <v>00651296</v>
          </cell>
          <cell r="B711" t="str">
            <v>9554261000</v>
          </cell>
          <cell r="C711" t="str">
            <v>ICB4TARGET0000000109</v>
          </cell>
          <cell r="D711">
            <v>2014</v>
          </cell>
          <cell r="E711">
            <v>12</v>
          </cell>
          <cell r="F711" t="str">
            <v>2014-12-31</v>
          </cell>
          <cell r="G711" t="str">
            <v>PRJ</v>
          </cell>
          <cell r="H711" t="str">
            <v>211</v>
          </cell>
          <cell r="I711" t="str">
            <v>211</v>
          </cell>
          <cell r="K711" t="str">
            <v>000001120</v>
          </cell>
          <cell r="L711" t="str">
            <v>4261000</v>
          </cell>
          <cell r="M711" t="str">
            <v>1113</v>
          </cell>
          <cell r="N711" t="str">
            <v>99920</v>
          </cell>
          <cell r="O711" t="str">
            <v>11404</v>
          </cell>
          <cell r="P711" t="str">
            <v>294</v>
          </cell>
          <cell r="Q711" t="str">
            <v>955</v>
          </cell>
          <cell r="R711" t="str">
            <v>INTERCO BILL W/O</v>
          </cell>
          <cell r="S711" t="str">
            <v>PRA</v>
          </cell>
          <cell r="U711" t="str">
            <v>2014-12-31</v>
          </cell>
          <cell r="V711">
            <v>456.45</v>
          </cell>
          <cell r="W711" t="str">
            <v>UTXECON201</v>
          </cell>
          <cell r="Y711" t="str">
            <v>LEGAL</v>
          </cell>
          <cell r="Z711" t="str">
            <v>DLO</v>
          </cell>
          <cell r="AB711" t="str">
            <v>ICB</v>
          </cell>
          <cell r="AC711" t="str">
            <v>ICB</v>
          </cell>
          <cell r="AE711" t="str">
            <v>211</v>
          </cell>
          <cell r="AG711" t="str">
            <v>0000290861</v>
          </cell>
        </row>
        <row r="712">
          <cell r="A712" t="str">
            <v>00640412</v>
          </cell>
          <cell r="B712" t="str">
            <v>9554261000</v>
          </cell>
          <cell r="C712" t="str">
            <v>ICB4TARGET0000000110</v>
          </cell>
          <cell r="D712">
            <v>2014</v>
          </cell>
          <cell r="E712">
            <v>10</v>
          </cell>
          <cell r="F712" t="str">
            <v>2014-10-31</v>
          </cell>
          <cell r="G712" t="str">
            <v>PRJ</v>
          </cell>
          <cell r="H712" t="str">
            <v>211</v>
          </cell>
          <cell r="I712" t="str">
            <v>211</v>
          </cell>
          <cell r="K712" t="str">
            <v>000001120</v>
          </cell>
          <cell r="L712" t="str">
            <v>4261000</v>
          </cell>
          <cell r="M712" t="str">
            <v>1113</v>
          </cell>
          <cell r="N712" t="str">
            <v>99920</v>
          </cell>
          <cell r="O712" t="str">
            <v>11404</v>
          </cell>
          <cell r="P712" t="str">
            <v>294</v>
          </cell>
          <cell r="Q712" t="str">
            <v>955</v>
          </cell>
          <cell r="R712" t="str">
            <v>INTERCO BILL W/O</v>
          </cell>
          <cell r="S712" t="str">
            <v>PRA</v>
          </cell>
          <cell r="U712" t="str">
            <v>2014-10-31</v>
          </cell>
          <cell r="V712">
            <v>152.15</v>
          </cell>
          <cell r="W712" t="str">
            <v>UTXECON201</v>
          </cell>
          <cell r="Y712" t="str">
            <v>LEGAL</v>
          </cell>
          <cell r="Z712" t="str">
            <v>DLO</v>
          </cell>
          <cell r="AB712" t="str">
            <v>ICB</v>
          </cell>
          <cell r="AC712" t="str">
            <v>ICB</v>
          </cell>
          <cell r="AE712" t="str">
            <v>211</v>
          </cell>
          <cell r="AG712" t="str">
            <v>0000289682</v>
          </cell>
        </row>
        <row r="713">
          <cell r="A713" t="str">
            <v>00648585</v>
          </cell>
          <cell r="B713" t="str">
            <v>9554261000</v>
          </cell>
          <cell r="C713" t="str">
            <v>ICB4TARGET0000000110</v>
          </cell>
          <cell r="D713">
            <v>2014</v>
          </cell>
          <cell r="E713">
            <v>11</v>
          </cell>
          <cell r="F713" t="str">
            <v>2014-11-30</v>
          </cell>
          <cell r="G713" t="str">
            <v>PRJ</v>
          </cell>
          <cell r="H713" t="str">
            <v>211</v>
          </cell>
          <cell r="I713" t="str">
            <v>211</v>
          </cell>
          <cell r="K713" t="str">
            <v>000001120</v>
          </cell>
          <cell r="L713" t="str">
            <v>4261000</v>
          </cell>
          <cell r="M713" t="str">
            <v>1113</v>
          </cell>
          <cell r="N713" t="str">
            <v>99920</v>
          </cell>
          <cell r="O713" t="str">
            <v>11404</v>
          </cell>
          <cell r="P713" t="str">
            <v>294</v>
          </cell>
          <cell r="Q713" t="str">
            <v>955</v>
          </cell>
          <cell r="R713" t="str">
            <v>INTERCO BILL W/O</v>
          </cell>
          <cell r="S713" t="str">
            <v>PRA</v>
          </cell>
          <cell r="U713" t="str">
            <v>2014-11-30</v>
          </cell>
          <cell r="V713">
            <v>243.44</v>
          </cell>
          <cell r="W713" t="str">
            <v>UTXECON201</v>
          </cell>
          <cell r="Y713" t="str">
            <v>LEGAL</v>
          </cell>
          <cell r="Z713" t="str">
            <v>DLO</v>
          </cell>
          <cell r="AB713" t="str">
            <v>ICB</v>
          </cell>
          <cell r="AC713" t="str">
            <v>ICB</v>
          </cell>
          <cell r="AE713" t="str">
            <v>211</v>
          </cell>
          <cell r="AG713" t="str">
            <v>0000266791</v>
          </cell>
        </row>
        <row r="714">
          <cell r="A714" t="str">
            <v>00652785</v>
          </cell>
          <cell r="B714" t="str">
            <v>9554261000</v>
          </cell>
          <cell r="C714" t="str">
            <v>ICB4TARGET0000000110</v>
          </cell>
          <cell r="D714">
            <v>2014</v>
          </cell>
          <cell r="E714">
            <v>12</v>
          </cell>
          <cell r="F714" t="str">
            <v>2014-12-31</v>
          </cell>
          <cell r="G714" t="str">
            <v>PRJ</v>
          </cell>
          <cell r="H714" t="str">
            <v>211</v>
          </cell>
          <cell r="I714" t="str">
            <v>211</v>
          </cell>
          <cell r="K714" t="str">
            <v>000001120</v>
          </cell>
          <cell r="L714" t="str">
            <v>4261000</v>
          </cell>
          <cell r="M714" t="str">
            <v>1113</v>
          </cell>
          <cell r="N714" t="str">
            <v>99920</v>
          </cell>
          <cell r="O714" t="str">
            <v>11404</v>
          </cell>
          <cell r="P714" t="str">
            <v>294</v>
          </cell>
          <cell r="Q714" t="str">
            <v>955</v>
          </cell>
          <cell r="R714" t="str">
            <v>INTERCO BILL W/O</v>
          </cell>
          <cell r="S714" t="str">
            <v>PRA</v>
          </cell>
          <cell r="U714" t="str">
            <v>2014-12-31</v>
          </cell>
          <cell r="V714">
            <v>608.6</v>
          </cell>
          <cell r="W714" t="str">
            <v>UTXECON201</v>
          </cell>
          <cell r="Y714" t="str">
            <v>LEGAL</v>
          </cell>
          <cell r="Z714" t="str">
            <v>DLO</v>
          </cell>
          <cell r="AB714" t="str">
            <v>ICB</v>
          </cell>
          <cell r="AC714" t="str">
            <v>ICB</v>
          </cell>
          <cell r="AE714" t="str">
            <v>211</v>
          </cell>
          <cell r="AG714" t="str">
            <v>0000291207</v>
          </cell>
        </row>
        <row r="715">
          <cell r="A715" t="str">
            <v>00640413</v>
          </cell>
          <cell r="B715" t="str">
            <v>9554261000</v>
          </cell>
          <cell r="C715" t="str">
            <v>ICB4TARGET0000000111</v>
          </cell>
          <cell r="D715">
            <v>2014</v>
          </cell>
          <cell r="E715">
            <v>10</v>
          </cell>
          <cell r="F715" t="str">
            <v>2014-10-31</v>
          </cell>
          <cell r="G715" t="str">
            <v>PRJ</v>
          </cell>
          <cell r="H715" t="str">
            <v>211</v>
          </cell>
          <cell r="I715" t="str">
            <v>211</v>
          </cell>
          <cell r="K715" t="str">
            <v>000001120</v>
          </cell>
          <cell r="L715" t="str">
            <v>4261000</v>
          </cell>
          <cell r="M715" t="str">
            <v>1113</v>
          </cell>
          <cell r="N715" t="str">
            <v>99920</v>
          </cell>
          <cell r="O715" t="str">
            <v>11404</v>
          </cell>
          <cell r="P715" t="str">
            <v>294</v>
          </cell>
          <cell r="Q715" t="str">
            <v>955</v>
          </cell>
          <cell r="R715" t="str">
            <v>INTERCO BILL W/O</v>
          </cell>
          <cell r="S715" t="str">
            <v>PRA</v>
          </cell>
          <cell r="U715" t="str">
            <v>2014-10-31</v>
          </cell>
          <cell r="V715">
            <v>10954.77</v>
          </cell>
          <cell r="W715" t="str">
            <v>UTXECON201</v>
          </cell>
          <cell r="Y715" t="str">
            <v>LEGAL</v>
          </cell>
          <cell r="Z715" t="str">
            <v>DLO</v>
          </cell>
          <cell r="AB715" t="str">
            <v>ICB</v>
          </cell>
          <cell r="AC715" t="str">
            <v>ICB</v>
          </cell>
          <cell r="AE715" t="str">
            <v>211</v>
          </cell>
          <cell r="AG715" t="str">
            <v>0000289684</v>
          </cell>
        </row>
        <row r="716">
          <cell r="A716" t="str">
            <v>00645903</v>
          </cell>
          <cell r="B716" t="str">
            <v>9554261000</v>
          </cell>
          <cell r="C716" t="str">
            <v>ICB4TARGET0000000111</v>
          </cell>
          <cell r="D716">
            <v>2014</v>
          </cell>
          <cell r="E716">
            <v>11</v>
          </cell>
          <cell r="F716" t="str">
            <v>2014-11-30</v>
          </cell>
          <cell r="G716" t="str">
            <v>PRJ</v>
          </cell>
          <cell r="H716" t="str">
            <v>211</v>
          </cell>
          <cell r="I716" t="str">
            <v>211</v>
          </cell>
          <cell r="K716" t="str">
            <v>000001120</v>
          </cell>
          <cell r="L716" t="str">
            <v>4261000</v>
          </cell>
          <cell r="M716" t="str">
            <v>1113</v>
          </cell>
          <cell r="N716" t="str">
            <v>99920</v>
          </cell>
          <cell r="O716" t="str">
            <v>11404</v>
          </cell>
          <cell r="P716" t="str">
            <v>294</v>
          </cell>
          <cell r="Q716" t="str">
            <v>955</v>
          </cell>
          <cell r="R716" t="str">
            <v>INTERCO BILL W/O</v>
          </cell>
          <cell r="S716" t="str">
            <v>PRA</v>
          </cell>
          <cell r="U716" t="str">
            <v>2014-11-30</v>
          </cell>
          <cell r="V716">
            <v>608.6</v>
          </cell>
          <cell r="W716" t="str">
            <v>UTXECON201</v>
          </cell>
          <cell r="Y716" t="str">
            <v>LEGAL</v>
          </cell>
          <cell r="Z716" t="str">
            <v>DLO</v>
          </cell>
          <cell r="AB716" t="str">
            <v>ICB</v>
          </cell>
          <cell r="AC716" t="str">
            <v>ICB</v>
          </cell>
          <cell r="AE716" t="str">
            <v>211</v>
          </cell>
          <cell r="AG716" t="str">
            <v>0000290325</v>
          </cell>
        </row>
        <row r="717">
          <cell r="A717" t="str">
            <v>00640934</v>
          </cell>
          <cell r="B717" t="str">
            <v>9554261000</v>
          </cell>
          <cell r="C717" t="str">
            <v>ICB4TARGET0000000112</v>
          </cell>
          <cell r="D717">
            <v>2014</v>
          </cell>
          <cell r="E717">
            <v>10</v>
          </cell>
          <cell r="F717" t="str">
            <v>2014-10-31</v>
          </cell>
          <cell r="G717" t="str">
            <v>PRJ</v>
          </cell>
          <cell r="H717" t="str">
            <v>211</v>
          </cell>
          <cell r="I717" t="str">
            <v>211</v>
          </cell>
          <cell r="K717" t="str">
            <v>000001120</v>
          </cell>
          <cell r="L717" t="str">
            <v>4261000</v>
          </cell>
          <cell r="M717" t="str">
            <v>1113</v>
          </cell>
          <cell r="N717" t="str">
            <v>99920</v>
          </cell>
          <cell r="O717" t="str">
            <v>11404</v>
          </cell>
          <cell r="P717" t="str">
            <v>294</v>
          </cell>
          <cell r="Q717" t="str">
            <v>955</v>
          </cell>
          <cell r="R717" t="str">
            <v>INTERCO BILL W/O</v>
          </cell>
          <cell r="S717" t="str">
            <v>PRA</v>
          </cell>
          <cell r="U717" t="str">
            <v>2014-10-31</v>
          </cell>
          <cell r="V717">
            <v>608.6</v>
          </cell>
          <cell r="W717" t="str">
            <v>UTXECON201</v>
          </cell>
          <cell r="Y717" t="str">
            <v>LEGAL</v>
          </cell>
          <cell r="Z717" t="str">
            <v>DLO</v>
          </cell>
          <cell r="AB717" t="str">
            <v>ICB</v>
          </cell>
          <cell r="AC717" t="str">
            <v>ICB</v>
          </cell>
          <cell r="AE717" t="str">
            <v>211</v>
          </cell>
          <cell r="AG717" t="str">
            <v>0000289730</v>
          </cell>
        </row>
        <row r="718">
          <cell r="A718" t="str">
            <v>00647252</v>
          </cell>
          <cell r="B718" t="str">
            <v>9554261000</v>
          </cell>
          <cell r="C718" t="str">
            <v>ICB4TARGET0000000112</v>
          </cell>
          <cell r="D718">
            <v>2014</v>
          </cell>
          <cell r="E718">
            <v>11</v>
          </cell>
          <cell r="F718" t="str">
            <v>2014-11-30</v>
          </cell>
          <cell r="G718" t="str">
            <v>PRJ</v>
          </cell>
          <cell r="H718" t="str">
            <v>211</v>
          </cell>
          <cell r="I718" t="str">
            <v>211</v>
          </cell>
          <cell r="K718" t="str">
            <v>000001120</v>
          </cell>
          <cell r="L718" t="str">
            <v>4261000</v>
          </cell>
          <cell r="M718" t="str">
            <v>1113</v>
          </cell>
          <cell r="N718" t="str">
            <v>99920</v>
          </cell>
          <cell r="O718" t="str">
            <v>11404</v>
          </cell>
          <cell r="P718" t="str">
            <v>294</v>
          </cell>
          <cell r="Q718" t="str">
            <v>955</v>
          </cell>
          <cell r="R718" t="str">
            <v>INTERCO BILL W/O</v>
          </cell>
          <cell r="S718" t="str">
            <v>PRA</v>
          </cell>
          <cell r="U718" t="str">
            <v>2014-11-30</v>
          </cell>
          <cell r="V718">
            <v>304.3</v>
          </cell>
          <cell r="W718" t="str">
            <v>UTXECON201</v>
          </cell>
          <cell r="Y718" t="str">
            <v>LEGAL</v>
          </cell>
          <cell r="Z718" t="str">
            <v>DLO</v>
          </cell>
          <cell r="AB718" t="str">
            <v>ICB</v>
          </cell>
          <cell r="AC718" t="str">
            <v>ICB</v>
          </cell>
          <cell r="AE718" t="str">
            <v>211</v>
          </cell>
          <cell r="AG718" t="str">
            <v>0000290407</v>
          </cell>
        </row>
        <row r="719">
          <cell r="A719" t="str">
            <v>00640935</v>
          </cell>
          <cell r="B719" t="str">
            <v>9554261000</v>
          </cell>
          <cell r="C719" t="str">
            <v>ICB4TARGET0000000113</v>
          </cell>
          <cell r="D719">
            <v>2014</v>
          </cell>
          <cell r="E719">
            <v>10</v>
          </cell>
          <cell r="F719" t="str">
            <v>2014-10-31</v>
          </cell>
          <cell r="G719" t="str">
            <v>PRJ</v>
          </cell>
          <cell r="H719" t="str">
            <v>211</v>
          </cell>
          <cell r="I719" t="str">
            <v>211</v>
          </cell>
          <cell r="K719" t="str">
            <v>000001120</v>
          </cell>
          <cell r="L719" t="str">
            <v>4261000</v>
          </cell>
          <cell r="M719" t="str">
            <v>1113</v>
          </cell>
          <cell r="N719" t="str">
            <v>99920</v>
          </cell>
          <cell r="O719" t="str">
            <v>11404</v>
          </cell>
          <cell r="P719" t="str">
            <v>294</v>
          </cell>
          <cell r="Q719" t="str">
            <v>955</v>
          </cell>
          <cell r="R719" t="str">
            <v>INTERCO BILL W/O</v>
          </cell>
          <cell r="S719" t="str">
            <v>PRA</v>
          </cell>
          <cell r="U719" t="str">
            <v>2014-10-31</v>
          </cell>
          <cell r="V719">
            <v>243.44</v>
          </cell>
          <cell r="W719" t="str">
            <v>UTXECON201</v>
          </cell>
          <cell r="Y719" t="str">
            <v>LEGAL</v>
          </cell>
          <cell r="Z719" t="str">
            <v>DLO</v>
          </cell>
          <cell r="AB719" t="str">
            <v>ICB</v>
          </cell>
          <cell r="AC719" t="str">
            <v>ICB</v>
          </cell>
          <cell r="AE719" t="str">
            <v>211</v>
          </cell>
          <cell r="AG719" t="str">
            <v>0000289731</v>
          </cell>
        </row>
        <row r="720">
          <cell r="A720" t="str">
            <v>00648584</v>
          </cell>
          <cell r="B720" t="str">
            <v>9554261000</v>
          </cell>
          <cell r="C720" t="str">
            <v>ICB4TARGET0000000113</v>
          </cell>
          <cell r="D720">
            <v>2014</v>
          </cell>
          <cell r="E720">
            <v>11</v>
          </cell>
          <cell r="F720" t="str">
            <v>2014-11-30</v>
          </cell>
          <cell r="G720" t="str">
            <v>PRJ</v>
          </cell>
          <cell r="H720" t="str">
            <v>211</v>
          </cell>
          <cell r="I720" t="str">
            <v>211</v>
          </cell>
          <cell r="K720" t="str">
            <v>000001120</v>
          </cell>
          <cell r="L720" t="str">
            <v>4261000</v>
          </cell>
          <cell r="M720" t="str">
            <v>1113</v>
          </cell>
          <cell r="N720" t="str">
            <v>99920</v>
          </cell>
          <cell r="O720" t="str">
            <v>11404</v>
          </cell>
          <cell r="P720" t="str">
            <v>294</v>
          </cell>
          <cell r="Q720" t="str">
            <v>955</v>
          </cell>
          <cell r="R720" t="str">
            <v>INTERCO BILL W/O</v>
          </cell>
          <cell r="S720" t="str">
            <v>PRA</v>
          </cell>
          <cell r="U720" t="str">
            <v>2014-11-30</v>
          </cell>
          <cell r="V720">
            <v>121.72</v>
          </cell>
          <cell r="W720" t="str">
            <v>UTXECON201</v>
          </cell>
          <cell r="Y720" t="str">
            <v>LEGAL</v>
          </cell>
          <cell r="Z720" t="str">
            <v>DLO</v>
          </cell>
          <cell r="AB720" t="str">
            <v>ICB</v>
          </cell>
          <cell r="AC720" t="str">
            <v>ICB</v>
          </cell>
          <cell r="AE720" t="str">
            <v>211</v>
          </cell>
          <cell r="AG720" t="str">
            <v>0000290520</v>
          </cell>
        </row>
        <row r="721">
          <cell r="A721" t="str">
            <v>00642078</v>
          </cell>
          <cell r="B721" t="str">
            <v>9554261000</v>
          </cell>
          <cell r="C721" t="str">
            <v>ICB4TARGET0000000114</v>
          </cell>
          <cell r="D721">
            <v>2014</v>
          </cell>
          <cell r="E721">
            <v>10</v>
          </cell>
          <cell r="F721" t="str">
            <v>2014-10-31</v>
          </cell>
          <cell r="G721" t="str">
            <v>PRJ</v>
          </cell>
          <cell r="H721" t="str">
            <v>211</v>
          </cell>
          <cell r="I721" t="str">
            <v>211</v>
          </cell>
          <cell r="K721" t="str">
            <v>000001120</v>
          </cell>
          <cell r="L721" t="str">
            <v>4261000</v>
          </cell>
          <cell r="M721" t="str">
            <v>1113</v>
          </cell>
          <cell r="N721" t="str">
            <v>99920</v>
          </cell>
          <cell r="O721" t="str">
            <v>11404</v>
          </cell>
          <cell r="P721" t="str">
            <v>294</v>
          </cell>
          <cell r="Q721" t="str">
            <v>955</v>
          </cell>
          <cell r="R721" t="str">
            <v>INTERCO BILL W/O</v>
          </cell>
          <cell r="S721" t="str">
            <v>PRA</v>
          </cell>
          <cell r="U721" t="str">
            <v>2014-10-31</v>
          </cell>
          <cell r="V721">
            <v>1825.8</v>
          </cell>
          <cell r="W721" t="str">
            <v>UTXECON201</v>
          </cell>
          <cell r="Y721" t="str">
            <v>LEGAL</v>
          </cell>
          <cell r="Z721" t="str">
            <v>DLO</v>
          </cell>
          <cell r="AB721" t="str">
            <v>ICB</v>
          </cell>
          <cell r="AC721" t="str">
            <v>ICB</v>
          </cell>
          <cell r="AE721" t="str">
            <v>211</v>
          </cell>
          <cell r="AG721" t="str">
            <v>0000289926</v>
          </cell>
        </row>
        <row r="722">
          <cell r="A722" t="str">
            <v>00684698</v>
          </cell>
          <cell r="B722" t="str">
            <v>9554265004</v>
          </cell>
          <cell r="C722" t="str">
            <v>ICB4TARGET0000000137</v>
          </cell>
          <cell r="D722">
            <v>2015</v>
          </cell>
          <cell r="E722">
            <v>6</v>
          </cell>
          <cell r="F722" t="str">
            <v>2015-06-30</v>
          </cell>
          <cell r="G722" t="str">
            <v>PRJ</v>
          </cell>
          <cell r="H722" t="str">
            <v>211</v>
          </cell>
          <cell r="I722" t="str">
            <v>211</v>
          </cell>
          <cell r="K722" t="str">
            <v>000001120</v>
          </cell>
          <cell r="L722" t="str">
            <v>4265004</v>
          </cell>
          <cell r="M722" t="str">
            <v>1585</v>
          </cell>
          <cell r="N722" t="str">
            <v>99920</v>
          </cell>
          <cell r="O722" t="str">
            <v>11404</v>
          </cell>
          <cell r="P722" t="str">
            <v>294</v>
          </cell>
          <cell r="Q722" t="str">
            <v>955</v>
          </cell>
          <cell r="R722" t="str">
            <v>INTERCO BILL W/O</v>
          </cell>
          <cell r="S722" t="str">
            <v>PRA</v>
          </cell>
          <cell r="U722" t="str">
            <v>2015-06-30</v>
          </cell>
          <cell r="V722">
            <v>18606.86</v>
          </cell>
          <cell r="W722" t="str">
            <v>UTXECON101</v>
          </cell>
          <cell r="Y722" t="str">
            <v>LEGAL</v>
          </cell>
          <cell r="Z722" t="str">
            <v>DLO</v>
          </cell>
          <cell r="AB722" t="str">
            <v>ICB</v>
          </cell>
          <cell r="AC722" t="str">
            <v>ICB</v>
          </cell>
          <cell r="AE722" t="str">
            <v>211</v>
          </cell>
          <cell r="AG722" t="str">
            <v>0000101368</v>
          </cell>
        </row>
        <row r="723">
          <cell r="A723" t="str">
            <v>00680253</v>
          </cell>
          <cell r="B723" t="str">
            <v>9554265004</v>
          </cell>
          <cell r="C723" t="str">
            <v>ICB4TARGET0000000141</v>
          </cell>
          <cell r="D723">
            <v>2015</v>
          </cell>
          <cell r="E723">
            <v>6</v>
          </cell>
          <cell r="F723" t="str">
            <v>2015-06-30</v>
          </cell>
          <cell r="G723" t="str">
            <v>PRJ</v>
          </cell>
          <cell r="H723" t="str">
            <v>211</v>
          </cell>
          <cell r="I723" t="str">
            <v>211</v>
          </cell>
          <cell r="K723" t="str">
            <v>000001120</v>
          </cell>
          <cell r="L723" t="str">
            <v>4265004</v>
          </cell>
          <cell r="M723" t="str">
            <v>1113</v>
          </cell>
          <cell r="N723" t="str">
            <v>99920</v>
          </cell>
          <cell r="O723" t="str">
            <v>11404</v>
          </cell>
          <cell r="P723" t="str">
            <v>294</v>
          </cell>
          <cell r="Q723" t="str">
            <v>955</v>
          </cell>
          <cell r="R723" t="str">
            <v>INTERCO BILL W/O</v>
          </cell>
          <cell r="S723" t="str">
            <v>PRA</v>
          </cell>
          <cell r="U723" t="str">
            <v>2015-06-30</v>
          </cell>
          <cell r="V723">
            <v>279.39</v>
          </cell>
          <cell r="W723" t="str">
            <v>UTXECON201</v>
          </cell>
          <cell r="Y723" t="str">
            <v>LEGAL</v>
          </cell>
          <cell r="Z723" t="str">
            <v>DLO</v>
          </cell>
          <cell r="AB723" t="str">
            <v>ICB</v>
          </cell>
          <cell r="AC723" t="str">
            <v>ICB</v>
          </cell>
          <cell r="AE723" t="str">
            <v>211</v>
          </cell>
          <cell r="AG723" t="str">
            <v>0000120927</v>
          </cell>
        </row>
        <row r="724">
          <cell r="A724" t="str">
            <v>00636604</v>
          </cell>
          <cell r="B724" t="str">
            <v>9554261000</v>
          </cell>
          <cell r="C724" t="str">
            <v>ICB4TARGET0000000142</v>
          </cell>
          <cell r="D724">
            <v>2014</v>
          </cell>
          <cell r="E724">
            <v>9</v>
          </cell>
          <cell r="F724" t="str">
            <v>2014-09-30</v>
          </cell>
          <cell r="G724" t="str">
            <v>PRJ</v>
          </cell>
          <cell r="H724" t="str">
            <v>211</v>
          </cell>
          <cell r="I724" t="str">
            <v>211</v>
          </cell>
          <cell r="K724" t="str">
            <v>000001120</v>
          </cell>
          <cell r="L724" t="str">
            <v>4261000</v>
          </cell>
          <cell r="M724" t="str">
            <v>1585</v>
          </cell>
          <cell r="N724" t="str">
            <v>99920</v>
          </cell>
          <cell r="O724" t="str">
            <v>11404</v>
          </cell>
          <cell r="P724" t="str">
            <v>294</v>
          </cell>
          <cell r="Q724" t="str">
            <v>955</v>
          </cell>
          <cell r="R724" t="str">
            <v>INTERCO BILL W/O</v>
          </cell>
          <cell r="S724" t="str">
            <v>PRA</v>
          </cell>
          <cell r="U724" t="str">
            <v>2014-09-30</v>
          </cell>
          <cell r="V724">
            <v>1405.86</v>
          </cell>
          <cell r="W724" t="str">
            <v>UTXECON101</v>
          </cell>
          <cell r="Y724" t="str">
            <v>LEGAL</v>
          </cell>
          <cell r="Z724" t="str">
            <v>DLO</v>
          </cell>
          <cell r="AB724" t="str">
            <v>ICB</v>
          </cell>
          <cell r="AC724" t="str">
            <v>ICB</v>
          </cell>
          <cell r="AE724" t="str">
            <v>211</v>
          </cell>
          <cell r="AG724" t="str">
            <v>0000098214</v>
          </cell>
        </row>
        <row r="725">
          <cell r="A725" t="str">
            <v>00682615</v>
          </cell>
          <cell r="B725" t="str">
            <v>9554265004</v>
          </cell>
          <cell r="C725" t="str">
            <v>ICB4TARGET0000000142</v>
          </cell>
          <cell r="D725">
            <v>2015</v>
          </cell>
          <cell r="E725">
            <v>6</v>
          </cell>
          <cell r="F725" t="str">
            <v>2015-06-30</v>
          </cell>
          <cell r="G725" t="str">
            <v>PRJ</v>
          </cell>
          <cell r="H725" t="str">
            <v>211</v>
          </cell>
          <cell r="I725" t="str">
            <v>211</v>
          </cell>
          <cell r="K725" t="str">
            <v>000001120</v>
          </cell>
          <cell r="L725" t="str">
            <v>4265004</v>
          </cell>
          <cell r="M725" t="str">
            <v>1113</v>
          </cell>
          <cell r="N725" t="str">
            <v>99920</v>
          </cell>
          <cell r="O725" t="str">
            <v>11404</v>
          </cell>
          <cell r="P725" t="str">
            <v>294</v>
          </cell>
          <cell r="Q725" t="str">
            <v>955</v>
          </cell>
          <cell r="R725" t="str">
            <v>INTERCO BILL W/O</v>
          </cell>
          <cell r="S725" t="str">
            <v>PRA</v>
          </cell>
          <cell r="U725" t="str">
            <v>2015-06-30</v>
          </cell>
          <cell r="V725">
            <v>297.22000000000003</v>
          </cell>
          <cell r="W725" t="str">
            <v>UTXECON201</v>
          </cell>
          <cell r="Y725" t="str">
            <v>LEGAL</v>
          </cell>
          <cell r="Z725" t="str">
            <v>DLO</v>
          </cell>
          <cell r="AB725" t="str">
            <v>ICB</v>
          </cell>
          <cell r="AC725" t="str">
            <v>ICB</v>
          </cell>
          <cell r="AE725" t="str">
            <v>211</v>
          </cell>
          <cell r="AG725" t="str">
            <v>0000147871</v>
          </cell>
        </row>
        <row r="726">
          <cell r="A726" t="str">
            <v>00682614</v>
          </cell>
          <cell r="B726" t="str">
            <v>9554265004</v>
          </cell>
          <cell r="C726" t="str">
            <v>ICB4TARGET0000000143</v>
          </cell>
          <cell r="D726">
            <v>2015</v>
          </cell>
          <cell r="E726">
            <v>6</v>
          </cell>
          <cell r="F726" t="str">
            <v>2015-06-30</v>
          </cell>
          <cell r="G726" t="str">
            <v>PRJ</v>
          </cell>
          <cell r="H726" t="str">
            <v>211</v>
          </cell>
          <cell r="I726" t="str">
            <v>211</v>
          </cell>
          <cell r="K726" t="str">
            <v>000001120</v>
          </cell>
          <cell r="L726" t="str">
            <v>4265004</v>
          </cell>
          <cell r="M726" t="str">
            <v>1113</v>
          </cell>
          <cell r="N726" t="str">
            <v>99920</v>
          </cell>
          <cell r="O726" t="str">
            <v>11404</v>
          </cell>
          <cell r="P726" t="str">
            <v>294</v>
          </cell>
          <cell r="Q726" t="str">
            <v>955</v>
          </cell>
          <cell r="R726" t="str">
            <v>INTERCO BILL W/O</v>
          </cell>
          <cell r="S726" t="str">
            <v>PRA</v>
          </cell>
          <cell r="U726" t="str">
            <v>2015-06-30</v>
          </cell>
          <cell r="V726">
            <v>594.44000000000005</v>
          </cell>
          <cell r="W726" t="str">
            <v>UTXECON201</v>
          </cell>
          <cell r="Y726" t="str">
            <v>LEGAL</v>
          </cell>
          <cell r="Z726" t="str">
            <v>DLO</v>
          </cell>
          <cell r="AB726" t="str">
            <v>ICB</v>
          </cell>
          <cell r="AC726" t="str">
            <v>ICB</v>
          </cell>
          <cell r="AE726" t="str">
            <v>211</v>
          </cell>
          <cell r="AG726" t="str">
            <v>0000195703</v>
          </cell>
        </row>
        <row r="727">
          <cell r="A727" t="str">
            <v>00658042</v>
          </cell>
          <cell r="B727" t="str">
            <v>9554264000</v>
          </cell>
          <cell r="C727" t="str">
            <v>ICB4TARGET0000000153</v>
          </cell>
          <cell r="D727">
            <v>2015</v>
          </cell>
          <cell r="E727">
            <v>1</v>
          </cell>
          <cell r="F727" t="str">
            <v>2015-01-31</v>
          </cell>
          <cell r="G727" t="str">
            <v>PRJ</v>
          </cell>
          <cell r="H727" t="str">
            <v>211</v>
          </cell>
          <cell r="I727" t="str">
            <v>211</v>
          </cell>
          <cell r="K727" t="str">
            <v>000001120</v>
          </cell>
          <cell r="L727" t="str">
            <v>4264000</v>
          </cell>
          <cell r="M727" t="str">
            <v>1585</v>
          </cell>
          <cell r="N727" t="str">
            <v>99920</v>
          </cell>
          <cell r="O727" t="str">
            <v>13042</v>
          </cell>
          <cell r="P727" t="str">
            <v>289</v>
          </cell>
          <cell r="Q727" t="str">
            <v>955</v>
          </cell>
          <cell r="R727" t="str">
            <v>INTERCO BILL W/O</v>
          </cell>
          <cell r="S727" t="str">
            <v>PRA</v>
          </cell>
          <cell r="U727" t="str">
            <v>2015-01-31</v>
          </cell>
          <cell r="V727">
            <v>5797.45</v>
          </cell>
          <cell r="W727" t="str">
            <v>UTXECON101</v>
          </cell>
          <cell r="Y727" t="str">
            <v>LEGAL</v>
          </cell>
          <cell r="Z727" t="str">
            <v>DLO</v>
          </cell>
          <cell r="AB727" t="str">
            <v>ICB</v>
          </cell>
          <cell r="AC727" t="str">
            <v>ICB</v>
          </cell>
          <cell r="AE727" t="str">
            <v>211</v>
          </cell>
          <cell r="AG727" t="str">
            <v>0000291754</v>
          </cell>
        </row>
        <row r="728">
          <cell r="A728" t="str">
            <v>00646089</v>
          </cell>
          <cell r="B728" t="str">
            <v>9554265004</v>
          </cell>
          <cell r="C728" t="str">
            <v>ICB4TARGET0000000166</v>
          </cell>
          <cell r="D728">
            <v>2015</v>
          </cell>
          <cell r="E728">
            <v>1</v>
          </cell>
          <cell r="F728" t="str">
            <v>2015-01-31</v>
          </cell>
          <cell r="G728" t="str">
            <v>PRJ</v>
          </cell>
          <cell r="H728" t="str">
            <v>211</v>
          </cell>
          <cell r="I728" t="str">
            <v>211</v>
          </cell>
          <cell r="K728" t="str">
            <v>000001120</v>
          </cell>
          <cell r="L728" t="str">
            <v>4265004</v>
          </cell>
          <cell r="M728" t="str">
            <v>1113</v>
          </cell>
          <cell r="N728" t="str">
            <v>99920</v>
          </cell>
          <cell r="O728" t="str">
            <v>11404</v>
          </cell>
          <cell r="P728" t="str">
            <v>294</v>
          </cell>
          <cell r="Q728" t="str">
            <v>955</v>
          </cell>
          <cell r="R728" t="str">
            <v>INTERCO BILL W/O</v>
          </cell>
          <cell r="S728" t="str">
            <v>PRA</v>
          </cell>
          <cell r="U728" t="str">
            <v>2015-01-31</v>
          </cell>
          <cell r="V728">
            <v>-59.39</v>
          </cell>
          <cell r="W728" t="str">
            <v>UTXECON201</v>
          </cell>
          <cell r="Y728" t="str">
            <v>LEGAL</v>
          </cell>
          <cell r="Z728" t="str">
            <v>DLO</v>
          </cell>
          <cell r="AB728" t="str">
            <v>ICB</v>
          </cell>
          <cell r="AC728" t="str">
            <v>ICB</v>
          </cell>
          <cell r="AE728" t="str">
            <v>211</v>
          </cell>
          <cell r="AG728" t="str">
            <v>0000017421</v>
          </cell>
        </row>
        <row r="729">
          <cell r="A729" t="str">
            <v>00659227</v>
          </cell>
          <cell r="B729" t="str">
            <v>9554265004</v>
          </cell>
          <cell r="C729" t="str">
            <v>ICB4TARGET0000000167</v>
          </cell>
          <cell r="D729">
            <v>2015</v>
          </cell>
          <cell r="E729">
            <v>1</v>
          </cell>
          <cell r="F729" t="str">
            <v>2015-01-31</v>
          </cell>
          <cell r="G729" t="str">
            <v>PRJ</v>
          </cell>
          <cell r="H729" t="str">
            <v>211</v>
          </cell>
          <cell r="I729" t="str">
            <v>211</v>
          </cell>
          <cell r="K729" t="str">
            <v>000001120</v>
          </cell>
          <cell r="L729" t="str">
            <v>4265004</v>
          </cell>
          <cell r="M729" t="str">
            <v>1113</v>
          </cell>
          <cell r="N729" t="str">
            <v>99920</v>
          </cell>
          <cell r="O729" t="str">
            <v>11404</v>
          </cell>
          <cell r="P729" t="str">
            <v>294</v>
          </cell>
          <cell r="Q729" t="str">
            <v>955</v>
          </cell>
          <cell r="R729" t="str">
            <v>INTERCO BILL W/O</v>
          </cell>
          <cell r="S729" t="str">
            <v>PRA</v>
          </cell>
          <cell r="U729" t="str">
            <v>2015-01-31</v>
          </cell>
          <cell r="V729">
            <v>311.77999999999997</v>
          </cell>
          <cell r="W729" t="str">
            <v>UTXECON201</v>
          </cell>
          <cell r="Y729" t="str">
            <v>LEGAL</v>
          </cell>
          <cell r="Z729" t="str">
            <v>DLO</v>
          </cell>
          <cell r="AB729" t="str">
            <v>ICB</v>
          </cell>
          <cell r="AC729" t="str">
            <v>ICB</v>
          </cell>
          <cell r="AE729" t="str">
            <v>211</v>
          </cell>
          <cell r="AG729" t="str">
            <v>0000130709</v>
          </cell>
        </row>
        <row r="730">
          <cell r="A730" t="str">
            <v>00659228</v>
          </cell>
          <cell r="B730" t="str">
            <v>9554265004</v>
          </cell>
          <cell r="C730" t="str">
            <v>ICB4TARGET0000000168</v>
          </cell>
          <cell r="D730">
            <v>2015</v>
          </cell>
          <cell r="E730">
            <v>1</v>
          </cell>
          <cell r="F730" t="str">
            <v>2015-01-31</v>
          </cell>
          <cell r="G730" t="str">
            <v>PRJ</v>
          </cell>
          <cell r="H730" t="str">
            <v>211</v>
          </cell>
          <cell r="I730" t="str">
            <v>211</v>
          </cell>
          <cell r="K730" t="str">
            <v>000001120</v>
          </cell>
          <cell r="L730" t="str">
            <v>4265004</v>
          </cell>
          <cell r="M730" t="str">
            <v>1113</v>
          </cell>
          <cell r="N730" t="str">
            <v>99920</v>
          </cell>
          <cell r="O730" t="str">
            <v>11404</v>
          </cell>
          <cell r="P730" t="str">
            <v>294</v>
          </cell>
          <cell r="Q730" t="str">
            <v>955</v>
          </cell>
          <cell r="R730" t="str">
            <v>INTERCO BILL W/O</v>
          </cell>
          <cell r="S730" t="str">
            <v>PRA</v>
          </cell>
          <cell r="U730" t="str">
            <v>2015-01-31</v>
          </cell>
          <cell r="V730">
            <v>118.77</v>
          </cell>
          <cell r="W730" t="str">
            <v>UTXECON201</v>
          </cell>
          <cell r="Y730" t="str">
            <v>LEGAL</v>
          </cell>
          <cell r="Z730" t="str">
            <v>DLO</v>
          </cell>
          <cell r="AB730" t="str">
            <v>ICB</v>
          </cell>
          <cell r="AC730" t="str">
            <v>ICB</v>
          </cell>
          <cell r="AE730" t="str">
            <v>211</v>
          </cell>
          <cell r="AG730" t="str">
            <v>0000135545</v>
          </cell>
        </row>
        <row r="731">
          <cell r="A731" t="str">
            <v>00659234</v>
          </cell>
          <cell r="B731" t="str">
            <v>9554265004</v>
          </cell>
          <cell r="C731" t="str">
            <v>ICB4TARGET0000000169</v>
          </cell>
          <cell r="D731">
            <v>2015</v>
          </cell>
          <cell r="E731">
            <v>1</v>
          </cell>
          <cell r="F731" t="str">
            <v>2015-01-31</v>
          </cell>
          <cell r="G731" t="str">
            <v>PRJ</v>
          </cell>
          <cell r="H731" t="str">
            <v>211</v>
          </cell>
          <cell r="I731" t="str">
            <v>211</v>
          </cell>
          <cell r="K731" t="str">
            <v>000001120</v>
          </cell>
          <cell r="L731" t="str">
            <v>4265004</v>
          </cell>
          <cell r="M731" t="str">
            <v>1113</v>
          </cell>
          <cell r="N731" t="str">
            <v>99920</v>
          </cell>
          <cell r="O731" t="str">
            <v>11404</v>
          </cell>
          <cell r="P731" t="str">
            <v>294</v>
          </cell>
          <cell r="Q731" t="str">
            <v>955</v>
          </cell>
          <cell r="R731" t="str">
            <v>INTERCO BILL W/O</v>
          </cell>
          <cell r="S731" t="str">
            <v>PRA</v>
          </cell>
          <cell r="U731" t="str">
            <v>2015-01-31</v>
          </cell>
          <cell r="V731">
            <v>890.81</v>
          </cell>
          <cell r="W731" t="str">
            <v>UTXECON201</v>
          </cell>
          <cell r="Y731" t="str">
            <v>LEGAL</v>
          </cell>
          <cell r="Z731" t="str">
            <v>DLO</v>
          </cell>
          <cell r="AB731" t="str">
            <v>ICB</v>
          </cell>
          <cell r="AC731" t="str">
            <v>ICB</v>
          </cell>
          <cell r="AE731" t="str">
            <v>211</v>
          </cell>
          <cell r="AG731" t="str">
            <v>0000140418</v>
          </cell>
        </row>
        <row r="732">
          <cell r="A732" t="str">
            <v>00638008</v>
          </cell>
          <cell r="B732" t="str">
            <v>9554261000</v>
          </cell>
          <cell r="C732" t="str">
            <v>ICB4TARGET0000000170</v>
          </cell>
          <cell r="D732">
            <v>2014</v>
          </cell>
          <cell r="E732">
            <v>9</v>
          </cell>
          <cell r="F732" t="str">
            <v>2014-09-30</v>
          </cell>
          <cell r="G732" t="str">
            <v>PRJ</v>
          </cell>
          <cell r="H732" t="str">
            <v>211</v>
          </cell>
          <cell r="I732" t="str">
            <v>211</v>
          </cell>
          <cell r="K732" t="str">
            <v>000001120</v>
          </cell>
          <cell r="L732" t="str">
            <v>4261000</v>
          </cell>
          <cell r="M732" t="str">
            <v>1113</v>
          </cell>
          <cell r="N732" t="str">
            <v>99920</v>
          </cell>
          <cell r="O732" t="str">
            <v>11404</v>
          </cell>
          <cell r="P732" t="str">
            <v>294</v>
          </cell>
          <cell r="Q732" t="str">
            <v>955</v>
          </cell>
          <cell r="R732" t="str">
            <v>INTERCO BILL W/O</v>
          </cell>
          <cell r="S732" t="str">
            <v>PRA</v>
          </cell>
          <cell r="U732" t="str">
            <v>2014-09-30</v>
          </cell>
          <cell r="V732">
            <v>907.13</v>
          </cell>
          <cell r="W732" t="str">
            <v>UTXECON201</v>
          </cell>
          <cell r="Y732" t="str">
            <v>LEGAL</v>
          </cell>
          <cell r="Z732" t="str">
            <v>DLO</v>
          </cell>
          <cell r="AB732" t="str">
            <v>ICB</v>
          </cell>
          <cell r="AC732" t="str">
            <v>ICB</v>
          </cell>
          <cell r="AE732" t="str">
            <v>211</v>
          </cell>
          <cell r="AG732" t="str">
            <v>0000014464</v>
          </cell>
        </row>
        <row r="733">
          <cell r="A733" t="str">
            <v>00637046</v>
          </cell>
          <cell r="B733" t="str">
            <v>9554261000</v>
          </cell>
          <cell r="C733" t="str">
            <v>ICB4TARGET0000000171</v>
          </cell>
          <cell r="D733">
            <v>2014</v>
          </cell>
          <cell r="E733">
            <v>9</v>
          </cell>
          <cell r="F733" t="str">
            <v>2014-09-30</v>
          </cell>
          <cell r="G733" t="str">
            <v>PRJ</v>
          </cell>
          <cell r="H733" t="str">
            <v>211</v>
          </cell>
          <cell r="I733" t="str">
            <v>211</v>
          </cell>
          <cell r="K733" t="str">
            <v>000001120</v>
          </cell>
          <cell r="L733" t="str">
            <v>4261000</v>
          </cell>
          <cell r="M733" t="str">
            <v>1113</v>
          </cell>
          <cell r="N733" t="str">
            <v>99920</v>
          </cell>
          <cell r="O733" t="str">
            <v>11404</v>
          </cell>
          <cell r="P733" t="str">
            <v>294</v>
          </cell>
          <cell r="Q733" t="str">
            <v>955</v>
          </cell>
          <cell r="R733" t="str">
            <v>INTERCO BILL W/O</v>
          </cell>
          <cell r="S733" t="str">
            <v>PRA</v>
          </cell>
          <cell r="U733" t="str">
            <v>2014-09-30</v>
          </cell>
          <cell r="V733">
            <v>60.48</v>
          </cell>
          <cell r="W733" t="str">
            <v>UTXECON201</v>
          </cell>
          <cell r="Y733" t="str">
            <v>LEGAL</v>
          </cell>
          <cell r="Z733" t="str">
            <v>DLO</v>
          </cell>
          <cell r="AB733" t="str">
            <v>ICB</v>
          </cell>
          <cell r="AC733" t="str">
            <v>ICB</v>
          </cell>
          <cell r="AE733" t="str">
            <v>211</v>
          </cell>
          <cell r="AG733" t="str">
            <v>0000052445</v>
          </cell>
        </row>
        <row r="734">
          <cell r="A734" t="str">
            <v>00634702</v>
          </cell>
          <cell r="B734" t="str">
            <v>9554261000</v>
          </cell>
          <cell r="C734" t="str">
            <v>ICB4TARGET0000000172</v>
          </cell>
          <cell r="D734">
            <v>2014</v>
          </cell>
          <cell r="E734">
            <v>9</v>
          </cell>
          <cell r="F734" t="str">
            <v>2014-09-30</v>
          </cell>
          <cell r="G734" t="str">
            <v>PRJ</v>
          </cell>
          <cell r="H734" t="str">
            <v>211</v>
          </cell>
          <cell r="I734" t="str">
            <v>211</v>
          </cell>
          <cell r="K734" t="str">
            <v>000001120</v>
          </cell>
          <cell r="L734" t="str">
            <v>4261000</v>
          </cell>
          <cell r="M734" t="str">
            <v>1113</v>
          </cell>
          <cell r="N734" t="str">
            <v>99920</v>
          </cell>
          <cell r="O734" t="str">
            <v>11404</v>
          </cell>
          <cell r="P734" t="str">
            <v>294</v>
          </cell>
          <cell r="Q734" t="str">
            <v>955</v>
          </cell>
          <cell r="R734" t="str">
            <v>INTERCO BILL W/O</v>
          </cell>
          <cell r="S734" t="str">
            <v>PRA</v>
          </cell>
          <cell r="U734" t="str">
            <v>2014-09-30</v>
          </cell>
          <cell r="V734">
            <v>332.61</v>
          </cell>
          <cell r="W734" t="str">
            <v>UTXECON201</v>
          </cell>
          <cell r="Y734" t="str">
            <v>LEGAL</v>
          </cell>
          <cell r="Z734" t="str">
            <v>DLO</v>
          </cell>
          <cell r="AB734" t="str">
            <v>ICB</v>
          </cell>
          <cell r="AC734" t="str">
            <v>ICB</v>
          </cell>
          <cell r="AE734" t="str">
            <v>211</v>
          </cell>
          <cell r="AG734" t="str">
            <v>0000083461</v>
          </cell>
        </row>
        <row r="735">
          <cell r="A735" t="str">
            <v>00635771</v>
          </cell>
          <cell r="B735" t="str">
            <v>9554261000</v>
          </cell>
          <cell r="C735" t="str">
            <v>ICB4TARGET0000000173</v>
          </cell>
          <cell r="D735">
            <v>2014</v>
          </cell>
          <cell r="E735">
            <v>9</v>
          </cell>
          <cell r="F735" t="str">
            <v>2014-09-30</v>
          </cell>
          <cell r="G735" t="str">
            <v>PRJ</v>
          </cell>
          <cell r="H735" t="str">
            <v>211</v>
          </cell>
          <cell r="I735" t="str">
            <v>211</v>
          </cell>
          <cell r="K735" t="str">
            <v>000001120</v>
          </cell>
          <cell r="L735" t="str">
            <v>4261000</v>
          </cell>
          <cell r="M735" t="str">
            <v>1113</v>
          </cell>
          <cell r="N735" t="str">
            <v>99920</v>
          </cell>
          <cell r="O735" t="str">
            <v>11404</v>
          </cell>
          <cell r="P735" t="str">
            <v>294</v>
          </cell>
          <cell r="Q735" t="str">
            <v>955</v>
          </cell>
          <cell r="R735" t="str">
            <v>INTERCO BILL W/O</v>
          </cell>
          <cell r="S735" t="str">
            <v>PRA</v>
          </cell>
          <cell r="U735" t="str">
            <v>2014-09-30</v>
          </cell>
          <cell r="V735">
            <v>604.75</v>
          </cell>
          <cell r="W735" t="str">
            <v>UTXECON201</v>
          </cell>
          <cell r="Y735" t="str">
            <v>LEGAL</v>
          </cell>
          <cell r="Z735" t="str">
            <v>DLO</v>
          </cell>
          <cell r="AB735" t="str">
            <v>ICB</v>
          </cell>
          <cell r="AC735" t="str">
            <v>ICB</v>
          </cell>
          <cell r="AE735" t="str">
            <v>211</v>
          </cell>
          <cell r="AG735" t="str">
            <v>0000093544</v>
          </cell>
        </row>
        <row r="736">
          <cell r="A736" t="str">
            <v>00635218</v>
          </cell>
          <cell r="B736" t="str">
            <v>9554261000</v>
          </cell>
          <cell r="C736" t="str">
            <v>ICB4TARGET0000000174</v>
          </cell>
          <cell r="D736">
            <v>2014</v>
          </cell>
          <cell r="E736">
            <v>9</v>
          </cell>
          <cell r="F736" t="str">
            <v>2014-09-30</v>
          </cell>
          <cell r="G736" t="str">
            <v>PRJ</v>
          </cell>
          <cell r="H736" t="str">
            <v>211</v>
          </cell>
          <cell r="I736" t="str">
            <v>211</v>
          </cell>
          <cell r="K736" t="str">
            <v>000001120</v>
          </cell>
          <cell r="L736" t="str">
            <v>4261000</v>
          </cell>
          <cell r="M736" t="str">
            <v>1113</v>
          </cell>
          <cell r="N736" t="str">
            <v>99920</v>
          </cell>
          <cell r="O736" t="str">
            <v>11404</v>
          </cell>
          <cell r="P736" t="str">
            <v>294</v>
          </cell>
          <cell r="Q736" t="str">
            <v>955</v>
          </cell>
          <cell r="R736" t="str">
            <v>INTERCO BILL W/O</v>
          </cell>
          <cell r="S736" t="str">
            <v>PRA</v>
          </cell>
          <cell r="U736" t="str">
            <v>2014-09-30</v>
          </cell>
          <cell r="V736">
            <v>604.75</v>
          </cell>
          <cell r="W736" t="str">
            <v>UTXECON201</v>
          </cell>
          <cell r="Y736" t="str">
            <v>LEGAL</v>
          </cell>
          <cell r="Z736" t="str">
            <v>DLO</v>
          </cell>
          <cell r="AB736" t="str">
            <v>ICB</v>
          </cell>
          <cell r="AC736" t="str">
            <v>ICB</v>
          </cell>
          <cell r="AE736" t="str">
            <v>211</v>
          </cell>
          <cell r="AG736" t="str">
            <v>0000124114</v>
          </cell>
        </row>
        <row r="737">
          <cell r="A737" t="str">
            <v>00635075</v>
          </cell>
          <cell r="B737" t="str">
            <v>9554261000</v>
          </cell>
          <cell r="C737" t="str">
            <v>ICB4TARGET0000000175</v>
          </cell>
          <cell r="D737">
            <v>2014</v>
          </cell>
          <cell r="E737">
            <v>9</v>
          </cell>
          <cell r="F737" t="str">
            <v>2014-09-30</v>
          </cell>
          <cell r="G737" t="str">
            <v>PRJ</v>
          </cell>
          <cell r="H737" t="str">
            <v>211</v>
          </cell>
          <cell r="I737" t="str">
            <v>211</v>
          </cell>
          <cell r="K737" t="str">
            <v>000001120</v>
          </cell>
          <cell r="L737" t="str">
            <v>4261000</v>
          </cell>
          <cell r="M737" t="str">
            <v>1113</v>
          </cell>
          <cell r="N737" t="str">
            <v>99920</v>
          </cell>
          <cell r="O737" t="str">
            <v>11404</v>
          </cell>
          <cell r="P737" t="str">
            <v>294</v>
          </cell>
          <cell r="Q737" t="str">
            <v>955</v>
          </cell>
          <cell r="R737" t="str">
            <v>INTERCO BILL W/O</v>
          </cell>
          <cell r="S737" t="str">
            <v>PRA</v>
          </cell>
          <cell r="U737" t="str">
            <v>2014-09-30</v>
          </cell>
          <cell r="V737">
            <v>907.13</v>
          </cell>
          <cell r="W737" t="str">
            <v>UTXECON201</v>
          </cell>
          <cell r="Y737" t="str">
            <v>LEGAL</v>
          </cell>
          <cell r="Z737" t="str">
            <v>DLO</v>
          </cell>
          <cell r="AB737" t="str">
            <v>ICB</v>
          </cell>
          <cell r="AC737" t="str">
            <v>ICB</v>
          </cell>
          <cell r="AE737" t="str">
            <v>211</v>
          </cell>
          <cell r="AG737" t="str">
            <v>0000126681</v>
          </cell>
        </row>
        <row r="738">
          <cell r="A738" t="str">
            <v>00635722</v>
          </cell>
          <cell r="B738" t="str">
            <v>9554261000</v>
          </cell>
          <cell r="C738" t="str">
            <v>ICB4TARGET0000000176</v>
          </cell>
          <cell r="D738">
            <v>2014</v>
          </cell>
          <cell r="E738">
            <v>9</v>
          </cell>
          <cell r="F738" t="str">
            <v>2014-09-30</v>
          </cell>
          <cell r="G738" t="str">
            <v>PRJ</v>
          </cell>
          <cell r="H738" t="str">
            <v>211</v>
          </cell>
          <cell r="I738" t="str">
            <v>211</v>
          </cell>
          <cell r="K738" t="str">
            <v>000001120</v>
          </cell>
          <cell r="L738" t="str">
            <v>4261000</v>
          </cell>
          <cell r="M738" t="str">
            <v>1113</v>
          </cell>
          <cell r="N738" t="str">
            <v>99920</v>
          </cell>
          <cell r="O738" t="str">
            <v>11404</v>
          </cell>
          <cell r="P738" t="str">
            <v>294</v>
          </cell>
          <cell r="Q738" t="str">
            <v>955</v>
          </cell>
          <cell r="R738" t="str">
            <v>INTERCO BILL W/O</v>
          </cell>
          <cell r="S738" t="str">
            <v>PRA</v>
          </cell>
          <cell r="U738" t="str">
            <v>2014-09-30</v>
          </cell>
          <cell r="V738">
            <v>302.38</v>
          </cell>
          <cell r="W738" t="str">
            <v>UTXECON201</v>
          </cell>
          <cell r="Y738" t="str">
            <v>LEGAL</v>
          </cell>
          <cell r="Z738" t="str">
            <v>DLO</v>
          </cell>
          <cell r="AB738" t="str">
            <v>ICB</v>
          </cell>
          <cell r="AC738" t="str">
            <v>ICB</v>
          </cell>
          <cell r="AE738" t="str">
            <v>211</v>
          </cell>
          <cell r="AG738" t="str">
            <v>0000133170</v>
          </cell>
        </row>
        <row r="739">
          <cell r="A739" t="str">
            <v>00635768</v>
          </cell>
          <cell r="B739" t="str">
            <v>9554261000</v>
          </cell>
          <cell r="C739" t="str">
            <v>ICB4TARGET0000000177</v>
          </cell>
          <cell r="D739">
            <v>2014</v>
          </cell>
          <cell r="E739">
            <v>9</v>
          </cell>
          <cell r="F739" t="str">
            <v>2014-09-30</v>
          </cell>
          <cell r="G739" t="str">
            <v>PRJ</v>
          </cell>
          <cell r="H739" t="str">
            <v>211</v>
          </cell>
          <cell r="I739" t="str">
            <v>211</v>
          </cell>
          <cell r="K739" t="str">
            <v>000001120</v>
          </cell>
          <cell r="L739" t="str">
            <v>4261000</v>
          </cell>
          <cell r="M739" t="str">
            <v>1113</v>
          </cell>
          <cell r="N739" t="str">
            <v>99920</v>
          </cell>
          <cell r="O739" t="str">
            <v>11404</v>
          </cell>
          <cell r="P739" t="str">
            <v>294</v>
          </cell>
          <cell r="Q739" t="str">
            <v>955</v>
          </cell>
          <cell r="R739" t="str">
            <v>INTERCO BILL W/O</v>
          </cell>
          <cell r="S739" t="str">
            <v>PRA</v>
          </cell>
          <cell r="U739" t="str">
            <v>2014-09-30</v>
          </cell>
          <cell r="V739">
            <v>604.75</v>
          </cell>
          <cell r="W739" t="str">
            <v>UTXECON201</v>
          </cell>
          <cell r="Y739" t="str">
            <v>LEGAL</v>
          </cell>
          <cell r="Z739" t="str">
            <v>DLO</v>
          </cell>
          <cell r="AB739" t="str">
            <v>ICB</v>
          </cell>
          <cell r="AC739" t="str">
            <v>ICB</v>
          </cell>
          <cell r="AE739" t="str">
            <v>211</v>
          </cell>
          <cell r="AG739" t="str">
            <v>0000134865</v>
          </cell>
        </row>
        <row r="740">
          <cell r="A740" t="str">
            <v>00635772</v>
          </cell>
          <cell r="B740" t="str">
            <v>9554261000</v>
          </cell>
          <cell r="C740" t="str">
            <v>ICB4TARGET0000000178</v>
          </cell>
          <cell r="D740">
            <v>2014</v>
          </cell>
          <cell r="E740">
            <v>9</v>
          </cell>
          <cell r="F740" t="str">
            <v>2014-09-30</v>
          </cell>
          <cell r="G740" t="str">
            <v>PRJ</v>
          </cell>
          <cell r="H740" t="str">
            <v>211</v>
          </cell>
          <cell r="I740" t="str">
            <v>211</v>
          </cell>
          <cell r="K740" t="str">
            <v>000001120</v>
          </cell>
          <cell r="L740" t="str">
            <v>4261000</v>
          </cell>
          <cell r="M740" t="str">
            <v>1113</v>
          </cell>
          <cell r="N740" t="str">
            <v>99920</v>
          </cell>
          <cell r="O740" t="str">
            <v>11404</v>
          </cell>
          <cell r="P740" t="str">
            <v>294</v>
          </cell>
          <cell r="Q740" t="str">
            <v>955</v>
          </cell>
          <cell r="R740" t="str">
            <v>INTERCO BILL W/O</v>
          </cell>
          <cell r="S740" t="str">
            <v>PRA</v>
          </cell>
          <cell r="U740" t="str">
            <v>2014-09-30</v>
          </cell>
          <cell r="V740">
            <v>3023.76</v>
          </cell>
          <cell r="W740" t="str">
            <v>UTXECON201</v>
          </cell>
          <cell r="Y740" t="str">
            <v>LEGAL</v>
          </cell>
          <cell r="Z740" t="str">
            <v>DLO</v>
          </cell>
          <cell r="AB740" t="str">
            <v>ICB</v>
          </cell>
          <cell r="AC740" t="str">
            <v>ICB</v>
          </cell>
          <cell r="AE740" t="str">
            <v>211</v>
          </cell>
          <cell r="AG740" t="str">
            <v>0000135535</v>
          </cell>
        </row>
        <row r="741">
          <cell r="A741" t="str">
            <v>00635077</v>
          </cell>
          <cell r="B741" t="str">
            <v>9554261000</v>
          </cell>
          <cell r="C741" t="str">
            <v>ICB4TARGET0000000179</v>
          </cell>
          <cell r="D741">
            <v>2014</v>
          </cell>
          <cell r="E741">
            <v>9</v>
          </cell>
          <cell r="F741" t="str">
            <v>2014-09-30</v>
          </cell>
          <cell r="G741" t="str">
            <v>PRJ</v>
          </cell>
          <cell r="H741" t="str">
            <v>211</v>
          </cell>
          <cell r="I741" t="str">
            <v>211</v>
          </cell>
          <cell r="K741" t="str">
            <v>000001120</v>
          </cell>
          <cell r="L741" t="str">
            <v>4261000</v>
          </cell>
          <cell r="M741" t="str">
            <v>1113</v>
          </cell>
          <cell r="N741" t="str">
            <v>99920</v>
          </cell>
          <cell r="O741" t="str">
            <v>11404</v>
          </cell>
          <cell r="P741" t="str">
            <v>294</v>
          </cell>
          <cell r="Q741" t="str">
            <v>955</v>
          </cell>
          <cell r="R741" t="str">
            <v>INTERCO BILL W/O</v>
          </cell>
          <cell r="S741" t="str">
            <v>PRA</v>
          </cell>
          <cell r="U741" t="str">
            <v>2014-09-30</v>
          </cell>
          <cell r="V741">
            <v>907.13</v>
          </cell>
          <cell r="W741" t="str">
            <v>UTXECON201</v>
          </cell>
          <cell r="Y741" t="str">
            <v>LEGAL</v>
          </cell>
          <cell r="Z741" t="str">
            <v>DLO</v>
          </cell>
          <cell r="AB741" t="str">
            <v>ICB</v>
          </cell>
          <cell r="AC741" t="str">
            <v>ICB</v>
          </cell>
          <cell r="AE741" t="str">
            <v>211</v>
          </cell>
          <cell r="AG741" t="str">
            <v>0000136523</v>
          </cell>
        </row>
        <row r="742">
          <cell r="A742" t="str">
            <v>00634447</v>
          </cell>
          <cell r="B742" t="str">
            <v>9554261000</v>
          </cell>
          <cell r="C742" t="str">
            <v>ICB4TARGET0000000180</v>
          </cell>
          <cell r="D742">
            <v>2014</v>
          </cell>
          <cell r="E742">
            <v>9</v>
          </cell>
          <cell r="F742" t="str">
            <v>2014-09-30</v>
          </cell>
          <cell r="G742" t="str">
            <v>PRJ</v>
          </cell>
          <cell r="H742" t="str">
            <v>211</v>
          </cell>
          <cell r="I742" t="str">
            <v>211</v>
          </cell>
          <cell r="K742" t="str">
            <v>000001120</v>
          </cell>
          <cell r="L742" t="str">
            <v>4261000</v>
          </cell>
          <cell r="M742" t="str">
            <v>1113</v>
          </cell>
          <cell r="N742" t="str">
            <v>99920</v>
          </cell>
          <cell r="O742" t="str">
            <v>11404</v>
          </cell>
          <cell r="P742" t="str">
            <v>294</v>
          </cell>
          <cell r="Q742" t="str">
            <v>955</v>
          </cell>
          <cell r="R742" t="str">
            <v>INTERCO BILL W/O</v>
          </cell>
          <cell r="S742" t="str">
            <v>PRA</v>
          </cell>
          <cell r="U742" t="str">
            <v>2014-09-30</v>
          </cell>
          <cell r="V742">
            <v>1814.26</v>
          </cell>
          <cell r="W742" t="str">
            <v>UTXECON201</v>
          </cell>
          <cell r="Y742" t="str">
            <v>LEGAL</v>
          </cell>
          <cell r="Z742" t="str">
            <v>DLO</v>
          </cell>
          <cell r="AB742" t="str">
            <v>ICB</v>
          </cell>
          <cell r="AC742" t="str">
            <v>ICB</v>
          </cell>
          <cell r="AE742" t="str">
            <v>211</v>
          </cell>
          <cell r="AG742" t="str">
            <v>0000136782</v>
          </cell>
        </row>
        <row r="743">
          <cell r="A743" t="str">
            <v>00635769</v>
          </cell>
          <cell r="B743" t="str">
            <v>9554261000</v>
          </cell>
          <cell r="C743" t="str">
            <v>ICB4TARGET0000000181</v>
          </cell>
          <cell r="D743">
            <v>2014</v>
          </cell>
          <cell r="E743">
            <v>9</v>
          </cell>
          <cell r="F743" t="str">
            <v>2014-09-30</v>
          </cell>
          <cell r="G743" t="str">
            <v>PRJ</v>
          </cell>
          <cell r="H743" t="str">
            <v>211</v>
          </cell>
          <cell r="I743" t="str">
            <v>211</v>
          </cell>
          <cell r="K743" t="str">
            <v>000001120</v>
          </cell>
          <cell r="L743" t="str">
            <v>4261000</v>
          </cell>
          <cell r="M743" t="str">
            <v>1113</v>
          </cell>
          <cell r="N743" t="str">
            <v>99920</v>
          </cell>
          <cell r="O743" t="str">
            <v>11404</v>
          </cell>
          <cell r="P743" t="str">
            <v>294</v>
          </cell>
          <cell r="Q743" t="str">
            <v>955</v>
          </cell>
          <cell r="R743" t="str">
            <v>INTERCO BILL W/O</v>
          </cell>
          <cell r="S743" t="str">
            <v>PRA</v>
          </cell>
          <cell r="U743" t="str">
            <v>2014-09-30</v>
          </cell>
          <cell r="V743">
            <v>1814.26</v>
          </cell>
          <cell r="W743" t="str">
            <v>UTXECON201</v>
          </cell>
          <cell r="Y743" t="str">
            <v>LEGAL</v>
          </cell>
          <cell r="Z743" t="str">
            <v>DLO</v>
          </cell>
          <cell r="AB743" t="str">
            <v>ICB</v>
          </cell>
          <cell r="AC743" t="str">
            <v>ICB</v>
          </cell>
          <cell r="AE743" t="str">
            <v>211</v>
          </cell>
          <cell r="AG743" t="str">
            <v>0000137195</v>
          </cell>
        </row>
        <row r="744">
          <cell r="A744" t="str">
            <v>00633937</v>
          </cell>
          <cell r="B744" t="str">
            <v>9554261000</v>
          </cell>
          <cell r="C744" t="str">
            <v>ICB4TARGET0000000182</v>
          </cell>
          <cell r="D744">
            <v>2014</v>
          </cell>
          <cell r="E744">
            <v>9</v>
          </cell>
          <cell r="F744" t="str">
            <v>2014-09-30</v>
          </cell>
          <cell r="G744" t="str">
            <v>PRJ</v>
          </cell>
          <cell r="H744" t="str">
            <v>211</v>
          </cell>
          <cell r="I744" t="str">
            <v>211</v>
          </cell>
          <cell r="K744" t="str">
            <v>000001120</v>
          </cell>
          <cell r="L744" t="str">
            <v>4261000</v>
          </cell>
          <cell r="M744" t="str">
            <v>1113</v>
          </cell>
          <cell r="N744" t="str">
            <v>99920</v>
          </cell>
          <cell r="O744" t="str">
            <v>13123</v>
          </cell>
          <cell r="P744" t="str">
            <v>294</v>
          </cell>
          <cell r="Q744" t="str">
            <v>955</v>
          </cell>
          <cell r="R744" t="str">
            <v>INTERCO BILL W/O</v>
          </cell>
          <cell r="S744" t="str">
            <v>PRA</v>
          </cell>
          <cell r="U744" t="str">
            <v>2014-09-30</v>
          </cell>
          <cell r="V744">
            <v>1330.46</v>
          </cell>
          <cell r="W744" t="str">
            <v>UTXECON201</v>
          </cell>
          <cell r="Y744" t="str">
            <v>LEGAL</v>
          </cell>
          <cell r="Z744" t="str">
            <v>DLO</v>
          </cell>
          <cell r="AB744" t="str">
            <v>ICB</v>
          </cell>
          <cell r="AC744" t="str">
            <v>ICB</v>
          </cell>
          <cell r="AE744" t="str">
            <v>211</v>
          </cell>
          <cell r="AG744" t="str">
            <v>0000146747</v>
          </cell>
        </row>
        <row r="745">
          <cell r="A745" t="str">
            <v>00635833</v>
          </cell>
          <cell r="B745" t="str">
            <v>9554261000</v>
          </cell>
          <cell r="C745" t="str">
            <v>ICB4TARGET0000000183</v>
          </cell>
          <cell r="D745">
            <v>2014</v>
          </cell>
          <cell r="E745">
            <v>9</v>
          </cell>
          <cell r="F745" t="str">
            <v>2014-09-30</v>
          </cell>
          <cell r="G745" t="str">
            <v>PRJ</v>
          </cell>
          <cell r="H745" t="str">
            <v>211</v>
          </cell>
          <cell r="I745" t="str">
            <v>211</v>
          </cell>
          <cell r="K745" t="str">
            <v>000001120</v>
          </cell>
          <cell r="L745" t="str">
            <v>4261000</v>
          </cell>
          <cell r="M745" t="str">
            <v>1113</v>
          </cell>
          <cell r="N745" t="str">
            <v>99920</v>
          </cell>
          <cell r="O745" t="str">
            <v>11404</v>
          </cell>
          <cell r="P745" t="str">
            <v>294</v>
          </cell>
          <cell r="Q745" t="str">
            <v>955</v>
          </cell>
          <cell r="R745" t="str">
            <v>INTERCO BILL W/O</v>
          </cell>
          <cell r="S745" t="str">
            <v>PRA</v>
          </cell>
          <cell r="U745" t="str">
            <v>2014-09-30</v>
          </cell>
          <cell r="V745">
            <v>604.75</v>
          </cell>
          <cell r="W745" t="str">
            <v>UTXECON201</v>
          </cell>
          <cell r="Y745" t="str">
            <v>LEGAL</v>
          </cell>
          <cell r="Z745" t="str">
            <v>DLO</v>
          </cell>
          <cell r="AB745" t="str">
            <v>ICB</v>
          </cell>
          <cell r="AC745" t="str">
            <v>ICB</v>
          </cell>
          <cell r="AE745" t="str">
            <v>211</v>
          </cell>
          <cell r="AG745" t="str">
            <v>0000151361</v>
          </cell>
        </row>
        <row r="746">
          <cell r="A746" t="str">
            <v>00635835</v>
          </cell>
          <cell r="B746" t="str">
            <v>9554261000</v>
          </cell>
          <cell r="C746" t="str">
            <v>ICB4TARGET0000000184</v>
          </cell>
          <cell r="D746">
            <v>2014</v>
          </cell>
          <cell r="E746">
            <v>9</v>
          </cell>
          <cell r="F746" t="str">
            <v>2014-09-30</v>
          </cell>
          <cell r="G746" t="str">
            <v>PRJ</v>
          </cell>
          <cell r="H746" t="str">
            <v>211</v>
          </cell>
          <cell r="I746" t="str">
            <v>211</v>
          </cell>
          <cell r="K746" t="str">
            <v>000001120</v>
          </cell>
          <cell r="L746" t="str">
            <v>4261000</v>
          </cell>
          <cell r="M746" t="str">
            <v>1113</v>
          </cell>
          <cell r="N746" t="str">
            <v>99920</v>
          </cell>
          <cell r="O746" t="str">
            <v>11404</v>
          </cell>
          <cell r="P746" t="str">
            <v>294</v>
          </cell>
          <cell r="Q746" t="str">
            <v>955</v>
          </cell>
          <cell r="R746" t="str">
            <v>INTERCO BILL W/O</v>
          </cell>
          <cell r="S746" t="str">
            <v>PRA</v>
          </cell>
          <cell r="U746" t="str">
            <v>2014-09-30</v>
          </cell>
          <cell r="V746">
            <v>120.95</v>
          </cell>
          <cell r="W746" t="str">
            <v>UTXECON201</v>
          </cell>
          <cell r="Y746" t="str">
            <v>LEGAL</v>
          </cell>
          <cell r="Z746" t="str">
            <v>DLO</v>
          </cell>
          <cell r="AB746" t="str">
            <v>ICB</v>
          </cell>
          <cell r="AC746" t="str">
            <v>ICB</v>
          </cell>
          <cell r="AE746" t="str">
            <v>211</v>
          </cell>
          <cell r="AG746" t="str">
            <v>0000151361</v>
          </cell>
        </row>
        <row r="747">
          <cell r="A747" t="str">
            <v>00635770</v>
          </cell>
          <cell r="B747" t="str">
            <v>9554261000</v>
          </cell>
          <cell r="C747" t="str">
            <v>ICB4TARGET0000000185</v>
          </cell>
          <cell r="D747">
            <v>2014</v>
          </cell>
          <cell r="E747">
            <v>9</v>
          </cell>
          <cell r="F747" t="str">
            <v>2014-09-30</v>
          </cell>
          <cell r="G747" t="str">
            <v>PRJ</v>
          </cell>
          <cell r="H747" t="str">
            <v>211</v>
          </cell>
          <cell r="I747" t="str">
            <v>211</v>
          </cell>
          <cell r="K747" t="str">
            <v>000001120</v>
          </cell>
          <cell r="L747" t="str">
            <v>4261000</v>
          </cell>
          <cell r="M747" t="str">
            <v>1113</v>
          </cell>
          <cell r="N747" t="str">
            <v>99920</v>
          </cell>
          <cell r="O747" t="str">
            <v>11404</v>
          </cell>
          <cell r="P747" t="str">
            <v>294</v>
          </cell>
          <cell r="Q747" t="str">
            <v>955</v>
          </cell>
          <cell r="R747" t="str">
            <v>INTERCO BILL W/O</v>
          </cell>
          <cell r="S747" t="str">
            <v>PRA</v>
          </cell>
          <cell r="U747" t="str">
            <v>2014-09-30</v>
          </cell>
          <cell r="V747">
            <v>302.38</v>
          </cell>
          <cell r="W747" t="str">
            <v>UTXECON201</v>
          </cell>
          <cell r="Y747" t="str">
            <v>LEGAL</v>
          </cell>
          <cell r="Z747" t="str">
            <v>DLO</v>
          </cell>
          <cell r="AB747" t="str">
            <v>ICB</v>
          </cell>
          <cell r="AC747" t="str">
            <v>ICB</v>
          </cell>
          <cell r="AE747" t="str">
            <v>211</v>
          </cell>
          <cell r="AG747" t="str">
            <v>0000163838</v>
          </cell>
        </row>
        <row r="748">
          <cell r="A748" t="str">
            <v>00677989</v>
          </cell>
          <cell r="B748" t="str">
            <v>9544261000</v>
          </cell>
          <cell r="C748" t="str">
            <v>ICB4TARGET0000000185</v>
          </cell>
          <cell r="D748">
            <v>2015</v>
          </cell>
          <cell r="E748">
            <v>5</v>
          </cell>
          <cell r="F748" t="str">
            <v>2015-05-31</v>
          </cell>
          <cell r="G748" t="str">
            <v>PRJ</v>
          </cell>
          <cell r="H748" t="str">
            <v>211</v>
          </cell>
          <cell r="I748" t="str">
            <v>211</v>
          </cell>
          <cell r="K748" t="str">
            <v>000001120</v>
          </cell>
          <cell r="L748" t="str">
            <v>4261000</v>
          </cell>
          <cell r="M748" t="str">
            <v>1113</v>
          </cell>
          <cell r="N748" t="str">
            <v>99920</v>
          </cell>
          <cell r="O748" t="str">
            <v>11404</v>
          </cell>
          <cell r="P748" t="str">
            <v>294</v>
          </cell>
          <cell r="Q748" t="str">
            <v>954</v>
          </cell>
          <cell r="R748" t="str">
            <v>INTERCO BILL W/O</v>
          </cell>
          <cell r="S748" t="str">
            <v>PRA</v>
          </cell>
          <cell r="U748" t="str">
            <v>2015-05-31</v>
          </cell>
          <cell r="V748">
            <v>356.66</v>
          </cell>
          <cell r="W748" t="str">
            <v>UTXECON201</v>
          </cell>
          <cell r="Y748" t="str">
            <v>LEGAL</v>
          </cell>
          <cell r="Z748" t="str">
            <v>DLO</v>
          </cell>
          <cell r="AB748" t="str">
            <v>ICB</v>
          </cell>
          <cell r="AC748" t="str">
            <v>ICB</v>
          </cell>
          <cell r="AE748" t="str">
            <v>211</v>
          </cell>
          <cell r="AG748" t="str">
            <v>0000160093</v>
          </cell>
        </row>
        <row r="749">
          <cell r="A749" t="str">
            <v>00635600</v>
          </cell>
          <cell r="B749" t="str">
            <v>9554261000</v>
          </cell>
          <cell r="C749" t="str">
            <v>ICB4TARGET0000000186</v>
          </cell>
          <cell r="D749">
            <v>2014</v>
          </cell>
          <cell r="E749">
            <v>9</v>
          </cell>
          <cell r="F749" t="str">
            <v>2014-09-30</v>
          </cell>
          <cell r="G749" t="str">
            <v>PRJ</v>
          </cell>
          <cell r="H749" t="str">
            <v>211</v>
          </cell>
          <cell r="I749" t="str">
            <v>211</v>
          </cell>
          <cell r="K749" t="str">
            <v>000001120</v>
          </cell>
          <cell r="L749" t="str">
            <v>4261000</v>
          </cell>
          <cell r="M749" t="str">
            <v>1113</v>
          </cell>
          <cell r="N749" t="str">
            <v>99920</v>
          </cell>
          <cell r="O749" t="str">
            <v>11404</v>
          </cell>
          <cell r="P749" t="str">
            <v>294</v>
          </cell>
          <cell r="Q749" t="str">
            <v>955</v>
          </cell>
          <cell r="R749" t="str">
            <v>INTERCO BILL W/O</v>
          </cell>
          <cell r="S749" t="str">
            <v>PRA</v>
          </cell>
          <cell r="U749" t="str">
            <v>2014-09-30</v>
          </cell>
          <cell r="V749">
            <v>1814.26</v>
          </cell>
          <cell r="W749" t="str">
            <v>UTXECON201</v>
          </cell>
          <cell r="Y749" t="str">
            <v>LEGAL</v>
          </cell>
          <cell r="Z749" t="str">
            <v>DLO</v>
          </cell>
          <cell r="AB749" t="str">
            <v>ICB</v>
          </cell>
          <cell r="AC749" t="str">
            <v>ICB</v>
          </cell>
          <cell r="AE749" t="str">
            <v>211</v>
          </cell>
          <cell r="AG749" t="str">
            <v>0000179454</v>
          </cell>
        </row>
        <row r="750">
          <cell r="A750" t="str">
            <v>00672839</v>
          </cell>
          <cell r="B750" t="str">
            <v>9554261000</v>
          </cell>
          <cell r="C750" t="str">
            <v>ICB4TARGET0000000186</v>
          </cell>
          <cell r="D750">
            <v>2015</v>
          </cell>
          <cell r="E750">
            <v>5</v>
          </cell>
          <cell r="F750" t="str">
            <v>2015-05-31</v>
          </cell>
          <cell r="G750" t="str">
            <v>PRJ</v>
          </cell>
          <cell r="H750" t="str">
            <v>211</v>
          </cell>
          <cell r="I750" t="str">
            <v>211</v>
          </cell>
          <cell r="K750" t="str">
            <v>000001120</v>
          </cell>
          <cell r="L750" t="str">
            <v>4261000</v>
          </cell>
          <cell r="M750" t="str">
            <v>1113</v>
          </cell>
          <cell r="N750" t="str">
            <v>99920</v>
          </cell>
          <cell r="O750" t="str">
            <v>11404</v>
          </cell>
          <cell r="P750" t="str">
            <v>294</v>
          </cell>
          <cell r="Q750" t="str">
            <v>955</v>
          </cell>
          <cell r="R750" t="str">
            <v>INTERCO BILL W/O</v>
          </cell>
          <cell r="S750" t="str">
            <v>PRA</v>
          </cell>
          <cell r="U750" t="str">
            <v>2015-05-31</v>
          </cell>
          <cell r="V750">
            <v>-594.44000000000005</v>
          </cell>
          <cell r="W750" t="str">
            <v>UTXECON201</v>
          </cell>
          <cell r="Y750" t="str">
            <v>LEGAL</v>
          </cell>
          <cell r="Z750" t="str">
            <v>DLO</v>
          </cell>
          <cell r="AB750" t="str">
            <v>ICB</v>
          </cell>
          <cell r="AC750" t="str">
            <v>ICB</v>
          </cell>
          <cell r="AE750" t="str">
            <v>211</v>
          </cell>
          <cell r="AG750" t="str">
            <v>0000009761</v>
          </cell>
        </row>
        <row r="751">
          <cell r="A751" t="str">
            <v>00635601</v>
          </cell>
          <cell r="B751" t="str">
            <v>9554261000</v>
          </cell>
          <cell r="C751" t="str">
            <v>ICB4TARGET0000000187</v>
          </cell>
          <cell r="D751">
            <v>2014</v>
          </cell>
          <cell r="E751">
            <v>9</v>
          </cell>
          <cell r="F751" t="str">
            <v>2014-09-30</v>
          </cell>
          <cell r="G751" t="str">
            <v>PRJ</v>
          </cell>
          <cell r="H751" t="str">
            <v>211</v>
          </cell>
          <cell r="I751" t="str">
            <v>211</v>
          </cell>
          <cell r="K751" t="str">
            <v>000001120</v>
          </cell>
          <cell r="L751" t="str">
            <v>4261000</v>
          </cell>
          <cell r="M751" t="str">
            <v>1113</v>
          </cell>
          <cell r="N751" t="str">
            <v>99920</v>
          </cell>
          <cell r="O751" t="str">
            <v>11404</v>
          </cell>
          <cell r="P751" t="str">
            <v>294</v>
          </cell>
          <cell r="Q751" t="str">
            <v>955</v>
          </cell>
          <cell r="R751" t="str">
            <v>INTERCO BILL W/O</v>
          </cell>
          <cell r="S751" t="str">
            <v>PRA</v>
          </cell>
          <cell r="U751" t="str">
            <v>2014-09-30</v>
          </cell>
          <cell r="V751">
            <v>1814.26</v>
          </cell>
          <cell r="W751" t="str">
            <v>UTXECON201</v>
          </cell>
          <cell r="Y751" t="str">
            <v>LEGAL</v>
          </cell>
          <cell r="Z751" t="str">
            <v>DLO</v>
          </cell>
          <cell r="AB751" t="str">
            <v>ICB</v>
          </cell>
          <cell r="AC751" t="str">
            <v>ICB</v>
          </cell>
          <cell r="AE751" t="str">
            <v>211</v>
          </cell>
          <cell r="AG751" t="str">
            <v>0000179454</v>
          </cell>
        </row>
        <row r="752">
          <cell r="A752" t="str">
            <v>00664254</v>
          </cell>
          <cell r="B752" t="str">
            <v>9554261000</v>
          </cell>
          <cell r="C752" t="str">
            <v>ICB4TARGET0000000187</v>
          </cell>
          <cell r="D752">
            <v>2015</v>
          </cell>
          <cell r="E752">
            <v>2</v>
          </cell>
          <cell r="F752" t="str">
            <v>2015-02-28</v>
          </cell>
          <cell r="G752" t="str">
            <v>PRJ</v>
          </cell>
          <cell r="H752" t="str">
            <v>211</v>
          </cell>
          <cell r="I752" t="str">
            <v>211</v>
          </cell>
          <cell r="K752" t="str">
            <v>000001120</v>
          </cell>
          <cell r="L752" t="str">
            <v>4261000</v>
          </cell>
          <cell r="M752" t="str">
            <v>1585</v>
          </cell>
          <cell r="N752" t="str">
            <v>99920</v>
          </cell>
          <cell r="O752" t="str">
            <v>11404</v>
          </cell>
          <cell r="P752" t="str">
            <v>294</v>
          </cell>
          <cell r="Q752" t="str">
            <v>955</v>
          </cell>
          <cell r="R752" t="str">
            <v>INTERCO BILL W/O</v>
          </cell>
          <cell r="S752" t="str">
            <v>PRA</v>
          </cell>
          <cell r="U752" t="str">
            <v>2015-02-28</v>
          </cell>
          <cell r="V752">
            <v>2318.98</v>
          </cell>
          <cell r="W752" t="str">
            <v>UTXECON101</v>
          </cell>
          <cell r="Y752" t="str">
            <v>LEGAL</v>
          </cell>
          <cell r="Z752" t="str">
            <v>DLO</v>
          </cell>
          <cell r="AB752" t="str">
            <v>ICB</v>
          </cell>
          <cell r="AC752" t="str">
            <v>ICB</v>
          </cell>
          <cell r="AE752" t="str">
            <v>211</v>
          </cell>
          <cell r="AG752" t="str">
            <v>0000009726</v>
          </cell>
        </row>
        <row r="753">
          <cell r="A753" t="str">
            <v>00675835</v>
          </cell>
          <cell r="B753" t="str">
            <v>9554261000</v>
          </cell>
          <cell r="C753" t="str">
            <v>ICB4TARGET0000000187</v>
          </cell>
          <cell r="D753">
            <v>2015</v>
          </cell>
          <cell r="E753">
            <v>5</v>
          </cell>
          <cell r="F753" t="str">
            <v>2015-05-31</v>
          </cell>
          <cell r="G753" t="str">
            <v>PRJ</v>
          </cell>
          <cell r="H753" t="str">
            <v>211</v>
          </cell>
          <cell r="I753" t="str">
            <v>211</v>
          </cell>
          <cell r="K753" t="str">
            <v>000001120</v>
          </cell>
          <cell r="L753" t="str">
            <v>4261000</v>
          </cell>
          <cell r="M753" t="str">
            <v>1113</v>
          </cell>
          <cell r="N753" t="str">
            <v>99920</v>
          </cell>
          <cell r="O753" t="str">
            <v>11404</v>
          </cell>
          <cell r="P753" t="str">
            <v>294</v>
          </cell>
          <cell r="Q753" t="str">
            <v>955</v>
          </cell>
          <cell r="R753" t="str">
            <v>INTERCO BILL W/O</v>
          </cell>
          <cell r="S753" t="str">
            <v>PRA</v>
          </cell>
          <cell r="U753" t="str">
            <v>2015-05-31</v>
          </cell>
          <cell r="V753">
            <v>297.22000000000003</v>
          </cell>
          <cell r="W753" t="str">
            <v>UTXECON201</v>
          </cell>
          <cell r="Y753" t="str">
            <v>LEGAL</v>
          </cell>
          <cell r="Z753" t="str">
            <v>DLO</v>
          </cell>
          <cell r="AB753" t="str">
            <v>ICB</v>
          </cell>
          <cell r="AC753" t="str">
            <v>ICB</v>
          </cell>
          <cell r="AE753" t="str">
            <v>211</v>
          </cell>
          <cell r="AG753" t="str">
            <v>0000014384</v>
          </cell>
        </row>
        <row r="754">
          <cell r="A754" t="str">
            <v>00635073</v>
          </cell>
          <cell r="B754" t="str">
            <v>9554261000</v>
          </cell>
          <cell r="C754" t="str">
            <v>ICB4TARGET0000000188</v>
          </cell>
          <cell r="D754">
            <v>2014</v>
          </cell>
          <cell r="E754">
            <v>9</v>
          </cell>
          <cell r="F754" t="str">
            <v>2014-09-30</v>
          </cell>
          <cell r="G754" t="str">
            <v>PRJ</v>
          </cell>
          <cell r="H754" t="str">
            <v>211</v>
          </cell>
          <cell r="I754" t="str">
            <v>211</v>
          </cell>
          <cell r="K754" t="str">
            <v>000001120</v>
          </cell>
          <cell r="L754" t="str">
            <v>4261000</v>
          </cell>
          <cell r="M754" t="str">
            <v>1113</v>
          </cell>
          <cell r="N754" t="str">
            <v>99920</v>
          </cell>
          <cell r="O754" t="str">
            <v>11404</v>
          </cell>
          <cell r="P754" t="str">
            <v>294</v>
          </cell>
          <cell r="Q754" t="str">
            <v>955</v>
          </cell>
          <cell r="R754" t="str">
            <v>INTERCO BILL W/O</v>
          </cell>
          <cell r="S754" t="str">
            <v>PRA</v>
          </cell>
          <cell r="U754" t="str">
            <v>2014-09-30</v>
          </cell>
          <cell r="V754">
            <v>241.9</v>
          </cell>
          <cell r="W754" t="str">
            <v>UTXECON201</v>
          </cell>
          <cell r="Y754" t="str">
            <v>LEGAL</v>
          </cell>
          <cell r="Z754" t="str">
            <v>DLO</v>
          </cell>
          <cell r="AB754" t="str">
            <v>ICB</v>
          </cell>
          <cell r="AC754" t="str">
            <v>ICB</v>
          </cell>
          <cell r="AE754" t="str">
            <v>211</v>
          </cell>
          <cell r="AG754" t="str">
            <v>0000212982</v>
          </cell>
        </row>
        <row r="755">
          <cell r="A755" t="str">
            <v>00677991</v>
          </cell>
          <cell r="B755" t="str">
            <v>9554261000</v>
          </cell>
          <cell r="C755" t="str">
            <v>ICB4TARGET0000000188</v>
          </cell>
          <cell r="D755">
            <v>2015</v>
          </cell>
          <cell r="E755">
            <v>5</v>
          </cell>
          <cell r="F755" t="str">
            <v>2015-05-31</v>
          </cell>
          <cell r="G755" t="str">
            <v>PRJ</v>
          </cell>
          <cell r="H755" t="str">
            <v>211</v>
          </cell>
          <cell r="I755" t="str">
            <v>211</v>
          </cell>
          <cell r="K755" t="str">
            <v>000001120</v>
          </cell>
          <cell r="L755" t="str">
            <v>4261000</v>
          </cell>
          <cell r="M755" t="str">
            <v>1113</v>
          </cell>
          <cell r="N755" t="str">
            <v>99920</v>
          </cell>
          <cell r="O755" t="str">
            <v>11404</v>
          </cell>
          <cell r="P755" t="str">
            <v>294</v>
          </cell>
          <cell r="Q755" t="str">
            <v>955</v>
          </cell>
          <cell r="R755" t="str">
            <v>INTERCO BILL W/O</v>
          </cell>
          <cell r="S755" t="str">
            <v>PRA</v>
          </cell>
          <cell r="U755" t="str">
            <v>2015-05-31</v>
          </cell>
          <cell r="V755">
            <v>594.44000000000005</v>
          </cell>
          <cell r="W755" t="str">
            <v>UTXECON201</v>
          </cell>
          <cell r="Y755" t="str">
            <v>LEGAL</v>
          </cell>
          <cell r="Z755" t="str">
            <v>DLO</v>
          </cell>
          <cell r="AB755" t="str">
            <v>ICB</v>
          </cell>
          <cell r="AC755" t="str">
            <v>ICB</v>
          </cell>
          <cell r="AE755" t="str">
            <v>211</v>
          </cell>
          <cell r="AG755" t="str">
            <v>0000014384</v>
          </cell>
        </row>
        <row r="756">
          <cell r="A756" t="str">
            <v>00638007</v>
          </cell>
          <cell r="B756" t="str">
            <v>9554261000</v>
          </cell>
          <cell r="C756" t="str">
            <v>ICB4TARGET0000000189</v>
          </cell>
          <cell r="D756">
            <v>2014</v>
          </cell>
          <cell r="E756">
            <v>9</v>
          </cell>
          <cell r="F756" t="str">
            <v>2014-09-30</v>
          </cell>
          <cell r="G756" t="str">
            <v>PRJ</v>
          </cell>
          <cell r="H756" t="str">
            <v>211</v>
          </cell>
          <cell r="I756" t="str">
            <v>211</v>
          </cell>
          <cell r="K756" t="str">
            <v>000001120</v>
          </cell>
          <cell r="L756" t="str">
            <v>4261000</v>
          </cell>
          <cell r="M756" t="str">
            <v>1113</v>
          </cell>
          <cell r="N756" t="str">
            <v>99920</v>
          </cell>
          <cell r="O756" t="str">
            <v>11404</v>
          </cell>
          <cell r="P756" t="str">
            <v>294</v>
          </cell>
          <cell r="Q756" t="str">
            <v>955</v>
          </cell>
          <cell r="R756" t="str">
            <v>INTERCO BILL W/O</v>
          </cell>
          <cell r="S756" t="str">
            <v>PRA</v>
          </cell>
          <cell r="U756" t="str">
            <v>2014-09-30</v>
          </cell>
          <cell r="V756">
            <v>1511.88</v>
          </cell>
          <cell r="W756" t="str">
            <v>UTXECON201</v>
          </cell>
          <cell r="Y756" t="str">
            <v>LEGAL</v>
          </cell>
          <cell r="Z756" t="str">
            <v>DLO</v>
          </cell>
          <cell r="AB756" t="str">
            <v>ICB</v>
          </cell>
          <cell r="AC756" t="str">
            <v>ICB</v>
          </cell>
          <cell r="AE756" t="str">
            <v>211</v>
          </cell>
          <cell r="AG756" t="str">
            <v>0000248400</v>
          </cell>
        </row>
        <row r="757">
          <cell r="A757" t="str">
            <v>00677992</v>
          </cell>
          <cell r="B757" t="str">
            <v>9554261000</v>
          </cell>
          <cell r="C757" t="str">
            <v>ICB4TARGET0000000189</v>
          </cell>
          <cell r="D757">
            <v>2015</v>
          </cell>
          <cell r="E757">
            <v>5</v>
          </cell>
          <cell r="F757" t="str">
            <v>2015-05-31</v>
          </cell>
          <cell r="G757" t="str">
            <v>PRJ</v>
          </cell>
          <cell r="H757" t="str">
            <v>211</v>
          </cell>
          <cell r="I757" t="str">
            <v>211</v>
          </cell>
          <cell r="K757" t="str">
            <v>000001120</v>
          </cell>
          <cell r="L757" t="str">
            <v>4261000</v>
          </cell>
          <cell r="M757" t="str">
            <v>1113</v>
          </cell>
          <cell r="N757" t="str">
            <v>99920</v>
          </cell>
          <cell r="O757" t="str">
            <v>11404</v>
          </cell>
          <cell r="P757" t="str">
            <v>294</v>
          </cell>
          <cell r="Q757" t="str">
            <v>955</v>
          </cell>
          <cell r="R757" t="str">
            <v>INTERCO BILL W/O</v>
          </cell>
          <cell r="S757" t="str">
            <v>PRA</v>
          </cell>
          <cell r="U757" t="str">
            <v>2015-05-31</v>
          </cell>
          <cell r="V757">
            <v>594.44000000000005</v>
          </cell>
          <cell r="W757" t="str">
            <v>UTXECON201</v>
          </cell>
          <cell r="Y757" t="str">
            <v>LEGAL</v>
          </cell>
          <cell r="Z757" t="str">
            <v>DLO</v>
          </cell>
          <cell r="AB757" t="str">
            <v>ICB</v>
          </cell>
          <cell r="AC757" t="str">
            <v>ICB</v>
          </cell>
          <cell r="AE757" t="str">
            <v>211</v>
          </cell>
          <cell r="AG757" t="str">
            <v>0000014384</v>
          </cell>
        </row>
        <row r="758">
          <cell r="A758" t="str">
            <v>00634403</v>
          </cell>
          <cell r="B758" t="str">
            <v>9554261000</v>
          </cell>
          <cell r="C758" t="str">
            <v>ICB4TARGET0000000190</v>
          </cell>
          <cell r="D758">
            <v>2014</v>
          </cell>
          <cell r="E758">
            <v>9</v>
          </cell>
          <cell r="F758" t="str">
            <v>2014-09-30</v>
          </cell>
          <cell r="G758" t="str">
            <v>PRJ</v>
          </cell>
          <cell r="H758" t="str">
            <v>211</v>
          </cell>
          <cell r="I758" t="str">
            <v>211</v>
          </cell>
          <cell r="K758" t="str">
            <v>000001120</v>
          </cell>
          <cell r="L758" t="str">
            <v>4261000</v>
          </cell>
          <cell r="M758" t="str">
            <v>1113</v>
          </cell>
          <cell r="N758" t="str">
            <v>99920</v>
          </cell>
          <cell r="O758" t="str">
            <v>11404</v>
          </cell>
          <cell r="P758" t="str">
            <v>294</v>
          </cell>
          <cell r="Q758" t="str">
            <v>955</v>
          </cell>
          <cell r="R758" t="str">
            <v>INTERCO BILL W/O</v>
          </cell>
          <cell r="S758" t="str">
            <v>PRA</v>
          </cell>
          <cell r="U758" t="str">
            <v>2014-09-30</v>
          </cell>
          <cell r="V758">
            <v>1511.88</v>
          </cell>
          <cell r="W758" t="str">
            <v>UTXECON201</v>
          </cell>
          <cell r="Y758" t="str">
            <v>LEGAL</v>
          </cell>
          <cell r="Z758" t="str">
            <v>DLO</v>
          </cell>
          <cell r="AB758" t="str">
            <v>ICB</v>
          </cell>
          <cell r="AC758" t="str">
            <v>ICB</v>
          </cell>
          <cell r="AE758" t="str">
            <v>211</v>
          </cell>
          <cell r="AG758" t="str">
            <v>0000255460</v>
          </cell>
        </row>
        <row r="759">
          <cell r="A759" t="str">
            <v>00675394</v>
          </cell>
          <cell r="B759" t="str">
            <v>9554261000</v>
          </cell>
          <cell r="C759" t="str">
            <v>ICB4TARGET0000000190</v>
          </cell>
          <cell r="D759">
            <v>2015</v>
          </cell>
          <cell r="E759">
            <v>5</v>
          </cell>
          <cell r="F759" t="str">
            <v>2015-05-31</v>
          </cell>
          <cell r="G759" t="str">
            <v>PRJ</v>
          </cell>
          <cell r="H759" t="str">
            <v>211</v>
          </cell>
          <cell r="I759" t="str">
            <v>211</v>
          </cell>
          <cell r="K759" t="str">
            <v>000001120</v>
          </cell>
          <cell r="L759" t="str">
            <v>4261000</v>
          </cell>
          <cell r="M759" t="str">
            <v>1113</v>
          </cell>
          <cell r="N759" t="str">
            <v>99920</v>
          </cell>
          <cell r="O759" t="str">
            <v>11404</v>
          </cell>
          <cell r="P759" t="str">
            <v>294</v>
          </cell>
          <cell r="Q759" t="str">
            <v>955</v>
          </cell>
          <cell r="R759" t="str">
            <v>INTERCO BILL W/O</v>
          </cell>
          <cell r="S759" t="str">
            <v>PRA</v>
          </cell>
          <cell r="U759" t="str">
            <v>2015-05-31</v>
          </cell>
          <cell r="V759">
            <v>118.89</v>
          </cell>
          <cell r="W759" t="str">
            <v>UTXECON201</v>
          </cell>
          <cell r="Y759" t="str">
            <v>LEGAL</v>
          </cell>
          <cell r="Z759" t="str">
            <v>DLO</v>
          </cell>
          <cell r="AB759" t="str">
            <v>ICB</v>
          </cell>
          <cell r="AC759" t="str">
            <v>ICB</v>
          </cell>
          <cell r="AE759" t="str">
            <v>211</v>
          </cell>
          <cell r="AG759" t="str">
            <v>0000093537</v>
          </cell>
        </row>
        <row r="760">
          <cell r="A760" t="str">
            <v>00635216</v>
          </cell>
          <cell r="B760" t="str">
            <v>9554261000</v>
          </cell>
          <cell r="C760" t="str">
            <v>ICB4TARGET0000000191</v>
          </cell>
          <cell r="D760">
            <v>2014</v>
          </cell>
          <cell r="E760">
            <v>9</v>
          </cell>
          <cell r="F760" t="str">
            <v>2014-09-30</v>
          </cell>
          <cell r="G760" t="str">
            <v>PRJ</v>
          </cell>
          <cell r="H760" t="str">
            <v>211</v>
          </cell>
          <cell r="I760" t="str">
            <v>211</v>
          </cell>
          <cell r="K760" t="str">
            <v>000001120</v>
          </cell>
          <cell r="L760" t="str">
            <v>4261000</v>
          </cell>
          <cell r="M760" t="str">
            <v>1113</v>
          </cell>
          <cell r="N760" t="str">
            <v>99920</v>
          </cell>
          <cell r="O760" t="str">
            <v>11404</v>
          </cell>
          <cell r="P760" t="str">
            <v>294</v>
          </cell>
          <cell r="Q760" t="str">
            <v>955</v>
          </cell>
          <cell r="R760" t="str">
            <v>INTERCO BILL W/O</v>
          </cell>
          <cell r="S760" t="str">
            <v>PRA</v>
          </cell>
          <cell r="U760" t="str">
            <v>2014-09-30</v>
          </cell>
          <cell r="V760">
            <v>302.38</v>
          </cell>
          <cell r="W760" t="str">
            <v>UTXECON201</v>
          </cell>
          <cell r="Y760" t="str">
            <v>LEGAL</v>
          </cell>
          <cell r="Z760" t="str">
            <v>DLO</v>
          </cell>
          <cell r="AB760" t="str">
            <v>ICB</v>
          </cell>
          <cell r="AC760" t="str">
            <v>ICB</v>
          </cell>
          <cell r="AE760" t="str">
            <v>211</v>
          </cell>
          <cell r="AG760" t="str">
            <v>0000288754</v>
          </cell>
        </row>
        <row r="761">
          <cell r="A761" t="str">
            <v>00675397</v>
          </cell>
          <cell r="B761" t="str">
            <v>9554261000</v>
          </cell>
          <cell r="C761" t="str">
            <v>ICB4TARGET0000000191</v>
          </cell>
          <cell r="D761">
            <v>2015</v>
          </cell>
          <cell r="E761">
            <v>5</v>
          </cell>
          <cell r="F761" t="str">
            <v>2015-05-31</v>
          </cell>
          <cell r="G761" t="str">
            <v>PRJ</v>
          </cell>
          <cell r="H761" t="str">
            <v>211</v>
          </cell>
          <cell r="I761" t="str">
            <v>211</v>
          </cell>
          <cell r="K761" t="str">
            <v>000001120</v>
          </cell>
          <cell r="L761" t="str">
            <v>4261000</v>
          </cell>
          <cell r="M761" t="str">
            <v>1113</v>
          </cell>
          <cell r="N761" t="str">
            <v>99920</v>
          </cell>
          <cell r="O761" t="str">
            <v>11404</v>
          </cell>
          <cell r="P761" t="str">
            <v>294</v>
          </cell>
          <cell r="Q761" t="str">
            <v>955</v>
          </cell>
          <cell r="R761" t="str">
            <v>INTERCO BILL W/O</v>
          </cell>
          <cell r="S761" t="str">
            <v>PRA</v>
          </cell>
          <cell r="U761" t="str">
            <v>2015-05-31</v>
          </cell>
          <cell r="V761">
            <v>594.44000000000005</v>
          </cell>
          <cell r="W761" t="str">
            <v>UTXECON201</v>
          </cell>
          <cell r="Y761" t="str">
            <v>LEGAL</v>
          </cell>
          <cell r="Z761" t="str">
            <v>DLO</v>
          </cell>
          <cell r="AB761" t="str">
            <v>ICB</v>
          </cell>
          <cell r="AC761" t="str">
            <v>ICB</v>
          </cell>
          <cell r="AE761" t="str">
            <v>211</v>
          </cell>
          <cell r="AG761" t="str">
            <v>0000114268</v>
          </cell>
        </row>
        <row r="762">
          <cell r="A762" t="str">
            <v>00635217</v>
          </cell>
          <cell r="B762" t="str">
            <v>9554261000</v>
          </cell>
          <cell r="C762" t="str">
            <v>ICB4TARGET0000000192</v>
          </cell>
          <cell r="D762">
            <v>2014</v>
          </cell>
          <cell r="E762">
            <v>9</v>
          </cell>
          <cell r="F762" t="str">
            <v>2014-09-30</v>
          </cell>
          <cell r="G762" t="str">
            <v>PRJ</v>
          </cell>
          <cell r="H762" t="str">
            <v>211</v>
          </cell>
          <cell r="I762" t="str">
            <v>211</v>
          </cell>
          <cell r="K762" t="str">
            <v>000001120</v>
          </cell>
          <cell r="L762" t="str">
            <v>4261000</v>
          </cell>
          <cell r="M762" t="str">
            <v>1113</v>
          </cell>
          <cell r="N762" t="str">
            <v>99920</v>
          </cell>
          <cell r="O762" t="str">
            <v>11404</v>
          </cell>
          <cell r="P762" t="str">
            <v>294</v>
          </cell>
          <cell r="Q762" t="str">
            <v>955</v>
          </cell>
          <cell r="R762" t="str">
            <v>INTERCO BILL W/O</v>
          </cell>
          <cell r="S762" t="str">
            <v>PRA</v>
          </cell>
          <cell r="U762" t="str">
            <v>2014-09-30</v>
          </cell>
          <cell r="V762">
            <v>302.38</v>
          </cell>
          <cell r="W762" t="str">
            <v>UTXECON201</v>
          </cell>
          <cell r="Y762" t="str">
            <v>LEGAL</v>
          </cell>
          <cell r="Z762" t="str">
            <v>DLO</v>
          </cell>
          <cell r="AB762" t="str">
            <v>ICB</v>
          </cell>
          <cell r="AC762" t="str">
            <v>ICB</v>
          </cell>
          <cell r="AE762" t="str">
            <v>211</v>
          </cell>
          <cell r="AG762" t="str">
            <v>0000288755</v>
          </cell>
        </row>
        <row r="763">
          <cell r="A763" t="str">
            <v>00664466</v>
          </cell>
          <cell r="B763" t="str">
            <v>9554261000</v>
          </cell>
          <cell r="C763" t="str">
            <v>ICB4TARGET0000000192</v>
          </cell>
          <cell r="D763">
            <v>2015</v>
          </cell>
          <cell r="E763">
            <v>5</v>
          </cell>
          <cell r="F763" t="str">
            <v>2015-05-31</v>
          </cell>
          <cell r="G763" t="str">
            <v>PRJ</v>
          </cell>
          <cell r="H763" t="str">
            <v>211</v>
          </cell>
          <cell r="I763" t="str">
            <v>211</v>
          </cell>
          <cell r="K763" t="str">
            <v>000001120</v>
          </cell>
          <cell r="L763" t="str">
            <v>4261000</v>
          </cell>
          <cell r="M763" t="str">
            <v>1113</v>
          </cell>
          <cell r="N763" t="str">
            <v>99920</v>
          </cell>
          <cell r="O763" t="str">
            <v>11404</v>
          </cell>
          <cell r="P763" t="str">
            <v>294</v>
          </cell>
          <cell r="Q763" t="str">
            <v>955</v>
          </cell>
          <cell r="R763" t="str">
            <v>INTERCO BILL W/O</v>
          </cell>
          <cell r="S763" t="str">
            <v>PRA</v>
          </cell>
          <cell r="U763" t="str">
            <v>2015-05-31</v>
          </cell>
          <cell r="V763">
            <v>-148.61000000000001</v>
          </cell>
          <cell r="W763" t="str">
            <v>UTXECON201</v>
          </cell>
          <cell r="Y763" t="str">
            <v>LEGAL</v>
          </cell>
          <cell r="Z763" t="str">
            <v>DLO</v>
          </cell>
          <cell r="AB763" t="str">
            <v>ICB</v>
          </cell>
          <cell r="AC763" t="str">
            <v>ICB</v>
          </cell>
          <cell r="AE763" t="str">
            <v>211</v>
          </cell>
          <cell r="AG763" t="str">
            <v>0000115116</v>
          </cell>
        </row>
        <row r="764">
          <cell r="A764" t="str">
            <v>00635834</v>
          </cell>
          <cell r="B764" t="str">
            <v>9554261000</v>
          </cell>
          <cell r="C764" t="str">
            <v>ICB4TARGET0000000193</v>
          </cell>
          <cell r="D764">
            <v>2014</v>
          </cell>
          <cell r="E764">
            <v>9</v>
          </cell>
          <cell r="F764" t="str">
            <v>2014-09-30</v>
          </cell>
          <cell r="G764" t="str">
            <v>PRJ</v>
          </cell>
          <cell r="H764" t="str">
            <v>211</v>
          </cell>
          <cell r="I764" t="str">
            <v>211</v>
          </cell>
          <cell r="K764" t="str">
            <v>000001120</v>
          </cell>
          <cell r="L764" t="str">
            <v>4261000</v>
          </cell>
          <cell r="M764" t="str">
            <v>1113</v>
          </cell>
          <cell r="N764" t="str">
            <v>99920</v>
          </cell>
          <cell r="O764" t="str">
            <v>11404</v>
          </cell>
          <cell r="P764" t="str">
            <v>294</v>
          </cell>
          <cell r="Q764" t="str">
            <v>955</v>
          </cell>
          <cell r="R764" t="str">
            <v>INTERCO BILL W/O</v>
          </cell>
          <cell r="S764" t="str">
            <v>PRA</v>
          </cell>
          <cell r="U764" t="str">
            <v>2014-09-30</v>
          </cell>
          <cell r="V764">
            <v>604.75</v>
          </cell>
          <cell r="W764" t="str">
            <v>UTXECON201</v>
          </cell>
          <cell r="Y764" t="str">
            <v>LEGAL</v>
          </cell>
          <cell r="Z764" t="str">
            <v>DLO</v>
          </cell>
          <cell r="AB764" t="str">
            <v>ICB</v>
          </cell>
          <cell r="AC764" t="str">
            <v>ICB</v>
          </cell>
          <cell r="AE764" t="str">
            <v>211</v>
          </cell>
          <cell r="AG764" t="str">
            <v>0000288930</v>
          </cell>
        </row>
        <row r="765">
          <cell r="A765" t="str">
            <v>00676965</v>
          </cell>
          <cell r="B765" t="str">
            <v>9554261000</v>
          </cell>
          <cell r="C765" t="str">
            <v>ICB4TARGET0000000193</v>
          </cell>
          <cell r="D765">
            <v>2015</v>
          </cell>
          <cell r="E765">
            <v>5</v>
          </cell>
          <cell r="F765" t="str">
            <v>2015-05-31</v>
          </cell>
          <cell r="G765" t="str">
            <v>PRJ</v>
          </cell>
          <cell r="H765" t="str">
            <v>211</v>
          </cell>
          <cell r="I765" t="str">
            <v>211</v>
          </cell>
          <cell r="K765" t="str">
            <v>000001120</v>
          </cell>
          <cell r="L765" t="str">
            <v>4261000</v>
          </cell>
          <cell r="M765" t="str">
            <v>1113</v>
          </cell>
          <cell r="N765" t="str">
            <v>99920</v>
          </cell>
          <cell r="O765" t="str">
            <v>11404</v>
          </cell>
          <cell r="P765" t="str">
            <v>294</v>
          </cell>
          <cell r="Q765" t="str">
            <v>955</v>
          </cell>
          <cell r="R765" t="str">
            <v>INTERCO BILL W/O</v>
          </cell>
          <cell r="S765" t="str">
            <v>PRA</v>
          </cell>
          <cell r="U765" t="str">
            <v>2015-05-31</v>
          </cell>
          <cell r="V765">
            <v>1188.8800000000001</v>
          </cell>
          <cell r="W765" t="str">
            <v>UTXECON201</v>
          </cell>
          <cell r="Y765" t="str">
            <v>LEGAL</v>
          </cell>
          <cell r="Z765" t="str">
            <v>DLO</v>
          </cell>
          <cell r="AB765" t="str">
            <v>ICB</v>
          </cell>
          <cell r="AC765" t="str">
            <v>ICB</v>
          </cell>
          <cell r="AE765" t="str">
            <v>211</v>
          </cell>
          <cell r="AG765" t="str">
            <v>0000121145</v>
          </cell>
        </row>
        <row r="766">
          <cell r="A766" t="str">
            <v>00637062</v>
          </cell>
          <cell r="B766" t="str">
            <v>9554261000</v>
          </cell>
          <cell r="C766" t="str">
            <v>ICB4TARGET0000000194</v>
          </cell>
          <cell r="D766">
            <v>2014</v>
          </cell>
          <cell r="E766">
            <v>9</v>
          </cell>
          <cell r="F766" t="str">
            <v>2014-09-30</v>
          </cell>
          <cell r="G766" t="str">
            <v>PRJ</v>
          </cell>
          <cell r="H766" t="str">
            <v>211</v>
          </cell>
          <cell r="I766" t="str">
            <v>211</v>
          </cell>
          <cell r="K766" t="str">
            <v>000001120</v>
          </cell>
          <cell r="L766" t="str">
            <v>4261000</v>
          </cell>
          <cell r="M766" t="str">
            <v>1113</v>
          </cell>
          <cell r="N766" t="str">
            <v>99920</v>
          </cell>
          <cell r="O766" t="str">
            <v>11404</v>
          </cell>
          <cell r="P766" t="str">
            <v>294</v>
          </cell>
          <cell r="Q766" t="str">
            <v>955</v>
          </cell>
          <cell r="R766" t="str">
            <v>INTERCO BILL W/O</v>
          </cell>
          <cell r="S766" t="str">
            <v>PRA</v>
          </cell>
          <cell r="U766" t="str">
            <v>2014-09-30</v>
          </cell>
          <cell r="V766">
            <v>151.19</v>
          </cell>
          <cell r="W766" t="str">
            <v>UTXECON201</v>
          </cell>
          <cell r="Y766" t="str">
            <v>LEGAL</v>
          </cell>
          <cell r="Z766" t="str">
            <v>DLO</v>
          </cell>
          <cell r="AB766" t="str">
            <v>ICB</v>
          </cell>
          <cell r="AC766" t="str">
            <v>ICB</v>
          </cell>
          <cell r="AE766" t="str">
            <v>211</v>
          </cell>
          <cell r="AG766" t="str">
            <v>0000289117</v>
          </cell>
        </row>
        <row r="767">
          <cell r="A767" t="str">
            <v>00676964</v>
          </cell>
          <cell r="B767" t="str">
            <v>9554261000</v>
          </cell>
          <cell r="C767" t="str">
            <v>ICB4TARGET0000000194</v>
          </cell>
          <cell r="D767">
            <v>2015</v>
          </cell>
          <cell r="E767">
            <v>5</v>
          </cell>
          <cell r="F767" t="str">
            <v>2015-05-31</v>
          </cell>
          <cell r="G767" t="str">
            <v>PRJ</v>
          </cell>
          <cell r="H767" t="str">
            <v>211</v>
          </cell>
          <cell r="I767" t="str">
            <v>211</v>
          </cell>
          <cell r="K767" t="str">
            <v>000001120</v>
          </cell>
          <cell r="L767" t="str">
            <v>4261000</v>
          </cell>
          <cell r="M767" t="str">
            <v>1113</v>
          </cell>
          <cell r="N767" t="str">
            <v>99920</v>
          </cell>
          <cell r="O767" t="str">
            <v>11404</v>
          </cell>
          <cell r="P767" t="str">
            <v>294</v>
          </cell>
          <cell r="Q767" t="str">
            <v>955</v>
          </cell>
          <cell r="R767" t="str">
            <v>INTERCO BILL W/O</v>
          </cell>
          <cell r="S767" t="str">
            <v>PRA</v>
          </cell>
          <cell r="U767" t="str">
            <v>2015-05-31</v>
          </cell>
          <cell r="V767">
            <v>5944.4</v>
          </cell>
          <cell r="W767" t="str">
            <v>UTXECON201</v>
          </cell>
          <cell r="Y767" t="str">
            <v>LEGAL</v>
          </cell>
          <cell r="Z767" t="str">
            <v>DLO</v>
          </cell>
          <cell r="AB767" t="str">
            <v>ICB</v>
          </cell>
          <cell r="AC767" t="str">
            <v>ICB</v>
          </cell>
          <cell r="AE767" t="str">
            <v>211</v>
          </cell>
          <cell r="AG767" t="str">
            <v>0000126659</v>
          </cell>
        </row>
        <row r="768">
          <cell r="A768" t="str">
            <v>00675396</v>
          </cell>
          <cell r="B768" t="str">
            <v>9554261000</v>
          </cell>
          <cell r="C768" t="str">
            <v>ICB4TARGET0000000195</v>
          </cell>
          <cell r="D768">
            <v>2015</v>
          </cell>
          <cell r="E768">
            <v>5</v>
          </cell>
          <cell r="F768" t="str">
            <v>2015-05-31</v>
          </cell>
          <cell r="G768" t="str">
            <v>PRJ</v>
          </cell>
          <cell r="H768" t="str">
            <v>211</v>
          </cell>
          <cell r="I768" t="str">
            <v>211</v>
          </cell>
          <cell r="K768" t="str">
            <v>000001120</v>
          </cell>
          <cell r="L768" t="str">
            <v>4261000</v>
          </cell>
          <cell r="M768" t="str">
            <v>1113</v>
          </cell>
          <cell r="N768" t="str">
            <v>99920</v>
          </cell>
          <cell r="O768" t="str">
            <v>11404</v>
          </cell>
          <cell r="P768" t="str">
            <v>294</v>
          </cell>
          <cell r="Q768" t="str">
            <v>955</v>
          </cell>
          <cell r="R768" t="str">
            <v>INTERCO BILL W/O</v>
          </cell>
          <cell r="S768" t="str">
            <v>PRA</v>
          </cell>
          <cell r="U768" t="str">
            <v>2015-05-31</v>
          </cell>
          <cell r="V768">
            <v>297.22000000000003</v>
          </cell>
          <cell r="W768" t="str">
            <v>UTXECON201</v>
          </cell>
          <cell r="Y768" t="str">
            <v>LEGAL</v>
          </cell>
          <cell r="Z768" t="str">
            <v>DLO</v>
          </cell>
          <cell r="AB768" t="str">
            <v>ICB</v>
          </cell>
          <cell r="AC768" t="str">
            <v>ICB</v>
          </cell>
          <cell r="AE768" t="str">
            <v>211</v>
          </cell>
          <cell r="AG768" t="str">
            <v>0000132709</v>
          </cell>
        </row>
        <row r="769">
          <cell r="A769" t="str">
            <v>00678606</v>
          </cell>
          <cell r="B769" t="str">
            <v>9554261000</v>
          </cell>
          <cell r="C769" t="str">
            <v>ICB4TARGET0000000196</v>
          </cell>
          <cell r="D769">
            <v>2015</v>
          </cell>
          <cell r="E769">
            <v>5</v>
          </cell>
          <cell r="F769" t="str">
            <v>2015-05-31</v>
          </cell>
          <cell r="G769" t="str">
            <v>PRJ</v>
          </cell>
          <cell r="H769" t="str">
            <v>211</v>
          </cell>
          <cell r="I769" t="str">
            <v>211</v>
          </cell>
          <cell r="K769" t="str">
            <v>000001120</v>
          </cell>
          <cell r="L769" t="str">
            <v>4261000</v>
          </cell>
          <cell r="M769" t="str">
            <v>1113</v>
          </cell>
          <cell r="N769" t="str">
            <v>99920</v>
          </cell>
          <cell r="O769" t="str">
            <v>11404</v>
          </cell>
          <cell r="P769" t="str">
            <v>294</v>
          </cell>
          <cell r="Q769" t="str">
            <v>955</v>
          </cell>
          <cell r="R769" t="str">
            <v>INTERCO BILL W/O</v>
          </cell>
          <cell r="S769" t="str">
            <v>PRA</v>
          </cell>
          <cell r="U769" t="str">
            <v>2015-05-31</v>
          </cell>
          <cell r="V769">
            <v>1486.1</v>
          </cell>
          <cell r="W769" t="str">
            <v>UTXECON201</v>
          </cell>
          <cell r="Y769" t="str">
            <v>LEGAL</v>
          </cell>
          <cell r="Z769" t="str">
            <v>DLO</v>
          </cell>
          <cell r="AB769" t="str">
            <v>ICB</v>
          </cell>
          <cell r="AC769" t="str">
            <v>ICB</v>
          </cell>
          <cell r="AE769" t="str">
            <v>211</v>
          </cell>
          <cell r="AG769" t="str">
            <v>0000133757</v>
          </cell>
        </row>
        <row r="770">
          <cell r="A770" t="str">
            <v>00659523</v>
          </cell>
          <cell r="B770" t="str">
            <v>9554261000</v>
          </cell>
          <cell r="C770" t="str">
            <v>ICB4TARGET0000000197</v>
          </cell>
          <cell r="D770">
            <v>2015</v>
          </cell>
          <cell r="E770">
            <v>5</v>
          </cell>
          <cell r="F770" t="str">
            <v>2015-05-31</v>
          </cell>
          <cell r="G770" t="str">
            <v>PRJ</v>
          </cell>
          <cell r="H770" t="str">
            <v>211</v>
          </cell>
          <cell r="I770" t="str">
            <v>211</v>
          </cell>
          <cell r="K770" t="str">
            <v>000001120</v>
          </cell>
          <cell r="L770" t="str">
            <v>4261000</v>
          </cell>
          <cell r="M770" t="str">
            <v>1113</v>
          </cell>
          <cell r="N770" t="str">
            <v>99920</v>
          </cell>
          <cell r="O770" t="str">
            <v>11404</v>
          </cell>
          <cell r="P770" t="str">
            <v>294</v>
          </cell>
          <cell r="Q770" t="str">
            <v>955</v>
          </cell>
          <cell r="R770" t="str">
            <v>INTERCO BILL W/O</v>
          </cell>
          <cell r="S770" t="str">
            <v>PRA</v>
          </cell>
          <cell r="U770" t="str">
            <v>2015-05-31</v>
          </cell>
          <cell r="V770">
            <v>-118.89</v>
          </cell>
          <cell r="W770" t="str">
            <v>UTXECON201</v>
          </cell>
          <cell r="Y770" t="str">
            <v>LEGAL</v>
          </cell>
          <cell r="Z770" t="str">
            <v>DLO</v>
          </cell>
          <cell r="AB770" t="str">
            <v>ICB</v>
          </cell>
          <cell r="AC770" t="str">
            <v>ICB</v>
          </cell>
          <cell r="AE770" t="str">
            <v>211</v>
          </cell>
          <cell r="AG770" t="str">
            <v>0000135977</v>
          </cell>
        </row>
        <row r="771">
          <cell r="A771" t="str">
            <v>00676970</v>
          </cell>
          <cell r="B771" t="str">
            <v>9554261000</v>
          </cell>
          <cell r="C771" t="str">
            <v>ICB4TARGET0000000198</v>
          </cell>
          <cell r="D771">
            <v>2015</v>
          </cell>
          <cell r="E771">
            <v>5</v>
          </cell>
          <cell r="F771" t="str">
            <v>2015-05-31</v>
          </cell>
          <cell r="G771" t="str">
            <v>PRJ</v>
          </cell>
          <cell r="H771" t="str">
            <v>211</v>
          </cell>
          <cell r="I771" t="str">
            <v>211</v>
          </cell>
          <cell r="K771" t="str">
            <v>000001120</v>
          </cell>
          <cell r="L771" t="str">
            <v>4261000</v>
          </cell>
          <cell r="M771" t="str">
            <v>1113</v>
          </cell>
          <cell r="N771" t="str">
            <v>99920</v>
          </cell>
          <cell r="O771" t="str">
            <v>11404</v>
          </cell>
          <cell r="P771" t="str">
            <v>294</v>
          </cell>
          <cell r="Q771" t="str">
            <v>955</v>
          </cell>
          <cell r="R771" t="str">
            <v>INTERCO BILL W/O</v>
          </cell>
          <cell r="S771" t="str">
            <v>PRA</v>
          </cell>
          <cell r="U771" t="str">
            <v>2015-05-31</v>
          </cell>
          <cell r="V771">
            <v>297.22000000000003</v>
          </cell>
          <cell r="W771" t="str">
            <v>UTXECON201</v>
          </cell>
          <cell r="Y771" t="str">
            <v>LEGAL</v>
          </cell>
          <cell r="Z771" t="str">
            <v>DLO</v>
          </cell>
          <cell r="AB771" t="str">
            <v>ICB</v>
          </cell>
          <cell r="AC771" t="str">
            <v>ICB</v>
          </cell>
          <cell r="AE771" t="str">
            <v>211</v>
          </cell>
          <cell r="AG771" t="str">
            <v>0000137195</v>
          </cell>
        </row>
        <row r="772">
          <cell r="A772" t="str">
            <v>00676966</v>
          </cell>
          <cell r="B772" t="str">
            <v>9554261000</v>
          </cell>
          <cell r="C772" t="str">
            <v>ICB4TARGET0000000199</v>
          </cell>
          <cell r="D772">
            <v>2015</v>
          </cell>
          <cell r="E772">
            <v>5</v>
          </cell>
          <cell r="F772" t="str">
            <v>2015-05-31</v>
          </cell>
          <cell r="G772" t="str">
            <v>PRJ</v>
          </cell>
          <cell r="H772" t="str">
            <v>211</v>
          </cell>
          <cell r="I772" t="str">
            <v>211</v>
          </cell>
          <cell r="K772" t="str">
            <v>000001120</v>
          </cell>
          <cell r="L772" t="str">
            <v>4261000</v>
          </cell>
          <cell r="M772" t="str">
            <v>1113</v>
          </cell>
          <cell r="N772" t="str">
            <v>99920</v>
          </cell>
          <cell r="O772" t="str">
            <v>11404</v>
          </cell>
          <cell r="P772" t="str">
            <v>294</v>
          </cell>
          <cell r="Q772" t="str">
            <v>955</v>
          </cell>
          <cell r="R772" t="str">
            <v>INTERCO BILL W/O</v>
          </cell>
          <cell r="S772" t="str">
            <v>PRA</v>
          </cell>
          <cell r="U772" t="str">
            <v>2015-05-31</v>
          </cell>
          <cell r="V772">
            <v>1486.1</v>
          </cell>
          <cell r="W772" t="str">
            <v>UTXECON201</v>
          </cell>
          <cell r="Y772" t="str">
            <v>LEGAL</v>
          </cell>
          <cell r="Z772" t="str">
            <v>DLO</v>
          </cell>
          <cell r="AB772" t="str">
            <v>ICB</v>
          </cell>
          <cell r="AC772" t="str">
            <v>ICB</v>
          </cell>
          <cell r="AE772" t="str">
            <v>211</v>
          </cell>
          <cell r="AG772" t="str">
            <v>0000142541</v>
          </cell>
        </row>
        <row r="773">
          <cell r="A773" t="str">
            <v>00676971</v>
          </cell>
          <cell r="B773" t="str">
            <v>9554261000</v>
          </cell>
          <cell r="C773" t="str">
            <v>ICB4TARGET0000000200</v>
          </cell>
          <cell r="D773">
            <v>2015</v>
          </cell>
          <cell r="E773">
            <v>5</v>
          </cell>
          <cell r="F773" t="str">
            <v>2015-05-31</v>
          </cell>
          <cell r="G773" t="str">
            <v>PRJ</v>
          </cell>
          <cell r="H773" t="str">
            <v>211</v>
          </cell>
          <cell r="I773" t="str">
            <v>211</v>
          </cell>
          <cell r="K773" t="str">
            <v>000001120</v>
          </cell>
          <cell r="L773" t="str">
            <v>4261000</v>
          </cell>
          <cell r="M773" t="str">
            <v>1113</v>
          </cell>
          <cell r="N773" t="str">
            <v>99920</v>
          </cell>
          <cell r="O773" t="str">
            <v>11404</v>
          </cell>
          <cell r="P773" t="str">
            <v>294</v>
          </cell>
          <cell r="Q773" t="str">
            <v>955</v>
          </cell>
          <cell r="R773" t="str">
            <v>INTERCO BILL W/O</v>
          </cell>
          <cell r="S773" t="str">
            <v>PRA</v>
          </cell>
          <cell r="U773" t="str">
            <v>2015-05-31</v>
          </cell>
          <cell r="V773">
            <v>297.22000000000003</v>
          </cell>
          <cell r="W773" t="str">
            <v>UTXECON201</v>
          </cell>
          <cell r="Y773" t="str">
            <v>LEGAL</v>
          </cell>
          <cell r="Z773" t="str">
            <v>DLO</v>
          </cell>
          <cell r="AB773" t="str">
            <v>ICB</v>
          </cell>
          <cell r="AC773" t="str">
            <v>ICB</v>
          </cell>
          <cell r="AE773" t="str">
            <v>211</v>
          </cell>
          <cell r="AG773" t="str">
            <v>0000145162</v>
          </cell>
        </row>
        <row r="774">
          <cell r="A774" t="str">
            <v>00679174</v>
          </cell>
          <cell r="B774" t="str">
            <v>9554261000</v>
          </cell>
          <cell r="C774" t="str">
            <v>ICB4TARGET0000000201</v>
          </cell>
          <cell r="D774">
            <v>2015</v>
          </cell>
          <cell r="E774">
            <v>5</v>
          </cell>
          <cell r="F774" t="str">
            <v>2015-05-31</v>
          </cell>
          <cell r="G774" t="str">
            <v>PRJ</v>
          </cell>
          <cell r="H774" t="str">
            <v>211</v>
          </cell>
          <cell r="I774" t="str">
            <v>211</v>
          </cell>
          <cell r="K774" t="str">
            <v>000001120</v>
          </cell>
          <cell r="L774" t="str">
            <v>4261000</v>
          </cell>
          <cell r="M774" t="str">
            <v>1113</v>
          </cell>
          <cell r="N774" t="str">
            <v>99920</v>
          </cell>
          <cell r="O774" t="str">
            <v>11404</v>
          </cell>
          <cell r="P774" t="str">
            <v>294</v>
          </cell>
          <cell r="Q774" t="str">
            <v>955</v>
          </cell>
          <cell r="R774" t="str">
            <v>INTERCO BILL W/O</v>
          </cell>
          <cell r="S774" t="str">
            <v>PRA</v>
          </cell>
          <cell r="U774" t="str">
            <v>2015-05-31</v>
          </cell>
          <cell r="V774">
            <v>594.44000000000005</v>
          </cell>
          <cell r="W774" t="str">
            <v>UTXECON201</v>
          </cell>
          <cell r="Y774" t="str">
            <v>LEGAL</v>
          </cell>
          <cell r="Z774" t="str">
            <v>DLO</v>
          </cell>
          <cell r="AB774" t="str">
            <v>ICB</v>
          </cell>
          <cell r="AC774" t="str">
            <v>ICB</v>
          </cell>
          <cell r="AE774" t="str">
            <v>211</v>
          </cell>
          <cell r="AG774" t="str">
            <v>0000151362</v>
          </cell>
        </row>
        <row r="775">
          <cell r="A775" t="str">
            <v>00677993</v>
          </cell>
          <cell r="B775" t="str">
            <v>9554261000</v>
          </cell>
          <cell r="C775" t="str">
            <v>ICB4TARGET0000000202</v>
          </cell>
          <cell r="D775">
            <v>2015</v>
          </cell>
          <cell r="E775">
            <v>5</v>
          </cell>
          <cell r="F775" t="str">
            <v>2015-05-31</v>
          </cell>
          <cell r="G775" t="str">
            <v>PRJ</v>
          </cell>
          <cell r="H775" t="str">
            <v>211</v>
          </cell>
          <cell r="I775" t="str">
            <v>211</v>
          </cell>
          <cell r="K775" t="str">
            <v>000001120</v>
          </cell>
          <cell r="L775" t="str">
            <v>4261000</v>
          </cell>
          <cell r="M775" t="str">
            <v>1113</v>
          </cell>
          <cell r="N775" t="str">
            <v>99920</v>
          </cell>
          <cell r="O775" t="str">
            <v>11404</v>
          </cell>
          <cell r="P775" t="str">
            <v>294</v>
          </cell>
          <cell r="Q775" t="str">
            <v>955</v>
          </cell>
          <cell r="R775" t="str">
            <v>INTERCO BILL W/O</v>
          </cell>
          <cell r="S775" t="str">
            <v>PRA</v>
          </cell>
          <cell r="U775" t="str">
            <v>2015-05-31</v>
          </cell>
          <cell r="V775">
            <v>89.17</v>
          </cell>
          <cell r="W775" t="str">
            <v>UTXECON201</v>
          </cell>
          <cell r="Y775" t="str">
            <v>LEGAL</v>
          </cell>
          <cell r="Z775" t="str">
            <v>DLO</v>
          </cell>
          <cell r="AB775" t="str">
            <v>ICB</v>
          </cell>
          <cell r="AC775" t="str">
            <v>ICB</v>
          </cell>
          <cell r="AE775" t="str">
            <v>211</v>
          </cell>
          <cell r="AG775" t="str">
            <v>0000173608</v>
          </cell>
        </row>
        <row r="776">
          <cell r="A776" t="str">
            <v>00677994</v>
          </cell>
          <cell r="B776" t="str">
            <v>9554261000</v>
          </cell>
          <cell r="C776" t="str">
            <v>ICB4TARGET0000000203</v>
          </cell>
          <cell r="D776">
            <v>2015</v>
          </cell>
          <cell r="E776">
            <v>5</v>
          </cell>
          <cell r="F776" t="str">
            <v>2015-05-31</v>
          </cell>
          <cell r="G776" t="str">
            <v>PRJ</v>
          </cell>
          <cell r="H776" t="str">
            <v>211</v>
          </cell>
          <cell r="I776" t="str">
            <v>211</v>
          </cell>
          <cell r="K776" t="str">
            <v>000001120</v>
          </cell>
          <cell r="L776" t="str">
            <v>4261000</v>
          </cell>
          <cell r="M776" t="str">
            <v>1113</v>
          </cell>
          <cell r="N776" t="str">
            <v>99920</v>
          </cell>
          <cell r="O776" t="str">
            <v>11404</v>
          </cell>
          <cell r="P776" t="str">
            <v>294</v>
          </cell>
          <cell r="Q776" t="str">
            <v>955</v>
          </cell>
          <cell r="R776" t="str">
            <v>INTERCO BILL W/O</v>
          </cell>
          <cell r="S776" t="str">
            <v>PRA</v>
          </cell>
          <cell r="U776" t="str">
            <v>2015-05-31</v>
          </cell>
          <cell r="V776">
            <v>118.89</v>
          </cell>
          <cell r="W776" t="str">
            <v>UTXECON201</v>
          </cell>
          <cell r="Y776" t="str">
            <v>LEGAL</v>
          </cell>
          <cell r="Z776" t="str">
            <v>DLO</v>
          </cell>
          <cell r="AB776" t="str">
            <v>ICB</v>
          </cell>
          <cell r="AC776" t="str">
            <v>ICB</v>
          </cell>
          <cell r="AE776" t="str">
            <v>211</v>
          </cell>
          <cell r="AG776" t="str">
            <v>0000208992</v>
          </cell>
        </row>
        <row r="777">
          <cell r="A777" t="str">
            <v>00675395</v>
          </cell>
          <cell r="B777" t="str">
            <v>9554261000</v>
          </cell>
          <cell r="C777" t="str">
            <v>ICB4TARGET0000000204</v>
          </cell>
          <cell r="D777">
            <v>2015</v>
          </cell>
          <cell r="E777">
            <v>5</v>
          </cell>
          <cell r="F777" t="str">
            <v>2015-05-31</v>
          </cell>
          <cell r="G777" t="str">
            <v>PRJ</v>
          </cell>
          <cell r="H777" t="str">
            <v>211</v>
          </cell>
          <cell r="I777" t="str">
            <v>211</v>
          </cell>
          <cell r="K777" t="str">
            <v>000001120</v>
          </cell>
          <cell r="L777" t="str">
            <v>4261000</v>
          </cell>
          <cell r="M777" t="str">
            <v>1113</v>
          </cell>
          <cell r="N777" t="str">
            <v>99920</v>
          </cell>
          <cell r="O777" t="str">
            <v>11404</v>
          </cell>
          <cell r="P777" t="str">
            <v>294</v>
          </cell>
          <cell r="Q777" t="str">
            <v>955</v>
          </cell>
          <cell r="R777" t="str">
            <v>INTERCO BILL W/O</v>
          </cell>
          <cell r="S777" t="str">
            <v>PRA</v>
          </cell>
          <cell r="U777" t="str">
            <v>2015-05-31</v>
          </cell>
          <cell r="V777">
            <v>297.22000000000003</v>
          </cell>
          <cell r="W777" t="str">
            <v>UTXECON201</v>
          </cell>
          <cell r="Y777" t="str">
            <v>LEGAL</v>
          </cell>
          <cell r="Z777" t="str">
            <v>DLO</v>
          </cell>
          <cell r="AB777" t="str">
            <v>ICB</v>
          </cell>
          <cell r="AC777" t="str">
            <v>ICB</v>
          </cell>
          <cell r="AE777" t="str">
            <v>211</v>
          </cell>
          <cell r="AG777" t="str">
            <v>0000217649</v>
          </cell>
        </row>
        <row r="778">
          <cell r="A778" t="str">
            <v>00677990</v>
          </cell>
          <cell r="B778" t="str">
            <v>9554261000</v>
          </cell>
          <cell r="C778" t="str">
            <v>ICB4TARGET0000000205</v>
          </cell>
          <cell r="D778">
            <v>2015</v>
          </cell>
          <cell r="E778">
            <v>5</v>
          </cell>
          <cell r="F778" t="str">
            <v>2015-05-31</v>
          </cell>
          <cell r="G778" t="str">
            <v>PRJ</v>
          </cell>
          <cell r="H778" t="str">
            <v>211</v>
          </cell>
          <cell r="I778" t="str">
            <v>211</v>
          </cell>
          <cell r="K778" t="str">
            <v>000001120</v>
          </cell>
          <cell r="L778" t="str">
            <v>4261000</v>
          </cell>
          <cell r="M778" t="str">
            <v>1113</v>
          </cell>
          <cell r="N778" t="str">
            <v>99920</v>
          </cell>
          <cell r="O778" t="str">
            <v>11404</v>
          </cell>
          <cell r="P778" t="str">
            <v>294</v>
          </cell>
          <cell r="Q778" t="str">
            <v>955</v>
          </cell>
          <cell r="R778" t="str">
            <v>INTERCO BILL W/O</v>
          </cell>
          <cell r="S778" t="str">
            <v>PRA</v>
          </cell>
          <cell r="U778" t="str">
            <v>2015-05-31</v>
          </cell>
          <cell r="V778">
            <v>297.22000000000003</v>
          </cell>
          <cell r="W778" t="str">
            <v>UTXECON201</v>
          </cell>
          <cell r="Y778" t="str">
            <v>LEGAL</v>
          </cell>
          <cell r="Z778" t="str">
            <v>DLO</v>
          </cell>
          <cell r="AB778" t="str">
            <v>ICB</v>
          </cell>
          <cell r="AC778" t="str">
            <v>ICB</v>
          </cell>
          <cell r="AE778" t="str">
            <v>211</v>
          </cell>
          <cell r="AG778" t="str">
            <v>0000239199</v>
          </cell>
        </row>
        <row r="779">
          <cell r="A779" t="str">
            <v>00676967</v>
          </cell>
          <cell r="B779" t="str">
            <v>9554261000</v>
          </cell>
          <cell r="C779" t="str">
            <v>ICB4TARGET0000000206</v>
          </cell>
          <cell r="D779">
            <v>2015</v>
          </cell>
          <cell r="E779">
            <v>5</v>
          </cell>
          <cell r="F779" t="str">
            <v>2015-05-31</v>
          </cell>
          <cell r="G779" t="str">
            <v>PRJ</v>
          </cell>
          <cell r="H779" t="str">
            <v>211</v>
          </cell>
          <cell r="I779" t="str">
            <v>211</v>
          </cell>
          <cell r="K779" t="str">
            <v>000001120</v>
          </cell>
          <cell r="L779" t="str">
            <v>4261000</v>
          </cell>
          <cell r="M779" t="str">
            <v>1113</v>
          </cell>
          <cell r="N779" t="str">
            <v>99920</v>
          </cell>
          <cell r="O779" t="str">
            <v>11404</v>
          </cell>
          <cell r="P779" t="str">
            <v>294</v>
          </cell>
          <cell r="Q779" t="str">
            <v>955</v>
          </cell>
          <cell r="R779" t="str">
            <v>INTERCO BILL W/O</v>
          </cell>
          <cell r="S779" t="str">
            <v>PRA</v>
          </cell>
          <cell r="U779" t="str">
            <v>2015-05-31</v>
          </cell>
          <cell r="V779">
            <v>356.66</v>
          </cell>
          <cell r="W779" t="str">
            <v>UTXECON201</v>
          </cell>
          <cell r="Y779" t="str">
            <v>LEGAL</v>
          </cell>
          <cell r="Z779" t="str">
            <v>DLO</v>
          </cell>
          <cell r="AB779" t="str">
            <v>ICB</v>
          </cell>
          <cell r="AC779" t="str">
            <v>ICB</v>
          </cell>
          <cell r="AE779" t="str">
            <v>211</v>
          </cell>
          <cell r="AG779" t="str">
            <v>0000242587</v>
          </cell>
        </row>
        <row r="780">
          <cell r="A780" t="str">
            <v>00675399</v>
          </cell>
          <cell r="B780" t="str">
            <v>9554261000</v>
          </cell>
          <cell r="C780" t="str">
            <v>ICB4TARGET0000000207</v>
          </cell>
          <cell r="D780">
            <v>2015</v>
          </cell>
          <cell r="E780">
            <v>5</v>
          </cell>
          <cell r="F780" t="str">
            <v>2015-05-31</v>
          </cell>
          <cell r="G780" t="str">
            <v>PRJ</v>
          </cell>
          <cell r="H780" t="str">
            <v>211</v>
          </cell>
          <cell r="I780" t="str">
            <v>211</v>
          </cell>
          <cell r="K780" t="str">
            <v>000001120</v>
          </cell>
          <cell r="L780" t="str">
            <v>4261000</v>
          </cell>
          <cell r="M780" t="str">
            <v>1113</v>
          </cell>
          <cell r="N780" t="str">
            <v>99920</v>
          </cell>
          <cell r="O780" t="str">
            <v>11404</v>
          </cell>
          <cell r="P780" t="str">
            <v>294</v>
          </cell>
          <cell r="Q780" t="str">
            <v>955</v>
          </cell>
          <cell r="R780" t="str">
            <v>INTERCO BILL W/O</v>
          </cell>
          <cell r="S780" t="str">
            <v>PRA</v>
          </cell>
          <cell r="U780" t="str">
            <v>2015-05-31</v>
          </cell>
          <cell r="V780">
            <v>148.61000000000001</v>
          </cell>
          <cell r="W780" t="str">
            <v>UTXECON201</v>
          </cell>
          <cell r="Y780" t="str">
            <v>LEGAL</v>
          </cell>
          <cell r="Z780" t="str">
            <v>DLO</v>
          </cell>
          <cell r="AB780" t="str">
            <v>ICB</v>
          </cell>
          <cell r="AC780" t="str">
            <v>ICB</v>
          </cell>
          <cell r="AE780" t="str">
            <v>211</v>
          </cell>
          <cell r="AG780" t="str">
            <v>0000247004</v>
          </cell>
        </row>
        <row r="781">
          <cell r="A781" t="str">
            <v>00679724</v>
          </cell>
          <cell r="B781" t="str">
            <v>9554261000</v>
          </cell>
          <cell r="C781" t="str">
            <v>ICB4TARGET0000000208</v>
          </cell>
          <cell r="D781">
            <v>2015</v>
          </cell>
          <cell r="E781">
            <v>5</v>
          </cell>
          <cell r="F781" t="str">
            <v>2015-05-31</v>
          </cell>
          <cell r="G781" t="str">
            <v>PRJ</v>
          </cell>
          <cell r="H781" t="str">
            <v>211</v>
          </cell>
          <cell r="I781" t="str">
            <v>211</v>
          </cell>
          <cell r="K781" t="str">
            <v>000001120</v>
          </cell>
          <cell r="L781" t="str">
            <v>4261000</v>
          </cell>
          <cell r="M781" t="str">
            <v>1113</v>
          </cell>
          <cell r="N781" t="str">
            <v>99920</v>
          </cell>
          <cell r="O781" t="str">
            <v>11404</v>
          </cell>
          <cell r="P781" t="str">
            <v>294</v>
          </cell>
          <cell r="Q781" t="str">
            <v>955</v>
          </cell>
          <cell r="R781" t="str">
            <v>INTERCO BILL W/O</v>
          </cell>
          <cell r="S781" t="str">
            <v>PRA</v>
          </cell>
          <cell r="U781" t="str">
            <v>2015-05-31</v>
          </cell>
          <cell r="V781">
            <v>6687.45</v>
          </cell>
          <cell r="W781" t="str">
            <v>UTXECON201</v>
          </cell>
          <cell r="Y781" t="str">
            <v>LEGAL</v>
          </cell>
          <cell r="Z781" t="str">
            <v>DLO</v>
          </cell>
          <cell r="AB781" t="str">
            <v>ICB</v>
          </cell>
          <cell r="AC781" t="str">
            <v>ICB</v>
          </cell>
          <cell r="AE781" t="str">
            <v>211</v>
          </cell>
          <cell r="AG781" t="str">
            <v>0000286180</v>
          </cell>
        </row>
        <row r="782">
          <cell r="A782" t="str">
            <v>00679413</v>
          </cell>
          <cell r="B782" t="str">
            <v>9554261000</v>
          </cell>
          <cell r="C782" t="str">
            <v>ICB4TARGET0000000209</v>
          </cell>
          <cell r="D782">
            <v>2015</v>
          </cell>
          <cell r="E782">
            <v>5</v>
          </cell>
          <cell r="F782" t="str">
            <v>2015-05-31</v>
          </cell>
          <cell r="G782" t="str">
            <v>PRJ</v>
          </cell>
          <cell r="H782" t="str">
            <v>211</v>
          </cell>
          <cell r="I782" t="str">
            <v>211</v>
          </cell>
          <cell r="K782" t="str">
            <v>000001120</v>
          </cell>
          <cell r="L782" t="str">
            <v>4261000</v>
          </cell>
          <cell r="M782" t="str">
            <v>1113</v>
          </cell>
          <cell r="N782" t="str">
            <v>99920</v>
          </cell>
          <cell r="O782" t="str">
            <v>11404</v>
          </cell>
          <cell r="P782" t="str">
            <v>294</v>
          </cell>
          <cell r="Q782" t="str">
            <v>955</v>
          </cell>
          <cell r="R782" t="str">
            <v>INTERCO BILL W/O</v>
          </cell>
          <cell r="S782" t="str">
            <v>PRA</v>
          </cell>
          <cell r="U782" t="str">
            <v>2015-05-31</v>
          </cell>
          <cell r="V782">
            <v>594.44000000000005</v>
          </cell>
          <cell r="W782" t="str">
            <v>UTXECON201</v>
          </cell>
          <cell r="Y782" t="str">
            <v>LEGAL</v>
          </cell>
          <cell r="Z782" t="str">
            <v>DLO</v>
          </cell>
          <cell r="AB782" t="str">
            <v>ICB</v>
          </cell>
          <cell r="AC782" t="str">
            <v>ICB</v>
          </cell>
          <cell r="AE782" t="str">
            <v>211</v>
          </cell>
          <cell r="AG782" t="str">
            <v>0000286322</v>
          </cell>
        </row>
        <row r="783">
          <cell r="A783" t="str">
            <v>00678821</v>
          </cell>
          <cell r="B783" t="str">
            <v>9554261000</v>
          </cell>
          <cell r="C783" t="str">
            <v>ICB4TARGET0000000210</v>
          </cell>
          <cell r="D783">
            <v>2015</v>
          </cell>
          <cell r="E783">
            <v>5</v>
          </cell>
          <cell r="F783" t="str">
            <v>2015-05-31</v>
          </cell>
          <cell r="G783" t="str">
            <v>PRJ</v>
          </cell>
          <cell r="H783" t="str">
            <v>211</v>
          </cell>
          <cell r="I783" t="str">
            <v>211</v>
          </cell>
          <cell r="K783" t="str">
            <v>000001120</v>
          </cell>
          <cell r="L783" t="str">
            <v>4261000</v>
          </cell>
          <cell r="M783" t="str">
            <v>1113</v>
          </cell>
          <cell r="N783" t="str">
            <v>99920</v>
          </cell>
          <cell r="O783" t="str">
            <v>11404</v>
          </cell>
          <cell r="P783" t="str">
            <v>294</v>
          </cell>
          <cell r="Q783" t="str">
            <v>955</v>
          </cell>
          <cell r="R783" t="str">
            <v>INTERCO BILL W/O</v>
          </cell>
          <cell r="S783" t="str">
            <v>PRA</v>
          </cell>
          <cell r="U783" t="str">
            <v>2015-05-31</v>
          </cell>
          <cell r="V783">
            <v>594.44000000000005</v>
          </cell>
          <cell r="W783" t="str">
            <v>UTXECON201</v>
          </cell>
          <cell r="Y783" t="str">
            <v>LEGAL</v>
          </cell>
          <cell r="Z783" t="str">
            <v>DLO</v>
          </cell>
          <cell r="AB783" t="str">
            <v>ICB</v>
          </cell>
          <cell r="AC783" t="str">
            <v>ICB</v>
          </cell>
          <cell r="AE783" t="str">
            <v>211</v>
          </cell>
          <cell r="AG783" t="str">
            <v>0000289117</v>
          </cell>
        </row>
        <row r="784">
          <cell r="A784" t="str">
            <v>00678095</v>
          </cell>
          <cell r="B784" t="str">
            <v>9554261000</v>
          </cell>
          <cell r="C784" t="str">
            <v>ICB4TARGET0000000211</v>
          </cell>
          <cell r="D784">
            <v>2015</v>
          </cell>
          <cell r="E784">
            <v>5</v>
          </cell>
          <cell r="F784" t="str">
            <v>2015-05-31</v>
          </cell>
          <cell r="G784" t="str">
            <v>PRJ</v>
          </cell>
          <cell r="H784" t="str">
            <v>211</v>
          </cell>
          <cell r="I784" t="str">
            <v>211</v>
          </cell>
          <cell r="K784" t="str">
            <v>000001120</v>
          </cell>
          <cell r="L784" t="str">
            <v>4261000</v>
          </cell>
          <cell r="M784" t="str">
            <v>1113</v>
          </cell>
          <cell r="N784" t="str">
            <v>99920</v>
          </cell>
          <cell r="O784" t="str">
            <v>11404</v>
          </cell>
          <cell r="P784" t="str">
            <v>294</v>
          </cell>
          <cell r="Q784" t="str">
            <v>955</v>
          </cell>
          <cell r="R784" t="str">
            <v>INTERCO BILL W/O</v>
          </cell>
          <cell r="S784" t="str">
            <v>PRA</v>
          </cell>
          <cell r="U784" t="str">
            <v>2015-05-31</v>
          </cell>
          <cell r="V784">
            <v>148.61000000000001</v>
          </cell>
          <cell r="W784" t="str">
            <v>UTXECON201</v>
          </cell>
          <cell r="Y784" t="str">
            <v>LEGAL</v>
          </cell>
          <cell r="Z784" t="str">
            <v>DLO</v>
          </cell>
          <cell r="AB784" t="str">
            <v>ICB</v>
          </cell>
          <cell r="AC784" t="str">
            <v>ICB</v>
          </cell>
          <cell r="AE784" t="str">
            <v>211</v>
          </cell>
          <cell r="AG784" t="str">
            <v>0000294250</v>
          </cell>
        </row>
        <row r="785">
          <cell r="A785" t="str">
            <v>00678096</v>
          </cell>
          <cell r="B785" t="str">
            <v>9554261000</v>
          </cell>
          <cell r="C785" t="str">
            <v>ICB4TARGET0000000212</v>
          </cell>
          <cell r="D785">
            <v>2015</v>
          </cell>
          <cell r="E785">
            <v>5</v>
          </cell>
          <cell r="F785" t="str">
            <v>2015-05-31</v>
          </cell>
          <cell r="G785" t="str">
            <v>PRJ</v>
          </cell>
          <cell r="H785" t="str">
            <v>211</v>
          </cell>
          <cell r="I785" t="str">
            <v>211</v>
          </cell>
          <cell r="K785" t="str">
            <v>000001120</v>
          </cell>
          <cell r="L785" t="str">
            <v>4261000</v>
          </cell>
          <cell r="M785" t="str">
            <v>1113</v>
          </cell>
          <cell r="N785" t="str">
            <v>99920</v>
          </cell>
          <cell r="O785" t="str">
            <v>11404</v>
          </cell>
          <cell r="P785" t="str">
            <v>294</v>
          </cell>
          <cell r="Q785" t="str">
            <v>955</v>
          </cell>
          <cell r="R785" t="str">
            <v>INTERCO BILL W/O</v>
          </cell>
          <cell r="S785" t="str">
            <v>PRA</v>
          </cell>
          <cell r="U785" t="str">
            <v>2015-05-31</v>
          </cell>
          <cell r="V785">
            <v>594.44000000000005</v>
          </cell>
          <cell r="W785" t="str">
            <v>UTXECON201</v>
          </cell>
          <cell r="Y785" t="str">
            <v>LEGAL</v>
          </cell>
          <cell r="Z785" t="str">
            <v>DLO</v>
          </cell>
          <cell r="AB785" t="str">
            <v>ICB</v>
          </cell>
          <cell r="AC785" t="str">
            <v>ICB</v>
          </cell>
          <cell r="AE785" t="str">
            <v>211</v>
          </cell>
          <cell r="AG785" t="str">
            <v>0000294251</v>
          </cell>
        </row>
        <row r="786">
          <cell r="A786" t="str">
            <v>00679723</v>
          </cell>
          <cell r="B786" t="str">
            <v>9554261000</v>
          </cell>
          <cell r="C786" t="str">
            <v>ICB4TARGET0000000213</v>
          </cell>
          <cell r="D786">
            <v>2015</v>
          </cell>
          <cell r="E786">
            <v>5</v>
          </cell>
          <cell r="F786" t="str">
            <v>2015-05-31</v>
          </cell>
          <cell r="G786" t="str">
            <v>PRJ</v>
          </cell>
          <cell r="H786" t="str">
            <v>211</v>
          </cell>
          <cell r="I786" t="str">
            <v>211</v>
          </cell>
          <cell r="K786" t="str">
            <v>000001120</v>
          </cell>
          <cell r="L786" t="str">
            <v>4261000</v>
          </cell>
          <cell r="M786" t="str">
            <v>1113</v>
          </cell>
          <cell r="N786" t="str">
            <v>99920</v>
          </cell>
          <cell r="O786" t="str">
            <v>11404</v>
          </cell>
          <cell r="P786" t="str">
            <v>294</v>
          </cell>
          <cell r="Q786" t="str">
            <v>955</v>
          </cell>
          <cell r="R786" t="str">
            <v>INTERCO BILL W/O</v>
          </cell>
          <cell r="S786" t="str">
            <v>PRA</v>
          </cell>
          <cell r="U786" t="str">
            <v>2015-05-31</v>
          </cell>
          <cell r="V786">
            <v>297.22000000000003</v>
          </cell>
          <cell r="W786" t="str">
            <v>UTXECON201</v>
          </cell>
          <cell r="Y786" t="str">
            <v>LEGAL</v>
          </cell>
          <cell r="Z786" t="str">
            <v>DLO</v>
          </cell>
          <cell r="AB786" t="str">
            <v>ICB</v>
          </cell>
          <cell r="AC786" t="str">
            <v>ICB</v>
          </cell>
          <cell r="AE786" t="str">
            <v>211</v>
          </cell>
          <cell r="AG786" t="str">
            <v>0000294603</v>
          </cell>
        </row>
        <row r="787">
          <cell r="A787" t="str">
            <v>00641055</v>
          </cell>
          <cell r="B787" t="str">
            <v>9554265004</v>
          </cell>
          <cell r="C787" t="str">
            <v>ICB4TARGET0000000233</v>
          </cell>
          <cell r="D787">
            <v>2014</v>
          </cell>
          <cell r="E787">
            <v>10</v>
          </cell>
          <cell r="F787" t="str">
            <v>2014-10-31</v>
          </cell>
          <cell r="G787" t="str">
            <v>PRJ</v>
          </cell>
          <cell r="H787" t="str">
            <v>211</v>
          </cell>
          <cell r="I787" t="str">
            <v>211</v>
          </cell>
          <cell r="K787" t="str">
            <v>000001120</v>
          </cell>
          <cell r="L787" t="str">
            <v>4265004</v>
          </cell>
          <cell r="M787" t="str">
            <v>1585</v>
          </cell>
          <cell r="N787" t="str">
            <v>99920</v>
          </cell>
          <cell r="O787" t="str">
            <v>11404</v>
          </cell>
          <cell r="P787" t="str">
            <v>294</v>
          </cell>
          <cell r="Q787" t="str">
            <v>955</v>
          </cell>
          <cell r="R787" t="str">
            <v>INTERCO BILL W/O</v>
          </cell>
          <cell r="S787" t="str">
            <v>PRA</v>
          </cell>
          <cell r="U787" t="str">
            <v>2014-10-31</v>
          </cell>
          <cell r="V787">
            <v>4721.5600000000004</v>
          </cell>
          <cell r="W787" t="str">
            <v>UTXECON101</v>
          </cell>
          <cell r="Y787" t="str">
            <v>LEGAL</v>
          </cell>
          <cell r="Z787" t="str">
            <v>DLO</v>
          </cell>
          <cell r="AB787" t="str">
            <v>ICB</v>
          </cell>
          <cell r="AC787" t="str">
            <v>ICB</v>
          </cell>
          <cell r="AE787" t="str">
            <v>211</v>
          </cell>
          <cell r="AG787" t="str">
            <v>0000101369</v>
          </cell>
        </row>
        <row r="788">
          <cell r="A788" t="str">
            <v>00641056</v>
          </cell>
          <cell r="B788" t="str">
            <v>9554265004</v>
          </cell>
          <cell r="C788" t="str">
            <v>ICB4TARGET0000000234</v>
          </cell>
          <cell r="D788">
            <v>2014</v>
          </cell>
          <cell r="E788">
            <v>10</v>
          </cell>
          <cell r="F788" t="str">
            <v>2014-10-31</v>
          </cell>
          <cell r="G788" t="str">
            <v>PRJ</v>
          </cell>
          <cell r="H788" t="str">
            <v>211</v>
          </cell>
          <cell r="I788" t="str">
            <v>211</v>
          </cell>
          <cell r="K788" t="str">
            <v>000001120</v>
          </cell>
          <cell r="L788" t="str">
            <v>4265004</v>
          </cell>
          <cell r="M788" t="str">
            <v>1585</v>
          </cell>
          <cell r="N788" t="str">
            <v>99920</v>
          </cell>
          <cell r="O788" t="str">
            <v>11404</v>
          </cell>
          <cell r="P788" t="str">
            <v>294</v>
          </cell>
          <cell r="Q788" t="str">
            <v>955</v>
          </cell>
          <cell r="R788" t="str">
            <v>INTERCO BILL W/O</v>
          </cell>
          <cell r="S788" t="str">
            <v>PRA</v>
          </cell>
          <cell r="U788" t="str">
            <v>2014-10-31</v>
          </cell>
          <cell r="V788">
            <v>330.51</v>
          </cell>
          <cell r="W788" t="str">
            <v>UTXECON101</v>
          </cell>
          <cell r="Y788" t="str">
            <v>LEGAL</v>
          </cell>
          <cell r="Z788" t="str">
            <v>DLO</v>
          </cell>
          <cell r="AB788" t="str">
            <v>ICB</v>
          </cell>
          <cell r="AC788" t="str">
            <v>ICB</v>
          </cell>
          <cell r="AE788" t="str">
            <v>211</v>
          </cell>
          <cell r="AG788" t="str">
            <v>0000101369</v>
          </cell>
        </row>
        <row r="789">
          <cell r="A789" t="str">
            <v>00641057</v>
          </cell>
          <cell r="B789" t="str">
            <v>9554265004</v>
          </cell>
          <cell r="C789" t="str">
            <v>ICB4TARGET0000000235</v>
          </cell>
          <cell r="D789">
            <v>2014</v>
          </cell>
          <cell r="E789">
            <v>10</v>
          </cell>
          <cell r="F789" t="str">
            <v>2014-10-31</v>
          </cell>
          <cell r="G789" t="str">
            <v>PRJ</v>
          </cell>
          <cell r="H789" t="str">
            <v>211</v>
          </cell>
          <cell r="I789" t="str">
            <v>211</v>
          </cell>
          <cell r="K789" t="str">
            <v>000001120</v>
          </cell>
          <cell r="L789" t="str">
            <v>4265004</v>
          </cell>
          <cell r="M789" t="str">
            <v>1585</v>
          </cell>
          <cell r="N789" t="str">
            <v>99920</v>
          </cell>
          <cell r="O789" t="str">
            <v>11404</v>
          </cell>
          <cell r="P789" t="str">
            <v>294</v>
          </cell>
          <cell r="Q789" t="str">
            <v>955</v>
          </cell>
          <cell r="R789" t="str">
            <v>INTERCO BILL W/O</v>
          </cell>
          <cell r="S789" t="str">
            <v>PRA</v>
          </cell>
          <cell r="U789" t="str">
            <v>2014-10-31</v>
          </cell>
          <cell r="V789">
            <v>787.08</v>
          </cell>
          <cell r="W789" t="str">
            <v>UTXECON101</v>
          </cell>
          <cell r="Y789" t="str">
            <v>LEGAL</v>
          </cell>
          <cell r="Z789" t="str">
            <v>DLO</v>
          </cell>
          <cell r="AB789" t="str">
            <v>ICB</v>
          </cell>
          <cell r="AC789" t="str">
            <v>ICB</v>
          </cell>
          <cell r="AE789" t="str">
            <v>211</v>
          </cell>
          <cell r="AG789" t="str">
            <v>0000101369</v>
          </cell>
        </row>
        <row r="790">
          <cell r="A790" t="str">
            <v>00641417</v>
          </cell>
          <cell r="B790" t="str">
            <v>9554265004</v>
          </cell>
          <cell r="C790" t="str">
            <v>ICB4TARGET0000000236</v>
          </cell>
          <cell r="D790">
            <v>2014</v>
          </cell>
          <cell r="E790">
            <v>10</v>
          </cell>
          <cell r="F790" t="str">
            <v>2014-10-31</v>
          </cell>
          <cell r="G790" t="str">
            <v>PRJ</v>
          </cell>
          <cell r="H790" t="str">
            <v>211</v>
          </cell>
          <cell r="I790" t="str">
            <v>211</v>
          </cell>
          <cell r="K790" t="str">
            <v>000001120</v>
          </cell>
          <cell r="L790" t="str">
            <v>4265004</v>
          </cell>
          <cell r="M790" t="str">
            <v>1585</v>
          </cell>
          <cell r="N790" t="str">
            <v>99920</v>
          </cell>
          <cell r="O790" t="str">
            <v>11404</v>
          </cell>
          <cell r="P790" t="str">
            <v>294</v>
          </cell>
          <cell r="Q790" t="str">
            <v>955</v>
          </cell>
          <cell r="R790" t="str">
            <v>INTERCO BILL W/O</v>
          </cell>
          <cell r="S790" t="str">
            <v>PRA</v>
          </cell>
          <cell r="U790" t="str">
            <v>2014-10-31</v>
          </cell>
          <cell r="V790">
            <v>1180.3900000000001</v>
          </cell>
          <cell r="W790" t="str">
            <v>UTXECON101</v>
          </cell>
          <cell r="Y790" t="str">
            <v>LEGAL</v>
          </cell>
          <cell r="Z790" t="str">
            <v>DLO</v>
          </cell>
          <cell r="AB790" t="str">
            <v>ICB</v>
          </cell>
          <cell r="AC790" t="str">
            <v>ICB</v>
          </cell>
          <cell r="AE790" t="str">
            <v>211</v>
          </cell>
          <cell r="AG790" t="str">
            <v>0000261324</v>
          </cell>
        </row>
        <row r="791">
          <cell r="A791" t="str">
            <v>00643373</v>
          </cell>
          <cell r="B791" t="str">
            <v>9554265004</v>
          </cell>
          <cell r="C791" t="str">
            <v>ICB4TARGET0000000237</v>
          </cell>
          <cell r="D791">
            <v>2014</v>
          </cell>
          <cell r="E791">
            <v>10</v>
          </cell>
          <cell r="F791" t="str">
            <v>2014-10-31</v>
          </cell>
          <cell r="G791" t="str">
            <v>PRJ</v>
          </cell>
          <cell r="H791" t="str">
            <v>211</v>
          </cell>
          <cell r="I791" t="str">
            <v>211</v>
          </cell>
          <cell r="K791" t="str">
            <v>000001120</v>
          </cell>
          <cell r="L791" t="str">
            <v>4265004</v>
          </cell>
          <cell r="M791" t="str">
            <v>1585</v>
          </cell>
          <cell r="N791" t="str">
            <v>99920</v>
          </cell>
          <cell r="O791" t="str">
            <v>11404</v>
          </cell>
          <cell r="P791" t="str">
            <v>289</v>
          </cell>
          <cell r="Q791" t="str">
            <v>955</v>
          </cell>
          <cell r="R791" t="str">
            <v>INTERCO BILL W/O</v>
          </cell>
          <cell r="S791" t="str">
            <v>PRA</v>
          </cell>
          <cell r="U791" t="str">
            <v>2014-10-31</v>
          </cell>
          <cell r="V791">
            <v>1416.47</v>
          </cell>
          <cell r="W791" t="str">
            <v>UTXECON101</v>
          </cell>
          <cell r="Y791" t="str">
            <v>LEGAL</v>
          </cell>
          <cell r="Z791" t="str">
            <v>DLO</v>
          </cell>
          <cell r="AB791" t="str">
            <v>ICB</v>
          </cell>
          <cell r="AC791" t="str">
            <v>ICB</v>
          </cell>
          <cell r="AE791" t="str">
            <v>211</v>
          </cell>
          <cell r="AG791" t="str">
            <v>0000101387</v>
          </cell>
        </row>
        <row r="792">
          <cell r="A792" t="str">
            <v>00667117</v>
          </cell>
          <cell r="B792" t="str">
            <v>9554261000</v>
          </cell>
          <cell r="C792" t="str">
            <v>ICB4TARGET0000000241</v>
          </cell>
          <cell r="D792">
            <v>2015</v>
          </cell>
          <cell r="E792">
            <v>3</v>
          </cell>
          <cell r="F792" t="str">
            <v>2015-03-31</v>
          </cell>
          <cell r="G792" t="str">
            <v>PRJ</v>
          </cell>
          <cell r="H792" t="str">
            <v>211</v>
          </cell>
          <cell r="I792" t="str">
            <v>211</v>
          </cell>
          <cell r="K792" t="str">
            <v>000001120</v>
          </cell>
          <cell r="L792" t="str">
            <v>4261000</v>
          </cell>
          <cell r="M792" t="str">
            <v>1585</v>
          </cell>
          <cell r="N792" t="str">
            <v>99920</v>
          </cell>
          <cell r="O792" t="str">
            <v>11404</v>
          </cell>
          <cell r="P792" t="str">
            <v>294</v>
          </cell>
          <cell r="Q792" t="str">
            <v>955</v>
          </cell>
          <cell r="R792" t="str">
            <v>INTERCO BILL W/O</v>
          </cell>
          <cell r="S792" t="str">
            <v>PRA</v>
          </cell>
          <cell r="U792" t="str">
            <v>2015-03-31</v>
          </cell>
          <cell r="V792">
            <v>4637.96</v>
          </cell>
          <cell r="W792" t="str">
            <v>UTXECON101</v>
          </cell>
          <cell r="Y792" t="str">
            <v>LEGAL</v>
          </cell>
          <cell r="Z792" t="str">
            <v>DLO</v>
          </cell>
          <cell r="AB792" t="str">
            <v>ICB</v>
          </cell>
          <cell r="AC792" t="str">
            <v>ICB</v>
          </cell>
          <cell r="AE792" t="str">
            <v>211</v>
          </cell>
          <cell r="AG792" t="str">
            <v>0000144626</v>
          </cell>
        </row>
        <row r="793">
          <cell r="A793" t="str">
            <v>00672839</v>
          </cell>
          <cell r="B793" t="str">
            <v>9554261000</v>
          </cell>
          <cell r="C793" t="str">
            <v>ICB4TARGET0000000241</v>
          </cell>
          <cell r="D793">
            <v>2015</v>
          </cell>
          <cell r="E793">
            <v>4</v>
          </cell>
          <cell r="F793" t="str">
            <v>2015-04-30</v>
          </cell>
          <cell r="G793" t="str">
            <v>PRJ</v>
          </cell>
          <cell r="H793" t="str">
            <v>211</v>
          </cell>
          <cell r="I793" t="str">
            <v>211</v>
          </cell>
          <cell r="K793" t="str">
            <v>000001120</v>
          </cell>
          <cell r="L793" t="str">
            <v>4261000</v>
          </cell>
          <cell r="M793" t="str">
            <v>1113</v>
          </cell>
          <cell r="N793" t="str">
            <v>99920</v>
          </cell>
          <cell r="O793" t="str">
            <v>11404</v>
          </cell>
          <cell r="P793" t="str">
            <v>294</v>
          </cell>
          <cell r="Q793" t="str">
            <v>955</v>
          </cell>
          <cell r="R793" t="str">
            <v>INTERCO BILL W/O</v>
          </cell>
          <cell r="S793" t="str">
            <v>PRA</v>
          </cell>
          <cell r="U793" t="str">
            <v>2015-04-30</v>
          </cell>
          <cell r="V793">
            <v>594.44000000000005</v>
          </cell>
          <cell r="W793" t="str">
            <v>UTXECON201</v>
          </cell>
          <cell r="Y793" t="str">
            <v>LEGAL</v>
          </cell>
          <cell r="Z793" t="str">
            <v>DLO</v>
          </cell>
          <cell r="AB793" t="str">
            <v>ICB</v>
          </cell>
          <cell r="AC793" t="str">
            <v>ICB</v>
          </cell>
          <cell r="AE793" t="str">
            <v>211</v>
          </cell>
          <cell r="AG793" t="str">
            <v>0000009761</v>
          </cell>
        </row>
        <row r="794">
          <cell r="A794" t="str">
            <v>00673089</v>
          </cell>
          <cell r="B794" t="str">
            <v>9554261000</v>
          </cell>
          <cell r="C794" t="str">
            <v>ICB4TARGET0000000242</v>
          </cell>
          <cell r="D794">
            <v>2015</v>
          </cell>
          <cell r="E794">
            <v>4</v>
          </cell>
          <cell r="F794" t="str">
            <v>2015-04-30</v>
          </cell>
          <cell r="G794" t="str">
            <v>PRJ</v>
          </cell>
          <cell r="H794" t="str">
            <v>211</v>
          </cell>
          <cell r="I794" t="str">
            <v>211</v>
          </cell>
          <cell r="K794" t="str">
            <v>000001120</v>
          </cell>
          <cell r="L794" t="str">
            <v>4261000</v>
          </cell>
          <cell r="M794" t="str">
            <v>1113</v>
          </cell>
          <cell r="N794" t="str">
            <v>99920</v>
          </cell>
          <cell r="O794" t="str">
            <v>11404</v>
          </cell>
          <cell r="P794" t="str">
            <v>294</v>
          </cell>
          <cell r="Q794" t="str">
            <v>955</v>
          </cell>
          <cell r="R794" t="str">
            <v>INTERCO BILL W/O</v>
          </cell>
          <cell r="S794" t="str">
            <v>PRA</v>
          </cell>
          <cell r="U794" t="str">
            <v>2015-04-30</v>
          </cell>
          <cell r="V794">
            <v>594.44000000000005</v>
          </cell>
          <cell r="W794" t="str">
            <v>UTXECON201</v>
          </cell>
          <cell r="Y794" t="str">
            <v>LEGAL</v>
          </cell>
          <cell r="Z794" t="str">
            <v>DLO</v>
          </cell>
          <cell r="AB794" t="str">
            <v>ICB</v>
          </cell>
          <cell r="AC794" t="str">
            <v>ICB</v>
          </cell>
          <cell r="AE794" t="str">
            <v>211</v>
          </cell>
          <cell r="AG794" t="str">
            <v>0000009761</v>
          </cell>
        </row>
        <row r="795">
          <cell r="A795" t="str">
            <v>00643213</v>
          </cell>
          <cell r="B795" t="str">
            <v>9554265004</v>
          </cell>
          <cell r="C795" t="str">
            <v>ICB4TARGET0000000243</v>
          </cell>
          <cell r="D795">
            <v>2014</v>
          </cell>
          <cell r="E795">
            <v>10</v>
          </cell>
          <cell r="F795" t="str">
            <v>2014-10-31</v>
          </cell>
          <cell r="G795" t="str">
            <v>PRJ</v>
          </cell>
          <cell r="H795" t="str">
            <v>211</v>
          </cell>
          <cell r="I795" t="str">
            <v>211</v>
          </cell>
          <cell r="K795" t="str">
            <v>000001120</v>
          </cell>
          <cell r="L795" t="str">
            <v>4265004</v>
          </cell>
          <cell r="M795" t="str">
            <v>1113</v>
          </cell>
          <cell r="N795" t="str">
            <v>99920</v>
          </cell>
          <cell r="O795" t="str">
            <v>11404</v>
          </cell>
          <cell r="P795" t="str">
            <v>294</v>
          </cell>
          <cell r="Q795" t="str">
            <v>955</v>
          </cell>
          <cell r="R795" t="str">
            <v>INTERCO BILL W/O</v>
          </cell>
          <cell r="S795" t="str">
            <v>PRA</v>
          </cell>
          <cell r="U795" t="str">
            <v>2014-10-31</v>
          </cell>
          <cell r="V795">
            <v>304.3</v>
          </cell>
          <cell r="W795" t="str">
            <v>UTXECON201</v>
          </cell>
          <cell r="Y795" t="str">
            <v>LEGAL</v>
          </cell>
          <cell r="Z795" t="str">
            <v>DLO</v>
          </cell>
          <cell r="AB795" t="str">
            <v>ICB</v>
          </cell>
          <cell r="AC795" t="str">
            <v>ICB</v>
          </cell>
          <cell r="AE795" t="str">
            <v>211</v>
          </cell>
          <cell r="AG795" t="str">
            <v>0000017421</v>
          </cell>
        </row>
        <row r="796">
          <cell r="A796" t="str">
            <v>00672143</v>
          </cell>
          <cell r="B796" t="str">
            <v>9554261000</v>
          </cell>
          <cell r="C796" t="str">
            <v>ICB4TARGET0000000243</v>
          </cell>
          <cell r="D796">
            <v>2015</v>
          </cell>
          <cell r="E796">
            <v>4</v>
          </cell>
          <cell r="F796" t="str">
            <v>2015-04-30</v>
          </cell>
          <cell r="G796" t="str">
            <v>PRJ</v>
          </cell>
          <cell r="H796" t="str">
            <v>211</v>
          </cell>
          <cell r="I796" t="str">
            <v>211</v>
          </cell>
          <cell r="K796" t="str">
            <v>000001120</v>
          </cell>
          <cell r="L796" t="str">
            <v>4261000</v>
          </cell>
          <cell r="M796" t="str">
            <v>1113</v>
          </cell>
          <cell r="N796" t="str">
            <v>99920</v>
          </cell>
          <cell r="O796" t="str">
            <v>11404</v>
          </cell>
          <cell r="P796" t="str">
            <v>294</v>
          </cell>
          <cell r="Q796" t="str">
            <v>955</v>
          </cell>
          <cell r="R796" t="str">
            <v>INTERCO BILL W/O</v>
          </cell>
          <cell r="S796" t="str">
            <v>PRA</v>
          </cell>
          <cell r="U796" t="str">
            <v>2015-04-30</v>
          </cell>
          <cell r="V796">
            <v>5944.4</v>
          </cell>
          <cell r="W796" t="str">
            <v>UTXECON201</v>
          </cell>
          <cell r="Y796" t="str">
            <v>LEGAL</v>
          </cell>
          <cell r="Z796" t="str">
            <v>DLO</v>
          </cell>
          <cell r="AB796" t="str">
            <v>ICB</v>
          </cell>
          <cell r="AC796" t="str">
            <v>ICB</v>
          </cell>
          <cell r="AE796" t="str">
            <v>211</v>
          </cell>
          <cell r="AG796" t="str">
            <v>0000009998</v>
          </cell>
        </row>
        <row r="797">
          <cell r="A797" t="str">
            <v>00643212</v>
          </cell>
          <cell r="B797" t="str">
            <v>9554265004</v>
          </cell>
          <cell r="C797" t="str">
            <v>ICB4TARGET0000000244</v>
          </cell>
          <cell r="D797">
            <v>2014</v>
          </cell>
          <cell r="E797">
            <v>10</v>
          </cell>
          <cell r="F797" t="str">
            <v>2014-10-31</v>
          </cell>
          <cell r="G797" t="str">
            <v>PRJ</v>
          </cell>
          <cell r="H797" t="str">
            <v>211</v>
          </cell>
          <cell r="I797" t="str">
            <v>211</v>
          </cell>
          <cell r="K797" t="str">
            <v>000001120</v>
          </cell>
          <cell r="L797" t="str">
            <v>4265004</v>
          </cell>
          <cell r="M797" t="str">
            <v>1113</v>
          </cell>
          <cell r="N797" t="str">
            <v>99920</v>
          </cell>
          <cell r="O797" t="str">
            <v>11404</v>
          </cell>
          <cell r="P797" t="str">
            <v>294</v>
          </cell>
          <cell r="Q797" t="str">
            <v>955</v>
          </cell>
          <cell r="R797" t="str">
            <v>INTERCO BILL W/O</v>
          </cell>
          <cell r="S797" t="str">
            <v>PRA</v>
          </cell>
          <cell r="U797" t="str">
            <v>2014-10-31</v>
          </cell>
          <cell r="V797">
            <v>213.01</v>
          </cell>
          <cell r="W797" t="str">
            <v>UTXECON201</v>
          </cell>
          <cell r="Y797" t="str">
            <v>LEGAL</v>
          </cell>
          <cell r="Z797" t="str">
            <v>DLO</v>
          </cell>
          <cell r="AB797" t="str">
            <v>ICB</v>
          </cell>
          <cell r="AC797" t="str">
            <v>ICB</v>
          </cell>
          <cell r="AE797" t="str">
            <v>211</v>
          </cell>
          <cell r="AG797" t="str">
            <v>0000135545</v>
          </cell>
        </row>
        <row r="798">
          <cell r="A798" t="str">
            <v>00672838</v>
          </cell>
          <cell r="B798" t="str">
            <v>9554261000</v>
          </cell>
          <cell r="C798" t="str">
            <v>ICB4TARGET0000000244</v>
          </cell>
          <cell r="D798">
            <v>2015</v>
          </cell>
          <cell r="E798">
            <v>4</v>
          </cell>
          <cell r="F798" t="str">
            <v>2015-04-30</v>
          </cell>
          <cell r="G798" t="str">
            <v>PRJ</v>
          </cell>
          <cell r="H798" t="str">
            <v>211</v>
          </cell>
          <cell r="I798" t="str">
            <v>211</v>
          </cell>
          <cell r="K798" t="str">
            <v>000001120</v>
          </cell>
          <cell r="L798" t="str">
            <v>4261000</v>
          </cell>
          <cell r="M798" t="str">
            <v>1113</v>
          </cell>
          <cell r="N798" t="str">
            <v>99920</v>
          </cell>
          <cell r="O798" t="str">
            <v>11404</v>
          </cell>
          <cell r="P798" t="str">
            <v>294</v>
          </cell>
          <cell r="Q798" t="str">
            <v>955</v>
          </cell>
          <cell r="R798" t="str">
            <v>INTERCO BILL W/O</v>
          </cell>
          <cell r="S798" t="str">
            <v>PRA</v>
          </cell>
          <cell r="U798" t="str">
            <v>2015-04-30</v>
          </cell>
          <cell r="V798">
            <v>2972.2</v>
          </cell>
          <cell r="W798" t="str">
            <v>UTXECON201</v>
          </cell>
          <cell r="Y798" t="str">
            <v>LEGAL</v>
          </cell>
          <cell r="Z798" t="str">
            <v>DLO</v>
          </cell>
          <cell r="AB798" t="str">
            <v>ICB</v>
          </cell>
          <cell r="AC798" t="str">
            <v>ICB</v>
          </cell>
          <cell r="AE798" t="str">
            <v>211</v>
          </cell>
          <cell r="AG798" t="str">
            <v>0000014464</v>
          </cell>
        </row>
        <row r="799">
          <cell r="A799" t="str">
            <v>00642052</v>
          </cell>
          <cell r="B799" t="str">
            <v>9554265004</v>
          </cell>
          <cell r="C799" t="str">
            <v>ICB4TARGET0000000245</v>
          </cell>
          <cell r="D799">
            <v>2014</v>
          </cell>
          <cell r="E799">
            <v>10</v>
          </cell>
          <cell r="F799" t="str">
            <v>2014-10-31</v>
          </cell>
          <cell r="G799" t="str">
            <v>PRJ</v>
          </cell>
          <cell r="H799" t="str">
            <v>211</v>
          </cell>
          <cell r="I799" t="str">
            <v>211</v>
          </cell>
          <cell r="K799" t="str">
            <v>000001120</v>
          </cell>
          <cell r="L799" t="str">
            <v>4265004</v>
          </cell>
          <cell r="M799" t="str">
            <v>1113</v>
          </cell>
          <cell r="N799" t="str">
            <v>99920</v>
          </cell>
          <cell r="O799" t="str">
            <v>11404</v>
          </cell>
          <cell r="P799" t="str">
            <v>294</v>
          </cell>
          <cell r="Q799" t="str">
            <v>955</v>
          </cell>
          <cell r="R799" t="str">
            <v>INTERCO BILL W/O</v>
          </cell>
          <cell r="S799" t="str">
            <v>PRA</v>
          </cell>
          <cell r="U799" t="str">
            <v>2014-10-31</v>
          </cell>
          <cell r="V799">
            <v>1825.8</v>
          </cell>
          <cell r="W799" t="str">
            <v>UTXECON201</v>
          </cell>
          <cell r="Y799" t="str">
            <v>LEGAL</v>
          </cell>
          <cell r="Z799" t="str">
            <v>DLO</v>
          </cell>
          <cell r="AB799" t="str">
            <v>ICB</v>
          </cell>
          <cell r="AC799" t="str">
            <v>ICB</v>
          </cell>
          <cell r="AE799" t="str">
            <v>211</v>
          </cell>
          <cell r="AG799" t="str">
            <v>0000140418</v>
          </cell>
        </row>
        <row r="800">
          <cell r="A800" t="str">
            <v>00662840</v>
          </cell>
          <cell r="B800" t="str">
            <v>9554261000</v>
          </cell>
          <cell r="C800" t="str">
            <v>ICB4TARGET0000000245</v>
          </cell>
          <cell r="D800">
            <v>2015</v>
          </cell>
          <cell r="E800">
            <v>2</v>
          </cell>
          <cell r="F800" t="str">
            <v>2015-02-28</v>
          </cell>
          <cell r="G800" t="str">
            <v>PRJ</v>
          </cell>
          <cell r="H800" t="str">
            <v>211</v>
          </cell>
          <cell r="I800" t="str">
            <v>211</v>
          </cell>
          <cell r="K800" t="str">
            <v>000001120</v>
          </cell>
          <cell r="L800" t="str">
            <v>4261000</v>
          </cell>
          <cell r="M800" t="str">
            <v>1113</v>
          </cell>
          <cell r="N800" t="str">
            <v>99920</v>
          </cell>
          <cell r="O800" t="str">
            <v>11404</v>
          </cell>
          <cell r="P800" t="str">
            <v>294</v>
          </cell>
          <cell r="Q800" t="str">
            <v>955</v>
          </cell>
          <cell r="R800" t="str">
            <v>INTERCO BILL W/O</v>
          </cell>
          <cell r="S800" t="str">
            <v>PRA</v>
          </cell>
          <cell r="U800" t="str">
            <v>2015-02-28</v>
          </cell>
          <cell r="V800">
            <v>1484.68</v>
          </cell>
          <cell r="W800" t="str">
            <v>UTXECON201</v>
          </cell>
          <cell r="Y800" t="str">
            <v>LEGAL</v>
          </cell>
          <cell r="Z800" t="str">
            <v>DLO</v>
          </cell>
          <cell r="AB800" t="str">
            <v>ICB</v>
          </cell>
          <cell r="AC800" t="str">
            <v>ICB</v>
          </cell>
          <cell r="AE800" t="str">
            <v>211</v>
          </cell>
          <cell r="AG800" t="str">
            <v>0000009885</v>
          </cell>
        </row>
        <row r="801">
          <cell r="A801" t="str">
            <v>00673223</v>
          </cell>
          <cell r="B801" t="str">
            <v>9554261000</v>
          </cell>
          <cell r="C801" t="str">
            <v>ICB4TARGET0000000245</v>
          </cell>
          <cell r="D801">
            <v>2015</v>
          </cell>
          <cell r="E801">
            <v>4</v>
          </cell>
          <cell r="F801" t="str">
            <v>2015-04-30</v>
          </cell>
          <cell r="G801" t="str">
            <v>PRJ</v>
          </cell>
          <cell r="H801" t="str">
            <v>211</v>
          </cell>
          <cell r="I801" t="str">
            <v>211</v>
          </cell>
          <cell r="K801" t="str">
            <v>000001120</v>
          </cell>
          <cell r="L801" t="str">
            <v>4261000</v>
          </cell>
          <cell r="M801" t="str">
            <v>1113</v>
          </cell>
          <cell r="N801" t="str">
            <v>99920</v>
          </cell>
          <cell r="O801" t="str">
            <v>11404</v>
          </cell>
          <cell r="P801" t="str">
            <v>294</v>
          </cell>
          <cell r="Q801" t="str">
            <v>955</v>
          </cell>
          <cell r="R801" t="str">
            <v>INTERCO BILL W/O</v>
          </cell>
          <cell r="S801" t="str">
            <v>PRA</v>
          </cell>
          <cell r="U801" t="str">
            <v>2015-04-30</v>
          </cell>
          <cell r="V801">
            <v>148.61000000000001</v>
          </cell>
          <cell r="W801" t="str">
            <v>UTXECON201</v>
          </cell>
          <cell r="Y801" t="str">
            <v>LEGAL</v>
          </cell>
          <cell r="Z801" t="str">
            <v>DLO</v>
          </cell>
          <cell r="AB801" t="str">
            <v>ICB</v>
          </cell>
          <cell r="AC801" t="str">
            <v>ICB</v>
          </cell>
          <cell r="AE801" t="str">
            <v>211</v>
          </cell>
          <cell r="AG801" t="str">
            <v>0000021363</v>
          </cell>
        </row>
        <row r="802">
          <cell r="A802" t="str">
            <v>00642879</v>
          </cell>
          <cell r="B802" t="str">
            <v>9554265004</v>
          </cell>
          <cell r="C802" t="str">
            <v>ICB4TARGET0000000246</v>
          </cell>
          <cell r="D802">
            <v>2014</v>
          </cell>
          <cell r="E802">
            <v>10</v>
          </cell>
          <cell r="F802" t="str">
            <v>2014-10-31</v>
          </cell>
          <cell r="G802" t="str">
            <v>PRJ</v>
          </cell>
          <cell r="H802" t="str">
            <v>211</v>
          </cell>
          <cell r="I802" t="str">
            <v>211</v>
          </cell>
          <cell r="K802" t="str">
            <v>000001120</v>
          </cell>
          <cell r="L802" t="str">
            <v>4265004</v>
          </cell>
          <cell r="M802" t="str">
            <v>1113</v>
          </cell>
          <cell r="N802" t="str">
            <v>99920</v>
          </cell>
          <cell r="O802" t="str">
            <v>11404</v>
          </cell>
          <cell r="P802" t="str">
            <v>294</v>
          </cell>
          <cell r="Q802" t="str">
            <v>955</v>
          </cell>
          <cell r="R802" t="str">
            <v>INTERCO BILL W/O</v>
          </cell>
          <cell r="S802" t="str">
            <v>PRA</v>
          </cell>
          <cell r="U802" t="str">
            <v>2014-10-31</v>
          </cell>
          <cell r="V802">
            <v>4564.49</v>
          </cell>
          <cell r="W802" t="str">
            <v>UTXECON201</v>
          </cell>
          <cell r="Y802" t="str">
            <v>LEGAL</v>
          </cell>
          <cell r="Z802" t="str">
            <v>DLO</v>
          </cell>
          <cell r="AB802" t="str">
            <v>ICB</v>
          </cell>
          <cell r="AC802" t="str">
            <v>ICB</v>
          </cell>
          <cell r="AE802" t="str">
            <v>211</v>
          </cell>
          <cell r="AG802" t="str">
            <v>0000141887</v>
          </cell>
        </row>
        <row r="803">
          <cell r="A803" t="str">
            <v>00663818</v>
          </cell>
          <cell r="B803" t="str">
            <v>9554261000</v>
          </cell>
          <cell r="C803" t="str">
            <v>ICB4TARGET0000000246</v>
          </cell>
          <cell r="D803">
            <v>2015</v>
          </cell>
          <cell r="E803">
            <v>2</v>
          </cell>
          <cell r="F803" t="str">
            <v>2015-02-28</v>
          </cell>
          <cell r="G803" t="str">
            <v>PRJ</v>
          </cell>
          <cell r="H803" t="str">
            <v>211</v>
          </cell>
          <cell r="I803" t="str">
            <v>211</v>
          </cell>
          <cell r="K803" t="str">
            <v>000001120</v>
          </cell>
          <cell r="L803" t="str">
            <v>4261000</v>
          </cell>
          <cell r="M803" t="str">
            <v>1113</v>
          </cell>
          <cell r="N803" t="str">
            <v>99920</v>
          </cell>
          <cell r="O803" t="str">
            <v>11404</v>
          </cell>
          <cell r="P803" t="str">
            <v>294</v>
          </cell>
          <cell r="Q803" t="str">
            <v>955</v>
          </cell>
          <cell r="R803" t="str">
            <v>INTERCO BILL W/O</v>
          </cell>
          <cell r="S803" t="str">
            <v>PRA</v>
          </cell>
          <cell r="U803" t="str">
            <v>2015-02-28</v>
          </cell>
          <cell r="V803">
            <v>1484.68</v>
          </cell>
          <cell r="W803" t="str">
            <v>UTXECON201</v>
          </cell>
          <cell r="Y803" t="str">
            <v>LEGAL</v>
          </cell>
          <cell r="Z803" t="str">
            <v>DLO</v>
          </cell>
          <cell r="AB803" t="str">
            <v>ICB</v>
          </cell>
          <cell r="AC803" t="str">
            <v>ICB</v>
          </cell>
          <cell r="AE803" t="str">
            <v>211</v>
          </cell>
          <cell r="AG803" t="str">
            <v>0000014384</v>
          </cell>
        </row>
        <row r="804">
          <cell r="A804" t="str">
            <v>00670282</v>
          </cell>
          <cell r="B804" t="str">
            <v>9554261000</v>
          </cell>
          <cell r="C804" t="str">
            <v>ICB4TARGET0000000246</v>
          </cell>
          <cell r="D804">
            <v>2015</v>
          </cell>
          <cell r="E804">
            <v>4</v>
          </cell>
          <cell r="F804" t="str">
            <v>2015-04-30</v>
          </cell>
          <cell r="G804" t="str">
            <v>PRJ</v>
          </cell>
          <cell r="H804" t="str">
            <v>211</v>
          </cell>
          <cell r="I804" t="str">
            <v>211</v>
          </cell>
          <cell r="K804" t="str">
            <v>000001120</v>
          </cell>
          <cell r="L804" t="str">
            <v>4261000</v>
          </cell>
          <cell r="M804" t="str">
            <v>1113</v>
          </cell>
          <cell r="N804" t="str">
            <v>99920</v>
          </cell>
          <cell r="O804" t="str">
            <v>11404</v>
          </cell>
          <cell r="P804" t="str">
            <v>294</v>
          </cell>
          <cell r="Q804" t="str">
            <v>955</v>
          </cell>
          <cell r="R804" t="str">
            <v>INTERCO BILL W/O</v>
          </cell>
          <cell r="S804" t="str">
            <v>PRA</v>
          </cell>
          <cell r="U804" t="str">
            <v>2015-04-30</v>
          </cell>
          <cell r="V804">
            <v>326.94</v>
          </cell>
          <cell r="W804" t="str">
            <v>UTXECON201</v>
          </cell>
          <cell r="Y804" t="str">
            <v>LEGAL</v>
          </cell>
          <cell r="Z804" t="str">
            <v>DLO</v>
          </cell>
          <cell r="AB804" t="str">
            <v>ICB</v>
          </cell>
          <cell r="AC804" t="str">
            <v>ICB</v>
          </cell>
          <cell r="AE804" t="str">
            <v>211</v>
          </cell>
          <cell r="AG804" t="str">
            <v>0000029880</v>
          </cell>
        </row>
        <row r="805">
          <cell r="A805" t="str">
            <v>00644147</v>
          </cell>
          <cell r="B805" t="str">
            <v>9554265004</v>
          </cell>
          <cell r="C805" t="str">
            <v>ICB4TARGET0000000247</v>
          </cell>
          <cell r="D805">
            <v>2014</v>
          </cell>
          <cell r="E805">
            <v>10</v>
          </cell>
          <cell r="F805" t="str">
            <v>2014-10-31</v>
          </cell>
          <cell r="G805" t="str">
            <v>PRJ</v>
          </cell>
          <cell r="H805" t="str">
            <v>211</v>
          </cell>
          <cell r="I805" t="str">
            <v>211</v>
          </cell>
          <cell r="K805" t="str">
            <v>000001120</v>
          </cell>
          <cell r="L805" t="str">
            <v>4265004</v>
          </cell>
          <cell r="M805" t="str">
            <v>1113</v>
          </cell>
          <cell r="N805" t="str">
            <v>99920</v>
          </cell>
          <cell r="O805" t="str">
            <v>11404</v>
          </cell>
          <cell r="P805" t="str">
            <v>294</v>
          </cell>
          <cell r="Q805" t="str">
            <v>955</v>
          </cell>
          <cell r="R805" t="str">
            <v>INTERCO BILL W/O</v>
          </cell>
          <cell r="S805" t="str">
            <v>PRA</v>
          </cell>
          <cell r="U805" t="str">
            <v>2014-10-31</v>
          </cell>
          <cell r="V805">
            <v>608.6</v>
          </cell>
          <cell r="W805" t="str">
            <v>UTXECON201</v>
          </cell>
          <cell r="Y805" t="str">
            <v>LEGAL</v>
          </cell>
          <cell r="Z805" t="str">
            <v>DLO</v>
          </cell>
          <cell r="AB805" t="str">
            <v>ICB</v>
          </cell>
          <cell r="AC805" t="str">
            <v>ICB</v>
          </cell>
          <cell r="AE805" t="str">
            <v>211</v>
          </cell>
          <cell r="AG805" t="str">
            <v>0000215395</v>
          </cell>
        </row>
        <row r="806">
          <cell r="A806" t="str">
            <v>00664470</v>
          </cell>
          <cell r="B806" t="str">
            <v>9554261000</v>
          </cell>
          <cell r="C806" t="str">
            <v>ICB4TARGET0000000247</v>
          </cell>
          <cell r="D806">
            <v>2015</v>
          </cell>
          <cell r="E806">
            <v>2</v>
          </cell>
          <cell r="F806" t="str">
            <v>2015-02-28</v>
          </cell>
          <cell r="G806" t="str">
            <v>PRJ</v>
          </cell>
          <cell r="H806" t="str">
            <v>211</v>
          </cell>
          <cell r="I806" t="str">
            <v>211</v>
          </cell>
          <cell r="K806" t="str">
            <v>000001120</v>
          </cell>
          <cell r="L806" t="str">
            <v>4261000</v>
          </cell>
          <cell r="M806" t="str">
            <v>1113</v>
          </cell>
          <cell r="N806" t="str">
            <v>99920</v>
          </cell>
          <cell r="O806" t="str">
            <v>11404</v>
          </cell>
          <cell r="P806" t="str">
            <v>294</v>
          </cell>
          <cell r="Q806" t="str">
            <v>955</v>
          </cell>
          <cell r="R806" t="str">
            <v>INTERCO BILL W/O</v>
          </cell>
          <cell r="S806" t="str">
            <v>PRA</v>
          </cell>
          <cell r="U806" t="str">
            <v>2015-02-28</v>
          </cell>
          <cell r="V806">
            <v>757.19</v>
          </cell>
          <cell r="W806" t="str">
            <v>UTXECON201</v>
          </cell>
          <cell r="Y806" t="str">
            <v>LEGAL</v>
          </cell>
          <cell r="Z806" t="str">
            <v>DLO</v>
          </cell>
          <cell r="AB806" t="str">
            <v>ICB</v>
          </cell>
          <cell r="AC806" t="str">
            <v>ICB</v>
          </cell>
          <cell r="AE806" t="str">
            <v>211</v>
          </cell>
          <cell r="AG806" t="str">
            <v>0000014384</v>
          </cell>
        </row>
        <row r="807">
          <cell r="A807" t="str">
            <v>00673324</v>
          </cell>
          <cell r="B807" t="str">
            <v>9554261000</v>
          </cell>
          <cell r="C807" t="str">
            <v>ICB4TARGET0000000247</v>
          </cell>
          <cell r="D807">
            <v>2015</v>
          </cell>
          <cell r="E807">
            <v>4</v>
          </cell>
          <cell r="F807" t="str">
            <v>2015-04-30</v>
          </cell>
          <cell r="G807" t="str">
            <v>PRJ</v>
          </cell>
          <cell r="H807" t="str">
            <v>211</v>
          </cell>
          <cell r="I807" t="str">
            <v>211</v>
          </cell>
          <cell r="K807" t="str">
            <v>000001120</v>
          </cell>
          <cell r="L807" t="str">
            <v>4261000</v>
          </cell>
          <cell r="M807" t="str">
            <v>1113</v>
          </cell>
          <cell r="N807" t="str">
            <v>99920</v>
          </cell>
          <cell r="O807" t="str">
            <v>11404</v>
          </cell>
          <cell r="P807" t="str">
            <v>294</v>
          </cell>
          <cell r="Q807" t="str">
            <v>955</v>
          </cell>
          <cell r="R807" t="str">
            <v>INTERCO BILL W/O</v>
          </cell>
          <cell r="S807" t="str">
            <v>PRA</v>
          </cell>
          <cell r="U807" t="str">
            <v>2015-04-30</v>
          </cell>
          <cell r="V807">
            <v>802.49</v>
          </cell>
          <cell r="W807" t="str">
            <v>UTXECON201</v>
          </cell>
          <cell r="Y807" t="str">
            <v>LEGAL</v>
          </cell>
          <cell r="Z807" t="str">
            <v>DLO</v>
          </cell>
          <cell r="AB807" t="str">
            <v>ICB</v>
          </cell>
          <cell r="AC807" t="str">
            <v>ICB</v>
          </cell>
          <cell r="AE807" t="str">
            <v>211</v>
          </cell>
          <cell r="AG807" t="str">
            <v>0000035634</v>
          </cell>
        </row>
        <row r="808">
          <cell r="A808" t="str">
            <v>00660853</v>
          </cell>
          <cell r="B808" t="str">
            <v>9554261000</v>
          </cell>
          <cell r="C808" t="str">
            <v>ICB4TARGET0000000248</v>
          </cell>
          <cell r="D808">
            <v>2015</v>
          </cell>
          <cell r="E808">
            <v>2</v>
          </cell>
          <cell r="F808" t="str">
            <v>2015-02-28</v>
          </cell>
          <cell r="G808" t="str">
            <v>PRJ</v>
          </cell>
          <cell r="H808" t="str">
            <v>211</v>
          </cell>
          <cell r="I808" t="str">
            <v>211</v>
          </cell>
          <cell r="K808" t="str">
            <v>000001120</v>
          </cell>
          <cell r="L808" t="str">
            <v>4261000</v>
          </cell>
          <cell r="M808" t="str">
            <v>1113</v>
          </cell>
          <cell r="N808" t="str">
            <v>99920</v>
          </cell>
          <cell r="O808" t="str">
            <v>11404</v>
          </cell>
          <cell r="P808" t="str">
            <v>294</v>
          </cell>
          <cell r="Q808" t="str">
            <v>955</v>
          </cell>
          <cell r="R808" t="str">
            <v>INTERCO BILL W/O</v>
          </cell>
          <cell r="S808" t="str">
            <v>PRA</v>
          </cell>
          <cell r="U808" t="str">
            <v>2015-02-28</v>
          </cell>
          <cell r="V808">
            <v>593.87</v>
          </cell>
          <cell r="W808" t="str">
            <v>UTXECON201</v>
          </cell>
          <cell r="Y808" t="str">
            <v>LEGAL</v>
          </cell>
          <cell r="Z808" t="str">
            <v>DLO</v>
          </cell>
          <cell r="AB808" t="str">
            <v>ICB</v>
          </cell>
          <cell r="AC808" t="str">
            <v>ICB</v>
          </cell>
          <cell r="AE808" t="str">
            <v>211</v>
          </cell>
          <cell r="AG808" t="str">
            <v>0000017421</v>
          </cell>
        </row>
        <row r="809">
          <cell r="A809" t="str">
            <v>00673087</v>
          </cell>
          <cell r="B809" t="str">
            <v>9554261000</v>
          </cell>
          <cell r="C809" t="str">
            <v>ICB4TARGET0000000248</v>
          </cell>
          <cell r="D809">
            <v>2015</v>
          </cell>
          <cell r="E809">
            <v>4</v>
          </cell>
          <cell r="F809" t="str">
            <v>2015-04-30</v>
          </cell>
          <cell r="G809" t="str">
            <v>PRJ</v>
          </cell>
          <cell r="H809" t="str">
            <v>211</v>
          </cell>
          <cell r="I809" t="str">
            <v>211</v>
          </cell>
          <cell r="K809" t="str">
            <v>000001120</v>
          </cell>
          <cell r="L809" t="str">
            <v>4261000</v>
          </cell>
          <cell r="M809" t="str">
            <v>1113</v>
          </cell>
          <cell r="N809" t="str">
            <v>99920</v>
          </cell>
          <cell r="O809" t="str">
            <v>11404</v>
          </cell>
          <cell r="P809" t="str">
            <v>294</v>
          </cell>
          <cell r="Q809" t="str">
            <v>955</v>
          </cell>
          <cell r="R809" t="str">
            <v>INTERCO BILL W/O</v>
          </cell>
          <cell r="S809" t="str">
            <v>PRA</v>
          </cell>
          <cell r="U809" t="str">
            <v>2015-04-30</v>
          </cell>
          <cell r="V809">
            <v>2972.2</v>
          </cell>
          <cell r="W809" t="str">
            <v>UTXECON201</v>
          </cell>
          <cell r="Y809" t="str">
            <v>LEGAL</v>
          </cell>
          <cell r="Z809" t="str">
            <v>DLO</v>
          </cell>
          <cell r="AB809" t="str">
            <v>ICB</v>
          </cell>
          <cell r="AC809" t="str">
            <v>ICB</v>
          </cell>
          <cell r="AE809" t="str">
            <v>211</v>
          </cell>
          <cell r="AG809" t="str">
            <v>0000039853</v>
          </cell>
        </row>
        <row r="810">
          <cell r="A810" t="str">
            <v>00663608</v>
          </cell>
          <cell r="B810" t="str">
            <v>9554261000</v>
          </cell>
          <cell r="C810" t="str">
            <v>ICB4TARGET0000000249</v>
          </cell>
          <cell r="D810">
            <v>2015</v>
          </cell>
          <cell r="E810">
            <v>2</v>
          </cell>
          <cell r="F810" t="str">
            <v>2015-02-28</v>
          </cell>
          <cell r="G810" t="str">
            <v>PRJ</v>
          </cell>
          <cell r="H810" t="str">
            <v>211</v>
          </cell>
          <cell r="I810" t="str">
            <v>211</v>
          </cell>
          <cell r="K810" t="str">
            <v>000001120</v>
          </cell>
          <cell r="L810" t="str">
            <v>4261000</v>
          </cell>
          <cell r="M810" t="str">
            <v>1113</v>
          </cell>
          <cell r="N810" t="str">
            <v>99920</v>
          </cell>
          <cell r="O810" t="str">
            <v>11404</v>
          </cell>
          <cell r="P810" t="str">
            <v>294</v>
          </cell>
          <cell r="Q810" t="str">
            <v>955</v>
          </cell>
          <cell r="R810" t="str">
            <v>INTERCO BILL W/O</v>
          </cell>
          <cell r="S810" t="str">
            <v>PRA</v>
          </cell>
          <cell r="U810" t="str">
            <v>2015-02-28</v>
          </cell>
          <cell r="V810">
            <v>742.34</v>
          </cell>
          <cell r="W810" t="str">
            <v>UTXECON201</v>
          </cell>
          <cell r="Y810" t="str">
            <v>LEGAL</v>
          </cell>
          <cell r="Z810" t="str">
            <v>DLO</v>
          </cell>
          <cell r="AB810" t="str">
            <v>ICB</v>
          </cell>
          <cell r="AC810" t="str">
            <v>ICB</v>
          </cell>
          <cell r="AE810" t="str">
            <v>211</v>
          </cell>
          <cell r="AG810" t="str">
            <v>0000066457</v>
          </cell>
        </row>
        <row r="811">
          <cell r="A811" t="str">
            <v>00670285</v>
          </cell>
          <cell r="B811" t="str">
            <v>9554261000</v>
          </cell>
          <cell r="C811" t="str">
            <v>ICB4TARGET0000000249</v>
          </cell>
          <cell r="D811">
            <v>2015</v>
          </cell>
          <cell r="E811">
            <v>4</v>
          </cell>
          <cell r="F811" t="str">
            <v>2015-04-30</v>
          </cell>
          <cell r="G811" t="str">
            <v>PRJ</v>
          </cell>
          <cell r="H811" t="str">
            <v>211</v>
          </cell>
          <cell r="I811" t="str">
            <v>211</v>
          </cell>
          <cell r="K811" t="str">
            <v>000001120</v>
          </cell>
          <cell r="L811" t="str">
            <v>4261000</v>
          </cell>
          <cell r="M811" t="str">
            <v>1113</v>
          </cell>
          <cell r="N811" t="str">
            <v>99920</v>
          </cell>
          <cell r="O811" t="str">
            <v>11404</v>
          </cell>
          <cell r="P811" t="str">
            <v>294</v>
          </cell>
          <cell r="Q811" t="str">
            <v>955</v>
          </cell>
          <cell r="R811" t="str">
            <v>INTERCO BILL W/O</v>
          </cell>
          <cell r="S811" t="str">
            <v>PRA</v>
          </cell>
          <cell r="U811" t="str">
            <v>2015-04-30</v>
          </cell>
          <cell r="V811">
            <v>5944.4</v>
          </cell>
          <cell r="W811" t="str">
            <v>UTXECON201</v>
          </cell>
          <cell r="Y811" t="str">
            <v>LEGAL</v>
          </cell>
          <cell r="Z811" t="str">
            <v>DLO</v>
          </cell>
          <cell r="AB811" t="str">
            <v>ICB</v>
          </cell>
          <cell r="AC811" t="str">
            <v>ICB</v>
          </cell>
          <cell r="AE811" t="str">
            <v>211</v>
          </cell>
          <cell r="AG811" t="str">
            <v>0000040061</v>
          </cell>
        </row>
        <row r="812">
          <cell r="A812" t="str">
            <v>00663934</v>
          </cell>
          <cell r="B812" t="str">
            <v>9554261000</v>
          </cell>
          <cell r="C812" t="str">
            <v>ICB4TARGET0000000250</v>
          </cell>
          <cell r="D812">
            <v>2015</v>
          </cell>
          <cell r="E812">
            <v>2</v>
          </cell>
          <cell r="F812" t="str">
            <v>2015-02-28</v>
          </cell>
          <cell r="G812" t="str">
            <v>PRJ</v>
          </cell>
          <cell r="H812" t="str">
            <v>211</v>
          </cell>
          <cell r="I812" t="str">
            <v>211</v>
          </cell>
          <cell r="K812" t="str">
            <v>000001120</v>
          </cell>
          <cell r="L812" t="str">
            <v>4261000</v>
          </cell>
          <cell r="M812" t="str">
            <v>1113</v>
          </cell>
          <cell r="N812" t="str">
            <v>99920</v>
          </cell>
          <cell r="O812" t="str">
            <v>11404</v>
          </cell>
          <cell r="P812" t="str">
            <v>294</v>
          </cell>
          <cell r="Q812" t="str">
            <v>955</v>
          </cell>
          <cell r="R812" t="str">
            <v>INTERCO BILL W/O</v>
          </cell>
          <cell r="S812" t="str">
            <v>PRA</v>
          </cell>
          <cell r="U812" t="str">
            <v>2015-02-28</v>
          </cell>
          <cell r="V812">
            <v>1781.61</v>
          </cell>
          <cell r="W812" t="str">
            <v>UTXECON201</v>
          </cell>
          <cell r="Y812" t="str">
            <v>LEGAL</v>
          </cell>
          <cell r="Z812" t="str">
            <v>DLO</v>
          </cell>
          <cell r="AB812" t="str">
            <v>ICB</v>
          </cell>
          <cell r="AC812" t="str">
            <v>ICB</v>
          </cell>
          <cell r="AE812" t="str">
            <v>211</v>
          </cell>
          <cell r="AG812" t="str">
            <v>0000074992</v>
          </cell>
        </row>
        <row r="813">
          <cell r="A813" t="str">
            <v>00670274</v>
          </cell>
          <cell r="B813" t="str">
            <v>9554261000</v>
          </cell>
          <cell r="C813" t="str">
            <v>ICB4TARGET0000000250</v>
          </cell>
          <cell r="D813">
            <v>2015</v>
          </cell>
          <cell r="E813">
            <v>4</v>
          </cell>
          <cell r="F813" t="str">
            <v>2015-04-30</v>
          </cell>
          <cell r="G813" t="str">
            <v>PRJ</v>
          </cell>
          <cell r="H813" t="str">
            <v>211</v>
          </cell>
          <cell r="I813" t="str">
            <v>211</v>
          </cell>
          <cell r="K813" t="str">
            <v>000001120</v>
          </cell>
          <cell r="L813" t="str">
            <v>4261000</v>
          </cell>
          <cell r="M813" t="str">
            <v>1113</v>
          </cell>
          <cell r="N813" t="str">
            <v>99920</v>
          </cell>
          <cell r="O813" t="str">
            <v>11404</v>
          </cell>
          <cell r="P813" t="str">
            <v>294</v>
          </cell>
          <cell r="Q813" t="str">
            <v>955</v>
          </cell>
          <cell r="R813" t="str">
            <v>INTERCO BILL W/O</v>
          </cell>
          <cell r="S813" t="str">
            <v>PRA</v>
          </cell>
          <cell r="U813" t="str">
            <v>2015-04-30</v>
          </cell>
          <cell r="V813">
            <v>1080.58</v>
          </cell>
          <cell r="W813" t="str">
            <v>UTXECON201</v>
          </cell>
          <cell r="Y813" t="str">
            <v>LEGAL</v>
          </cell>
          <cell r="Z813" t="str">
            <v>DLO</v>
          </cell>
          <cell r="AB813" t="str">
            <v>ICB</v>
          </cell>
          <cell r="AC813" t="str">
            <v>ICB</v>
          </cell>
          <cell r="AE813" t="str">
            <v>211</v>
          </cell>
          <cell r="AG813" t="str">
            <v>0000093522</v>
          </cell>
        </row>
        <row r="814">
          <cell r="A814" t="str">
            <v>00663606</v>
          </cell>
          <cell r="B814" t="str">
            <v>9554261000</v>
          </cell>
          <cell r="C814" t="str">
            <v>ICB4TARGET0000000251</v>
          </cell>
          <cell r="D814">
            <v>2015</v>
          </cell>
          <cell r="E814">
            <v>2</v>
          </cell>
          <cell r="F814" t="str">
            <v>2015-02-28</v>
          </cell>
          <cell r="G814" t="str">
            <v>PRJ</v>
          </cell>
          <cell r="H814" t="str">
            <v>211</v>
          </cell>
          <cell r="I814" t="str">
            <v>211</v>
          </cell>
          <cell r="K814" t="str">
            <v>000001120</v>
          </cell>
          <cell r="L814" t="str">
            <v>4261000</v>
          </cell>
          <cell r="M814" t="str">
            <v>1113</v>
          </cell>
          <cell r="N814" t="str">
            <v>99920</v>
          </cell>
          <cell r="O814" t="str">
            <v>11404</v>
          </cell>
          <cell r="P814" t="str">
            <v>294</v>
          </cell>
          <cell r="Q814" t="str">
            <v>955</v>
          </cell>
          <cell r="R814" t="str">
            <v>INTERCO BILL W/O</v>
          </cell>
          <cell r="S814" t="str">
            <v>PRA</v>
          </cell>
          <cell r="U814" t="str">
            <v>2015-02-28</v>
          </cell>
          <cell r="V814">
            <v>2662.62</v>
          </cell>
          <cell r="W814" t="str">
            <v>UTXECON201</v>
          </cell>
          <cell r="Y814" t="str">
            <v>LEGAL</v>
          </cell>
          <cell r="Z814" t="str">
            <v>DLO</v>
          </cell>
          <cell r="AB814" t="str">
            <v>ICB</v>
          </cell>
          <cell r="AC814" t="str">
            <v>ICB</v>
          </cell>
          <cell r="AE814" t="str">
            <v>211</v>
          </cell>
          <cell r="AG814" t="str">
            <v>0000093544</v>
          </cell>
        </row>
        <row r="815">
          <cell r="A815" t="str">
            <v>00673090</v>
          </cell>
          <cell r="B815" t="str">
            <v>9554261000</v>
          </cell>
          <cell r="C815" t="str">
            <v>ICB4TARGET0000000251</v>
          </cell>
          <cell r="D815">
            <v>2015</v>
          </cell>
          <cell r="E815">
            <v>4</v>
          </cell>
          <cell r="F815" t="str">
            <v>2015-04-30</v>
          </cell>
          <cell r="G815" t="str">
            <v>PRJ</v>
          </cell>
          <cell r="H815" t="str">
            <v>211</v>
          </cell>
          <cell r="I815" t="str">
            <v>211</v>
          </cell>
          <cell r="K815" t="str">
            <v>000001120</v>
          </cell>
          <cell r="L815" t="str">
            <v>4261000</v>
          </cell>
          <cell r="M815" t="str">
            <v>1113</v>
          </cell>
          <cell r="N815" t="str">
            <v>99920</v>
          </cell>
          <cell r="O815" t="str">
            <v>11404</v>
          </cell>
          <cell r="P815" t="str">
            <v>294</v>
          </cell>
          <cell r="Q815" t="str">
            <v>955</v>
          </cell>
          <cell r="R815" t="str">
            <v>INTERCO BILL W/O</v>
          </cell>
          <cell r="S815" t="str">
            <v>PRA</v>
          </cell>
          <cell r="U815" t="str">
            <v>2015-04-30</v>
          </cell>
          <cell r="V815">
            <v>1783.32</v>
          </cell>
          <cell r="W815" t="str">
            <v>UTXECON201</v>
          </cell>
          <cell r="Y815" t="str">
            <v>LEGAL</v>
          </cell>
          <cell r="Z815" t="str">
            <v>DLO</v>
          </cell>
          <cell r="AB815" t="str">
            <v>ICB</v>
          </cell>
          <cell r="AC815" t="str">
            <v>ICB</v>
          </cell>
          <cell r="AE815" t="str">
            <v>211</v>
          </cell>
          <cell r="AG815" t="str">
            <v>0000097118</v>
          </cell>
        </row>
        <row r="816">
          <cell r="A816" t="str">
            <v>00662842</v>
          </cell>
          <cell r="B816" t="str">
            <v>9554261000</v>
          </cell>
          <cell r="C816" t="str">
            <v>ICB4TARGET0000000252</v>
          </cell>
          <cell r="D816">
            <v>2015</v>
          </cell>
          <cell r="E816">
            <v>2</v>
          </cell>
          <cell r="F816" t="str">
            <v>2015-02-28</v>
          </cell>
          <cell r="G816" t="str">
            <v>PRJ</v>
          </cell>
          <cell r="H816" t="str">
            <v>211</v>
          </cell>
          <cell r="I816" t="str">
            <v>211</v>
          </cell>
          <cell r="K816" t="str">
            <v>000001120</v>
          </cell>
          <cell r="L816" t="str">
            <v>4261000</v>
          </cell>
          <cell r="M816" t="str">
            <v>1113</v>
          </cell>
          <cell r="N816" t="str">
            <v>99920</v>
          </cell>
          <cell r="O816" t="str">
            <v>11404</v>
          </cell>
          <cell r="P816" t="str">
            <v>294</v>
          </cell>
          <cell r="Q816" t="str">
            <v>955</v>
          </cell>
          <cell r="R816" t="str">
            <v>INTERCO BILL W/O</v>
          </cell>
          <cell r="S816" t="str">
            <v>PRA</v>
          </cell>
          <cell r="U816" t="str">
            <v>2015-02-28</v>
          </cell>
          <cell r="V816">
            <v>296.94</v>
          </cell>
          <cell r="W816" t="str">
            <v>UTXECON201</v>
          </cell>
          <cell r="Y816" t="str">
            <v>LEGAL</v>
          </cell>
          <cell r="Z816" t="str">
            <v>DLO</v>
          </cell>
          <cell r="AB816" t="str">
            <v>ICB</v>
          </cell>
          <cell r="AC816" t="str">
            <v>ICB</v>
          </cell>
          <cell r="AE816" t="str">
            <v>211</v>
          </cell>
          <cell r="AG816" t="str">
            <v>0000097118</v>
          </cell>
        </row>
        <row r="817">
          <cell r="A817" t="str">
            <v>00670275</v>
          </cell>
          <cell r="B817" t="str">
            <v>9554261000</v>
          </cell>
          <cell r="C817" t="str">
            <v>ICB4TARGET0000000252</v>
          </cell>
          <cell r="D817">
            <v>2015</v>
          </cell>
          <cell r="E817">
            <v>4</v>
          </cell>
          <cell r="F817" t="str">
            <v>2015-04-30</v>
          </cell>
          <cell r="G817" t="str">
            <v>PRJ</v>
          </cell>
          <cell r="H817" t="str">
            <v>211</v>
          </cell>
          <cell r="I817" t="str">
            <v>211</v>
          </cell>
          <cell r="K817" t="str">
            <v>000001120</v>
          </cell>
          <cell r="L817" t="str">
            <v>4261000</v>
          </cell>
          <cell r="M817" t="str">
            <v>1113</v>
          </cell>
          <cell r="N817" t="str">
            <v>99920</v>
          </cell>
          <cell r="O817" t="str">
            <v>11404</v>
          </cell>
          <cell r="P817" t="str">
            <v>294</v>
          </cell>
          <cell r="Q817" t="str">
            <v>955</v>
          </cell>
          <cell r="R817" t="str">
            <v>INTERCO BILL W/O</v>
          </cell>
          <cell r="S817" t="str">
            <v>PRA</v>
          </cell>
          <cell r="U817" t="str">
            <v>2015-04-30</v>
          </cell>
          <cell r="V817">
            <v>1486.1</v>
          </cell>
          <cell r="W817" t="str">
            <v>UTXECON201</v>
          </cell>
          <cell r="Y817" t="str">
            <v>LEGAL</v>
          </cell>
          <cell r="Z817" t="str">
            <v>DLO</v>
          </cell>
          <cell r="AB817" t="str">
            <v>ICB</v>
          </cell>
          <cell r="AC817" t="str">
            <v>ICB</v>
          </cell>
          <cell r="AE817" t="str">
            <v>211</v>
          </cell>
          <cell r="AG817" t="str">
            <v>0000099469</v>
          </cell>
        </row>
        <row r="818">
          <cell r="A818" t="str">
            <v>00663068</v>
          </cell>
          <cell r="B818" t="str">
            <v>9554261000</v>
          </cell>
          <cell r="C818" t="str">
            <v>ICB4TARGET0000000253</v>
          </cell>
          <cell r="D818">
            <v>2015</v>
          </cell>
          <cell r="E818">
            <v>2</v>
          </cell>
          <cell r="F818" t="str">
            <v>2015-02-28</v>
          </cell>
          <cell r="G818" t="str">
            <v>PRJ</v>
          </cell>
          <cell r="H818" t="str">
            <v>211</v>
          </cell>
          <cell r="I818" t="str">
            <v>211</v>
          </cell>
          <cell r="K818" t="str">
            <v>000001120</v>
          </cell>
          <cell r="L818" t="str">
            <v>4261000</v>
          </cell>
          <cell r="M818" t="str">
            <v>1113</v>
          </cell>
          <cell r="N818" t="str">
            <v>99920</v>
          </cell>
          <cell r="O818" t="str">
            <v>11404</v>
          </cell>
          <cell r="P818" t="str">
            <v>294</v>
          </cell>
          <cell r="Q818" t="str">
            <v>955</v>
          </cell>
          <cell r="R818" t="str">
            <v>INTERCO BILL W/O</v>
          </cell>
          <cell r="S818" t="str">
            <v>PRA</v>
          </cell>
          <cell r="U818" t="str">
            <v>2015-02-28</v>
          </cell>
          <cell r="V818">
            <v>1484.68</v>
          </cell>
          <cell r="W818" t="str">
            <v>UTXECON201</v>
          </cell>
          <cell r="Y818" t="str">
            <v>LEGAL</v>
          </cell>
          <cell r="Z818" t="str">
            <v>DLO</v>
          </cell>
          <cell r="AB818" t="str">
            <v>ICB</v>
          </cell>
          <cell r="AC818" t="str">
            <v>ICB</v>
          </cell>
          <cell r="AE818" t="str">
            <v>211</v>
          </cell>
          <cell r="AG818" t="str">
            <v>0000097121</v>
          </cell>
        </row>
        <row r="819">
          <cell r="A819" t="str">
            <v>00673094</v>
          </cell>
          <cell r="B819" t="str">
            <v>9554261000</v>
          </cell>
          <cell r="C819" t="str">
            <v>ICB4TARGET0000000253</v>
          </cell>
          <cell r="D819">
            <v>2015</v>
          </cell>
          <cell r="E819">
            <v>4</v>
          </cell>
          <cell r="F819" t="str">
            <v>2015-04-30</v>
          </cell>
          <cell r="G819" t="str">
            <v>PRJ</v>
          </cell>
          <cell r="H819" t="str">
            <v>211</v>
          </cell>
          <cell r="I819" t="str">
            <v>211</v>
          </cell>
          <cell r="K819" t="str">
            <v>000001120</v>
          </cell>
          <cell r="L819" t="str">
            <v>4261000</v>
          </cell>
          <cell r="M819" t="str">
            <v>1113</v>
          </cell>
          <cell r="N819" t="str">
            <v>99920</v>
          </cell>
          <cell r="O819" t="str">
            <v>11404</v>
          </cell>
          <cell r="P819" t="str">
            <v>294</v>
          </cell>
          <cell r="Q819" t="str">
            <v>955</v>
          </cell>
          <cell r="R819" t="str">
            <v>INTERCO BILL W/O</v>
          </cell>
          <cell r="S819" t="str">
            <v>PRA</v>
          </cell>
          <cell r="U819" t="str">
            <v>2015-04-30</v>
          </cell>
          <cell r="V819">
            <v>1486.1</v>
          </cell>
          <cell r="W819" t="str">
            <v>UTXECON201</v>
          </cell>
          <cell r="Y819" t="str">
            <v>LEGAL</v>
          </cell>
          <cell r="Z819" t="str">
            <v>DLO</v>
          </cell>
          <cell r="AB819" t="str">
            <v>ICB</v>
          </cell>
          <cell r="AC819" t="str">
            <v>ICB</v>
          </cell>
          <cell r="AE819" t="str">
            <v>211</v>
          </cell>
          <cell r="AG819" t="str">
            <v>0000120162</v>
          </cell>
        </row>
        <row r="820">
          <cell r="A820" t="str">
            <v>00662223</v>
          </cell>
          <cell r="B820" t="str">
            <v>9554261000</v>
          </cell>
          <cell r="C820" t="str">
            <v>ICB4TARGET0000000254</v>
          </cell>
          <cell r="D820">
            <v>2015</v>
          </cell>
          <cell r="E820">
            <v>2</v>
          </cell>
          <cell r="F820" t="str">
            <v>2015-02-28</v>
          </cell>
          <cell r="G820" t="str">
            <v>PRJ</v>
          </cell>
          <cell r="H820" t="str">
            <v>211</v>
          </cell>
          <cell r="I820" t="str">
            <v>211</v>
          </cell>
          <cell r="K820" t="str">
            <v>000001120</v>
          </cell>
          <cell r="L820" t="str">
            <v>4261000</v>
          </cell>
          <cell r="M820" t="str">
            <v>1113</v>
          </cell>
          <cell r="N820" t="str">
            <v>99920</v>
          </cell>
          <cell r="O820" t="str">
            <v>11404</v>
          </cell>
          <cell r="P820" t="str">
            <v>294</v>
          </cell>
          <cell r="Q820" t="str">
            <v>955</v>
          </cell>
          <cell r="R820" t="str">
            <v>INTERCO BILL W/O</v>
          </cell>
          <cell r="S820" t="str">
            <v>PRA</v>
          </cell>
          <cell r="U820" t="str">
            <v>2015-02-28</v>
          </cell>
          <cell r="V820">
            <v>74.23</v>
          </cell>
          <cell r="W820" t="str">
            <v>UTXECON201</v>
          </cell>
          <cell r="Y820" t="str">
            <v>LEGAL</v>
          </cell>
          <cell r="Z820" t="str">
            <v>DLO</v>
          </cell>
          <cell r="AB820" t="str">
            <v>ICB</v>
          </cell>
          <cell r="AC820" t="str">
            <v>ICB</v>
          </cell>
          <cell r="AE820" t="str">
            <v>211</v>
          </cell>
          <cell r="AG820" t="str">
            <v>0000099042</v>
          </cell>
        </row>
        <row r="821">
          <cell r="A821" t="str">
            <v>00672832</v>
          </cell>
          <cell r="B821" t="str">
            <v>9554261000</v>
          </cell>
          <cell r="C821" t="str">
            <v>ICB4TARGET0000000254</v>
          </cell>
          <cell r="D821">
            <v>2015</v>
          </cell>
          <cell r="E821">
            <v>4</v>
          </cell>
          <cell r="F821" t="str">
            <v>2015-04-30</v>
          </cell>
          <cell r="G821" t="str">
            <v>PRJ</v>
          </cell>
          <cell r="H821" t="str">
            <v>211</v>
          </cell>
          <cell r="I821" t="str">
            <v>211</v>
          </cell>
          <cell r="K821" t="str">
            <v>000001120</v>
          </cell>
          <cell r="L821" t="str">
            <v>4261000</v>
          </cell>
          <cell r="M821" t="str">
            <v>1113</v>
          </cell>
          <cell r="N821" t="str">
            <v>99920</v>
          </cell>
          <cell r="O821" t="str">
            <v>11404</v>
          </cell>
          <cell r="P821" t="str">
            <v>294</v>
          </cell>
          <cell r="Q821" t="str">
            <v>955</v>
          </cell>
          <cell r="R821" t="str">
            <v>INTERCO BILL W/O</v>
          </cell>
          <cell r="S821" t="str">
            <v>PRA</v>
          </cell>
          <cell r="U821" t="str">
            <v>2015-04-30</v>
          </cell>
          <cell r="V821">
            <v>297.22000000000003</v>
          </cell>
          <cell r="W821" t="str">
            <v>UTXECON201</v>
          </cell>
          <cell r="Y821" t="str">
            <v>LEGAL</v>
          </cell>
          <cell r="Z821" t="str">
            <v>DLO</v>
          </cell>
          <cell r="AB821" t="str">
            <v>ICB</v>
          </cell>
          <cell r="AC821" t="str">
            <v>ICB</v>
          </cell>
          <cell r="AE821" t="str">
            <v>211</v>
          </cell>
          <cell r="AG821" t="str">
            <v>0000122745</v>
          </cell>
        </row>
        <row r="822">
          <cell r="A822" t="str">
            <v>00664461</v>
          </cell>
          <cell r="B822" t="str">
            <v>9554261000</v>
          </cell>
          <cell r="C822" t="str">
            <v>ICB4TARGET0000000255</v>
          </cell>
          <cell r="D822">
            <v>2015</v>
          </cell>
          <cell r="E822">
            <v>2</v>
          </cell>
          <cell r="F822" t="str">
            <v>2015-02-28</v>
          </cell>
          <cell r="G822" t="str">
            <v>PRJ</v>
          </cell>
          <cell r="H822" t="str">
            <v>211</v>
          </cell>
          <cell r="I822" t="str">
            <v>211</v>
          </cell>
          <cell r="K822" t="str">
            <v>000001120</v>
          </cell>
          <cell r="L822" t="str">
            <v>4261000</v>
          </cell>
          <cell r="M822" t="str">
            <v>1113</v>
          </cell>
          <cell r="N822" t="str">
            <v>99920</v>
          </cell>
          <cell r="O822" t="str">
            <v>11404</v>
          </cell>
          <cell r="P822" t="str">
            <v>294</v>
          </cell>
          <cell r="Q822" t="str">
            <v>955</v>
          </cell>
          <cell r="R822" t="str">
            <v>INTERCO BILL W/O</v>
          </cell>
          <cell r="S822" t="str">
            <v>PRA</v>
          </cell>
          <cell r="U822" t="str">
            <v>2015-02-28</v>
          </cell>
          <cell r="V822">
            <v>1039.27</v>
          </cell>
          <cell r="W822" t="str">
            <v>UTXECON201</v>
          </cell>
          <cell r="Y822" t="str">
            <v>LEGAL</v>
          </cell>
          <cell r="Z822" t="str">
            <v>DLO</v>
          </cell>
          <cell r="AB822" t="str">
            <v>ICB</v>
          </cell>
          <cell r="AC822" t="str">
            <v>ICB</v>
          </cell>
          <cell r="AE822" t="str">
            <v>211</v>
          </cell>
          <cell r="AG822" t="str">
            <v>0000099444</v>
          </cell>
        </row>
        <row r="823">
          <cell r="A823" t="str">
            <v>00674154</v>
          </cell>
          <cell r="B823" t="str">
            <v>9554261000</v>
          </cell>
          <cell r="C823" t="str">
            <v>ICB4TARGET0000000255</v>
          </cell>
          <cell r="D823">
            <v>2015</v>
          </cell>
          <cell r="E823">
            <v>4</v>
          </cell>
          <cell r="F823" t="str">
            <v>2015-04-30</v>
          </cell>
          <cell r="G823" t="str">
            <v>PRJ</v>
          </cell>
          <cell r="H823" t="str">
            <v>211</v>
          </cell>
          <cell r="I823" t="str">
            <v>211</v>
          </cell>
          <cell r="K823" t="str">
            <v>000001120</v>
          </cell>
          <cell r="L823" t="str">
            <v>4261000</v>
          </cell>
          <cell r="M823" t="str">
            <v>1113</v>
          </cell>
          <cell r="N823" t="str">
            <v>99920</v>
          </cell>
          <cell r="O823" t="str">
            <v>11404</v>
          </cell>
          <cell r="P823" t="str">
            <v>294</v>
          </cell>
          <cell r="Q823" t="str">
            <v>955</v>
          </cell>
          <cell r="R823" t="str">
            <v>INTERCO BILL W/O</v>
          </cell>
          <cell r="S823" t="str">
            <v>PRA</v>
          </cell>
          <cell r="U823" t="str">
            <v>2015-04-30</v>
          </cell>
          <cell r="V823">
            <v>1188.8800000000001</v>
          </cell>
          <cell r="W823" t="str">
            <v>UTXECON201</v>
          </cell>
          <cell r="Y823" t="str">
            <v>LEGAL</v>
          </cell>
          <cell r="Z823" t="str">
            <v>DLO</v>
          </cell>
          <cell r="AB823" t="str">
            <v>ICB</v>
          </cell>
          <cell r="AC823" t="str">
            <v>ICB</v>
          </cell>
          <cell r="AE823" t="str">
            <v>211</v>
          </cell>
          <cell r="AG823" t="str">
            <v>0000123878</v>
          </cell>
        </row>
        <row r="824">
          <cell r="A824" t="str">
            <v>00662411</v>
          </cell>
          <cell r="B824" t="str">
            <v>9554261000</v>
          </cell>
          <cell r="C824" t="str">
            <v>ICB4TARGET0000000256</v>
          </cell>
          <cell r="D824">
            <v>2015</v>
          </cell>
          <cell r="E824">
            <v>2</v>
          </cell>
          <cell r="F824" t="str">
            <v>2015-02-28</v>
          </cell>
          <cell r="G824" t="str">
            <v>PRJ</v>
          </cell>
          <cell r="H824" t="str">
            <v>211</v>
          </cell>
          <cell r="I824" t="str">
            <v>211</v>
          </cell>
          <cell r="K824" t="str">
            <v>000001120</v>
          </cell>
          <cell r="L824" t="str">
            <v>4261000</v>
          </cell>
          <cell r="M824" t="str">
            <v>1113</v>
          </cell>
          <cell r="N824" t="str">
            <v>99920</v>
          </cell>
          <cell r="O824" t="str">
            <v>11404</v>
          </cell>
          <cell r="P824" t="str">
            <v>294</v>
          </cell>
          <cell r="Q824" t="str">
            <v>955</v>
          </cell>
          <cell r="R824" t="str">
            <v>INTERCO BILL W/O</v>
          </cell>
          <cell r="S824" t="str">
            <v>PRA</v>
          </cell>
          <cell r="U824" t="str">
            <v>2015-02-28</v>
          </cell>
          <cell r="V824">
            <v>4523.01</v>
          </cell>
          <cell r="W824" t="str">
            <v>UTXECON201</v>
          </cell>
          <cell r="Y824" t="str">
            <v>LEGAL</v>
          </cell>
          <cell r="Z824" t="str">
            <v>DLO</v>
          </cell>
          <cell r="AB824" t="str">
            <v>ICB</v>
          </cell>
          <cell r="AC824" t="str">
            <v>ICB</v>
          </cell>
          <cell r="AE824" t="str">
            <v>211</v>
          </cell>
          <cell r="AG824" t="str">
            <v>0000109944</v>
          </cell>
        </row>
        <row r="825">
          <cell r="A825" t="str">
            <v>00670281</v>
          </cell>
          <cell r="B825" t="str">
            <v>9554261000</v>
          </cell>
          <cell r="C825" t="str">
            <v>ICB4TARGET0000000256</v>
          </cell>
          <cell r="D825">
            <v>2015</v>
          </cell>
          <cell r="E825">
            <v>4</v>
          </cell>
          <cell r="F825" t="str">
            <v>2015-04-30</v>
          </cell>
          <cell r="G825" t="str">
            <v>PRJ</v>
          </cell>
          <cell r="H825" t="str">
            <v>211</v>
          </cell>
          <cell r="I825" t="str">
            <v>211</v>
          </cell>
          <cell r="K825" t="str">
            <v>000001120</v>
          </cell>
          <cell r="L825" t="str">
            <v>4261000</v>
          </cell>
          <cell r="M825" t="str">
            <v>1113</v>
          </cell>
          <cell r="N825" t="str">
            <v>99920</v>
          </cell>
          <cell r="O825" t="str">
            <v>11404</v>
          </cell>
          <cell r="P825" t="str">
            <v>294</v>
          </cell>
          <cell r="Q825" t="str">
            <v>955</v>
          </cell>
          <cell r="R825" t="str">
            <v>INTERCO BILL W/O</v>
          </cell>
          <cell r="S825" t="str">
            <v>PRA</v>
          </cell>
          <cell r="U825" t="str">
            <v>2015-04-30</v>
          </cell>
          <cell r="V825">
            <v>2972.2</v>
          </cell>
          <cell r="W825" t="str">
            <v>UTXECON201</v>
          </cell>
          <cell r="Y825" t="str">
            <v>LEGAL</v>
          </cell>
          <cell r="Z825" t="str">
            <v>DLO</v>
          </cell>
          <cell r="AB825" t="str">
            <v>ICB</v>
          </cell>
          <cell r="AC825" t="str">
            <v>ICB</v>
          </cell>
          <cell r="AE825" t="str">
            <v>211</v>
          </cell>
          <cell r="AG825" t="str">
            <v>0000131511</v>
          </cell>
        </row>
        <row r="826">
          <cell r="A826" t="str">
            <v>00664463</v>
          </cell>
          <cell r="B826" t="str">
            <v>9554261000</v>
          </cell>
          <cell r="C826" t="str">
            <v>ICB4TARGET0000000257</v>
          </cell>
          <cell r="D826">
            <v>2015</v>
          </cell>
          <cell r="E826">
            <v>2</v>
          </cell>
          <cell r="F826" t="str">
            <v>2015-02-28</v>
          </cell>
          <cell r="G826" t="str">
            <v>PRJ</v>
          </cell>
          <cell r="H826" t="str">
            <v>211</v>
          </cell>
          <cell r="I826" t="str">
            <v>211</v>
          </cell>
          <cell r="K826" t="str">
            <v>000001120</v>
          </cell>
          <cell r="L826" t="str">
            <v>4261000</v>
          </cell>
          <cell r="M826" t="str">
            <v>1113</v>
          </cell>
          <cell r="N826" t="str">
            <v>99920</v>
          </cell>
          <cell r="O826" t="str">
            <v>11404</v>
          </cell>
          <cell r="P826" t="str">
            <v>294</v>
          </cell>
          <cell r="Q826" t="str">
            <v>955</v>
          </cell>
          <cell r="R826" t="str">
            <v>INTERCO BILL W/O</v>
          </cell>
          <cell r="S826" t="str">
            <v>PRA</v>
          </cell>
          <cell r="U826" t="str">
            <v>2015-02-28</v>
          </cell>
          <cell r="V826">
            <v>44.54</v>
          </cell>
          <cell r="W826" t="str">
            <v>UTXECON201</v>
          </cell>
          <cell r="Y826" t="str">
            <v>LEGAL</v>
          </cell>
          <cell r="Z826" t="str">
            <v>DLO</v>
          </cell>
          <cell r="AB826" t="str">
            <v>ICB</v>
          </cell>
          <cell r="AC826" t="str">
            <v>ICB</v>
          </cell>
          <cell r="AE826" t="str">
            <v>211</v>
          </cell>
          <cell r="AG826" t="str">
            <v>0000114786</v>
          </cell>
        </row>
        <row r="827">
          <cell r="A827" t="str">
            <v>00673095</v>
          </cell>
          <cell r="B827" t="str">
            <v>9554261000</v>
          </cell>
          <cell r="C827" t="str">
            <v>ICB4TARGET0000000257</v>
          </cell>
          <cell r="D827">
            <v>2015</v>
          </cell>
          <cell r="E827">
            <v>4</v>
          </cell>
          <cell r="F827" t="str">
            <v>2015-04-30</v>
          </cell>
          <cell r="G827" t="str">
            <v>PRJ</v>
          </cell>
          <cell r="H827" t="str">
            <v>211</v>
          </cell>
          <cell r="I827" t="str">
            <v>211</v>
          </cell>
          <cell r="K827" t="str">
            <v>000001120</v>
          </cell>
          <cell r="L827" t="str">
            <v>4261000</v>
          </cell>
          <cell r="M827" t="str">
            <v>1113</v>
          </cell>
          <cell r="N827" t="str">
            <v>99920</v>
          </cell>
          <cell r="O827" t="str">
            <v>11404</v>
          </cell>
          <cell r="P827" t="str">
            <v>294</v>
          </cell>
          <cell r="Q827" t="str">
            <v>955</v>
          </cell>
          <cell r="R827" t="str">
            <v>INTERCO BILL W/O</v>
          </cell>
          <cell r="S827" t="str">
            <v>PRA</v>
          </cell>
          <cell r="U827" t="str">
            <v>2015-04-30</v>
          </cell>
          <cell r="V827">
            <v>172.39</v>
          </cell>
          <cell r="W827" t="str">
            <v>UTXECON201</v>
          </cell>
          <cell r="Y827" t="str">
            <v>LEGAL</v>
          </cell>
          <cell r="Z827" t="str">
            <v>DLO</v>
          </cell>
          <cell r="AB827" t="str">
            <v>ICB</v>
          </cell>
          <cell r="AC827" t="str">
            <v>ICB</v>
          </cell>
          <cell r="AE827" t="str">
            <v>211</v>
          </cell>
          <cell r="AG827" t="str">
            <v>0000131754</v>
          </cell>
        </row>
        <row r="828">
          <cell r="A828" t="str">
            <v>00662015</v>
          </cell>
          <cell r="B828" t="str">
            <v>9554261000</v>
          </cell>
          <cell r="C828" t="str">
            <v>ICB4TARGET0000000258</v>
          </cell>
          <cell r="D828">
            <v>2015</v>
          </cell>
          <cell r="E828">
            <v>2</v>
          </cell>
          <cell r="F828" t="str">
            <v>2015-02-28</v>
          </cell>
          <cell r="G828" t="str">
            <v>PRJ</v>
          </cell>
          <cell r="H828" t="str">
            <v>211</v>
          </cell>
          <cell r="I828" t="str">
            <v>211</v>
          </cell>
          <cell r="K828" t="str">
            <v>000001120</v>
          </cell>
          <cell r="L828" t="str">
            <v>4261000</v>
          </cell>
          <cell r="M828" t="str">
            <v>1113</v>
          </cell>
          <cell r="N828" t="str">
            <v>99920</v>
          </cell>
          <cell r="O828" t="str">
            <v>11404</v>
          </cell>
          <cell r="P828" t="str">
            <v>294</v>
          </cell>
          <cell r="Q828" t="str">
            <v>955</v>
          </cell>
          <cell r="R828" t="str">
            <v>INTERCO BILL W/O</v>
          </cell>
          <cell r="S828" t="str">
            <v>PRA</v>
          </cell>
          <cell r="U828" t="str">
            <v>2015-02-28</v>
          </cell>
          <cell r="V828">
            <v>178.16</v>
          </cell>
          <cell r="W828" t="str">
            <v>UTXECON201</v>
          </cell>
          <cell r="Y828" t="str">
            <v>LEGAL</v>
          </cell>
          <cell r="Z828" t="str">
            <v>DLO</v>
          </cell>
          <cell r="AB828" t="str">
            <v>ICB</v>
          </cell>
          <cell r="AC828" t="str">
            <v>ICB</v>
          </cell>
          <cell r="AE828" t="str">
            <v>211</v>
          </cell>
          <cell r="AG828" t="str">
            <v>0000114789</v>
          </cell>
        </row>
        <row r="829">
          <cell r="A829" t="str">
            <v>00670278</v>
          </cell>
          <cell r="B829" t="str">
            <v>9554261000</v>
          </cell>
          <cell r="C829" t="str">
            <v>ICB4TARGET0000000258</v>
          </cell>
          <cell r="D829">
            <v>2015</v>
          </cell>
          <cell r="E829">
            <v>4</v>
          </cell>
          <cell r="F829" t="str">
            <v>2015-04-30</v>
          </cell>
          <cell r="G829" t="str">
            <v>PRJ</v>
          </cell>
          <cell r="H829" t="str">
            <v>211</v>
          </cell>
          <cell r="I829" t="str">
            <v>211</v>
          </cell>
          <cell r="K829" t="str">
            <v>000001120</v>
          </cell>
          <cell r="L829" t="str">
            <v>4261000</v>
          </cell>
          <cell r="M829" t="str">
            <v>1113</v>
          </cell>
          <cell r="N829" t="str">
            <v>99920</v>
          </cell>
          <cell r="O829" t="str">
            <v>11404</v>
          </cell>
          <cell r="P829" t="str">
            <v>294</v>
          </cell>
          <cell r="Q829" t="str">
            <v>955</v>
          </cell>
          <cell r="R829" t="str">
            <v>INTERCO BILL W/O</v>
          </cell>
          <cell r="S829" t="str">
            <v>PRA</v>
          </cell>
          <cell r="U829" t="str">
            <v>2015-04-30</v>
          </cell>
          <cell r="V829">
            <v>148.61000000000001</v>
          </cell>
          <cell r="W829" t="str">
            <v>UTXECON201</v>
          </cell>
          <cell r="Y829" t="str">
            <v>LEGAL</v>
          </cell>
          <cell r="Z829" t="str">
            <v>DLO</v>
          </cell>
          <cell r="AB829" t="str">
            <v>ICB</v>
          </cell>
          <cell r="AC829" t="str">
            <v>ICB</v>
          </cell>
          <cell r="AE829" t="str">
            <v>211</v>
          </cell>
          <cell r="AG829" t="str">
            <v>0000138730</v>
          </cell>
        </row>
        <row r="830">
          <cell r="A830" t="str">
            <v>00662225</v>
          </cell>
          <cell r="B830" t="str">
            <v>9554261000</v>
          </cell>
          <cell r="C830" t="str">
            <v>ICB4TARGET0000000259</v>
          </cell>
          <cell r="D830">
            <v>2015</v>
          </cell>
          <cell r="E830">
            <v>2</v>
          </cell>
          <cell r="F830" t="str">
            <v>2015-02-28</v>
          </cell>
          <cell r="G830" t="str">
            <v>PRJ</v>
          </cell>
          <cell r="H830" t="str">
            <v>211</v>
          </cell>
          <cell r="I830" t="str">
            <v>211</v>
          </cell>
          <cell r="K830" t="str">
            <v>000001120</v>
          </cell>
          <cell r="L830" t="str">
            <v>4261000</v>
          </cell>
          <cell r="M830" t="str">
            <v>1113</v>
          </cell>
          <cell r="N830" t="str">
            <v>99920</v>
          </cell>
          <cell r="O830" t="str">
            <v>11404</v>
          </cell>
          <cell r="P830" t="str">
            <v>294</v>
          </cell>
          <cell r="Q830" t="str">
            <v>955</v>
          </cell>
          <cell r="R830" t="str">
            <v>INTERCO BILL W/O</v>
          </cell>
          <cell r="S830" t="str">
            <v>PRA</v>
          </cell>
          <cell r="U830" t="str">
            <v>2015-02-28</v>
          </cell>
          <cell r="V830">
            <v>148.47</v>
          </cell>
          <cell r="W830" t="str">
            <v>UTXECON201</v>
          </cell>
          <cell r="Y830" t="str">
            <v>LEGAL</v>
          </cell>
          <cell r="Z830" t="str">
            <v>DLO</v>
          </cell>
          <cell r="AB830" t="str">
            <v>ICB</v>
          </cell>
          <cell r="AC830" t="str">
            <v>ICB</v>
          </cell>
          <cell r="AE830" t="str">
            <v>211</v>
          </cell>
          <cell r="AG830" t="str">
            <v>0000115116</v>
          </cell>
        </row>
        <row r="831">
          <cell r="A831" t="str">
            <v>00672836</v>
          </cell>
          <cell r="B831" t="str">
            <v>9554261000</v>
          </cell>
          <cell r="C831" t="str">
            <v>ICB4TARGET0000000259</v>
          </cell>
          <cell r="D831">
            <v>2015</v>
          </cell>
          <cell r="E831">
            <v>4</v>
          </cell>
          <cell r="F831" t="str">
            <v>2015-04-30</v>
          </cell>
          <cell r="G831" t="str">
            <v>PRJ</v>
          </cell>
          <cell r="H831" t="str">
            <v>211</v>
          </cell>
          <cell r="I831" t="str">
            <v>211</v>
          </cell>
          <cell r="K831" t="str">
            <v>000001120</v>
          </cell>
          <cell r="L831" t="str">
            <v>4261000</v>
          </cell>
          <cell r="M831" t="str">
            <v>1113</v>
          </cell>
          <cell r="N831" t="str">
            <v>99920</v>
          </cell>
          <cell r="O831" t="str">
            <v>11404</v>
          </cell>
          <cell r="P831" t="str">
            <v>294</v>
          </cell>
          <cell r="Q831" t="str">
            <v>955</v>
          </cell>
          <cell r="R831" t="str">
            <v>INTERCO BILL W/O</v>
          </cell>
          <cell r="S831" t="str">
            <v>PRA</v>
          </cell>
          <cell r="U831" t="str">
            <v>2015-04-30</v>
          </cell>
          <cell r="V831">
            <v>237.78</v>
          </cell>
          <cell r="W831" t="str">
            <v>UTXECON201</v>
          </cell>
          <cell r="Y831" t="str">
            <v>LEGAL</v>
          </cell>
          <cell r="Z831" t="str">
            <v>DLO</v>
          </cell>
          <cell r="AB831" t="str">
            <v>ICB</v>
          </cell>
          <cell r="AC831" t="str">
            <v>ICB</v>
          </cell>
          <cell r="AE831" t="str">
            <v>211</v>
          </cell>
          <cell r="AG831" t="str">
            <v>0000138748</v>
          </cell>
        </row>
        <row r="832">
          <cell r="A832" t="str">
            <v>00664466</v>
          </cell>
          <cell r="B832" t="str">
            <v>9554261000</v>
          </cell>
          <cell r="C832" t="str">
            <v>ICB4TARGET0000000260</v>
          </cell>
          <cell r="D832">
            <v>2015</v>
          </cell>
          <cell r="E832">
            <v>2</v>
          </cell>
          <cell r="F832" t="str">
            <v>2015-02-28</v>
          </cell>
          <cell r="G832" t="str">
            <v>PRJ</v>
          </cell>
          <cell r="H832" t="str">
            <v>211</v>
          </cell>
          <cell r="I832" t="str">
            <v>211</v>
          </cell>
          <cell r="K832" t="str">
            <v>000001120</v>
          </cell>
          <cell r="L832" t="str">
            <v>4261000</v>
          </cell>
          <cell r="M832" t="str">
            <v>1113</v>
          </cell>
          <cell r="N832" t="str">
            <v>99920</v>
          </cell>
          <cell r="O832" t="str">
            <v>11404</v>
          </cell>
          <cell r="P832" t="str">
            <v>294</v>
          </cell>
          <cell r="Q832" t="str">
            <v>955</v>
          </cell>
          <cell r="R832" t="str">
            <v>INTERCO BILL W/O</v>
          </cell>
          <cell r="S832" t="str">
            <v>PRA</v>
          </cell>
          <cell r="U832" t="str">
            <v>2015-02-28</v>
          </cell>
          <cell r="V832">
            <v>148.47</v>
          </cell>
          <cell r="W832" t="str">
            <v>UTXECON201</v>
          </cell>
          <cell r="Y832" t="str">
            <v>LEGAL</v>
          </cell>
          <cell r="Z832" t="str">
            <v>DLO</v>
          </cell>
          <cell r="AB832" t="str">
            <v>ICB</v>
          </cell>
          <cell r="AC832" t="str">
            <v>ICB</v>
          </cell>
          <cell r="AE832" t="str">
            <v>211</v>
          </cell>
          <cell r="AG832" t="str">
            <v>0000115116</v>
          </cell>
        </row>
        <row r="833">
          <cell r="A833" t="str">
            <v>00672858</v>
          </cell>
          <cell r="B833" t="str">
            <v>9554261000</v>
          </cell>
          <cell r="C833" t="str">
            <v>ICB4TARGET0000000260</v>
          </cell>
          <cell r="D833">
            <v>2015</v>
          </cell>
          <cell r="E833">
            <v>4</v>
          </cell>
          <cell r="F833" t="str">
            <v>2015-04-30</v>
          </cell>
          <cell r="G833" t="str">
            <v>PRJ</v>
          </cell>
          <cell r="H833" t="str">
            <v>211</v>
          </cell>
          <cell r="I833" t="str">
            <v>211</v>
          </cell>
          <cell r="K833" t="str">
            <v>000001120</v>
          </cell>
          <cell r="L833" t="str">
            <v>4261000</v>
          </cell>
          <cell r="M833" t="str">
            <v>1113</v>
          </cell>
          <cell r="N833" t="str">
            <v>99920</v>
          </cell>
          <cell r="O833" t="str">
            <v>11404</v>
          </cell>
          <cell r="P833" t="str">
            <v>294</v>
          </cell>
          <cell r="Q833" t="str">
            <v>955</v>
          </cell>
          <cell r="R833" t="str">
            <v>INTERCO BILL W/O</v>
          </cell>
          <cell r="S833" t="str">
            <v>PRA</v>
          </cell>
          <cell r="U833" t="str">
            <v>2015-04-30</v>
          </cell>
          <cell r="V833">
            <v>208.05</v>
          </cell>
          <cell r="W833" t="str">
            <v>UTXECON201</v>
          </cell>
          <cell r="Y833" t="str">
            <v>LEGAL</v>
          </cell>
          <cell r="Z833" t="str">
            <v>DLO</v>
          </cell>
          <cell r="AB833" t="str">
            <v>ICB</v>
          </cell>
          <cell r="AC833" t="str">
            <v>ICB</v>
          </cell>
          <cell r="AE833" t="str">
            <v>211</v>
          </cell>
          <cell r="AG833" t="str">
            <v>0000142199</v>
          </cell>
        </row>
        <row r="834">
          <cell r="A834" t="str">
            <v>00663817</v>
          </cell>
          <cell r="B834" t="str">
            <v>9554261000</v>
          </cell>
          <cell r="C834" t="str">
            <v>ICB4TARGET0000000261</v>
          </cell>
          <cell r="D834">
            <v>2015</v>
          </cell>
          <cell r="E834">
            <v>2</v>
          </cell>
          <cell r="F834" t="str">
            <v>2015-02-28</v>
          </cell>
          <cell r="G834" t="str">
            <v>PRJ</v>
          </cell>
          <cell r="H834" t="str">
            <v>211</v>
          </cell>
          <cell r="I834" t="str">
            <v>211</v>
          </cell>
          <cell r="K834" t="str">
            <v>000001120</v>
          </cell>
          <cell r="L834" t="str">
            <v>4261000</v>
          </cell>
          <cell r="M834" t="str">
            <v>1113</v>
          </cell>
          <cell r="N834" t="str">
            <v>99920</v>
          </cell>
          <cell r="O834" t="str">
            <v>11404</v>
          </cell>
          <cell r="P834" t="str">
            <v>294</v>
          </cell>
          <cell r="Q834" t="str">
            <v>955</v>
          </cell>
          <cell r="R834" t="str">
            <v>INTERCO BILL W/O</v>
          </cell>
          <cell r="S834" t="str">
            <v>PRA</v>
          </cell>
          <cell r="U834" t="str">
            <v>2015-02-28</v>
          </cell>
          <cell r="V834">
            <v>593.87</v>
          </cell>
          <cell r="W834" t="str">
            <v>UTXECON201</v>
          </cell>
          <cell r="Y834" t="str">
            <v>LEGAL</v>
          </cell>
          <cell r="Z834" t="str">
            <v>DLO</v>
          </cell>
          <cell r="AB834" t="str">
            <v>ICB</v>
          </cell>
          <cell r="AC834" t="str">
            <v>ICB</v>
          </cell>
          <cell r="AE834" t="str">
            <v>211</v>
          </cell>
          <cell r="AG834" t="str">
            <v>0000120050</v>
          </cell>
        </row>
        <row r="835">
          <cell r="A835" t="str">
            <v>00670283</v>
          </cell>
          <cell r="B835" t="str">
            <v>9554261000</v>
          </cell>
          <cell r="C835" t="str">
            <v>ICB4TARGET0000000261</v>
          </cell>
          <cell r="D835">
            <v>2015</v>
          </cell>
          <cell r="E835">
            <v>4</v>
          </cell>
          <cell r="F835" t="str">
            <v>2015-04-30</v>
          </cell>
          <cell r="G835" t="str">
            <v>PRJ</v>
          </cell>
          <cell r="H835" t="str">
            <v>211</v>
          </cell>
          <cell r="I835" t="str">
            <v>211</v>
          </cell>
          <cell r="K835" t="str">
            <v>000001120</v>
          </cell>
          <cell r="L835" t="str">
            <v>4261000</v>
          </cell>
          <cell r="M835" t="str">
            <v>1113</v>
          </cell>
          <cell r="N835" t="str">
            <v>99920</v>
          </cell>
          <cell r="O835" t="str">
            <v>11404</v>
          </cell>
          <cell r="P835" t="str">
            <v>294</v>
          </cell>
          <cell r="Q835" t="str">
            <v>955</v>
          </cell>
          <cell r="R835" t="str">
            <v>INTERCO BILL W/O</v>
          </cell>
          <cell r="S835" t="str">
            <v>PRA</v>
          </cell>
          <cell r="U835" t="str">
            <v>2015-04-30</v>
          </cell>
          <cell r="V835">
            <v>148.61000000000001</v>
          </cell>
          <cell r="W835" t="str">
            <v>UTXECON201</v>
          </cell>
          <cell r="Y835" t="str">
            <v>LEGAL</v>
          </cell>
          <cell r="Z835" t="str">
            <v>DLO</v>
          </cell>
          <cell r="AB835" t="str">
            <v>ICB</v>
          </cell>
          <cell r="AC835" t="str">
            <v>ICB</v>
          </cell>
          <cell r="AE835" t="str">
            <v>211</v>
          </cell>
          <cell r="AG835" t="str">
            <v>0000146700</v>
          </cell>
        </row>
        <row r="836">
          <cell r="A836" t="str">
            <v>00663635</v>
          </cell>
          <cell r="B836" t="str">
            <v>9554261000</v>
          </cell>
          <cell r="C836" t="str">
            <v>ICB4TARGET0000000262</v>
          </cell>
          <cell r="D836">
            <v>2015</v>
          </cell>
          <cell r="E836">
            <v>2</v>
          </cell>
          <cell r="F836" t="str">
            <v>2015-02-28</v>
          </cell>
          <cell r="G836" t="str">
            <v>PRJ</v>
          </cell>
          <cell r="H836" t="str">
            <v>211</v>
          </cell>
          <cell r="I836" t="str">
            <v>211</v>
          </cell>
          <cell r="K836" t="str">
            <v>000001120</v>
          </cell>
          <cell r="L836" t="str">
            <v>4261000</v>
          </cell>
          <cell r="M836" t="str">
            <v>1113</v>
          </cell>
          <cell r="N836" t="str">
            <v>99920</v>
          </cell>
          <cell r="O836" t="str">
            <v>11404</v>
          </cell>
          <cell r="P836" t="str">
            <v>294</v>
          </cell>
          <cell r="Q836" t="str">
            <v>955</v>
          </cell>
          <cell r="R836" t="str">
            <v>INTERCO BILL W/O</v>
          </cell>
          <cell r="S836" t="str">
            <v>PRA</v>
          </cell>
          <cell r="U836" t="str">
            <v>2015-02-28</v>
          </cell>
          <cell r="V836">
            <v>59.39</v>
          </cell>
          <cell r="W836" t="str">
            <v>UTXECON201</v>
          </cell>
          <cell r="Y836" t="str">
            <v>LEGAL</v>
          </cell>
          <cell r="Z836" t="str">
            <v>DLO</v>
          </cell>
          <cell r="AB836" t="str">
            <v>ICB</v>
          </cell>
          <cell r="AC836" t="str">
            <v>ICB</v>
          </cell>
          <cell r="AE836" t="str">
            <v>211</v>
          </cell>
          <cell r="AG836" t="str">
            <v>0000120921</v>
          </cell>
        </row>
        <row r="837">
          <cell r="A837" t="str">
            <v>00673088</v>
          </cell>
          <cell r="B837" t="str">
            <v>9554261000</v>
          </cell>
          <cell r="C837" t="str">
            <v>ICB4TARGET0000000262</v>
          </cell>
          <cell r="D837">
            <v>2015</v>
          </cell>
          <cell r="E837">
            <v>4</v>
          </cell>
          <cell r="F837" t="str">
            <v>2015-04-30</v>
          </cell>
          <cell r="G837" t="str">
            <v>PRJ</v>
          </cell>
          <cell r="H837" t="str">
            <v>211</v>
          </cell>
          <cell r="I837" t="str">
            <v>211</v>
          </cell>
          <cell r="K837" t="str">
            <v>000001120</v>
          </cell>
          <cell r="L837" t="str">
            <v>4261000</v>
          </cell>
          <cell r="M837" t="str">
            <v>1113</v>
          </cell>
          <cell r="N837" t="str">
            <v>99920</v>
          </cell>
          <cell r="O837" t="str">
            <v>11404</v>
          </cell>
          <cell r="P837" t="str">
            <v>294</v>
          </cell>
          <cell r="Q837" t="str">
            <v>955</v>
          </cell>
          <cell r="R837" t="str">
            <v>INTERCO BILL W/O</v>
          </cell>
          <cell r="S837" t="str">
            <v>PRA</v>
          </cell>
          <cell r="U837" t="str">
            <v>2015-04-30</v>
          </cell>
          <cell r="V837">
            <v>594.44000000000005</v>
          </cell>
          <cell r="W837" t="str">
            <v>UTXECON201</v>
          </cell>
          <cell r="Y837" t="str">
            <v>LEGAL</v>
          </cell>
          <cell r="Z837" t="str">
            <v>DLO</v>
          </cell>
          <cell r="AB837" t="str">
            <v>ICB</v>
          </cell>
          <cell r="AC837" t="str">
            <v>ICB</v>
          </cell>
          <cell r="AE837" t="str">
            <v>211</v>
          </cell>
          <cell r="AG837" t="str">
            <v>0000148095</v>
          </cell>
        </row>
        <row r="838">
          <cell r="A838" t="str">
            <v>00662841</v>
          </cell>
          <cell r="B838" t="str">
            <v>9554261000</v>
          </cell>
          <cell r="C838" t="str">
            <v>ICB4TARGET0000000263</v>
          </cell>
          <cell r="D838">
            <v>2015</v>
          </cell>
          <cell r="E838">
            <v>2</v>
          </cell>
          <cell r="F838" t="str">
            <v>2015-02-28</v>
          </cell>
          <cell r="G838" t="str">
            <v>PRJ</v>
          </cell>
          <cell r="H838" t="str">
            <v>211</v>
          </cell>
          <cell r="I838" t="str">
            <v>211</v>
          </cell>
          <cell r="K838" t="str">
            <v>000001120</v>
          </cell>
          <cell r="L838" t="str">
            <v>4261000</v>
          </cell>
          <cell r="M838" t="str">
            <v>1113</v>
          </cell>
          <cell r="N838" t="str">
            <v>99920</v>
          </cell>
          <cell r="O838" t="str">
            <v>11404</v>
          </cell>
          <cell r="P838" t="str">
            <v>294</v>
          </cell>
          <cell r="Q838" t="str">
            <v>955</v>
          </cell>
          <cell r="R838" t="str">
            <v>INTERCO BILL W/O</v>
          </cell>
          <cell r="S838" t="str">
            <v>PRA</v>
          </cell>
          <cell r="U838" t="str">
            <v>2015-02-28</v>
          </cell>
          <cell r="V838">
            <v>593.87</v>
          </cell>
          <cell r="W838" t="str">
            <v>UTXECON201</v>
          </cell>
          <cell r="Y838" t="str">
            <v>LEGAL</v>
          </cell>
          <cell r="Z838" t="str">
            <v>DLO</v>
          </cell>
          <cell r="AB838" t="str">
            <v>ICB</v>
          </cell>
          <cell r="AC838" t="str">
            <v>ICB</v>
          </cell>
          <cell r="AE838" t="str">
            <v>211</v>
          </cell>
          <cell r="AG838" t="str">
            <v>0000121258</v>
          </cell>
        </row>
        <row r="839">
          <cell r="A839" t="str">
            <v>00672144</v>
          </cell>
          <cell r="B839" t="str">
            <v>9554261000</v>
          </cell>
          <cell r="C839" t="str">
            <v>ICB4TARGET0000000263</v>
          </cell>
          <cell r="D839">
            <v>2015</v>
          </cell>
          <cell r="E839">
            <v>4</v>
          </cell>
          <cell r="F839" t="str">
            <v>2015-04-30</v>
          </cell>
          <cell r="G839" t="str">
            <v>PRJ</v>
          </cell>
          <cell r="H839" t="str">
            <v>211</v>
          </cell>
          <cell r="I839" t="str">
            <v>211</v>
          </cell>
          <cell r="K839" t="str">
            <v>000001120</v>
          </cell>
          <cell r="L839" t="str">
            <v>4261000</v>
          </cell>
          <cell r="M839" t="str">
            <v>1113</v>
          </cell>
          <cell r="N839" t="str">
            <v>99920</v>
          </cell>
          <cell r="O839" t="str">
            <v>11404</v>
          </cell>
          <cell r="P839" t="str">
            <v>294</v>
          </cell>
          <cell r="Q839" t="str">
            <v>955</v>
          </cell>
          <cell r="R839" t="str">
            <v>INTERCO BILL W/O</v>
          </cell>
          <cell r="S839" t="str">
            <v>PRA</v>
          </cell>
          <cell r="U839" t="str">
            <v>2015-04-30</v>
          </cell>
          <cell r="V839">
            <v>5944.4</v>
          </cell>
          <cell r="W839" t="str">
            <v>UTXECON201</v>
          </cell>
          <cell r="Y839" t="str">
            <v>LEGAL</v>
          </cell>
          <cell r="Z839" t="str">
            <v>DLO</v>
          </cell>
          <cell r="AB839" t="str">
            <v>ICB</v>
          </cell>
          <cell r="AC839" t="str">
            <v>ICB</v>
          </cell>
          <cell r="AE839" t="str">
            <v>211</v>
          </cell>
          <cell r="AG839" t="str">
            <v>0000149751</v>
          </cell>
        </row>
        <row r="840">
          <cell r="A840" t="str">
            <v>00644411</v>
          </cell>
          <cell r="B840" t="str">
            <v>9554265002</v>
          </cell>
          <cell r="C840" t="str">
            <v>ICB4TARGET0000000264</v>
          </cell>
          <cell r="D840">
            <v>2014</v>
          </cell>
          <cell r="E840">
            <v>11</v>
          </cell>
          <cell r="F840" t="str">
            <v>2014-11-30</v>
          </cell>
          <cell r="G840" t="str">
            <v>PRJ</v>
          </cell>
          <cell r="H840" t="str">
            <v>211</v>
          </cell>
          <cell r="I840" t="str">
            <v>211</v>
          </cell>
          <cell r="K840" t="str">
            <v>TDOANDA</v>
          </cell>
          <cell r="L840" t="str">
            <v>4265002</v>
          </cell>
          <cell r="M840" t="str">
            <v>1113</v>
          </cell>
          <cell r="N840" t="str">
            <v>99920</v>
          </cell>
          <cell r="O840" t="str">
            <v>11404</v>
          </cell>
          <cell r="P840" t="str">
            <v>294</v>
          </cell>
          <cell r="Q840" t="str">
            <v>955</v>
          </cell>
          <cell r="R840" t="str">
            <v>INTERCO BILL W/O</v>
          </cell>
          <cell r="S840" t="str">
            <v>PRA</v>
          </cell>
          <cell r="U840" t="str">
            <v>2014-11-30</v>
          </cell>
          <cell r="V840">
            <v>166.28</v>
          </cell>
          <cell r="W840" t="str">
            <v>UTXE000501</v>
          </cell>
          <cell r="Y840" t="str">
            <v>TDOTH</v>
          </cell>
          <cell r="Z840" t="str">
            <v>DLO</v>
          </cell>
          <cell r="AB840" t="str">
            <v>ICB</v>
          </cell>
          <cell r="AC840" t="str">
            <v>ICB</v>
          </cell>
          <cell r="AE840" t="str">
            <v>211</v>
          </cell>
          <cell r="AG840" t="str">
            <v>0000247561</v>
          </cell>
        </row>
        <row r="841">
          <cell r="A841" t="str">
            <v>00663819</v>
          </cell>
          <cell r="B841" t="str">
            <v>9554261000</v>
          </cell>
          <cell r="C841" t="str">
            <v>ICB4TARGET0000000264</v>
          </cell>
          <cell r="D841">
            <v>2015</v>
          </cell>
          <cell r="E841">
            <v>2</v>
          </cell>
          <cell r="F841" t="str">
            <v>2015-02-28</v>
          </cell>
          <cell r="G841" t="str">
            <v>PRJ</v>
          </cell>
          <cell r="H841" t="str">
            <v>211</v>
          </cell>
          <cell r="I841" t="str">
            <v>211</v>
          </cell>
          <cell r="K841" t="str">
            <v>000001120</v>
          </cell>
          <cell r="L841" t="str">
            <v>4261000</v>
          </cell>
          <cell r="M841" t="str">
            <v>1113</v>
          </cell>
          <cell r="N841" t="str">
            <v>99920</v>
          </cell>
          <cell r="O841" t="str">
            <v>11404</v>
          </cell>
          <cell r="P841" t="str">
            <v>294</v>
          </cell>
          <cell r="Q841" t="str">
            <v>955</v>
          </cell>
          <cell r="R841" t="str">
            <v>INTERCO BILL W/O</v>
          </cell>
          <cell r="S841" t="str">
            <v>PRA</v>
          </cell>
          <cell r="U841" t="str">
            <v>2015-02-28</v>
          </cell>
          <cell r="V841">
            <v>1187.74</v>
          </cell>
          <cell r="W841" t="str">
            <v>UTXECON201</v>
          </cell>
          <cell r="Y841" t="str">
            <v>LEGAL</v>
          </cell>
          <cell r="Z841" t="str">
            <v>DLO</v>
          </cell>
          <cell r="AB841" t="str">
            <v>ICB</v>
          </cell>
          <cell r="AC841" t="str">
            <v>ICB</v>
          </cell>
          <cell r="AE841" t="str">
            <v>211</v>
          </cell>
          <cell r="AG841" t="str">
            <v>0000123563</v>
          </cell>
        </row>
        <row r="842">
          <cell r="A842" t="str">
            <v>00672831</v>
          </cell>
          <cell r="B842" t="str">
            <v>9554261000</v>
          </cell>
          <cell r="C842" t="str">
            <v>ICB4TARGET0000000264</v>
          </cell>
          <cell r="D842">
            <v>2015</v>
          </cell>
          <cell r="E842">
            <v>4</v>
          </cell>
          <cell r="F842" t="str">
            <v>2015-04-30</v>
          </cell>
          <cell r="G842" t="str">
            <v>PRJ</v>
          </cell>
          <cell r="H842" t="str">
            <v>211</v>
          </cell>
          <cell r="I842" t="str">
            <v>211</v>
          </cell>
          <cell r="K842" t="str">
            <v>000001120</v>
          </cell>
          <cell r="L842" t="str">
            <v>4261000</v>
          </cell>
          <cell r="M842" t="str">
            <v>1113</v>
          </cell>
          <cell r="N842" t="str">
            <v>99920</v>
          </cell>
          <cell r="O842" t="str">
            <v>11404</v>
          </cell>
          <cell r="P842" t="str">
            <v>294</v>
          </cell>
          <cell r="Q842" t="str">
            <v>955</v>
          </cell>
          <cell r="R842" t="str">
            <v>INTERCO BILL W/O</v>
          </cell>
          <cell r="S842" t="str">
            <v>PRA</v>
          </cell>
          <cell r="U842" t="str">
            <v>2015-04-30</v>
          </cell>
          <cell r="V842">
            <v>356.66</v>
          </cell>
          <cell r="W842" t="str">
            <v>UTXECON201</v>
          </cell>
          <cell r="Y842" t="str">
            <v>LEGAL</v>
          </cell>
          <cell r="Z842" t="str">
            <v>DLO</v>
          </cell>
          <cell r="AB842" t="str">
            <v>ICB</v>
          </cell>
          <cell r="AC842" t="str">
            <v>ICB</v>
          </cell>
          <cell r="AE842" t="str">
            <v>211</v>
          </cell>
          <cell r="AG842" t="str">
            <v>0000169645</v>
          </cell>
        </row>
        <row r="843">
          <cell r="A843" t="str">
            <v>00644412</v>
          </cell>
          <cell r="B843" t="str">
            <v>9554265002</v>
          </cell>
          <cell r="C843" t="str">
            <v>ICB4TARGET0000000265</v>
          </cell>
          <cell r="D843">
            <v>2014</v>
          </cell>
          <cell r="E843">
            <v>11</v>
          </cell>
          <cell r="F843" t="str">
            <v>2014-11-30</v>
          </cell>
          <cell r="G843" t="str">
            <v>PRJ</v>
          </cell>
          <cell r="H843" t="str">
            <v>211</v>
          </cell>
          <cell r="I843" t="str">
            <v>211</v>
          </cell>
          <cell r="K843" t="str">
            <v>TDOANDA</v>
          </cell>
          <cell r="L843" t="str">
            <v>4265002</v>
          </cell>
          <cell r="M843" t="str">
            <v>1113</v>
          </cell>
          <cell r="N843" t="str">
            <v>99920</v>
          </cell>
          <cell r="O843" t="str">
            <v>11404</v>
          </cell>
          <cell r="P843" t="str">
            <v>294</v>
          </cell>
          <cell r="Q843" t="str">
            <v>955</v>
          </cell>
          <cell r="R843" t="str">
            <v>INTERCO BILL W/O</v>
          </cell>
          <cell r="S843" t="str">
            <v>PRA</v>
          </cell>
          <cell r="U843" t="str">
            <v>2014-11-30</v>
          </cell>
          <cell r="V843">
            <v>1379.5</v>
          </cell>
          <cell r="W843" t="str">
            <v>UTXE000501</v>
          </cell>
          <cell r="Y843" t="str">
            <v>TDOTH</v>
          </cell>
          <cell r="Z843" t="str">
            <v>DLO</v>
          </cell>
          <cell r="AB843" t="str">
            <v>ICB</v>
          </cell>
          <cell r="AC843" t="str">
            <v>ICB</v>
          </cell>
          <cell r="AE843" t="str">
            <v>211</v>
          </cell>
          <cell r="AG843" t="str">
            <v>0000247561</v>
          </cell>
        </row>
        <row r="844">
          <cell r="A844" t="str">
            <v>00664464</v>
          </cell>
          <cell r="B844" t="str">
            <v>9554261000</v>
          </cell>
          <cell r="C844" t="str">
            <v>ICB4TARGET0000000265</v>
          </cell>
          <cell r="D844">
            <v>2015</v>
          </cell>
          <cell r="E844">
            <v>2</v>
          </cell>
          <cell r="F844" t="str">
            <v>2015-02-28</v>
          </cell>
          <cell r="G844" t="str">
            <v>PRJ</v>
          </cell>
          <cell r="H844" t="str">
            <v>211</v>
          </cell>
          <cell r="I844" t="str">
            <v>211</v>
          </cell>
          <cell r="K844" t="str">
            <v>000001120</v>
          </cell>
          <cell r="L844" t="str">
            <v>4261000</v>
          </cell>
          <cell r="M844" t="str">
            <v>1113</v>
          </cell>
          <cell r="N844" t="str">
            <v>99920</v>
          </cell>
          <cell r="O844" t="str">
            <v>11404</v>
          </cell>
          <cell r="P844" t="str">
            <v>294</v>
          </cell>
          <cell r="Q844" t="str">
            <v>955</v>
          </cell>
          <cell r="R844" t="str">
            <v>INTERCO BILL W/O</v>
          </cell>
          <cell r="S844" t="str">
            <v>PRA</v>
          </cell>
          <cell r="U844" t="str">
            <v>2015-02-28</v>
          </cell>
          <cell r="V844">
            <v>1247.1300000000001</v>
          </cell>
          <cell r="W844" t="str">
            <v>UTXECON201</v>
          </cell>
          <cell r="Y844" t="str">
            <v>LEGAL</v>
          </cell>
          <cell r="Z844" t="str">
            <v>DLO</v>
          </cell>
          <cell r="AB844" t="str">
            <v>ICB</v>
          </cell>
          <cell r="AC844" t="str">
            <v>ICB</v>
          </cell>
          <cell r="AE844" t="str">
            <v>211</v>
          </cell>
          <cell r="AG844" t="str">
            <v>0000123783</v>
          </cell>
        </row>
        <row r="845">
          <cell r="A845" t="str">
            <v>00674153</v>
          </cell>
          <cell r="B845" t="str">
            <v>9554261000</v>
          </cell>
          <cell r="C845" t="str">
            <v>ICB4TARGET0000000265</v>
          </cell>
          <cell r="D845">
            <v>2015</v>
          </cell>
          <cell r="E845">
            <v>4</v>
          </cell>
          <cell r="F845" t="str">
            <v>2015-04-30</v>
          </cell>
          <cell r="G845" t="str">
            <v>PRJ</v>
          </cell>
          <cell r="H845" t="str">
            <v>211</v>
          </cell>
          <cell r="I845" t="str">
            <v>211</v>
          </cell>
          <cell r="K845" t="str">
            <v>000001120</v>
          </cell>
          <cell r="L845" t="str">
            <v>4261000</v>
          </cell>
          <cell r="M845" t="str">
            <v>1113</v>
          </cell>
          <cell r="N845" t="str">
            <v>99920</v>
          </cell>
          <cell r="O845" t="str">
            <v>11404</v>
          </cell>
          <cell r="P845" t="str">
            <v>294</v>
          </cell>
          <cell r="Q845" t="str">
            <v>955</v>
          </cell>
          <cell r="R845" t="str">
            <v>INTERCO BILL W/O</v>
          </cell>
          <cell r="S845" t="str">
            <v>PRA</v>
          </cell>
          <cell r="U845" t="str">
            <v>2015-04-30</v>
          </cell>
          <cell r="V845">
            <v>475.55</v>
          </cell>
          <cell r="W845" t="str">
            <v>UTXECON201</v>
          </cell>
          <cell r="Y845" t="str">
            <v>LEGAL</v>
          </cell>
          <cell r="Z845" t="str">
            <v>DLO</v>
          </cell>
          <cell r="AB845" t="str">
            <v>ICB</v>
          </cell>
          <cell r="AC845" t="str">
            <v>ICB</v>
          </cell>
          <cell r="AE845" t="str">
            <v>211</v>
          </cell>
          <cell r="AG845" t="str">
            <v>0000173608</v>
          </cell>
        </row>
        <row r="846">
          <cell r="A846" t="str">
            <v>00662226</v>
          </cell>
          <cell r="B846" t="str">
            <v>9554261000</v>
          </cell>
          <cell r="C846" t="str">
            <v>ICB4TARGET0000000266</v>
          </cell>
          <cell r="D846">
            <v>2015</v>
          </cell>
          <cell r="E846">
            <v>2</v>
          </cell>
          <cell r="F846" t="str">
            <v>2015-02-28</v>
          </cell>
          <cell r="G846" t="str">
            <v>PRJ</v>
          </cell>
          <cell r="H846" t="str">
            <v>211</v>
          </cell>
          <cell r="I846" t="str">
            <v>211</v>
          </cell>
          <cell r="K846" t="str">
            <v>000001120</v>
          </cell>
          <cell r="L846" t="str">
            <v>4261000</v>
          </cell>
          <cell r="M846" t="str">
            <v>1113</v>
          </cell>
          <cell r="N846" t="str">
            <v>99920</v>
          </cell>
          <cell r="O846" t="str">
            <v>11404</v>
          </cell>
          <cell r="P846" t="str">
            <v>294</v>
          </cell>
          <cell r="Q846" t="str">
            <v>955</v>
          </cell>
          <cell r="R846" t="str">
            <v>INTERCO BILL W/O</v>
          </cell>
          <cell r="S846" t="str">
            <v>PRA</v>
          </cell>
          <cell r="U846" t="str">
            <v>2015-02-28</v>
          </cell>
          <cell r="V846">
            <v>296.94</v>
          </cell>
          <cell r="W846" t="str">
            <v>UTXECON201</v>
          </cell>
          <cell r="Y846" t="str">
            <v>LEGAL</v>
          </cell>
          <cell r="Z846" t="str">
            <v>DLO</v>
          </cell>
          <cell r="AB846" t="str">
            <v>ICB</v>
          </cell>
          <cell r="AC846" t="str">
            <v>ICB</v>
          </cell>
          <cell r="AE846" t="str">
            <v>211</v>
          </cell>
          <cell r="AG846" t="str">
            <v>0000126446</v>
          </cell>
        </row>
        <row r="847">
          <cell r="A847" t="str">
            <v>00673086</v>
          </cell>
          <cell r="B847" t="str">
            <v>9554261000</v>
          </cell>
          <cell r="C847" t="str">
            <v>ICB4TARGET0000000266</v>
          </cell>
          <cell r="D847">
            <v>2015</v>
          </cell>
          <cell r="E847">
            <v>4</v>
          </cell>
          <cell r="F847" t="str">
            <v>2015-04-30</v>
          </cell>
          <cell r="G847" t="str">
            <v>PRJ</v>
          </cell>
          <cell r="H847" t="str">
            <v>211</v>
          </cell>
          <cell r="I847" t="str">
            <v>211</v>
          </cell>
          <cell r="K847" t="str">
            <v>000001120</v>
          </cell>
          <cell r="L847" t="str">
            <v>4261000</v>
          </cell>
          <cell r="M847" t="str">
            <v>1113</v>
          </cell>
          <cell r="N847" t="str">
            <v>99920</v>
          </cell>
          <cell r="O847" t="str">
            <v>11404</v>
          </cell>
          <cell r="P847" t="str">
            <v>294</v>
          </cell>
          <cell r="Q847" t="str">
            <v>955</v>
          </cell>
          <cell r="R847" t="str">
            <v>INTERCO BILL W/O</v>
          </cell>
          <cell r="S847" t="str">
            <v>PRA</v>
          </cell>
          <cell r="U847" t="str">
            <v>2015-04-30</v>
          </cell>
          <cell r="V847">
            <v>1188.8800000000001</v>
          </cell>
          <cell r="W847" t="str">
            <v>UTXECON201</v>
          </cell>
          <cell r="Y847" t="str">
            <v>LEGAL</v>
          </cell>
          <cell r="Z847" t="str">
            <v>DLO</v>
          </cell>
          <cell r="AB847" t="str">
            <v>ICB</v>
          </cell>
          <cell r="AC847" t="str">
            <v>ICB</v>
          </cell>
          <cell r="AE847" t="str">
            <v>211</v>
          </cell>
          <cell r="AG847" t="str">
            <v>0000183861</v>
          </cell>
        </row>
        <row r="848">
          <cell r="A848" t="str">
            <v>00662612</v>
          </cell>
          <cell r="B848" t="str">
            <v>9554261000</v>
          </cell>
          <cell r="C848" t="str">
            <v>ICB4TARGET0000000267</v>
          </cell>
          <cell r="D848">
            <v>2015</v>
          </cell>
          <cell r="E848">
            <v>2</v>
          </cell>
          <cell r="F848" t="str">
            <v>2015-02-28</v>
          </cell>
          <cell r="G848" t="str">
            <v>PRJ</v>
          </cell>
          <cell r="H848" t="str">
            <v>211</v>
          </cell>
          <cell r="I848" t="str">
            <v>211</v>
          </cell>
          <cell r="K848" t="str">
            <v>000001120</v>
          </cell>
          <cell r="L848" t="str">
            <v>4261000</v>
          </cell>
          <cell r="M848" t="str">
            <v>1113</v>
          </cell>
          <cell r="N848" t="str">
            <v>99920</v>
          </cell>
          <cell r="O848" t="str">
            <v>11404</v>
          </cell>
          <cell r="P848" t="str">
            <v>294</v>
          </cell>
          <cell r="Q848" t="str">
            <v>955</v>
          </cell>
          <cell r="R848" t="str">
            <v>INTERCO BILL W/O</v>
          </cell>
          <cell r="S848" t="str">
            <v>PRA</v>
          </cell>
          <cell r="U848" t="str">
            <v>2015-02-28</v>
          </cell>
          <cell r="V848">
            <v>296.94</v>
          </cell>
          <cell r="W848" t="str">
            <v>UTXECON201</v>
          </cell>
          <cell r="Y848" t="str">
            <v>LEGAL</v>
          </cell>
          <cell r="Z848" t="str">
            <v>DLO</v>
          </cell>
          <cell r="AB848" t="str">
            <v>ICB</v>
          </cell>
          <cell r="AC848" t="str">
            <v>ICB</v>
          </cell>
          <cell r="AE848" t="str">
            <v>211</v>
          </cell>
          <cell r="AG848" t="str">
            <v>0000130711</v>
          </cell>
        </row>
        <row r="849">
          <cell r="A849" t="str">
            <v>00670277</v>
          </cell>
          <cell r="B849" t="str">
            <v>9554261000</v>
          </cell>
          <cell r="C849" t="str">
            <v>ICB4TARGET0000000267</v>
          </cell>
          <cell r="D849">
            <v>2015</v>
          </cell>
          <cell r="E849">
            <v>4</v>
          </cell>
          <cell r="F849" t="str">
            <v>2015-04-30</v>
          </cell>
          <cell r="G849" t="str">
            <v>PRJ</v>
          </cell>
          <cell r="H849" t="str">
            <v>211</v>
          </cell>
          <cell r="I849" t="str">
            <v>211</v>
          </cell>
          <cell r="K849" t="str">
            <v>000001120</v>
          </cell>
          <cell r="L849" t="str">
            <v>4261000</v>
          </cell>
          <cell r="M849" t="str">
            <v>1113</v>
          </cell>
          <cell r="N849" t="str">
            <v>99920</v>
          </cell>
          <cell r="O849" t="str">
            <v>11404</v>
          </cell>
          <cell r="P849" t="str">
            <v>294</v>
          </cell>
          <cell r="Q849" t="str">
            <v>955</v>
          </cell>
          <cell r="R849" t="str">
            <v>INTERCO BILL W/O</v>
          </cell>
          <cell r="S849" t="str">
            <v>PRA</v>
          </cell>
          <cell r="U849" t="str">
            <v>2015-04-30</v>
          </cell>
          <cell r="V849">
            <v>297.22000000000003</v>
          </cell>
          <cell r="W849" t="str">
            <v>UTXECON201</v>
          </cell>
          <cell r="Y849" t="str">
            <v>LEGAL</v>
          </cell>
          <cell r="Z849" t="str">
            <v>DLO</v>
          </cell>
          <cell r="AB849" t="str">
            <v>ICB</v>
          </cell>
          <cell r="AC849" t="str">
            <v>ICB</v>
          </cell>
          <cell r="AE849" t="str">
            <v>211</v>
          </cell>
          <cell r="AG849" t="str">
            <v>0000209285</v>
          </cell>
        </row>
        <row r="850">
          <cell r="A850" t="str">
            <v>00663611</v>
          </cell>
          <cell r="B850" t="str">
            <v>9554261000</v>
          </cell>
          <cell r="C850" t="str">
            <v>ICB4TARGET0000000268</v>
          </cell>
          <cell r="D850">
            <v>2015</v>
          </cell>
          <cell r="E850">
            <v>2</v>
          </cell>
          <cell r="F850" t="str">
            <v>2015-02-28</v>
          </cell>
          <cell r="G850" t="str">
            <v>PRJ</v>
          </cell>
          <cell r="H850" t="str">
            <v>211</v>
          </cell>
          <cell r="I850" t="str">
            <v>211</v>
          </cell>
          <cell r="K850" t="str">
            <v>000001120</v>
          </cell>
          <cell r="L850" t="str">
            <v>4261000</v>
          </cell>
          <cell r="M850" t="str">
            <v>1113</v>
          </cell>
          <cell r="N850" t="str">
            <v>99920</v>
          </cell>
          <cell r="O850" t="str">
            <v>11404</v>
          </cell>
          <cell r="P850" t="str">
            <v>294</v>
          </cell>
          <cell r="Q850" t="str">
            <v>955</v>
          </cell>
          <cell r="R850" t="str">
            <v>INTERCO BILL W/O</v>
          </cell>
          <cell r="S850" t="str">
            <v>PRA</v>
          </cell>
          <cell r="U850" t="str">
            <v>2015-02-28</v>
          </cell>
          <cell r="V850">
            <v>593.87</v>
          </cell>
          <cell r="W850" t="str">
            <v>UTXECON201</v>
          </cell>
          <cell r="Y850" t="str">
            <v>LEGAL</v>
          </cell>
          <cell r="Z850" t="str">
            <v>DLO</v>
          </cell>
          <cell r="AB850" t="str">
            <v>ICB</v>
          </cell>
          <cell r="AC850" t="str">
            <v>ICB</v>
          </cell>
          <cell r="AE850" t="str">
            <v>211</v>
          </cell>
          <cell r="AG850" t="str">
            <v>0000133061</v>
          </cell>
        </row>
        <row r="851">
          <cell r="A851" t="str">
            <v>00670284</v>
          </cell>
          <cell r="B851" t="str">
            <v>9554261000</v>
          </cell>
          <cell r="C851" t="str">
            <v>ICB4TARGET0000000268</v>
          </cell>
          <cell r="D851">
            <v>2015</v>
          </cell>
          <cell r="E851">
            <v>4</v>
          </cell>
          <cell r="F851" t="str">
            <v>2015-04-30</v>
          </cell>
          <cell r="G851" t="str">
            <v>PRJ</v>
          </cell>
          <cell r="H851" t="str">
            <v>211</v>
          </cell>
          <cell r="I851" t="str">
            <v>211</v>
          </cell>
          <cell r="K851" t="str">
            <v>000001120</v>
          </cell>
          <cell r="L851" t="str">
            <v>4261000</v>
          </cell>
          <cell r="M851" t="str">
            <v>1113</v>
          </cell>
          <cell r="N851" t="str">
            <v>99920</v>
          </cell>
          <cell r="O851" t="str">
            <v>11404</v>
          </cell>
          <cell r="P851" t="str">
            <v>294</v>
          </cell>
          <cell r="Q851" t="str">
            <v>955</v>
          </cell>
          <cell r="R851" t="str">
            <v>INTERCO BILL W/O</v>
          </cell>
          <cell r="S851" t="str">
            <v>PRA</v>
          </cell>
          <cell r="U851" t="str">
            <v>2015-04-30</v>
          </cell>
          <cell r="V851">
            <v>2972.2</v>
          </cell>
          <cell r="W851" t="str">
            <v>UTXECON201</v>
          </cell>
          <cell r="Y851" t="str">
            <v>LEGAL</v>
          </cell>
          <cell r="Z851" t="str">
            <v>DLO</v>
          </cell>
          <cell r="AB851" t="str">
            <v>ICB</v>
          </cell>
          <cell r="AC851" t="str">
            <v>ICB</v>
          </cell>
          <cell r="AE851" t="str">
            <v>211</v>
          </cell>
          <cell r="AG851" t="str">
            <v>0000216374</v>
          </cell>
        </row>
        <row r="852">
          <cell r="A852" t="str">
            <v>00662224</v>
          </cell>
          <cell r="B852" t="str">
            <v>9554261000</v>
          </cell>
          <cell r="C852" t="str">
            <v>ICB4TARGET0000000269</v>
          </cell>
          <cell r="D852">
            <v>2015</v>
          </cell>
          <cell r="E852">
            <v>2</v>
          </cell>
          <cell r="F852" t="str">
            <v>2015-02-28</v>
          </cell>
          <cell r="G852" t="str">
            <v>PRJ</v>
          </cell>
          <cell r="H852" t="str">
            <v>211</v>
          </cell>
          <cell r="I852" t="str">
            <v>211</v>
          </cell>
          <cell r="K852" t="str">
            <v>000001120</v>
          </cell>
          <cell r="L852" t="str">
            <v>4261000</v>
          </cell>
          <cell r="M852" t="str">
            <v>1113</v>
          </cell>
          <cell r="N852" t="str">
            <v>99920</v>
          </cell>
          <cell r="O852" t="str">
            <v>11404</v>
          </cell>
          <cell r="P852" t="str">
            <v>294</v>
          </cell>
          <cell r="Q852" t="str">
            <v>955</v>
          </cell>
          <cell r="R852" t="str">
            <v>INTERCO BILL W/O</v>
          </cell>
          <cell r="S852" t="str">
            <v>PRA</v>
          </cell>
          <cell r="U852" t="str">
            <v>2015-02-28</v>
          </cell>
          <cell r="V852">
            <v>178.16</v>
          </cell>
          <cell r="W852" t="str">
            <v>UTXECON201</v>
          </cell>
          <cell r="Y852" t="str">
            <v>LEGAL</v>
          </cell>
          <cell r="Z852" t="str">
            <v>DLO</v>
          </cell>
          <cell r="AB852" t="str">
            <v>ICB</v>
          </cell>
          <cell r="AC852" t="str">
            <v>ICB</v>
          </cell>
          <cell r="AE852" t="str">
            <v>211</v>
          </cell>
          <cell r="AG852" t="str">
            <v>0000133873</v>
          </cell>
        </row>
        <row r="853">
          <cell r="A853" t="str">
            <v>00673083</v>
          </cell>
          <cell r="B853" t="str">
            <v>9554261000</v>
          </cell>
          <cell r="C853" t="str">
            <v>ICB4TARGET0000000269</v>
          </cell>
          <cell r="D853">
            <v>2015</v>
          </cell>
          <cell r="E853">
            <v>4</v>
          </cell>
          <cell r="F853" t="str">
            <v>2015-04-30</v>
          </cell>
          <cell r="G853" t="str">
            <v>PRJ</v>
          </cell>
          <cell r="H853" t="str">
            <v>211</v>
          </cell>
          <cell r="I853" t="str">
            <v>211</v>
          </cell>
          <cell r="K853" t="str">
            <v>000001120</v>
          </cell>
          <cell r="L853" t="str">
            <v>4261000</v>
          </cell>
          <cell r="M853" t="str">
            <v>1113</v>
          </cell>
          <cell r="N853" t="str">
            <v>99920</v>
          </cell>
          <cell r="O853" t="str">
            <v>11404</v>
          </cell>
          <cell r="P853" t="str">
            <v>294</v>
          </cell>
          <cell r="Q853" t="str">
            <v>955</v>
          </cell>
          <cell r="R853" t="str">
            <v>INTERCO BILL W/O</v>
          </cell>
          <cell r="S853" t="str">
            <v>PRA</v>
          </cell>
          <cell r="U853" t="str">
            <v>2015-04-30</v>
          </cell>
          <cell r="V853">
            <v>297.22000000000003</v>
          </cell>
          <cell r="W853" t="str">
            <v>UTXECON201</v>
          </cell>
          <cell r="Y853" t="str">
            <v>LEGAL</v>
          </cell>
          <cell r="Z853" t="str">
            <v>DLO</v>
          </cell>
          <cell r="AB853" t="str">
            <v>ICB</v>
          </cell>
          <cell r="AC853" t="str">
            <v>ICB</v>
          </cell>
          <cell r="AE853" t="str">
            <v>211</v>
          </cell>
          <cell r="AG853" t="str">
            <v>0000241614</v>
          </cell>
        </row>
        <row r="854">
          <cell r="A854" t="str">
            <v>00663069</v>
          </cell>
          <cell r="B854" t="str">
            <v>9554261000</v>
          </cell>
          <cell r="C854" t="str">
            <v>ICB4TARGET0000000270</v>
          </cell>
          <cell r="D854">
            <v>2015</v>
          </cell>
          <cell r="E854">
            <v>2</v>
          </cell>
          <cell r="F854" t="str">
            <v>2015-02-28</v>
          </cell>
          <cell r="G854" t="str">
            <v>PRJ</v>
          </cell>
          <cell r="H854" t="str">
            <v>211</v>
          </cell>
          <cell r="I854" t="str">
            <v>211</v>
          </cell>
          <cell r="K854" t="str">
            <v>000001120</v>
          </cell>
          <cell r="L854" t="str">
            <v>4261000</v>
          </cell>
          <cell r="M854" t="str">
            <v>1113</v>
          </cell>
          <cell r="N854" t="str">
            <v>99920</v>
          </cell>
          <cell r="O854" t="str">
            <v>11404</v>
          </cell>
          <cell r="P854" t="str">
            <v>294</v>
          </cell>
          <cell r="Q854" t="str">
            <v>955</v>
          </cell>
          <cell r="R854" t="str">
            <v>INTERCO BILL W/O</v>
          </cell>
          <cell r="S854" t="str">
            <v>PRA</v>
          </cell>
          <cell r="U854" t="str">
            <v>2015-02-28</v>
          </cell>
          <cell r="V854">
            <v>2969.35</v>
          </cell>
          <cell r="W854" t="str">
            <v>UTXECON201</v>
          </cell>
          <cell r="Y854" t="str">
            <v>LEGAL</v>
          </cell>
          <cell r="Z854" t="str">
            <v>DLO</v>
          </cell>
          <cell r="AB854" t="str">
            <v>ICB</v>
          </cell>
          <cell r="AC854" t="str">
            <v>ICB</v>
          </cell>
          <cell r="AE854" t="str">
            <v>211</v>
          </cell>
          <cell r="AG854" t="str">
            <v>0000135160</v>
          </cell>
        </row>
        <row r="855">
          <cell r="A855" t="str">
            <v>00674152</v>
          </cell>
          <cell r="B855" t="str">
            <v>9554261000</v>
          </cell>
          <cell r="C855" t="str">
            <v>ICB4TARGET0000000270</v>
          </cell>
          <cell r="D855">
            <v>2015</v>
          </cell>
          <cell r="E855">
            <v>4</v>
          </cell>
          <cell r="F855" t="str">
            <v>2015-04-30</v>
          </cell>
          <cell r="G855" t="str">
            <v>PRJ</v>
          </cell>
          <cell r="H855" t="str">
            <v>211</v>
          </cell>
          <cell r="I855" t="str">
            <v>211</v>
          </cell>
          <cell r="K855" t="str">
            <v>000001120</v>
          </cell>
          <cell r="L855" t="str">
            <v>4261000</v>
          </cell>
          <cell r="M855" t="str">
            <v>1113</v>
          </cell>
          <cell r="N855" t="str">
            <v>99920</v>
          </cell>
          <cell r="O855" t="str">
            <v>11404</v>
          </cell>
          <cell r="P855" t="str">
            <v>294</v>
          </cell>
          <cell r="Q855" t="str">
            <v>955</v>
          </cell>
          <cell r="R855" t="str">
            <v>INTERCO BILL W/O</v>
          </cell>
          <cell r="S855" t="str">
            <v>PRA</v>
          </cell>
          <cell r="U855" t="str">
            <v>2015-04-30</v>
          </cell>
          <cell r="V855">
            <v>8916.6</v>
          </cell>
          <cell r="W855" t="str">
            <v>UTXECON201</v>
          </cell>
          <cell r="Y855" t="str">
            <v>LEGAL</v>
          </cell>
          <cell r="Z855" t="str">
            <v>DLO</v>
          </cell>
          <cell r="AB855" t="str">
            <v>ICB</v>
          </cell>
          <cell r="AC855" t="str">
            <v>ICB</v>
          </cell>
          <cell r="AE855" t="str">
            <v>211</v>
          </cell>
          <cell r="AG855" t="str">
            <v>0000266031</v>
          </cell>
        </row>
        <row r="856">
          <cell r="A856" t="str">
            <v>00661022</v>
          </cell>
          <cell r="B856" t="str">
            <v>9554261000</v>
          </cell>
          <cell r="C856" t="str">
            <v>ICB4TARGET0000000271</v>
          </cell>
          <cell r="D856">
            <v>2015</v>
          </cell>
          <cell r="E856">
            <v>2</v>
          </cell>
          <cell r="F856" t="str">
            <v>2015-02-28</v>
          </cell>
          <cell r="G856" t="str">
            <v>PRJ</v>
          </cell>
          <cell r="H856" t="str">
            <v>211</v>
          </cell>
          <cell r="I856" t="str">
            <v>211</v>
          </cell>
          <cell r="K856" t="str">
            <v>000001120</v>
          </cell>
          <cell r="L856" t="str">
            <v>4261000</v>
          </cell>
          <cell r="M856" t="str">
            <v>1113</v>
          </cell>
          <cell r="N856" t="str">
            <v>99920</v>
          </cell>
          <cell r="O856" t="str">
            <v>11404</v>
          </cell>
          <cell r="P856" t="str">
            <v>294</v>
          </cell>
          <cell r="Q856" t="str">
            <v>955</v>
          </cell>
          <cell r="R856" t="str">
            <v>INTERCO BILL W/O</v>
          </cell>
          <cell r="S856" t="str">
            <v>PRA</v>
          </cell>
          <cell r="U856" t="str">
            <v>2015-02-28</v>
          </cell>
          <cell r="V856">
            <v>237.55</v>
          </cell>
          <cell r="W856" t="str">
            <v>UTXECON201</v>
          </cell>
          <cell r="Y856" t="str">
            <v>LEGAL</v>
          </cell>
          <cell r="Z856" t="str">
            <v>DLO</v>
          </cell>
          <cell r="AB856" t="str">
            <v>ICB</v>
          </cell>
          <cell r="AC856" t="str">
            <v>ICB</v>
          </cell>
          <cell r="AE856" t="str">
            <v>211</v>
          </cell>
          <cell r="AG856" t="str">
            <v>0000135610</v>
          </cell>
        </row>
        <row r="857">
          <cell r="A857" t="str">
            <v>00670279</v>
          </cell>
          <cell r="B857" t="str">
            <v>9554261000</v>
          </cell>
          <cell r="C857" t="str">
            <v>ICB4TARGET0000000271</v>
          </cell>
          <cell r="D857">
            <v>2015</v>
          </cell>
          <cell r="E857">
            <v>4</v>
          </cell>
          <cell r="F857" t="str">
            <v>2015-04-30</v>
          </cell>
          <cell r="G857" t="str">
            <v>PRJ</v>
          </cell>
          <cell r="H857" t="str">
            <v>211</v>
          </cell>
          <cell r="I857" t="str">
            <v>211</v>
          </cell>
          <cell r="K857" t="str">
            <v>000001120</v>
          </cell>
          <cell r="L857" t="str">
            <v>4261000</v>
          </cell>
          <cell r="M857" t="str">
            <v>1113</v>
          </cell>
          <cell r="N857" t="str">
            <v>99920</v>
          </cell>
          <cell r="O857" t="str">
            <v>11404</v>
          </cell>
          <cell r="P857" t="str">
            <v>294</v>
          </cell>
          <cell r="Q857" t="str">
            <v>955</v>
          </cell>
          <cell r="R857" t="str">
            <v>INTERCO BILL W/O</v>
          </cell>
          <cell r="S857" t="str">
            <v>PRA</v>
          </cell>
          <cell r="U857" t="str">
            <v>2015-04-30</v>
          </cell>
          <cell r="V857">
            <v>297.22000000000003</v>
          </cell>
          <cell r="W857" t="str">
            <v>UTXECON201</v>
          </cell>
          <cell r="Y857" t="str">
            <v>LEGAL</v>
          </cell>
          <cell r="Z857" t="str">
            <v>DLO</v>
          </cell>
          <cell r="AB857" t="str">
            <v>ICB</v>
          </cell>
          <cell r="AC857" t="str">
            <v>ICB</v>
          </cell>
          <cell r="AE857" t="str">
            <v>211</v>
          </cell>
          <cell r="AG857" t="str">
            <v>0000267130</v>
          </cell>
        </row>
        <row r="858">
          <cell r="A858" t="str">
            <v>00669977</v>
          </cell>
          <cell r="B858" t="str">
            <v>5104261000</v>
          </cell>
          <cell r="C858" t="str">
            <v>ICB4TARGET0000000271</v>
          </cell>
          <cell r="D858">
            <v>2015</v>
          </cell>
          <cell r="E858">
            <v>3</v>
          </cell>
          <cell r="F858" t="str">
            <v>2015-03-31</v>
          </cell>
          <cell r="G858" t="str">
            <v>PRJ</v>
          </cell>
          <cell r="H858" t="str">
            <v>211</v>
          </cell>
          <cell r="I858" t="str">
            <v>211</v>
          </cell>
          <cell r="K858" t="str">
            <v>000001120</v>
          </cell>
          <cell r="L858" t="str">
            <v>4261000</v>
          </cell>
          <cell r="M858" t="str">
            <v>1113</v>
          </cell>
          <cell r="N858" t="str">
            <v>99920</v>
          </cell>
          <cell r="O858" t="str">
            <v>13123</v>
          </cell>
          <cell r="P858" t="str">
            <v>294</v>
          </cell>
          <cell r="Q858" t="str">
            <v>510</v>
          </cell>
          <cell r="R858" t="str">
            <v>INTERCO BILL W/O</v>
          </cell>
          <cell r="S858" t="str">
            <v>PRA</v>
          </cell>
          <cell r="U858" t="str">
            <v>2015-03-31</v>
          </cell>
          <cell r="V858">
            <v>17.82</v>
          </cell>
          <cell r="W858" t="str">
            <v>UTXECON201</v>
          </cell>
          <cell r="Y858" t="str">
            <v>LEGAL</v>
          </cell>
          <cell r="Z858" t="str">
            <v>DLO</v>
          </cell>
          <cell r="AB858" t="str">
            <v>ICB</v>
          </cell>
          <cell r="AC858" t="str">
            <v>ICB</v>
          </cell>
          <cell r="AE858" t="str">
            <v>211</v>
          </cell>
          <cell r="AG858" t="str">
            <v>0000146747</v>
          </cell>
        </row>
        <row r="859">
          <cell r="A859" t="str">
            <v>00648201</v>
          </cell>
          <cell r="B859" t="str">
            <v>9554265004</v>
          </cell>
          <cell r="C859" t="str">
            <v>ICB4TARGET0000000272</v>
          </cell>
          <cell r="D859">
            <v>2014</v>
          </cell>
          <cell r="E859">
            <v>11</v>
          </cell>
          <cell r="F859" t="str">
            <v>2014-11-30</v>
          </cell>
          <cell r="G859" t="str">
            <v>PRJ</v>
          </cell>
          <cell r="H859" t="str">
            <v>211</v>
          </cell>
          <cell r="I859" t="str">
            <v>211</v>
          </cell>
          <cell r="K859" t="str">
            <v>000001120</v>
          </cell>
          <cell r="L859" t="str">
            <v>4265004</v>
          </cell>
          <cell r="M859" t="str">
            <v>1585</v>
          </cell>
          <cell r="N859" t="str">
            <v>99920</v>
          </cell>
          <cell r="O859" t="str">
            <v>11404</v>
          </cell>
          <cell r="P859" t="str">
            <v>294</v>
          </cell>
          <cell r="Q859" t="str">
            <v>955</v>
          </cell>
          <cell r="R859" t="str">
            <v>INTERCO BILL W/O</v>
          </cell>
          <cell r="S859" t="str">
            <v>PRA</v>
          </cell>
          <cell r="U859" t="str">
            <v>2014-11-30</v>
          </cell>
          <cell r="V859">
            <v>472.16</v>
          </cell>
          <cell r="W859" t="str">
            <v>UTXECON101</v>
          </cell>
          <cell r="Y859" t="str">
            <v>LEGAL</v>
          </cell>
          <cell r="Z859" t="str">
            <v>DLO</v>
          </cell>
          <cell r="AB859" t="str">
            <v>ICB</v>
          </cell>
          <cell r="AC859" t="str">
            <v>ICB</v>
          </cell>
          <cell r="AE859" t="str">
            <v>211</v>
          </cell>
          <cell r="AG859" t="str">
            <v>0000101368</v>
          </cell>
        </row>
        <row r="860">
          <cell r="A860" t="str">
            <v>00664471</v>
          </cell>
          <cell r="B860" t="str">
            <v>9554261000</v>
          </cell>
          <cell r="C860" t="str">
            <v>ICB4TARGET0000000272</v>
          </cell>
          <cell r="D860">
            <v>2015</v>
          </cell>
          <cell r="E860">
            <v>2</v>
          </cell>
          <cell r="F860" t="str">
            <v>2015-02-28</v>
          </cell>
          <cell r="G860" t="str">
            <v>PRJ</v>
          </cell>
          <cell r="H860" t="str">
            <v>211</v>
          </cell>
          <cell r="I860" t="str">
            <v>211</v>
          </cell>
          <cell r="K860" t="str">
            <v>000001120</v>
          </cell>
          <cell r="L860" t="str">
            <v>4261000</v>
          </cell>
          <cell r="M860" t="str">
            <v>1113</v>
          </cell>
          <cell r="N860" t="str">
            <v>99920</v>
          </cell>
          <cell r="O860" t="str">
            <v>11404</v>
          </cell>
          <cell r="P860" t="str">
            <v>294</v>
          </cell>
          <cell r="Q860" t="str">
            <v>955</v>
          </cell>
          <cell r="R860" t="str">
            <v>INTERCO BILL W/O</v>
          </cell>
          <cell r="S860" t="str">
            <v>PRA</v>
          </cell>
          <cell r="U860" t="str">
            <v>2015-02-28</v>
          </cell>
          <cell r="V860">
            <v>118.77</v>
          </cell>
          <cell r="W860" t="str">
            <v>UTXECON201</v>
          </cell>
          <cell r="Y860" t="str">
            <v>LEGAL</v>
          </cell>
          <cell r="Z860" t="str">
            <v>DLO</v>
          </cell>
          <cell r="AB860" t="str">
            <v>ICB</v>
          </cell>
          <cell r="AC860" t="str">
            <v>ICB</v>
          </cell>
          <cell r="AE860" t="str">
            <v>211</v>
          </cell>
          <cell r="AG860" t="str">
            <v>0000135977</v>
          </cell>
        </row>
        <row r="861">
          <cell r="A861" t="str">
            <v>00667619</v>
          </cell>
          <cell r="B861" t="str">
            <v>9554261000</v>
          </cell>
          <cell r="C861" t="str">
            <v>ICB4TARGET0000000272</v>
          </cell>
          <cell r="D861">
            <v>2015</v>
          </cell>
          <cell r="E861">
            <v>3</v>
          </cell>
          <cell r="F861" t="str">
            <v>2015-03-31</v>
          </cell>
          <cell r="G861" t="str">
            <v>PRJ</v>
          </cell>
          <cell r="H861" t="str">
            <v>211</v>
          </cell>
          <cell r="I861" t="str">
            <v>211</v>
          </cell>
          <cell r="K861" t="str">
            <v>000001120</v>
          </cell>
          <cell r="L861" t="str">
            <v>4261000</v>
          </cell>
          <cell r="M861" t="str">
            <v>1113</v>
          </cell>
          <cell r="N861" t="str">
            <v>99920</v>
          </cell>
          <cell r="O861" t="str">
            <v>11404</v>
          </cell>
          <cell r="P861" t="str">
            <v>294</v>
          </cell>
          <cell r="Q861" t="str">
            <v>955</v>
          </cell>
          <cell r="R861" t="str">
            <v>INTERCO BILL W/O</v>
          </cell>
          <cell r="S861" t="str">
            <v>PRA</v>
          </cell>
          <cell r="U861" t="str">
            <v>2015-03-31</v>
          </cell>
          <cell r="V861">
            <v>2078.5500000000002</v>
          </cell>
          <cell r="W861" t="str">
            <v>UTXECON201</v>
          </cell>
          <cell r="Y861" t="str">
            <v>LEGAL</v>
          </cell>
          <cell r="Z861" t="str">
            <v>DLO</v>
          </cell>
          <cell r="AB861" t="str">
            <v>ICB</v>
          </cell>
          <cell r="AC861" t="str">
            <v>ICB</v>
          </cell>
          <cell r="AE861" t="str">
            <v>211</v>
          </cell>
          <cell r="AG861" t="str">
            <v>0000009761</v>
          </cell>
        </row>
        <row r="862">
          <cell r="A862" t="str">
            <v>00672833</v>
          </cell>
          <cell r="B862" t="str">
            <v>9554261000</v>
          </cell>
          <cell r="C862" t="str">
            <v>ICB4TARGET0000000272</v>
          </cell>
          <cell r="D862">
            <v>2015</v>
          </cell>
          <cell r="E862">
            <v>4</v>
          </cell>
          <cell r="F862" t="str">
            <v>2015-04-30</v>
          </cell>
          <cell r="G862" t="str">
            <v>PRJ</v>
          </cell>
          <cell r="H862" t="str">
            <v>211</v>
          </cell>
          <cell r="I862" t="str">
            <v>211</v>
          </cell>
          <cell r="K862" t="str">
            <v>000001120</v>
          </cell>
          <cell r="L862" t="str">
            <v>4261000</v>
          </cell>
          <cell r="M862" t="str">
            <v>1113</v>
          </cell>
          <cell r="N862" t="str">
            <v>99920</v>
          </cell>
          <cell r="O862" t="str">
            <v>11404</v>
          </cell>
          <cell r="P862" t="str">
            <v>294</v>
          </cell>
          <cell r="Q862" t="str">
            <v>955</v>
          </cell>
          <cell r="R862" t="str">
            <v>INTERCO BILL W/O</v>
          </cell>
          <cell r="S862" t="str">
            <v>PRA</v>
          </cell>
          <cell r="U862" t="str">
            <v>2015-04-30</v>
          </cell>
          <cell r="V862">
            <v>208.05</v>
          </cell>
          <cell r="W862" t="str">
            <v>UTXECON201</v>
          </cell>
          <cell r="Y862" t="str">
            <v>LEGAL</v>
          </cell>
          <cell r="Z862" t="str">
            <v>DLO</v>
          </cell>
          <cell r="AB862" t="str">
            <v>ICB</v>
          </cell>
          <cell r="AC862" t="str">
            <v>ICB</v>
          </cell>
          <cell r="AE862" t="str">
            <v>211</v>
          </cell>
          <cell r="AG862" t="str">
            <v>0000267282</v>
          </cell>
        </row>
        <row r="863">
          <cell r="A863" t="str">
            <v>00662230</v>
          </cell>
          <cell r="B863" t="str">
            <v>9554261000</v>
          </cell>
          <cell r="C863" t="str">
            <v>ICB4TARGET0000000273</v>
          </cell>
          <cell r="D863">
            <v>2015</v>
          </cell>
          <cell r="E863">
            <v>2</v>
          </cell>
          <cell r="F863" t="str">
            <v>2015-02-28</v>
          </cell>
          <cell r="G863" t="str">
            <v>PRJ</v>
          </cell>
          <cell r="H863" t="str">
            <v>211</v>
          </cell>
          <cell r="I863" t="str">
            <v>211</v>
          </cell>
          <cell r="K863" t="str">
            <v>000001120</v>
          </cell>
          <cell r="L863" t="str">
            <v>4261000</v>
          </cell>
          <cell r="M863" t="str">
            <v>1113</v>
          </cell>
          <cell r="N863" t="str">
            <v>99920</v>
          </cell>
          <cell r="O863" t="str">
            <v>11404</v>
          </cell>
          <cell r="P863" t="str">
            <v>294</v>
          </cell>
          <cell r="Q863" t="str">
            <v>955</v>
          </cell>
          <cell r="R863" t="str">
            <v>INTERCO BILL W/O</v>
          </cell>
          <cell r="S863" t="str">
            <v>PRA</v>
          </cell>
          <cell r="U863" t="str">
            <v>2015-02-28</v>
          </cell>
          <cell r="V863">
            <v>118.77</v>
          </cell>
          <cell r="W863" t="str">
            <v>UTXECON201</v>
          </cell>
          <cell r="Y863" t="str">
            <v>LEGAL</v>
          </cell>
          <cell r="Z863" t="str">
            <v>DLO</v>
          </cell>
          <cell r="AB863" t="str">
            <v>ICB</v>
          </cell>
          <cell r="AC863" t="str">
            <v>ICB</v>
          </cell>
          <cell r="AE863" t="str">
            <v>211</v>
          </cell>
          <cell r="AG863" t="str">
            <v>0000138759</v>
          </cell>
        </row>
        <row r="864">
          <cell r="A864" t="str">
            <v>00667620</v>
          </cell>
          <cell r="B864" t="str">
            <v>9554261000</v>
          </cell>
          <cell r="C864" t="str">
            <v>ICB4TARGET0000000273</v>
          </cell>
          <cell r="D864">
            <v>2015</v>
          </cell>
          <cell r="E864">
            <v>3</v>
          </cell>
          <cell r="F864" t="str">
            <v>2015-03-31</v>
          </cell>
          <cell r="G864" t="str">
            <v>PRJ</v>
          </cell>
          <cell r="H864" t="str">
            <v>211</v>
          </cell>
          <cell r="I864" t="str">
            <v>211</v>
          </cell>
          <cell r="K864" t="str">
            <v>000001120</v>
          </cell>
          <cell r="L864" t="str">
            <v>4261000</v>
          </cell>
          <cell r="M864" t="str">
            <v>1113</v>
          </cell>
          <cell r="N864" t="str">
            <v>99920</v>
          </cell>
          <cell r="O864" t="str">
            <v>11404</v>
          </cell>
          <cell r="P864" t="str">
            <v>294</v>
          </cell>
          <cell r="Q864" t="str">
            <v>955</v>
          </cell>
          <cell r="R864" t="str">
            <v>INTERCO BILL W/O</v>
          </cell>
          <cell r="S864" t="str">
            <v>PRA</v>
          </cell>
          <cell r="U864" t="str">
            <v>2015-03-31</v>
          </cell>
          <cell r="V864">
            <v>593.87</v>
          </cell>
          <cell r="W864" t="str">
            <v>UTXECON201</v>
          </cell>
          <cell r="Y864" t="str">
            <v>LEGAL</v>
          </cell>
          <cell r="Z864" t="str">
            <v>DLO</v>
          </cell>
          <cell r="AB864" t="str">
            <v>ICB</v>
          </cell>
          <cell r="AC864" t="str">
            <v>ICB</v>
          </cell>
          <cell r="AE864" t="str">
            <v>211</v>
          </cell>
          <cell r="AG864" t="str">
            <v>0000009885</v>
          </cell>
        </row>
        <row r="865">
          <cell r="A865" t="str">
            <v>00670165</v>
          </cell>
          <cell r="B865" t="str">
            <v>9554261000</v>
          </cell>
          <cell r="C865" t="str">
            <v>ICB4TARGET0000000273</v>
          </cell>
          <cell r="D865">
            <v>2015</v>
          </cell>
          <cell r="E865">
            <v>4</v>
          </cell>
          <cell r="F865" t="str">
            <v>2015-04-30</v>
          </cell>
          <cell r="G865" t="str">
            <v>PRJ</v>
          </cell>
          <cell r="H865" t="str">
            <v>211</v>
          </cell>
          <cell r="I865" t="str">
            <v>211</v>
          </cell>
          <cell r="K865" t="str">
            <v>000001120</v>
          </cell>
          <cell r="L865" t="str">
            <v>4261000</v>
          </cell>
          <cell r="M865" t="str">
            <v>1113</v>
          </cell>
          <cell r="N865" t="str">
            <v>99920</v>
          </cell>
          <cell r="O865" t="str">
            <v>11404</v>
          </cell>
          <cell r="P865" t="str">
            <v>294</v>
          </cell>
          <cell r="Q865" t="str">
            <v>955</v>
          </cell>
          <cell r="R865" t="str">
            <v>INTERCO BILL W/O</v>
          </cell>
          <cell r="S865" t="str">
            <v>PRA</v>
          </cell>
          <cell r="U865" t="str">
            <v>2015-04-30</v>
          </cell>
          <cell r="V865">
            <v>297.22000000000003</v>
          </cell>
          <cell r="W865" t="str">
            <v>UTXECON201</v>
          </cell>
          <cell r="Y865" t="str">
            <v>LEGAL</v>
          </cell>
          <cell r="Z865" t="str">
            <v>DLO</v>
          </cell>
          <cell r="AB865" t="str">
            <v>ICB</v>
          </cell>
          <cell r="AC865" t="str">
            <v>ICB</v>
          </cell>
          <cell r="AE865" t="str">
            <v>211</v>
          </cell>
          <cell r="AG865" t="str">
            <v>0000271971</v>
          </cell>
        </row>
        <row r="866">
          <cell r="A866" t="str">
            <v>00663610</v>
          </cell>
          <cell r="B866" t="str">
            <v>9554261000</v>
          </cell>
          <cell r="C866" t="str">
            <v>ICB4TARGET0000000274</v>
          </cell>
          <cell r="D866">
            <v>2015</v>
          </cell>
          <cell r="E866">
            <v>2</v>
          </cell>
          <cell r="F866" t="str">
            <v>2015-02-28</v>
          </cell>
          <cell r="G866" t="str">
            <v>PRJ</v>
          </cell>
          <cell r="H866" t="str">
            <v>211</v>
          </cell>
          <cell r="I866" t="str">
            <v>211</v>
          </cell>
          <cell r="K866" t="str">
            <v>000001120</v>
          </cell>
          <cell r="L866" t="str">
            <v>4261000</v>
          </cell>
          <cell r="M866" t="str">
            <v>1113</v>
          </cell>
          <cell r="N866" t="str">
            <v>99920</v>
          </cell>
          <cell r="O866" t="str">
            <v>11404</v>
          </cell>
          <cell r="P866" t="str">
            <v>294</v>
          </cell>
          <cell r="Q866" t="str">
            <v>955</v>
          </cell>
          <cell r="R866" t="str">
            <v>INTERCO BILL W/O</v>
          </cell>
          <cell r="S866" t="str">
            <v>PRA</v>
          </cell>
          <cell r="U866" t="str">
            <v>2015-02-28</v>
          </cell>
          <cell r="V866">
            <v>475.01</v>
          </cell>
          <cell r="W866" t="str">
            <v>UTXECON201</v>
          </cell>
          <cell r="Y866" t="str">
            <v>LEGAL</v>
          </cell>
          <cell r="Z866" t="str">
            <v>DLO</v>
          </cell>
          <cell r="AB866" t="str">
            <v>ICB</v>
          </cell>
          <cell r="AC866" t="str">
            <v>ICB</v>
          </cell>
          <cell r="AE866" t="str">
            <v>211</v>
          </cell>
          <cell r="AG866" t="str">
            <v>0000142541</v>
          </cell>
        </row>
        <row r="867">
          <cell r="A867" t="str">
            <v>00667621</v>
          </cell>
          <cell r="B867" t="str">
            <v>9554261000</v>
          </cell>
          <cell r="C867" t="str">
            <v>ICB4TARGET0000000274</v>
          </cell>
          <cell r="D867">
            <v>2015</v>
          </cell>
          <cell r="E867">
            <v>3</v>
          </cell>
          <cell r="F867" t="str">
            <v>2015-03-31</v>
          </cell>
          <cell r="G867" t="str">
            <v>PRJ</v>
          </cell>
          <cell r="H867" t="str">
            <v>211</v>
          </cell>
          <cell r="I867" t="str">
            <v>211</v>
          </cell>
          <cell r="K867" t="str">
            <v>000001120</v>
          </cell>
          <cell r="L867" t="str">
            <v>4261000</v>
          </cell>
          <cell r="M867" t="str">
            <v>1113</v>
          </cell>
          <cell r="N867" t="str">
            <v>99920</v>
          </cell>
          <cell r="O867" t="str">
            <v>11404</v>
          </cell>
          <cell r="P867" t="str">
            <v>294</v>
          </cell>
          <cell r="Q867" t="str">
            <v>955</v>
          </cell>
          <cell r="R867" t="str">
            <v>INTERCO BILL W/O</v>
          </cell>
          <cell r="S867" t="str">
            <v>PRA</v>
          </cell>
          <cell r="U867" t="str">
            <v>2015-03-31</v>
          </cell>
          <cell r="V867">
            <v>2969.35</v>
          </cell>
          <cell r="W867" t="str">
            <v>UTXECON201</v>
          </cell>
          <cell r="Y867" t="str">
            <v>LEGAL</v>
          </cell>
          <cell r="Z867" t="str">
            <v>DLO</v>
          </cell>
          <cell r="AB867" t="str">
            <v>ICB</v>
          </cell>
          <cell r="AC867" t="str">
            <v>ICB</v>
          </cell>
          <cell r="AE867" t="str">
            <v>211</v>
          </cell>
          <cell r="AG867" t="str">
            <v>0000009885</v>
          </cell>
        </row>
        <row r="868">
          <cell r="A868" t="str">
            <v>00672837</v>
          </cell>
          <cell r="B868" t="str">
            <v>9554261000</v>
          </cell>
          <cell r="C868" t="str">
            <v>ICB4TARGET0000000274</v>
          </cell>
          <cell r="D868">
            <v>2015</v>
          </cell>
          <cell r="E868">
            <v>4</v>
          </cell>
          <cell r="F868" t="str">
            <v>2015-04-30</v>
          </cell>
          <cell r="G868" t="str">
            <v>PRJ</v>
          </cell>
          <cell r="H868" t="str">
            <v>211</v>
          </cell>
          <cell r="I868" t="str">
            <v>211</v>
          </cell>
          <cell r="K868" t="str">
            <v>000001120</v>
          </cell>
          <cell r="L868" t="str">
            <v>4261000</v>
          </cell>
          <cell r="M868" t="str">
            <v>1113</v>
          </cell>
          <cell r="N868" t="str">
            <v>99920</v>
          </cell>
          <cell r="O868" t="str">
            <v>11404</v>
          </cell>
          <cell r="P868" t="str">
            <v>294</v>
          </cell>
          <cell r="Q868" t="str">
            <v>955</v>
          </cell>
          <cell r="R868" t="str">
            <v>INTERCO BILL W/O</v>
          </cell>
          <cell r="S868" t="str">
            <v>PRA</v>
          </cell>
          <cell r="U868" t="str">
            <v>2015-04-30</v>
          </cell>
          <cell r="V868">
            <v>594.44000000000005</v>
          </cell>
          <cell r="W868" t="str">
            <v>UTXECON201</v>
          </cell>
          <cell r="Y868" t="str">
            <v>LEGAL</v>
          </cell>
          <cell r="Z868" t="str">
            <v>DLO</v>
          </cell>
          <cell r="AB868" t="str">
            <v>ICB</v>
          </cell>
          <cell r="AC868" t="str">
            <v>ICB</v>
          </cell>
          <cell r="AE868" t="str">
            <v>211</v>
          </cell>
          <cell r="AG868" t="str">
            <v>0000276032</v>
          </cell>
        </row>
        <row r="869">
          <cell r="A869" t="str">
            <v>00663612</v>
          </cell>
          <cell r="B869" t="str">
            <v>9554261000</v>
          </cell>
          <cell r="C869" t="str">
            <v>ICB4TARGET0000000275</v>
          </cell>
          <cell r="D869">
            <v>2015</v>
          </cell>
          <cell r="E869">
            <v>2</v>
          </cell>
          <cell r="F869" t="str">
            <v>2015-02-28</v>
          </cell>
          <cell r="G869" t="str">
            <v>PRJ</v>
          </cell>
          <cell r="H869" t="str">
            <v>211</v>
          </cell>
          <cell r="I869" t="str">
            <v>211</v>
          </cell>
          <cell r="K869" t="str">
            <v>000001120</v>
          </cell>
          <cell r="L869" t="str">
            <v>4261000</v>
          </cell>
          <cell r="M869" t="str">
            <v>1113</v>
          </cell>
          <cell r="N869" t="str">
            <v>99920</v>
          </cell>
          <cell r="O869" t="str">
            <v>11404</v>
          </cell>
          <cell r="P869" t="str">
            <v>294</v>
          </cell>
          <cell r="Q869" t="str">
            <v>955</v>
          </cell>
          <cell r="R869" t="str">
            <v>INTERCO BILL W/O</v>
          </cell>
          <cell r="S869" t="str">
            <v>PRA</v>
          </cell>
          <cell r="U869" t="str">
            <v>2015-02-28</v>
          </cell>
          <cell r="V869">
            <v>59.39</v>
          </cell>
          <cell r="W869" t="str">
            <v>UTXECON201</v>
          </cell>
          <cell r="Y869" t="str">
            <v>LEGAL</v>
          </cell>
          <cell r="Z869" t="str">
            <v>DLO</v>
          </cell>
          <cell r="AB869" t="str">
            <v>ICB</v>
          </cell>
          <cell r="AC869" t="str">
            <v>ICB</v>
          </cell>
          <cell r="AE869" t="str">
            <v>211</v>
          </cell>
          <cell r="AG869" t="str">
            <v>0000142541</v>
          </cell>
        </row>
        <row r="870">
          <cell r="A870" t="str">
            <v>00667129</v>
          </cell>
          <cell r="B870" t="str">
            <v>9554261000</v>
          </cell>
          <cell r="C870" t="str">
            <v>ICB4TARGET0000000275</v>
          </cell>
          <cell r="D870">
            <v>2015</v>
          </cell>
          <cell r="E870">
            <v>3</v>
          </cell>
          <cell r="F870" t="str">
            <v>2015-03-31</v>
          </cell>
          <cell r="G870" t="str">
            <v>PRJ</v>
          </cell>
          <cell r="H870" t="str">
            <v>211</v>
          </cell>
          <cell r="I870" t="str">
            <v>211</v>
          </cell>
          <cell r="K870" t="str">
            <v>000001120</v>
          </cell>
          <cell r="L870" t="str">
            <v>4261000</v>
          </cell>
          <cell r="M870" t="str">
            <v>1113</v>
          </cell>
          <cell r="N870" t="str">
            <v>99920</v>
          </cell>
          <cell r="O870" t="str">
            <v>11404</v>
          </cell>
          <cell r="P870" t="str">
            <v>294</v>
          </cell>
          <cell r="Q870" t="str">
            <v>955</v>
          </cell>
          <cell r="R870" t="str">
            <v>INTERCO BILL W/O</v>
          </cell>
          <cell r="S870" t="str">
            <v>PRA</v>
          </cell>
          <cell r="U870" t="str">
            <v>2015-03-31</v>
          </cell>
          <cell r="V870">
            <v>593.87</v>
          </cell>
          <cell r="W870" t="str">
            <v>UTXECON201</v>
          </cell>
          <cell r="Y870" t="str">
            <v>LEGAL</v>
          </cell>
          <cell r="Z870" t="str">
            <v>DLO</v>
          </cell>
          <cell r="AB870" t="str">
            <v>ICB</v>
          </cell>
          <cell r="AC870" t="str">
            <v>ICB</v>
          </cell>
          <cell r="AE870" t="str">
            <v>211</v>
          </cell>
          <cell r="AG870" t="str">
            <v>0000014384</v>
          </cell>
        </row>
        <row r="871">
          <cell r="A871" t="str">
            <v>00674155</v>
          </cell>
          <cell r="B871" t="str">
            <v>9554261000</v>
          </cell>
          <cell r="C871" t="str">
            <v>ICB4TARGET0000000275</v>
          </cell>
          <cell r="D871">
            <v>2015</v>
          </cell>
          <cell r="E871">
            <v>4</v>
          </cell>
          <cell r="F871" t="str">
            <v>2015-04-30</v>
          </cell>
          <cell r="G871" t="str">
            <v>PRJ</v>
          </cell>
          <cell r="H871" t="str">
            <v>211</v>
          </cell>
          <cell r="I871" t="str">
            <v>211</v>
          </cell>
          <cell r="K871" t="str">
            <v>000001120</v>
          </cell>
          <cell r="L871" t="str">
            <v>4261000</v>
          </cell>
          <cell r="M871" t="str">
            <v>1113</v>
          </cell>
          <cell r="N871" t="str">
            <v>99920</v>
          </cell>
          <cell r="O871" t="str">
            <v>11404</v>
          </cell>
          <cell r="P871" t="str">
            <v>294</v>
          </cell>
          <cell r="Q871" t="str">
            <v>955</v>
          </cell>
          <cell r="R871" t="str">
            <v>INTERCO BILL W/O</v>
          </cell>
          <cell r="S871" t="str">
            <v>PRA</v>
          </cell>
          <cell r="U871" t="str">
            <v>2015-04-30</v>
          </cell>
          <cell r="V871">
            <v>490.41</v>
          </cell>
          <cell r="W871" t="str">
            <v>UTXECON201</v>
          </cell>
          <cell r="Y871" t="str">
            <v>LEGAL</v>
          </cell>
          <cell r="Z871" t="str">
            <v>DLO</v>
          </cell>
          <cell r="AB871" t="str">
            <v>ICB</v>
          </cell>
          <cell r="AC871" t="str">
            <v>ICB</v>
          </cell>
          <cell r="AE871" t="str">
            <v>211</v>
          </cell>
          <cell r="AG871" t="str">
            <v>0000276967</v>
          </cell>
        </row>
        <row r="872">
          <cell r="A872" t="str">
            <v>00646089</v>
          </cell>
          <cell r="B872" t="str">
            <v>9554265004</v>
          </cell>
          <cell r="C872" t="str">
            <v>ICB4TARGET0000000276</v>
          </cell>
          <cell r="D872">
            <v>2014</v>
          </cell>
          <cell r="E872">
            <v>11</v>
          </cell>
          <cell r="F872" t="str">
            <v>2014-11-30</v>
          </cell>
          <cell r="G872" t="str">
            <v>PRJ</v>
          </cell>
          <cell r="H872" t="str">
            <v>211</v>
          </cell>
          <cell r="I872" t="str">
            <v>211</v>
          </cell>
          <cell r="K872" t="str">
            <v>000001120</v>
          </cell>
          <cell r="L872" t="str">
            <v>4265004</v>
          </cell>
          <cell r="M872" t="str">
            <v>1113</v>
          </cell>
          <cell r="N872" t="str">
            <v>99920</v>
          </cell>
          <cell r="O872" t="str">
            <v>11404</v>
          </cell>
          <cell r="P872" t="str">
            <v>294</v>
          </cell>
          <cell r="Q872" t="str">
            <v>955</v>
          </cell>
          <cell r="R872" t="str">
            <v>INTERCO BILL W/O</v>
          </cell>
          <cell r="S872" t="str">
            <v>PRA</v>
          </cell>
          <cell r="U872" t="str">
            <v>2014-11-30</v>
          </cell>
          <cell r="V872">
            <v>60.86</v>
          </cell>
          <cell r="W872" t="str">
            <v>UTXECON201</v>
          </cell>
          <cell r="Y872" t="str">
            <v>LEGAL</v>
          </cell>
          <cell r="Z872" t="str">
            <v>DLO</v>
          </cell>
          <cell r="AB872" t="str">
            <v>ICB</v>
          </cell>
          <cell r="AC872" t="str">
            <v>ICB</v>
          </cell>
          <cell r="AE872" t="str">
            <v>211</v>
          </cell>
          <cell r="AG872" t="str">
            <v>0000017421</v>
          </cell>
        </row>
        <row r="873">
          <cell r="A873" t="str">
            <v>00664462</v>
          </cell>
          <cell r="B873" t="str">
            <v>9554261000</v>
          </cell>
          <cell r="C873" t="str">
            <v>ICB4TARGET0000000276</v>
          </cell>
          <cell r="D873">
            <v>2015</v>
          </cell>
          <cell r="E873">
            <v>2</v>
          </cell>
          <cell r="F873" t="str">
            <v>2015-02-28</v>
          </cell>
          <cell r="G873" t="str">
            <v>PRJ</v>
          </cell>
          <cell r="H873" t="str">
            <v>211</v>
          </cell>
          <cell r="I873" t="str">
            <v>211</v>
          </cell>
          <cell r="K873" t="str">
            <v>000001120</v>
          </cell>
          <cell r="L873" t="str">
            <v>4261000</v>
          </cell>
          <cell r="M873" t="str">
            <v>1113</v>
          </cell>
          <cell r="N873" t="str">
            <v>99920</v>
          </cell>
          <cell r="O873" t="str">
            <v>11404</v>
          </cell>
          <cell r="P873" t="str">
            <v>294</v>
          </cell>
          <cell r="Q873" t="str">
            <v>955</v>
          </cell>
          <cell r="R873" t="str">
            <v>INTERCO BILL W/O</v>
          </cell>
          <cell r="S873" t="str">
            <v>PRA</v>
          </cell>
          <cell r="U873" t="str">
            <v>2015-02-28</v>
          </cell>
          <cell r="V873">
            <v>296.94</v>
          </cell>
          <cell r="W873" t="str">
            <v>UTXECON201</v>
          </cell>
          <cell r="Y873" t="str">
            <v>LEGAL</v>
          </cell>
          <cell r="Z873" t="str">
            <v>DLO</v>
          </cell>
          <cell r="AB873" t="str">
            <v>ICB</v>
          </cell>
          <cell r="AC873" t="str">
            <v>ICB</v>
          </cell>
          <cell r="AE873" t="str">
            <v>211</v>
          </cell>
          <cell r="AG873" t="str">
            <v>0000146684</v>
          </cell>
        </row>
        <row r="874">
          <cell r="A874" t="str">
            <v>00664548</v>
          </cell>
          <cell r="B874" t="str">
            <v>9554261000</v>
          </cell>
          <cell r="C874" t="str">
            <v>ICB4TARGET0000000276</v>
          </cell>
          <cell r="D874">
            <v>2015</v>
          </cell>
          <cell r="E874">
            <v>3</v>
          </cell>
          <cell r="F874" t="str">
            <v>2015-03-31</v>
          </cell>
          <cell r="G874" t="str">
            <v>PRJ</v>
          </cell>
          <cell r="H874" t="str">
            <v>211</v>
          </cell>
          <cell r="I874" t="str">
            <v>211</v>
          </cell>
          <cell r="K874" t="str">
            <v>000001120</v>
          </cell>
          <cell r="L874" t="str">
            <v>4261000</v>
          </cell>
          <cell r="M874" t="str">
            <v>1113</v>
          </cell>
          <cell r="N874" t="str">
            <v>99920</v>
          </cell>
          <cell r="O874" t="str">
            <v>11404</v>
          </cell>
          <cell r="P874" t="str">
            <v>294</v>
          </cell>
          <cell r="Q874" t="str">
            <v>955</v>
          </cell>
          <cell r="R874" t="str">
            <v>INTERCO BILL W/O</v>
          </cell>
          <cell r="S874" t="str">
            <v>PRA</v>
          </cell>
          <cell r="U874" t="str">
            <v>2015-03-31</v>
          </cell>
          <cell r="V874">
            <v>74.23</v>
          </cell>
          <cell r="W874" t="str">
            <v>UTXECON201</v>
          </cell>
          <cell r="Y874" t="str">
            <v>LEGAL</v>
          </cell>
          <cell r="Z874" t="str">
            <v>DLO</v>
          </cell>
          <cell r="AB874" t="str">
            <v>ICB</v>
          </cell>
          <cell r="AC874" t="str">
            <v>ICB</v>
          </cell>
          <cell r="AE874" t="str">
            <v>211</v>
          </cell>
          <cell r="AG874" t="str">
            <v>0000017871</v>
          </cell>
        </row>
        <row r="875">
          <cell r="A875" t="str">
            <v>00670280</v>
          </cell>
          <cell r="B875" t="str">
            <v>9554261000</v>
          </cell>
          <cell r="C875" t="str">
            <v>ICB4TARGET0000000276</v>
          </cell>
          <cell r="D875">
            <v>2015</v>
          </cell>
          <cell r="E875">
            <v>4</v>
          </cell>
          <cell r="F875" t="str">
            <v>2015-04-30</v>
          </cell>
          <cell r="G875" t="str">
            <v>PRJ</v>
          </cell>
          <cell r="H875" t="str">
            <v>211</v>
          </cell>
          <cell r="I875" t="str">
            <v>211</v>
          </cell>
          <cell r="K875" t="str">
            <v>000001120</v>
          </cell>
          <cell r="L875" t="str">
            <v>4261000</v>
          </cell>
          <cell r="M875" t="str">
            <v>1113</v>
          </cell>
          <cell r="N875" t="str">
            <v>99920</v>
          </cell>
          <cell r="O875" t="str">
            <v>11404</v>
          </cell>
          <cell r="P875" t="str">
            <v>294</v>
          </cell>
          <cell r="Q875" t="str">
            <v>955</v>
          </cell>
          <cell r="R875" t="str">
            <v>INTERCO BILL W/O</v>
          </cell>
          <cell r="S875" t="str">
            <v>PRA</v>
          </cell>
          <cell r="U875" t="str">
            <v>2015-04-30</v>
          </cell>
          <cell r="V875">
            <v>297.22000000000003</v>
          </cell>
          <cell r="W875" t="str">
            <v>UTXECON201</v>
          </cell>
          <cell r="Y875" t="str">
            <v>LEGAL</v>
          </cell>
          <cell r="Z875" t="str">
            <v>DLO</v>
          </cell>
          <cell r="AB875" t="str">
            <v>ICB</v>
          </cell>
          <cell r="AC875" t="str">
            <v>ICB</v>
          </cell>
          <cell r="AE875" t="str">
            <v>211</v>
          </cell>
          <cell r="AG875" t="str">
            <v>0000283815</v>
          </cell>
        </row>
        <row r="876">
          <cell r="A876" t="str">
            <v>00648203</v>
          </cell>
          <cell r="B876" t="str">
            <v>9554265004</v>
          </cell>
          <cell r="C876" t="str">
            <v>ICB4TARGET0000000277</v>
          </cell>
          <cell r="D876">
            <v>2014</v>
          </cell>
          <cell r="E876">
            <v>11</v>
          </cell>
          <cell r="F876" t="str">
            <v>2014-11-30</v>
          </cell>
          <cell r="G876" t="str">
            <v>PRJ</v>
          </cell>
          <cell r="H876" t="str">
            <v>211</v>
          </cell>
          <cell r="I876" t="str">
            <v>211</v>
          </cell>
          <cell r="K876" t="str">
            <v>000001120</v>
          </cell>
          <cell r="L876" t="str">
            <v>4265004</v>
          </cell>
          <cell r="M876" t="str">
            <v>1113</v>
          </cell>
          <cell r="N876" t="str">
            <v>99920</v>
          </cell>
          <cell r="O876" t="str">
            <v>11404</v>
          </cell>
          <cell r="P876" t="str">
            <v>294</v>
          </cell>
          <cell r="Q876" t="str">
            <v>955</v>
          </cell>
          <cell r="R876" t="str">
            <v>INTERCO BILL W/O</v>
          </cell>
          <cell r="S876" t="str">
            <v>PRA</v>
          </cell>
          <cell r="U876" t="str">
            <v>2014-11-30</v>
          </cell>
          <cell r="V876">
            <v>76.08</v>
          </cell>
          <cell r="W876" t="str">
            <v>UTXECON201</v>
          </cell>
          <cell r="Y876" t="str">
            <v>LEGAL</v>
          </cell>
          <cell r="Z876" t="str">
            <v>DLO</v>
          </cell>
          <cell r="AB876" t="str">
            <v>ICB</v>
          </cell>
          <cell r="AC876" t="str">
            <v>ICB</v>
          </cell>
          <cell r="AE876" t="str">
            <v>211</v>
          </cell>
          <cell r="AG876" t="str">
            <v>0000120927</v>
          </cell>
        </row>
        <row r="877">
          <cell r="A877" t="str">
            <v>00662611</v>
          </cell>
          <cell r="B877" t="str">
            <v>9554261000</v>
          </cell>
          <cell r="C877" t="str">
            <v>ICB4TARGET0000000277</v>
          </cell>
          <cell r="D877">
            <v>2015</v>
          </cell>
          <cell r="E877">
            <v>2</v>
          </cell>
          <cell r="F877" t="str">
            <v>2015-02-28</v>
          </cell>
          <cell r="G877" t="str">
            <v>PRJ</v>
          </cell>
          <cell r="H877" t="str">
            <v>211</v>
          </cell>
          <cell r="I877" t="str">
            <v>211</v>
          </cell>
          <cell r="K877" t="str">
            <v>000001120</v>
          </cell>
          <cell r="L877" t="str">
            <v>4261000</v>
          </cell>
          <cell r="M877" t="str">
            <v>1113</v>
          </cell>
          <cell r="N877" t="str">
            <v>99920</v>
          </cell>
          <cell r="O877" t="str">
            <v>11404</v>
          </cell>
          <cell r="P877" t="str">
            <v>294</v>
          </cell>
          <cell r="Q877" t="str">
            <v>955</v>
          </cell>
          <cell r="R877" t="str">
            <v>INTERCO BILL W/O</v>
          </cell>
          <cell r="S877" t="str">
            <v>PRA</v>
          </cell>
          <cell r="U877" t="str">
            <v>2015-02-28</v>
          </cell>
          <cell r="V877">
            <v>593.87</v>
          </cell>
          <cell r="W877" t="str">
            <v>UTXECON201</v>
          </cell>
          <cell r="Y877" t="str">
            <v>LEGAL</v>
          </cell>
          <cell r="Z877" t="str">
            <v>DLO</v>
          </cell>
          <cell r="AB877" t="str">
            <v>ICB</v>
          </cell>
          <cell r="AC877" t="str">
            <v>ICB</v>
          </cell>
          <cell r="AE877" t="str">
            <v>211</v>
          </cell>
          <cell r="AG877" t="str">
            <v>0000147218</v>
          </cell>
        </row>
        <row r="878">
          <cell r="A878" t="str">
            <v>00664690</v>
          </cell>
          <cell r="B878" t="str">
            <v>9554261000</v>
          </cell>
          <cell r="C878" t="str">
            <v>ICB4TARGET0000000277</v>
          </cell>
          <cell r="D878">
            <v>2015</v>
          </cell>
          <cell r="E878">
            <v>3</v>
          </cell>
          <cell r="F878" t="str">
            <v>2015-03-31</v>
          </cell>
          <cell r="G878" t="str">
            <v>PRJ</v>
          </cell>
          <cell r="H878" t="str">
            <v>211</v>
          </cell>
          <cell r="I878" t="str">
            <v>211</v>
          </cell>
          <cell r="K878" t="str">
            <v>000001120</v>
          </cell>
          <cell r="L878" t="str">
            <v>4261000</v>
          </cell>
          <cell r="M878" t="str">
            <v>1113</v>
          </cell>
          <cell r="N878" t="str">
            <v>99920</v>
          </cell>
          <cell r="O878" t="str">
            <v>11404</v>
          </cell>
          <cell r="P878" t="str">
            <v>294</v>
          </cell>
          <cell r="Q878" t="str">
            <v>955</v>
          </cell>
          <cell r="R878" t="str">
            <v>INTERCO BILL W/O</v>
          </cell>
          <cell r="S878" t="str">
            <v>PRA</v>
          </cell>
          <cell r="U878" t="str">
            <v>2015-03-31</v>
          </cell>
          <cell r="V878">
            <v>118.77</v>
          </cell>
          <cell r="W878" t="str">
            <v>UTXECON201</v>
          </cell>
          <cell r="Y878" t="str">
            <v>LEGAL</v>
          </cell>
          <cell r="Z878" t="str">
            <v>DLO</v>
          </cell>
          <cell r="AB878" t="str">
            <v>ICB</v>
          </cell>
          <cell r="AC878" t="str">
            <v>ICB</v>
          </cell>
          <cell r="AE878" t="str">
            <v>211</v>
          </cell>
          <cell r="AG878" t="str">
            <v>0000052445</v>
          </cell>
        </row>
        <row r="879">
          <cell r="A879" t="str">
            <v>00673092</v>
          </cell>
          <cell r="B879" t="str">
            <v>9554261000</v>
          </cell>
          <cell r="C879" t="str">
            <v>ICB4TARGET0000000277</v>
          </cell>
          <cell r="D879">
            <v>2015</v>
          </cell>
          <cell r="E879">
            <v>4</v>
          </cell>
          <cell r="F879" t="str">
            <v>2015-04-30</v>
          </cell>
          <cell r="G879" t="str">
            <v>PRJ</v>
          </cell>
          <cell r="H879" t="str">
            <v>211</v>
          </cell>
          <cell r="I879" t="str">
            <v>211</v>
          </cell>
          <cell r="K879" t="str">
            <v>000001120</v>
          </cell>
          <cell r="L879" t="str">
            <v>4261000</v>
          </cell>
          <cell r="M879" t="str">
            <v>1113</v>
          </cell>
          <cell r="N879" t="str">
            <v>99920</v>
          </cell>
          <cell r="O879" t="str">
            <v>11404</v>
          </cell>
          <cell r="P879" t="str">
            <v>294</v>
          </cell>
          <cell r="Q879" t="str">
            <v>955</v>
          </cell>
          <cell r="R879" t="str">
            <v>INTERCO BILL W/O</v>
          </cell>
          <cell r="S879" t="str">
            <v>PRA</v>
          </cell>
          <cell r="U879" t="str">
            <v>2015-04-30</v>
          </cell>
          <cell r="V879">
            <v>594.44000000000005</v>
          </cell>
          <cell r="W879" t="str">
            <v>UTXECON201</v>
          </cell>
          <cell r="Y879" t="str">
            <v>LEGAL</v>
          </cell>
          <cell r="Z879" t="str">
            <v>DLO</v>
          </cell>
          <cell r="AB879" t="str">
            <v>ICB</v>
          </cell>
          <cell r="AC879" t="str">
            <v>ICB</v>
          </cell>
          <cell r="AE879" t="str">
            <v>211</v>
          </cell>
          <cell r="AG879" t="str">
            <v>0000284167</v>
          </cell>
        </row>
        <row r="880">
          <cell r="A880" t="str">
            <v>00648535</v>
          </cell>
          <cell r="B880" t="str">
            <v>9554265004</v>
          </cell>
          <cell r="C880" t="str">
            <v>ICB4TARGET0000000278</v>
          </cell>
          <cell r="D880">
            <v>2014</v>
          </cell>
          <cell r="E880">
            <v>11</v>
          </cell>
          <cell r="F880" t="str">
            <v>2014-11-30</v>
          </cell>
          <cell r="G880" t="str">
            <v>PRJ</v>
          </cell>
          <cell r="H880" t="str">
            <v>211</v>
          </cell>
          <cell r="I880" t="str">
            <v>211</v>
          </cell>
          <cell r="K880" t="str">
            <v>000001120</v>
          </cell>
          <cell r="L880" t="str">
            <v>4265004</v>
          </cell>
          <cell r="M880" t="str">
            <v>1113</v>
          </cell>
          <cell r="N880" t="str">
            <v>99920</v>
          </cell>
          <cell r="O880" t="str">
            <v>11404</v>
          </cell>
          <cell r="P880" t="str">
            <v>294</v>
          </cell>
          <cell r="Q880" t="str">
            <v>955</v>
          </cell>
          <cell r="R880" t="str">
            <v>INTERCO BILL W/O</v>
          </cell>
          <cell r="S880" t="str">
            <v>PRA</v>
          </cell>
          <cell r="U880" t="str">
            <v>2014-11-30</v>
          </cell>
          <cell r="V880">
            <v>486.88</v>
          </cell>
          <cell r="W880" t="str">
            <v>UTXECON201</v>
          </cell>
          <cell r="Y880" t="str">
            <v>LEGAL</v>
          </cell>
          <cell r="Z880" t="str">
            <v>DLO</v>
          </cell>
          <cell r="AB880" t="str">
            <v>ICB</v>
          </cell>
          <cell r="AC880" t="str">
            <v>ICB</v>
          </cell>
          <cell r="AE880" t="str">
            <v>211</v>
          </cell>
          <cell r="AG880" t="str">
            <v>0000125815</v>
          </cell>
        </row>
        <row r="881">
          <cell r="A881" t="str">
            <v>00662838</v>
          </cell>
          <cell r="B881" t="str">
            <v>9554261000</v>
          </cell>
          <cell r="C881" t="str">
            <v>ICB4TARGET0000000278</v>
          </cell>
          <cell r="D881">
            <v>2015</v>
          </cell>
          <cell r="E881">
            <v>2</v>
          </cell>
          <cell r="F881" t="str">
            <v>2015-02-28</v>
          </cell>
          <cell r="G881" t="str">
            <v>PRJ</v>
          </cell>
          <cell r="H881" t="str">
            <v>211</v>
          </cell>
          <cell r="I881" t="str">
            <v>211</v>
          </cell>
          <cell r="K881" t="str">
            <v>000001120</v>
          </cell>
          <cell r="L881" t="str">
            <v>4261000</v>
          </cell>
          <cell r="M881" t="str">
            <v>1113</v>
          </cell>
          <cell r="N881" t="str">
            <v>99920</v>
          </cell>
          <cell r="O881" t="str">
            <v>11404</v>
          </cell>
          <cell r="P881" t="str">
            <v>294</v>
          </cell>
          <cell r="Q881" t="str">
            <v>955</v>
          </cell>
          <cell r="R881" t="str">
            <v>INTERCO BILL W/O</v>
          </cell>
          <cell r="S881" t="str">
            <v>PRA</v>
          </cell>
          <cell r="U881" t="str">
            <v>2015-02-28</v>
          </cell>
          <cell r="V881">
            <v>296.94</v>
          </cell>
          <cell r="W881" t="str">
            <v>UTXECON201</v>
          </cell>
          <cell r="Y881" t="str">
            <v>LEGAL</v>
          </cell>
          <cell r="Z881" t="str">
            <v>DLO</v>
          </cell>
          <cell r="AB881" t="str">
            <v>ICB</v>
          </cell>
          <cell r="AC881" t="str">
            <v>ICB</v>
          </cell>
          <cell r="AE881" t="str">
            <v>211</v>
          </cell>
          <cell r="AG881" t="str">
            <v>0000151361</v>
          </cell>
        </row>
        <row r="882">
          <cell r="A882" t="str">
            <v>00664749</v>
          </cell>
          <cell r="B882" t="str">
            <v>9554261000</v>
          </cell>
          <cell r="C882" t="str">
            <v>ICB4TARGET0000000278</v>
          </cell>
          <cell r="D882">
            <v>2015</v>
          </cell>
          <cell r="E882">
            <v>3</v>
          </cell>
          <cell r="F882" t="str">
            <v>2015-03-31</v>
          </cell>
          <cell r="G882" t="str">
            <v>PRJ</v>
          </cell>
          <cell r="H882" t="str">
            <v>211</v>
          </cell>
          <cell r="I882" t="str">
            <v>211</v>
          </cell>
          <cell r="K882" t="str">
            <v>000001120</v>
          </cell>
          <cell r="L882" t="str">
            <v>4261000</v>
          </cell>
          <cell r="M882" t="str">
            <v>1113</v>
          </cell>
          <cell r="N882" t="str">
            <v>99920</v>
          </cell>
          <cell r="O882" t="str">
            <v>11404</v>
          </cell>
          <cell r="P882" t="str">
            <v>294</v>
          </cell>
          <cell r="Q882" t="str">
            <v>955</v>
          </cell>
          <cell r="R882" t="str">
            <v>INTERCO BILL W/O</v>
          </cell>
          <cell r="S882" t="str">
            <v>PRA</v>
          </cell>
          <cell r="U882" t="str">
            <v>2015-03-31</v>
          </cell>
          <cell r="V882">
            <v>1484.68</v>
          </cell>
          <cell r="W882" t="str">
            <v>UTXECON201</v>
          </cell>
          <cell r="Y882" t="str">
            <v>LEGAL</v>
          </cell>
          <cell r="Z882" t="str">
            <v>DLO</v>
          </cell>
          <cell r="AB882" t="str">
            <v>ICB</v>
          </cell>
          <cell r="AC882" t="str">
            <v>ICB</v>
          </cell>
          <cell r="AE882" t="str">
            <v>211</v>
          </cell>
          <cell r="AG882" t="str">
            <v>0000101430</v>
          </cell>
        </row>
        <row r="883">
          <cell r="A883" t="str">
            <v>00670323</v>
          </cell>
          <cell r="B883" t="str">
            <v>9554261000</v>
          </cell>
          <cell r="C883" t="str">
            <v>ICB4TARGET0000000278</v>
          </cell>
          <cell r="D883">
            <v>2015</v>
          </cell>
          <cell r="E883">
            <v>4</v>
          </cell>
          <cell r="F883" t="str">
            <v>2015-04-30</v>
          </cell>
          <cell r="G883" t="str">
            <v>PRJ</v>
          </cell>
          <cell r="H883" t="str">
            <v>211</v>
          </cell>
          <cell r="I883" t="str">
            <v>211</v>
          </cell>
          <cell r="K883" t="str">
            <v>000001120</v>
          </cell>
          <cell r="L883" t="str">
            <v>4261000</v>
          </cell>
          <cell r="M883" t="str">
            <v>1113</v>
          </cell>
          <cell r="N883" t="str">
            <v>99920</v>
          </cell>
          <cell r="O883" t="str">
            <v>11404</v>
          </cell>
          <cell r="P883" t="str">
            <v>294</v>
          </cell>
          <cell r="Q883" t="str">
            <v>955</v>
          </cell>
          <cell r="R883" t="str">
            <v>INTERCO BILL W/O</v>
          </cell>
          <cell r="S883" t="str">
            <v>PRA</v>
          </cell>
          <cell r="U883" t="str">
            <v>2015-04-30</v>
          </cell>
          <cell r="V883">
            <v>148.61000000000001</v>
          </cell>
          <cell r="W883" t="str">
            <v>UTXECON201</v>
          </cell>
          <cell r="Y883" t="str">
            <v>LEGAL</v>
          </cell>
          <cell r="Z883" t="str">
            <v>DLO</v>
          </cell>
          <cell r="AB883" t="str">
            <v>ICB</v>
          </cell>
          <cell r="AC883" t="str">
            <v>ICB</v>
          </cell>
          <cell r="AE883" t="str">
            <v>211</v>
          </cell>
          <cell r="AG883" t="str">
            <v>0000293059</v>
          </cell>
        </row>
        <row r="884">
          <cell r="A884" t="str">
            <v>00661974</v>
          </cell>
          <cell r="B884" t="str">
            <v>9554261000</v>
          </cell>
          <cell r="C884" t="str">
            <v>ICB4TARGET0000000279</v>
          </cell>
          <cell r="D884">
            <v>2015</v>
          </cell>
          <cell r="E884">
            <v>2</v>
          </cell>
          <cell r="F884" t="str">
            <v>2015-02-28</v>
          </cell>
          <cell r="G884" t="str">
            <v>PRJ</v>
          </cell>
          <cell r="H884" t="str">
            <v>211</v>
          </cell>
          <cell r="I884" t="str">
            <v>211</v>
          </cell>
          <cell r="K884" t="str">
            <v>000001120</v>
          </cell>
          <cell r="L884" t="str">
            <v>4261000</v>
          </cell>
          <cell r="M884" t="str">
            <v>1113</v>
          </cell>
          <cell r="N884" t="str">
            <v>99920</v>
          </cell>
          <cell r="O884" t="str">
            <v>11404</v>
          </cell>
          <cell r="P884" t="str">
            <v>294</v>
          </cell>
          <cell r="Q884" t="str">
            <v>955</v>
          </cell>
          <cell r="R884" t="str">
            <v>INTERCO BILL W/O</v>
          </cell>
          <cell r="S884" t="str">
            <v>PRA</v>
          </cell>
          <cell r="U884" t="str">
            <v>2015-02-28</v>
          </cell>
          <cell r="V884">
            <v>237.55</v>
          </cell>
          <cell r="W884" t="str">
            <v>UTXECON201</v>
          </cell>
          <cell r="Y884" t="str">
            <v>LEGAL</v>
          </cell>
          <cell r="Z884" t="str">
            <v>DLO</v>
          </cell>
          <cell r="AB884" t="str">
            <v>ICB</v>
          </cell>
          <cell r="AC884" t="str">
            <v>ICB</v>
          </cell>
          <cell r="AE884" t="str">
            <v>211</v>
          </cell>
          <cell r="AG884" t="str">
            <v>0000156328</v>
          </cell>
        </row>
        <row r="885">
          <cell r="A885" t="str">
            <v>00669381</v>
          </cell>
          <cell r="B885" t="str">
            <v>9554261000</v>
          </cell>
          <cell r="C885" t="str">
            <v>ICB4TARGET0000000279</v>
          </cell>
          <cell r="D885">
            <v>2015</v>
          </cell>
          <cell r="E885">
            <v>3</v>
          </cell>
          <cell r="F885" t="str">
            <v>2015-03-31</v>
          </cell>
          <cell r="G885" t="str">
            <v>PRJ</v>
          </cell>
          <cell r="H885" t="str">
            <v>211</v>
          </cell>
          <cell r="I885" t="str">
            <v>211</v>
          </cell>
          <cell r="K885" t="str">
            <v>000001120</v>
          </cell>
          <cell r="L885" t="str">
            <v>4261000</v>
          </cell>
          <cell r="M885" t="str">
            <v>1113</v>
          </cell>
          <cell r="N885" t="str">
            <v>99920</v>
          </cell>
          <cell r="O885" t="str">
            <v>11404</v>
          </cell>
          <cell r="P885" t="str">
            <v>294</v>
          </cell>
          <cell r="Q885" t="str">
            <v>955</v>
          </cell>
          <cell r="R885" t="str">
            <v>INTERCO BILL W/O</v>
          </cell>
          <cell r="S885" t="str">
            <v>PRA</v>
          </cell>
          <cell r="U885" t="str">
            <v>2015-03-31</v>
          </cell>
          <cell r="V885">
            <v>593.87</v>
          </cell>
          <cell r="W885" t="str">
            <v>UTXECON201</v>
          </cell>
          <cell r="Y885" t="str">
            <v>LEGAL</v>
          </cell>
          <cell r="Z885" t="str">
            <v>DLO</v>
          </cell>
          <cell r="AB885" t="str">
            <v>ICB</v>
          </cell>
          <cell r="AC885" t="str">
            <v>ICB</v>
          </cell>
          <cell r="AE885" t="str">
            <v>211</v>
          </cell>
          <cell r="AG885" t="str">
            <v>0000114266</v>
          </cell>
        </row>
        <row r="886">
          <cell r="A886" t="str">
            <v>00672857</v>
          </cell>
          <cell r="B886" t="str">
            <v>9554261000</v>
          </cell>
          <cell r="C886" t="str">
            <v>ICB4TARGET0000000279</v>
          </cell>
          <cell r="D886">
            <v>2015</v>
          </cell>
          <cell r="E886">
            <v>4</v>
          </cell>
          <cell r="F886" t="str">
            <v>2015-04-30</v>
          </cell>
          <cell r="G886" t="str">
            <v>PRJ</v>
          </cell>
          <cell r="H886" t="str">
            <v>211</v>
          </cell>
          <cell r="I886" t="str">
            <v>211</v>
          </cell>
          <cell r="K886" t="str">
            <v>000001120</v>
          </cell>
          <cell r="L886" t="str">
            <v>4261000</v>
          </cell>
          <cell r="M886" t="str">
            <v>1113</v>
          </cell>
          <cell r="N886" t="str">
            <v>99920</v>
          </cell>
          <cell r="O886" t="str">
            <v>11404</v>
          </cell>
          <cell r="P886" t="str">
            <v>294</v>
          </cell>
          <cell r="Q886" t="str">
            <v>955</v>
          </cell>
          <cell r="R886" t="str">
            <v>INTERCO BILL W/O</v>
          </cell>
          <cell r="S886" t="str">
            <v>PRA</v>
          </cell>
          <cell r="U886" t="str">
            <v>2015-04-30</v>
          </cell>
          <cell r="V886">
            <v>178.33</v>
          </cell>
          <cell r="W886" t="str">
            <v>UTXECON201</v>
          </cell>
          <cell r="Y886" t="str">
            <v>LEGAL</v>
          </cell>
          <cell r="Z886" t="str">
            <v>DLO</v>
          </cell>
          <cell r="AB886" t="str">
            <v>ICB</v>
          </cell>
          <cell r="AC886" t="str">
            <v>ICB</v>
          </cell>
          <cell r="AE886" t="str">
            <v>211</v>
          </cell>
          <cell r="AG886" t="str">
            <v>0000293500</v>
          </cell>
        </row>
        <row r="887">
          <cell r="A887" t="str">
            <v>00661975</v>
          </cell>
          <cell r="B887" t="str">
            <v>9554261000</v>
          </cell>
          <cell r="C887" t="str">
            <v>ICB4TARGET0000000280</v>
          </cell>
          <cell r="D887">
            <v>2015</v>
          </cell>
          <cell r="E887">
            <v>2</v>
          </cell>
          <cell r="F887" t="str">
            <v>2015-02-28</v>
          </cell>
          <cell r="G887" t="str">
            <v>PRJ</v>
          </cell>
          <cell r="H887" t="str">
            <v>211</v>
          </cell>
          <cell r="I887" t="str">
            <v>211</v>
          </cell>
          <cell r="K887" t="str">
            <v>000001120</v>
          </cell>
          <cell r="L887" t="str">
            <v>4261000</v>
          </cell>
          <cell r="M887" t="str">
            <v>1113</v>
          </cell>
          <cell r="N887" t="str">
            <v>99920</v>
          </cell>
          <cell r="O887" t="str">
            <v>11404</v>
          </cell>
          <cell r="P887" t="str">
            <v>294</v>
          </cell>
          <cell r="Q887" t="str">
            <v>955</v>
          </cell>
          <cell r="R887" t="str">
            <v>INTERCO BILL W/O</v>
          </cell>
          <cell r="S887" t="str">
            <v>PRA</v>
          </cell>
          <cell r="U887" t="str">
            <v>2015-02-28</v>
          </cell>
          <cell r="V887">
            <v>296.94</v>
          </cell>
          <cell r="W887" t="str">
            <v>UTXECON201</v>
          </cell>
          <cell r="Y887" t="str">
            <v>LEGAL</v>
          </cell>
          <cell r="Z887" t="str">
            <v>DLO</v>
          </cell>
          <cell r="AB887" t="str">
            <v>ICB</v>
          </cell>
          <cell r="AC887" t="str">
            <v>ICB</v>
          </cell>
          <cell r="AE887" t="str">
            <v>211</v>
          </cell>
          <cell r="AG887" t="str">
            <v>0000166369</v>
          </cell>
        </row>
        <row r="888">
          <cell r="A888" t="str">
            <v>00669383</v>
          </cell>
          <cell r="B888" t="str">
            <v>9554261000</v>
          </cell>
          <cell r="C888" t="str">
            <v>ICB4TARGET0000000280</v>
          </cell>
          <cell r="D888">
            <v>2015</v>
          </cell>
          <cell r="E888">
            <v>3</v>
          </cell>
          <cell r="F888" t="str">
            <v>2015-03-31</v>
          </cell>
          <cell r="G888" t="str">
            <v>PRJ</v>
          </cell>
          <cell r="H888" t="str">
            <v>211</v>
          </cell>
          <cell r="I888" t="str">
            <v>211</v>
          </cell>
          <cell r="K888" t="str">
            <v>000001120</v>
          </cell>
          <cell r="L888" t="str">
            <v>4261000</v>
          </cell>
          <cell r="M888" t="str">
            <v>1113</v>
          </cell>
          <cell r="N888" t="str">
            <v>99920</v>
          </cell>
          <cell r="O888" t="str">
            <v>11404</v>
          </cell>
          <cell r="P888" t="str">
            <v>294</v>
          </cell>
          <cell r="Q888" t="str">
            <v>955</v>
          </cell>
          <cell r="R888" t="str">
            <v>INTERCO BILL W/O</v>
          </cell>
          <cell r="S888" t="str">
            <v>PRA</v>
          </cell>
          <cell r="U888" t="str">
            <v>2015-03-31</v>
          </cell>
          <cell r="V888">
            <v>712.65</v>
          </cell>
          <cell r="W888" t="str">
            <v>UTXECON201</v>
          </cell>
          <cell r="Y888" t="str">
            <v>LEGAL</v>
          </cell>
          <cell r="Z888" t="str">
            <v>DLO</v>
          </cell>
          <cell r="AB888" t="str">
            <v>ICB</v>
          </cell>
          <cell r="AC888" t="str">
            <v>ICB</v>
          </cell>
          <cell r="AE888" t="str">
            <v>211</v>
          </cell>
          <cell r="AG888" t="str">
            <v>0000123561</v>
          </cell>
        </row>
        <row r="889">
          <cell r="A889" t="str">
            <v>00673222</v>
          </cell>
          <cell r="B889" t="str">
            <v>9554261000</v>
          </cell>
          <cell r="C889" t="str">
            <v>ICB4TARGET0000000280</v>
          </cell>
          <cell r="D889">
            <v>2015</v>
          </cell>
          <cell r="E889">
            <v>4</v>
          </cell>
          <cell r="F889" t="str">
            <v>2015-04-30</v>
          </cell>
          <cell r="G889" t="str">
            <v>PRJ</v>
          </cell>
          <cell r="H889" t="str">
            <v>211</v>
          </cell>
          <cell r="I889" t="str">
            <v>211</v>
          </cell>
          <cell r="K889" t="str">
            <v>000001120</v>
          </cell>
          <cell r="L889" t="str">
            <v>4261000</v>
          </cell>
          <cell r="M889" t="str">
            <v>1113</v>
          </cell>
          <cell r="N889" t="str">
            <v>99920</v>
          </cell>
          <cell r="O889" t="str">
            <v>11404</v>
          </cell>
          <cell r="P889" t="str">
            <v>294</v>
          </cell>
          <cell r="Q889" t="str">
            <v>955</v>
          </cell>
          <cell r="R889" t="str">
            <v>INTERCO BILL W/O</v>
          </cell>
          <cell r="S889" t="str">
            <v>PRA</v>
          </cell>
          <cell r="U889" t="str">
            <v>2015-04-30</v>
          </cell>
          <cell r="V889">
            <v>89.17</v>
          </cell>
          <cell r="W889" t="str">
            <v>UTXECON201</v>
          </cell>
          <cell r="Y889" t="str">
            <v>LEGAL</v>
          </cell>
          <cell r="Z889" t="str">
            <v>DLO</v>
          </cell>
          <cell r="AB889" t="str">
            <v>ICB</v>
          </cell>
          <cell r="AC889" t="str">
            <v>ICB</v>
          </cell>
          <cell r="AE889" t="str">
            <v>211</v>
          </cell>
          <cell r="AG889" t="str">
            <v>0000293532</v>
          </cell>
        </row>
        <row r="890">
          <cell r="A890" t="str">
            <v>00662014</v>
          </cell>
          <cell r="B890" t="str">
            <v>9554261000</v>
          </cell>
          <cell r="C890" t="str">
            <v>ICB4TARGET0000000281</v>
          </cell>
          <cell r="D890">
            <v>2015</v>
          </cell>
          <cell r="E890">
            <v>2</v>
          </cell>
          <cell r="F890" t="str">
            <v>2015-02-28</v>
          </cell>
          <cell r="G890" t="str">
            <v>PRJ</v>
          </cell>
          <cell r="H890" t="str">
            <v>211</v>
          </cell>
          <cell r="I890" t="str">
            <v>211</v>
          </cell>
          <cell r="K890" t="str">
            <v>000001120</v>
          </cell>
          <cell r="L890" t="str">
            <v>4261000</v>
          </cell>
          <cell r="M890" t="str">
            <v>1113</v>
          </cell>
          <cell r="N890" t="str">
            <v>99920</v>
          </cell>
          <cell r="O890" t="str">
            <v>11404</v>
          </cell>
          <cell r="P890" t="str">
            <v>294</v>
          </cell>
          <cell r="Q890" t="str">
            <v>955</v>
          </cell>
          <cell r="R890" t="str">
            <v>INTERCO BILL W/O</v>
          </cell>
          <cell r="S890" t="str">
            <v>PRA</v>
          </cell>
          <cell r="U890" t="str">
            <v>2015-02-28</v>
          </cell>
          <cell r="V890">
            <v>148.47</v>
          </cell>
          <cell r="W890" t="str">
            <v>UTXECON201</v>
          </cell>
          <cell r="Y890" t="str">
            <v>LEGAL</v>
          </cell>
          <cell r="Z890" t="str">
            <v>DLO</v>
          </cell>
          <cell r="AB890" t="str">
            <v>ICB</v>
          </cell>
          <cell r="AC890" t="str">
            <v>ICB</v>
          </cell>
          <cell r="AE890" t="str">
            <v>211</v>
          </cell>
          <cell r="AG890" t="str">
            <v>0000166802</v>
          </cell>
        </row>
        <row r="891">
          <cell r="A891" t="str">
            <v>00667127</v>
          </cell>
          <cell r="B891" t="str">
            <v>9554261000</v>
          </cell>
          <cell r="C891" t="str">
            <v>ICB4TARGET0000000281</v>
          </cell>
          <cell r="D891">
            <v>2015</v>
          </cell>
          <cell r="E891">
            <v>3</v>
          </cell>
          <cell r="F891" t="str">
            <v>2015-03-31</v>
          </cell>
          <cell r="G891" t="str">
            <v>PRJ</v>
          </cell>
          <cell r="H891" t="str">
            <v>211</v>
          </cell>
          <cell r="I891" t="str">
            <v>211</v>
          </cell>
          <cell r="K891" t="str">
            <v>000001120</v>
          </cell>
          <cell r="L891" t="str">
            <v>4261000</v>
          </cell>
          <cell r="M891" t="str">
            <v>1113</v>
          </cell>
          <cell r="N891" t="str">
            <v>99920</v>
          </cell>
          <cell r="O891" t="str">
            <v>11404</v>
          </cell>
          <cell r="P891" t="str">
            <v>294</v>
          </cell>
          <cell r="Q891" t="str">
            <v>955</v>
          </cell>
          <cell r="R891" t="str">
            <v>INTERCO BILL W/O</v>
          </cell>
          <cell r="S891" t="str">
            <v>PRA</v>
          </cell>
          <cell r="U891" t="str">
            <v>2015-03-31</v>
          </cell>
          <cell r="V891">
            <v>296.94</v>
          </cell>
          <cell r="W891" t="str">
            <v>UTXECON201</v>
          </cell>
          <cell r="Y891" t="str">
            <v>LEGAL</v>
          </cell>
          <cell r="Z891" t="str">
            <v>DLO</v>
          </cell>
          <cell r="AB891" t="str">
            <v>ICB</v>
          </cell>
          <cell r="AC891" t="str">
            <v>ICB</v>
          </cell>
          <cell r="AE891" t="str">
            <v>211</v>
          </cell>
          <cell r="AG891" t="str">
            <v>0000126445</v>
          </cell>
        </row>
        <row r="892">
          <cell r="A892" t="str">
            <v>00663935</v>
          </cell>
          <cell r="B892" t="str">
            <v>9554261000</v>
          </cell>
          <cell r="C892" t="str">
            <v>ICB4TARGET0000000282</v>
          </cell>
          <cell r="D892">
            <v>2015</v>
          </cell>
          <cell r="E892">
            <v>2</v>
          </cell>
          <cell r="F892" t="str">
            <v>2015-02-28</v>
          </cell>
          <cell r="G892" t="str">
            <v>PRJ</v>
          </cell>
          <cell r="H892" t="str">
            <v>211</v>
          </cell>
          <cell r="I892" t="str">
            <v>211</v>
          </cell>
          <cell r="K892" t="str">
            <v>000001120</v>
          </cell>
          <cell r="L892" t="str">
            <v>4261000</v>
          </cell>
          <cell r="M892" t="str">
            <v>1113</v>
          </cell>
          <cell r="N892" t="str">
            <v>99920</v>
          </cell>
          <cell r="O892" t="str">
            <v>11404</v>
          </cell>
          <cell r="P892" t="str">
            <v>294</v>
          </cell>
          <cell r="Q892" t="str">
            <v>955</v>
          </cell>
          <cell r="R892" t="str">
            <v>INTERCO BILL W/O</v>
          </cell>
          <cell r="S892" t="str">
            <v>PRA</v>
          </cell>
          <cell r="U892" t="str">
            <v>2015-02-28</v>
          </cell>
          <cell r="V892">
            <v>890.81</v>
          </cell>
          <cell r="W892" t="str">
            <v>UTXECON201</v>
          </cell>
          <cell r="Y892" t="str">
            <v>LEGAL</v>
          </cell>
          <cell r="Z892" t="str">
            <v>DLO</v>
          </cell>
          <cell r="AB892" t="str">
            <v>ICB</v>
          </cell>
          <cell r="AC892" t="str">
            <v>ICB</v>
          </cell>
          <cell r="AE892" t="str">
            <v>211</v>
          </cell>
          <cell r="AG892" t="str">
            <v>0000167162</v>
          </cell>
        </row>
        <row r="893">
          <cell r="A893" t="str">
            <v>00667118</v>
          </cell>
          <cell r="B893" t="str">
            <v>9554261000</v>
          </cell>
          <cell r="C893" t="str">
            <v>ICB4TARGET0000000282</v>
          </cell>
          <cell r="D893">
            <v>2015</v>
          </cell>
          <cell r="E893">
            <v>3</v>
          </cell>
          <cell r="F893" t="str">
            <v>2015-03-31</v>
          </cell>
          <cell r="G893" t="str">
            <v>PRJ</v>
          </cell>
          <cell r="H893" t="str">
            <v>211</v>
          </cell>
          <cell r="I893" t="str">
            <v>211</v>
          </cell>
          <cell r="K893" t="str">
            <v>000001120</v>
          </cell>
          <cell r="L893" t="str">
            <v>4261000</v>
          </cell>
          <cell r="M893" t="str">
            <v>1113</v>
          </cell>
          <cell r="N893" t="str">
            <v>99920</v>
          </cell>
          <cell r="O893" t="str">
            <v>11404</v>
          </cell>
          <cell r="P893" t="str">
            <v>294</v>
          </cell>
          <cell r="Q893" t="str">
            <v>955</v>
          </cell>
          <cell r="R893" t="str">
            <v>INTERCO BILL W/O</v>
          </cell>
          <cell r="S893" t="str">
            <v>PRA</v>
          </cell>
          <cell r="U893" t="str">
            <v>2015-03-31</v>
          </cell>
          <cell r="V893">
            <v>742.34</v>
          </cell>
          <cell r="W893" t="str">
            <v>UTXECON201</v>
          </cell>
          <cell r="Y893" t="str">
            <v>LEGAL</v>
          </cell>
          <cell r="Z893" t="str">
            <v>DLO</v>
          </cell>
          <cell r="AB893" t="str">
            <v>ICB</v>
          </cell>
          <cell r="AC893" t="str">
            <v>ICB</v>
          </cell>
          <cell r="AE893" t="str">
            <v>211</v>
          </cell>
          <cell r="AG893" t="str">
            <v>0000126682</v>
          </cell>
        </row>
        <row r="894">
          <cell r="A894" t="str">
            <v>00663607</v>
          </cell>
          <cell r="B894" t="str">
            <v>9554261000</v>
          </cell>
          <cell r="C894" t="str">
            <v>ICB4TARGET0000000283</v>
          </cell>
          <cell r="D894">
            <v>2015</v>
          </cell>
          <cell r="E894">
            <v>2</v>
          </cell>
          <cell r="F894" t="str">
            <v>2015-02-28</v>
          </cell>
          <cell r="G894" t="str">
            <v>PRJ</v>
          </cell>
          <cell r="H894" t="str">
            <v>211</v>
          </cell>
          <cell r="I894" t="str">
            <v>211</v>
          </cell>
          <cell r="K894" t="str">
            <v>000001120</v>
          </cell>
          <cell r="L894" t="str">
            <v>4261000</v>
          </cell>
          <cell r="M894" t="str">
            <v>1113</v>
          </cell>
          <cell r="N894" t="str">
            <v>99920</v>
          </cell>
          <cell r="O894" t="str">
            <v>11404</v>
          </cell>
          <cell r="P894" t="str">
            <v>294</v>
          </cell>
          <cell r="Q894" t="str">
            <v>955</v>
          </cell>
          <cell r="R894" t="str">
            <v>INTERCO BILL W/O</v>
          </cell>
          <cell r="S894" t="str">
            <v>PRA</v>
          </cell>
          <cell r="U894" t="str">
            <v>2015-02-28</v>
          </cell>
          <cell r="V894">
            <v>890.81</v>
          </cell>
          <cell r="W894" t="str">
            <v>UTXECON201</v>
          </cell>
          <cell r="Y894" t="str">
            <v>LEGAL</v>
          </cell>
          <cell r="Z894" t="str">
            <v>DLO</v>
          </cell>
          <cell r="AB894" t="str">
            <v>ICB</v>
          </cell>
          <cell r="AC894" t="str">
            <v>ICB</v>
          </cell>
          <cell r="AE894" t="str">
            <v>211</v>
          </cell>
          <cell r="AG894" t="str">
            <v>0000167479</v>
          </cell>
        </row>
        <row r="895">
          <cell r="A895" t="str">
            <v>00667119</v>
          </cell>
          <cell r="B895" t="str">
            <v>9554261000</v>
          </cell>
          <cell r="C895" t="str">
            <v>ICB4TARGET0000000283</v>
          </cell>
          <cell r="D895">
            <v>2015</v>
          </cell>
          <cell r="E895">
            <v>3</v>
          </cell>
          <cell r="F895" t="str">
            <v>2015-03-31</v>
          </cell>
          <cell r="G895" t="str">
            <v>PRJ</v>
          </cell>
          <cell r="H895" t="str">
            <v>211</v>
          </cell>
          <cell r="I895" t="str">
            <v>211</v>
          </cell>
          <cell r="K895" t="str">
            <v>000001120</v>
          </cell>
          <cell r="L895" t="str">
            <v>4261000</v>
          </cell>
          <cell r="M895" t="str">
            <v>1113</v>
          </cell>
          <cell r="N895" t="str">
            <v>99920</v>
          </cell>
          <cell r="O895" t="str">
            <v>11404</v>
          </cell>
          <cell r="P895" t="str">
            <v>294</v>
          </cell>
          <cell r="Q895" t="str">
            <v>955</v>
          </cell>
          <cell r="R895" t="str">
            <v>INTERCO BILL W/O</v>
          </cell>
          <cell r="S895" t="str">
            <v>PRA</v>
          </cell>
          <cell r="U895" t="str">
            <v>2015-03-31</v>
          </cell>
          <cell r="V895">
            <v>742.34</v>
          </cell>
          <cell r="W895" t="str">
            <v>UTXECON201</v>
          </cell>
          <cell r="Y895" t="str">
            <v>LEGAL</v>
          </cell>
          <cell r="Z895" t="str">
            <v>DLO</v>
          </cell>
          <cell r="AB895" t="str">
            <v>ICB</v>
          </cell>
          <cell r="AC895" t="str">
            <v>ICB</v>
          </cell>
          <cell r="AE895" t="str">
            <v>211</v>
          </cell>
          <cell r="AG895" t="str">
            <v>0000126682</v>
          </cell>
        </row>
        <row r="896">
          <cell r="A896" t="str">
            <v>00662227</v>
          </cell>
          <cell r="B896" t="str">
            <v>9554261000</v>
          </cell>
          <cell r="C896" t="str">
            <v>ICB4TARGET0000000284</v>
          </cell>
          <cell r="D896">
            <v>2015</v>
          </cell>
          <cell r="E896">
            <v>2</v>
          </cell>
          <cell r="F896" t="str">
            <v>2015-02-28</v>
          </cell>
          <cell r="G896" t="str">
            <v>PRJ</v>
          </cell>
          <cell r="H896" t="str">
            <v>211</v>
          </cell>
          <cell r="I896" t="str">
            <v>211</v>
          </cell>
          <cell r="K896" t="str">
            <v>000001120</v>
          </cell>
          <cell r="L896" t="str">
            <v>4261000</v>
          </cell>
          <cell r="M896" t="str">
            <v>1113</v>
          </cell>
          <cell r="N896" t="str">
            <v>99920</v>
          </cell>
          <cell r="O896" t="str">
            <v>11404</v>
          </cell>
          <cell r="P896" t="str">
            <v>294</v>
          </cell>
          <cell r="Q896" t="str">
            <v>955</v>
          </cell>
          <cell r="R896" t="str">
            <v>INTERCO BILL W/O</v>
          </cell>
          <cell r="S896" t="str">
            <v>PRA</v>
          </cell>
          <cell r="U896" t="str">
            <v>2015-02-28</v>
          </cell>
          <cell r="V896">
            <v>593.87</v>
          </cell>
          <cell r="W896" t="str">
            <v>UTXECON201</v>
          </cell>
          <cell r="Y896" t="str">
            <v>LEGAL</v>
          </cell>
          <cell r="Z896" t="str">
            <v>DLO</v>
          </cell>
          <cell r="AB896" t="str">
            <v>ICB</v>
          </cell>
          <cell r="AC896" t="str">
            <v>ICB</v>
          </cell>
          <cell r="AE896" t="str">
            <v>211</v>
          </cell>
          <cell r="AG896" t="str">
            <v>0000181543</v>
          </cell>
        </row>
        <row r="897">
          <cell r="A897" t="str">
            <v>00667128</v>
          </cell>
          <cell r="B897" t="str">
            <v>9554261000</v>
          </cell>
          <cell r="C897" t="str">
            <v>ICB4TARGET0000000284</v>
          </cell>
          <cell r="D897">
            <v>2015</v>
          </cell>
          <cell r="E897">
            <v>3</v>
          </cell>
          <cell r="F897" t="str">
            <v>2015-03-31</v>
          </cell>
          <cell r="G897" t="str">
            <v>PRJ</v>
          </cell>
          <cell r="H897" t="str">
            <v>211</v>
          </cell>
          <cell r="I897" t="str">
            <v>211</v>
          </cell>
          <cell r="K897" t="str">
            <v>000001120</v>
          </cell>
          <cell r="L897" t="str">
            <v>4261000</v>
          </cell>
          <cell r="M897" t="str">
            <v>1113</v>
          </cell>
          <cell r="N897" t="str">
            <v>99920</v>
          </cell>
          <cell r="O897" t="str">
            <v>11404</v>
          </cell>
          <cell r="P897" t="str">
            <v>294</v>
          </cell>
          <cell r="Q897" t="str">
            <v>955</v>
          </cell>
          <cell r="R897" t="str">
            <v>INTERCO BILL W/O</v>
          </cell>
          <cell r="S897" t="str">
            <v>PRA</v>
          </cell>
          <cell r="U897" t="str">
            <v>2015-03-31</v>
          </cell>
          <cell r="V897">
            <v>148.47</v>
          </cell>
          <cell r="W897" t="str">
            <v>UTXECON201</v>
          </cell>
          <cell r="Y897" t="str">
            <v>LEGAL</v>
          </cell>
          <cell r="Z897" t="str">
            <v>DLO</v>
          </cell>
          <cell r="AB897" t="str">
            <v>ICB</v>
          </cell>
          <cell r="AC897" t="str">
            <v>ICB</v>
          </cell>
          <cell r="AE897" t="str">
            <v>211</v>
          </cell>
          <cell r="AG897" t="str">
            <v>0000131129</v>
          </cell>
        </row>
        <row r="898">
          <cell r="A898" t="str">
            <v>00662228</v>
          </cell>
          <cell r="B898" t="str">
            <v>9554261000</v>
          </cell>
          <cell r="C898" t="str">
            <v>ICB4TARGET0000000285</v>
          </cell>
          <cell r="D898">
            <v>2015</v>
          </cell>
          <cell r="E898">
            <v>2</v>
          </cell>
          <cell r="F898" t="str">
            <v>2015-02-28</v>
          </cell>
          <cell r="G898" t="str">
            <v>PRJ</v>
          </cell>
          <cell r="H898" t="str">
            <v>211</v>
          </cell>
          <cell r="I898" t="str">
            <v>211</v>
          </cell>
          <cell r="K898" t="str">
            <v>000001120</v>
          </cell>
          <cell r="L898" t="str">
            <v>4261000</v>
          </cell>
          <cell r="M898" t="str">
            <v>1113</v>
          </cell>
          <cell r="N898" t="str">
            <v>99920</v>
          </cell>
          <cell r="O898" t="str">
            <v>11404</v>
          </cell>
          <cell r="P898" t="str">
            <v>294</v>
          </cell>
          <cell r="Q898" t="str">
            <v>955</v>
          </cell>
          <cell r="R898" t="str">
            <v>INTERCO BILL W/O</v>
          </cell>
          <cell r="S898" t="str">
            <v>PRA</v>
          </cell>
          <cell r="U898" t="str">
            <v>2015-02-28</v>
          </cell>
          <cell r="V898">
            <v>445.4</v>
          </cell>
          <cell r="W898" t="str">
            <v>UTXECON201</v>
          </cell>
          <cell r="Y898" t="str">
            <v>LEGAL</v>
          </cell>
          <cell r="Z898" t="str">
            <v>DLO</v>
          </cell>
          <cell r="AB898" t="str">
            <v>ICB</v>
          </cell>
          <cell r="AC898" t="str">
            <v>ICB</v>
          </cell>
          <cell r="AE898" t="str">
            <v>211</v>
          </cell>
          <cell r="AG898" t="str">
            <v>0000183218</v>
          </cell>
        </row>
        <row r="899">
          <cell r="A899" t="str">
            <v>00664683</v>
          </cell>
          <cell r="B899" t="str">
            <v>9554261000</v>
          </cell>
          <cell r="C899" t="str">
            <v>ICB4TARGET0000000285</v>
          </cell>
          <cell r="D899">
            <v>2015</v>
          </cell>
          <cell r="E899">
            <v>3</v>
          </cell>
          <cell r="F899" t="str">
            <v>2015-03-31</v>
          </cell>
          <cell r="G899" t="str">
            <v>PRJ</v>
          </cell>
          <cell r="H899" t="str">
            <v>211</v>
          </cell>
          <cell r="I899" t="str">
            <v>211</v>
          </cell>
          <cell r="K899" t="str">
            <v>000001120</v>
          </cell>
          <cell r="L899" t="str">
            <v>4261000</v>
          </cell>
          <cell r="M899" t="str">
            <v>1113</v>
          </cell>
          <cell r="N899" t="str">
            <v>99920</v>
          </cell>
          <cell r="O899" t="str">
            <v>11404</v>
          </cell>
          <cell r="P899" t="str">
            <v>294</v>
          </cell>
          <cell r="Q899" t="str">
            <v>955</v>
          </cell>
          <cell r="R899" t="str">
            <v>INTERCO BILL W/O</v>
          </cell>
          <cell r="S899" t="str">
            <v>PRA</v>
          </cell>
          <cell r="U899" t="str">
            <v>2015-03-31</v>
          </cell>
          <cell r="V899">
            <v>890.81</v>
          </cell>
          <cell r="W899" t="str">
            <v>UTXECON201</v>
          </cell>
          <cell r="Y899" t="str">
            <v>LEGAL</v>
          </cell>
          <cell r="Z899" t="str">
            <v>DLO</v>
          </cell>
          <cell r="AB899" t="str">
            <v>ICB</v>
          </cell>
          <cell r="AC899" t="str">
            <v>ICB</v>
          </cell>
          <cell r="AE899" t="str">
            <v>211</v>
          </cell>
          <cell r="AG899" t="str">
            <v>0000137582</v>
          </cell>
        </row>
        <row r="900">
          <cell r="A900" t="str">
            <v>00662844</v>
          </cell>
          <cell r="B900" t="str">
            <v>9554261000</v>
          </cell>
          <cell r="C900" t="str">
            <v>ICB4TARGET0000000286</v>
          </cell>
          <cell r="D900">
            <v>2015</v>
          </cell>
          <cell r="E900">
            <v>2</v>
          </cell>
          <cell r="F900" t="str">
            <v>2015-02-28</v>
          </cell>
          <cell r="G900" t="str">
            <v>PRJ</v>
          </cell>
          <cell r="H900" t="str">
            <v>211</v>
          </cell>
          <cell r="I900" t="str">
            <v>211</v>
          </cell>
          <cell r="K900" t="str">
            <v>000001120</v>
          </cell>
          <cell r="L900" t="str">
            <v>4261000</v>
          </cell>
          <cell r="M900" t="str">
            <v>1113</v>
          </cell>
          <cell r="N900" t="str">
            <v>99920</v>
          </cell>
          <cell r="O900" t="str">
            <v>11404</v>
          </cell>
          <cell r="P900" t="str">
            <v>294</v>
          </cell>
          <cell r="Q900" t="str">
            <v>955</v>
          </cell>
          <cell r="R900" t="str">
            <v>INTERCO BILL W/O</v>
          </cell>
          <cell r="S900" t="str">
            <v>PRA</v>
          </cell>
          <cell r="U900" t="str">
            <v>2015-02-28</v>
          </cell>
          <cell r="V900">
            <v>593.87</v>
          </cell>
          <cell r="W900" t="str">
            <v>UTXECON201</v>
          </cell>
          <cell r="Y900" t="str">
            <v>LEGAL</v>
          </cell>
          <cell r="Z900" t="str">
            <v>DLO</v>
          </cell>
          <cell r="AB900" t="str">
            <v>ICB</v>
          </cell>
          <cell r="AC900" t="str">
            <v>ICB</v>
          </cell>
          <cell r="AE900" t="str">
            <v>211</v>
          </cell>
          <cell r="AG900" t="str">
            <v>0000183535</v>
          </cell>
        </row>
        <row r="901">
          <cell r="A901" t="str">
            <v>00664684</v>
          </cell>
          <cell r="B901" t="str">
            <v>9554261000</v>
          </cell>
          <cell r="C901" t="str">
            <v>ICB4TARGET0000000286</v>
          </cell>
          <cell r="D901">
            <v>2015</v>
          </cell>
          <cell r="E901">
            <v>3</v>
          </cell>
          <cell r="F901" t="str">
            <v>2015-03-31</v>
          </cell>
          <cell r="G901" t="str">
            <v>PRJ</v>
          </cell>
          <cell r="H901" t="str">
            <v>211</v>
          </cell>
          <cell r="I901" t="str">
            <v>211</v>
          </cell>
          <cell r="K901" t="str">
            <v>000001120</v>
          </cell>
          <cell r="L901" t="str">
            <v>4261000</v>
          </cell>
          <cell r="M901" t="str">
            <v>1113</v>
          </cell>
          <cell r="N901" t="str">
            <v>99920</v>
          </cell>
          <cell r="O901" t="str">
            <v>11404</v>
          </cell>
          <cell r="P901" t="str">
            <v>294</v>
          </cell>
          <cell r="Q901" t="str">
            <v>955</v>
          </cell>
          <cell r="R901" t="str">
            <v>INTERCO BILL W/O</v>
          </cell>
          <cell r="S901" t="str">
            <v>PRA</v>
          </cell>
          <cell r="U901" t="str">
            <v>2015-03-31</v>
          </cell>
          <cell r="V901">
            <v>2227.02</v>
          </cell>
          <cell r="W901" t="str">
            <v>UTXECON201</v>
          </cell>
          <cell r="Y901" t="str">
            <v>LEGAL</v>
          </cell>
          <cell r="Z901" t="str">
            <v>DLO</v>
          </cell>
          <cell r="AB901" t="str">
            <v>ICB</v>
          </cell>
          <cell r="AC901" t="str">
            <v>ICB</v>
          </cell>
          <cell r="AE901" t="str">
            <v>211</v>
          </cell>
          <cell r="AG901" t="str">
            <v>0000140296</v>
          </cell>
        </row>
        <row r="902">
          <cell r="A902" t="str">
            <v>00663815</v>
          </cell>
          <cell r="B902" t="str">
            <v>9554261000</v>
          </cell>
          <cell r="C902" t="str">
            <v>ICB4TARGET0000000287</v>
          </cell>
          <cell r="D902">
            <v>2015</v>
          </cell>
          <cell r="E902">
            <v>2</v>
          </cell>
          <cell r="F902" t="str">
            <v>2015-02-28</v>
          </cell>
          <cell r="G902" t="str">
            <v>PRJ</v>
          </cell>
          <cell r="H902" t="str">
            <v>211</v>
          </cell>
          <cell r="I902" t="str">
            <v>211</v>
          </cell>
          <cell r="K902" t="str">
            <v>000001120</v>
          </cell>
          <cell r="L902" t="str">
            <v>4261000</v>
          </cell>
          <cell r="M902" t="str">
            <v>1113</v>
          </cell>
          <cell r="N902" t="str">
            <v>99920</v>
          </cell>
          <cell r="O902" t="str">
            <v>11404</v>
          </cell>
          <cell r="P902" t="str">
            <v>294</v>
          </cell>
          <cell r="Q902" t="str">
            <v>955</v>
          </cell>
          <cell r="R902" t="str">
            <v>INTERCO BILL W/O</v>
          </cell>
          <cell r="S902" t="str">
            <v>PRA</v>
          </cell>
          <cell r="U902" t="str">
            <v>2015-02-28</v>
          </cell>
          <cell r="V902">
            <v>890.81</v>
          </cell>
          <cell r="W902" t="str">
            <v>UTXECON201</v>
          </cell>
          <cell r="Y902" t="str">
            <v>LEGAL</v>
          </cell>
          <cell r="Z902" t="str">
            <v>DLO</v>
          </cell>
          <cell r="AB902" t="str">
            <v>ICB</v>
          </cell>
          <cell r="AC902" t="str">
            <v>ICB</v>
          </cell>
          <cell r="AE902" t="str">
            <v>211</v>
          </cell>
          <cell r="AG902" t="str">
            <v>0000191809</v>
          </cell>
        </row>
        <row r="903">
          <cell r="A903" t="str">
            <v>00664685</v>
          </cell>
          <cell r="B903" t="str">
            <v>9554261000</v>
          </cell>
          <cell r="C903" t="str">
            <v>ICB4TARGET0000000287</v>
          </cell>
          <cell r="D903">
            <v>2015</v>
          </cell>
          <cell r="E903">
            <v>3</v>
          </cell>
          <cell r="F903" t="str">
            <v>2015-03-31</v>
          </cell>
          <cell r="G903" t="str">
            <v>PRJ</v>
          </cell>
          <cell r="H903" t="str">
            <v>211</v>
          </cell>
          <cell r="I903" t="str">
            <v>211</v>
          </cell>
          <cell r="K903" t="str">
            <v>000001120</v>
          </cell>
          <cell r="L903" t="str">
            <v>4261000</v>
          </cell>
          <cell r="M903" t="str">
            <v>1113</v>
          </cell>
          <cell r="N903" t="str">
            <v>99920</v>
          </cell>
          <cell r="O903" t="str">
            <v>11404</v>
          </cell>
          <cell r="P903" t="str">
            <v>294</v>
          </cell>
          <cell r="Q903" t="str">
            <v>955</v>
          </cell>
          <cell r="R903" t="str">
            <v>INTERCO BILL W/O</v>
          </cell>
          <cell r="S903" t="str">
            <v>PRA</v>
          </cell>
          <cell r="U903" t="str">
            <v>2015-03-31</v>
          </cell>
          <cell r="V903">
            <v>2227.02</v>
          </cell>
          <cell r="W903" t="str">
            <v>UTXECON201</v>
          </cell>
          <cell r="Y903" t="str">
            <v>LEGAL</v>
          </cell>
          <cell r="Z903" t="str">
            <v>DLO</v>
          </cell>
          <cell r="AB903" t="str">
            <v>ICB</v>
          </cell>
          <cell r="AC903" t="str">
            <v>ICB</v>
          </cell>
          <cell r="AE903" t="str">
            <v>211</v>
          </cell>
          <cell r="AG903" t="str">
            <v>0000140296</v>
          </cell>
        </row>
        <row r="904">
          <cell r="A904" t="str">
            <v>00663933</v>
          </cell>
          <cell r="B904" t="str">
            <v>9554261000</v>
          </cell>
          <cell r="C904" t="str">
            <v>ICB4TARGET0000000288</v>
          </cell>
          <cell r="D904">
            <v>2015</v>
          </cell>
          <cell r="E904">
            <v>2</v>
          </cell>
          <cell r="F904" t="str">
            <v>2015-02-28</v>
          </cell>
          <cell r="G904" t="str">
            <v>PRJ</v>
          </cell>
          <cell r="H904" t="str">
            <v>211</v>
          </cell>
          <cell r="I904" t="str">
            <v>211</v>
          </cell>
          <cell r="K904" t="str">
            <v>000001120</v>
          </cell>
          <cell r="L904" t="str">
            <v>4261000</v>
          </cell>
          <cell r="M904" t="str">
            <v>1113</v>
          </cell>
          <cell r="N904" t="str">
            <v>99920</v>
          </cell>
          <cell r="O904" t="str">
            <v>11404</v>
          </cell>
          <cell r="P904" t="str">
            <v>294</v>
          </cell>
          <cell r="Q904" t="str">
            <v>955</v>
          </cell>
          <cell r="R904" t="str">
            <v>INTERCO BILL W/O</v>
          </cell>
          <cell r="S904" t="str">
            <v>PRA</v>
          </cell>
          <cell r="U904" t="str">
            <v>2015-02-28</v>
          </cell>
          <cell r="V904">
            <v>593.87</v>
          </cell>
          <cell r="W904" t="str">
            <v>UTXECON201</v>
          </cell>
          <cell r="Y904" t="str">
            <v>LEGAL</v>
          </cell>
          <cell r="Z904" t="str">
            <v>DLO</v>
          </cell>
          <cell r="AB904" t="str">
            <v>ICB</v>
          </cell>
          <cell r="AC904" t="str">
            <v>ICB</v>
          </cell>
          <cell r="AE904" t="str">
            <v>211</v>
          </cell>
          <cell r="AG904" t="str">
            <v>0000198879</v>
          </cell>
        </row>
        <row r="905">
          <cell r="A905" t="str">
            <v>00667393</v>
          </cell>
          <cell r="B905" t="str">
            <v>9554261000</v>
          </cell>
          <cell r="C905" t="str">
            <v>ICB4TARGET0000000288</v>
          </cell>
          <cell r="D905">
            <v>2015</v>
          </cell>
          <cell r="E905">
            <v>3</v>
          </cell>
          <cell r="F905" t="str">
            <v>2015-03-31</v>
          </cell>
          <cell r="G905" t="str">
            <v>PRJ</v>
          </cell>
          <cell r="H905" t="str">
            <v>211</v>
          </cell>
          <cell r="I905" t="str">
            <v>211</v>
          </cell>
          <cell r="K905" t="str">
            <v>000001120</v>
          </cell>
          <cell r="L905" t="str">
            <v>4261000</v>
          </cell>
          <cell r="M905" t="str">
            <v>1113</v>
          </cell>
          <cell r="N905" t="str">
            <v>99920</v>
          </cell>
          <cell r="O905" t="str">
            <v>11404</v>
          </cell>
          <cell r="P905" t="str">
            <v>294</v>
          </cell>
          <cell r="Q905" t="str">
            <v>955</v>
          </cell>
          <cell r="R905" t="str">
            <v>INTERCO BILL W/O</v>
          </cell>
          <cell r="S905" t="str">
            <v>PRA</v>
          </cell>
          <cell r="U905" t="str">
            <v>2015-03-31</v>
          </cell>
          <cell r="V905">
            <v>415.71</v>
          </cell>
          <cell r="W905" t="str">
            <v>UTXECON201</v>
          </cell>
          <cell r="Y905" t="str">
            <v>LEGAL</v>
          </cell>
          <cell r="Z905" t="str">
            <v>DLO</v>
          </cell>
          <cell r="AB905" t="str">
            <v>ICB</v>
          </cell>
          <cell r="AC905" t="str">
            <v>ICB</v>
          </cell>
          <cell r="AE905" t="str">
            <v>211</v>
          </cell>
          <cell r="AG905" t="str">
            <v>0000149834</v>
          </cell>
        </row>
        <row r="906">
          <cell r="A906" t="str">
            <v>00663609</v>
          </cell>
          <cell r="B906" t="str">
            <v>9554261000</v>
          </cell>
          <cell r="C906" t="str">
            <v>ICB4TARGET0000000289</v>
          </cell>
          <cell r="D906">
            <v>2015</v>
          </cell>
          <cell r="E906">
            <v>2</v>
          </cell>
          <cell r="F906" t="str">
            <v>2015-02-28</v>
          </cell>
          <cell r="G906" t="str">
            <v>PRJ</v>
          </cell>
          <cell r="H906" t="str">
            <v>211</v>
          </cell>
          <cell r="I906" t="str">
            <v>211</v>
          </cell>
          <cell r="K906" t="str">
            <v>000001120</v>
          </cell>
          <cell r="L906" t="str">
            <v>4261000</v>
          </cell>
          <cell r="M906" t="str">
            <v>1113</v>
          </cell>
          <cell r="N906" t="str">
            <v>99920</v>
          </cell>
          <cell r="O906" t="str">
            <v>11404</v>
          </cell>
          <cell r="P906" t="str">
            <v>294</v>
          </cell>
          <cell r="Q906" t="str">
            <v>955</v>
          </cell>
          <cell r="R906" t="str">
            <v>INTERCO BILL W/O</v>
          </cell>
          <cell r="S906" t="str">
            <v>PRA</v>
          </cell>
          <cell r="U906" t="str">
            <v>2015-02-28</v>
          </cell>
          <cell r="V906">
            <v>890.81</v>
          </cell>
          <cell r="W906" t="str">
            <v>UTXECON201</v>
          </cell>
          <cell r="Y906" t="str">
            <v>LEGAL</v>
          </cell>
          <cell r="Z906" t="str">
            <v>DLO</v>
          </cell>
          <cell r="AB906" t="str">
            <v>ICB</v>
          </cell>
          <cell r="AC906" t="str">
            <v>ICB</v>
          </cell>
          <cell r="AE906" t="str">
            <v>211</v>
          </cell>
          <cell r="AG906" t="str">
            <v>0000210694</v>
          </cell>
        </row>
        <row r="907">
          <cell r="A907" t="str">
            <v>00667415</v>
          </cell>
          <cell r="B907" t="str">
            <v>9554261000</v>
          </cell>
          <cell r="C907" t="str">
            <v>ICB4TARGET0000000289</v>
          </cell>
          <cell r="D907">
            <v>2015</v>
          </cell>
          <cell r="E907">
            <v>3</v>
          </cell>
          <cell r="F907" t="str">
            <v>2015-03-31</v>
          </cell>
          <cell r="G907" t="str">
            <v>PRJ</v>
          </cell>
          <cell r="H907" t="str">
            <v>211</v>
          </cell>
          <cell r="I907" t="str">
            <v>211</v>
          </cell>
          <cell r="K907" t="str">
            <v>000001120</v>
          </cell>
          <cell r="L907" t="str">
            <v>4261000</v>
          </cell>
          <cell r="M907" t="str">
            <v>1113</v>
          </cell>
          <cell r="N907" t="str">
            <v>99920</v>
          </cell>
          <cell r="O907" t="str">
            <v>11404</v>
          </cell>
          <cell r="P907" t="str">
            <v>294</v>
          </cell>
          <cell r="Q907" t="str">
            <v>955</v>
          </cell>
          <cell r="R907" t="str">
            <v>INTERCO BILL W/O</v>
          </cell>
          <cell r="S907" t="str">
            <v>PRA</v>
          </cell>
          <cell r="U907" t="str">
            <v>2015-03-31</v>
          </cell>
          <cell r="V907">
            <v>296.94</v>
          </cell>
          <cell r="W907" t="str">
            <v>UTXECON201</v>
          </cell>
          <cell r="Y907" t="str">
            <v>LEGAL</v>
          </cell>
          <cell r="Z907" t="str">
            <v>DLO</v>
          </cell>
          <cell r="AB907" t="str">
            <v>ICB</v>
          </cell>
          <cell r="AC907" t="str">
            <v>ICB</v>
          </cell>
          <cell r="AE907" t="str">
            <v>211</v>
          </cell>
          <cell r="AG907" t="str">
            <v>0000149834</v>
          </cell>
        </row>
        <row r="908">
          <cell r="A908" t="str">
            <v>00662229</v>
          </cell>
          <cell r="B908" t="str">
            <v>9554261000</v>
          </cell>
          <cell r="C908" t="str">
            <v>ICB4TARGET0000000290</v>
          </cell>
          <cell r="D908">
            <v>2015</v>
          </cell>
          <cell r="E908">
            <v>2</v>
          </cell>
          <cell r="F908" t="str">
            <v>2015-02-28</v>
          </cell>
          <cell r="G908" t="str">
            <v>PRJ</v>
          </cell>
          <cell r="H908" t="str">
            <v>211</v>
          </cell>
          <cell r="I908" t="str">
            <v>211</v>
          </cell>
          <cell r="K908" t="str">
            <v>000001120</v>
          </cell>
          <cell r="L908" t="str">
            <v>4261000</v>
          </cell>
          <cell r="M908" t="str">
            <v>1113</v>
          </cell>
          <cell r="N908" t="str">
            <v>99920</v>
          </cell>
          <cell r="O908" t="str">
            <v>11404</v>
          </cell>
          <cell r="P908" t="str">
            <v>294</v>
          </cell>
          <cell r="Q908" t="str">
            <v>955</v>
          </cell>
          <cell r="R908" t="str">
            <v>INTERCO BILL W/O</v>
          </cell>
          <cell r="S908" t="str">
            <v>PRA</v>
          </cell>
          <cell r="U908" t="str">
            <v>2015-02-28</v>
          </cell>
          <cell r="V908">
            <v>890.81</v>
          </cell>
          <cell r="W908" t="str">
            <v>UTXECON201</v>
          </cell>
          <cell r="Y908" t="str">
            <v>LEGAL</v>
          </cell>
          <cell r="Z908" t="str">
            <v>DLO</v>
          </cell>
          <cell r="AB908" t="str">
            <v>ICB</v>
          </cell>
          <cell r="AC908" t="str">
            <v>ICB</v>
          </cell>
          <cell r="AE908" t="str">
            <v>211</v>
          </cell>
          <cell r="AG908" t="str">
            <v>0000213813</v>
          </cell>
        </row>
        <row r="909">
          <cell r="A909" t="str">
            <v>00667391</v>
          </cell>
          <cell r="B909" t="str">
            <v>9554261000</v>
          </cell>
          <cell r="C909" t="str">
            <v>ICB4TARGET0000000290</v>
          </cell>
          <cell r="D909">
            <v>2015</v>
          </cell>
          <cell r="E909">
            <v>3</v>
          </cell>
          <cell r="F909" t="str">
            <v>2015-03-31</v>
          </cell>
          <cell r="G909" t="str">
            <v>PRJ</v>
          </cell>
          <cell r="H909" t="str">
            <v>211</v>
          </cell>
          <cell r="I909" t="str">
            <v>211</v>
          </cell>
          <cell r="K909" t="str">
            <v>000001120</v>
          </cell>
          <cell r="L909" t="str">
            <v>4261000</v>
          </cell>
          <cell r="M909" t="str">
            <v>1113</v>
          </cell>
          <cell r="N909" t="str">
            <v>99920</v>
          </cell>
          <cell r="O909" t="str">
            <v>11404</v>
          </cell>
          <cell r="P909" t="str">
            <v>294</v>
          </cell>
          <cell r="Q909" t="str">
            <v>955</v>
          </cell>
          <cell r="R909" t="str">
            <v>INTERCO BILL W/O</v>
          </cell>
          <cell r="S909" t="str">
            <v>PRA</v>
          </cell>
          <cell r="U909" t="str">
            <v>2015-03-31</v>
          </cell>
          <cell r="V909">
            <v>296.94</v>
          </cell>
          <cell r="W909" t="str">
            <v>UTXECON201</v>
          </cell>
          <cell r="Y909" t="str">
            <v>LEGAL</v>
          </cell>
          <cell r="Z909" t="str">
            <v>DLO</v>
          </cell>
          <cell r="AB909" t="str">
            <v>ICB</v>
          </cell>
          <cell r="AC909" t="str">
            <v>ICB</v>
          </cell>
          <cell r="AE909" t="str">
            <v>211</v>
          </cell>
          <cell r="AG909" t="str">
            <v>0000160470</v>
          </cell>
        </row>
        <row r="910">
          <cell r="A910" t="str">
            <v>00661976</v>
          </cell>
          <cell r="B910" t="str">
            <v>9554261000</v>
          </cell>
          <cell r="C910" t="str">
            <v>ICB4TARGET0000000291</v>
          </cell>
          <cell r="D910">
            <v>2015</v>
          </cell>
          <cell r="E910">
            <v>2</v>
          </cell>
          <cell r="F910" t="str">
            <v>2015-02-28</v>
          </cell>
          <cell r="G910" t="str">
            <v>PRJ</v>
          </cell>
          <cell r="H910" t="str">
            <v>211</v>
          </cell>
          <cell r="I910" t="str">
            <v>211</v>
          </cell>
          <cell r="K910" t="str">
            <v>000001120</v>
          </cell>
          <cell r="L910" t="str">
            <v>4261000</v>
          </cell>
          <cell r="M910" t="str">
            <v>1113</v>
          </cell>
          <cell r="N910" t="str">
            <v>99920</v>
          </cell>
          <cell r="O910" t="str">
            <v>11404</v>
          </cell>
          <cell r="P910" t="str">
            <v>294</v>
          </cell>
          <cell r="Q910" t="str">
            <v>955</v>
          </cell>
          <cell r="R910" t="str">
            <v>INTERCO BILL W/O</v>
          </cell>
          <cell r="S910" t="str">
            <v>PRA</v>
          </cell>
          <cell r="U910" t="str">
            <v>2015-02-28</v>
          </cell>
          <cell r="V910">
            <v>296.94</v>
          </cell>
          <cell r="W910" t="str">
            <v>UTXECON201</v>
          </cell>
          <cell r="Y910" t="str">
            <v>LEGAL</v>
          </cell>
          <cell r="Z910" t="str">
            <v>DLO</v>
          </cell>
          <cell r="AB910" t="str">
            <v>ICB</v>
          </cell>
          <cell r="AC910" t="str">
            <v>ICB</v>
          </cell>
          <cell r="AE910" t="str">
            <v>211</v>
          </cell>
          <cell r="AG910" t="str">
            <v>0000223879</v>
          </cell>
        </row>
        <row r="911">
          <cell r="A911" t="str">
            <v>00664689</v>
          </cell>
          <cell r="B911" t="str">
            <v>9554261000</v>
          </cell>
          <cell r="C911" t="str">
            <v>ICB4TARGET0000000291</v>
          </cell>
          <cell r="D911">
            <v>2015</v>
          </cell>
          <cell r="E911">
            <v>3</v>
          </cell>
          <cell r="F911" t="str">
            <v>2015-03-31</v>
          </cell>
          <cell r="G911" t="str">
            <v>PRJ</v>
          </cell>
          <cell r="H911" t="str">
            <v>211</v>
          </cell>
          <cell r="I911" t="str">
            <v>211</v>
          </cell>
          <cell r="K911" t="str">
            <v>000001120</v>
          </cell>
          <cell r="L911" t="str">
            <v>4261000</v>
          </cell>
          <cell r="M911" t="str">
            <v>1113</v>
          </cell>
          <cell r="N911" t="str">
            <v>99920</v>
          </cell>
          <cell r="O911" t="str">
            <v>11404</v>
          </cell>
          <cell r="P911" t="str">
            <v>294</v>
          </cell>
          <cell r="Q911" t="str">
            <v>955</v>
          </cell>
          <cell r="R911" t="str">
            <v>INTERCO BILL W/O</v>
          </cell>
          <cell r="S911" t="str">
            <v>PRA</v>
          </cell>
          <cell r="U911" t="str">
            <v>2015-03-31</v>
          </cell>
          <cell r="V911">
            <v>593.87</v>
          </cell>
          <cell r="W911" t="str">
            <v>UTXECON201</v>
          </cell>
          <cell r="Y911" t="str">
            <v>LEGAL</v>
          </cell>
          <cell r="Z911" t="str">
            <v>DLO</v>
          </cell>
          <cell r="AB911" t="str">
            <v>ICB</v>
          </cell>
          <cell r="AC911" t="str">
            <v>ICB</v>
          </cell>
          <cell r="AE911" t="str">
            <v>211</v>
          </cell>
          <cell r="AG911" t="str">
            <v>0000166433</v>
          </cell>
        </row>
        <row r="912">
          <cell r="A912" t="str">
            <v>00662843</v>
          </cell>
          <cell r="B912" t="str">
            <v>9554261000</v>
          </cell>
          <cell r="C912" t="str">
            <v>ICB4TARGET0000000292</v>
          </cell>
          <cell r="D912">
            <v>2015</v>
          </cell>
          <cell r="E912">
            <v>2</v>
          </cell>
          <cell r="F912" t="str">
            <v>2015-02-28</v>
          </cell>
          <cell r="G912" t="str">
            <v>PRJ</v>
          </cell>
          <cell r="H912" t="str">
            <v>211</v>
          </cell>
          <cell r="I912" t="str">
            <v>211</v>
          </cell>
          <cell r="K912" t="str">
            <v>000001120</v>
          </cell>
          <cell r="L912" t="str">
            <v>4261000</v>
          </cell>
          <cell r="M912" t="str">
            <v>1113</v>
          </cell>
          <cell r="N912" t="str">
            <v>99920</v>
          </cell>
          <cell r="O912" t="str">
            <v>11404</v>
          </cell>
          <cell r="P912" t="str">
            <v>294</v>
          </cell>
          <cell r="Q912" t="str">
            <v>955</v>
          </cell>
          <cell r="R912" t="str">
            <v>INTERCO BILL W/O</v>
          </cell>
          <cell r="S912" t="str">
            <v>PRA</v>
          </cell>
          <cell r="U912" t="str">
            <v>2015-02-28</v>
          </cell>
          <cell r="V912">
            <v>593.87</v>
          </cell>
          <cell r="W912" t="str">
            <v>UTXECON201</v>
          </cell>
          <cell r="Y912" t="str">
            <v>LEGAL</v>
          </cell>
          <cell r="Z912" t="str">
            <v>DLO</v>
          </cell>
          <cell r="AB912" t="str">
            <v>ICB</v>
          </cell>
          <cell r="AC912" t="str">
            <v>ICB</v>
          </cell>
          <cell r="AE912" t="str">
            <v>211</v>
          </cell>
          <cell r="AG912" t="str">
            <v>0000273404</v>
          </cell>
        </row>
        <row r="913">
          <cell r="A913" t="str">
            <v>00664986</v>
          </cell>
          <cell r="B913" t="str">
            <v>9554261000</v>
          </cell>
          <cell r="C913" t="str">
            <v>ICB4TARGET0000000292</v>
          </cell>
          <cell r="D913">
            <v>2015</v>
          </cell>
          <cell r="E913">
            <v>3</v>
          </cell>
          <cell r="F913" t="str">
            <v>2015-03-31</v>
          </cell>
          <cell r="G913" t="str">
            <v>PRJ</v>
          </cell>
          <cell r="H913" t="str">
            <v>211</v>
          </cell>
          <cell r="I913" t="str">
            <v>211</v>
          </cell>
          <cell r="K913" t="str">
            <v>000001120</v>
          </cell>
          <cell r="L913" t="str">
            <v>4261000</v>
          </cell>
          <cell r="M913" t="str">
            <v>1113</v>
          </cell>
          <cell r="N913" t="str">
            <v>99920</v>
          </cell>
          <cell r="O913" t="str">
            <v>11404</v>
          </cell>
          <cell r="P913" t="str">
            <v>294</v>
          </cell>
          <cell r="Q913" t="str">
            <v>955</v>
          </cell>
          <cell r="R913" t="str">
            <v>INTERCO BILL W/O</v>
          </cell>
          <cell r="S913" t="str">
            <v>PRA</v>
          </cell>
          <cell r="U913" t="str">
            <v>2015-03-31</v>
          </cell>
          <cell r="V913">
            <v>2969.35</v>
          </cell>
          <cell r="W913" t="str">
            <v>UTXECON201</v>
          </cell>
          <cell r="Y913" t="str">
            <v>LEGAL</v>
          </cell>
          <cell r="Z913" t="str">
            <v>DLO</v>
          </cell>
          <cell r="AB913" t="str">
            <v>ICB</v>
          </cell>
          <cell r="AC913" t="str">
            <v>ICB</v>
          </cell>
          <cell r="AE913" t="str">
            <v>211</v>
          </cell>
          <cell r="AG913" t="str">
            <v>0000216374</v>
          </cell>
        </row>
        <row r="914">
          <cell r="A914" t="str">
            <v>00662836</v>
          </cell>
          <cell r="B914" t="str">
            <v>9554261000</v>
          </cell>
          <cell r="C914" t="str">
            <v>ICB4TARGET0000000293</v>
          </cell>
          <cell r="D914">
            <v>2015</v>
          </cell>
          <cell r="E914">
            <v>2</v>
          </cell>
          <cell r="F914" t="str">
            <v>2015-02-28</v>
          </cell>
          <cell r="G914" t="str">
            <v>PRJ</v>
          </cell>
          <cell r="H914" t="str">
            <v>211</v>
          </cell>
          <cell r="I914" t="str">
            <v>211</v>
          </cell>
          <cell r="K914" t="str">
            <v>000001120</v>
          </cell>
          <cell r="L914" t="str">
            <v>4261000</v>
          </cell>
          <cell r="M914" t="str">
            <v>1113</v>
          </cell>
          <cell r="N914" t="str">
            <v>99920</v>
          </cell>
          <cell r="O914" t="str">
            <v>11404</v>
          </cell>
          <cell r="P914" t="str">
            <v>294</v>
          </cell>
          <cell r="Q914" t="str">
            <v>955</v>
          </cell>
          <cell r="R914" t="str">
            <v>INTERCO BILL W/O</v>
          </cell>
          <cell r="S914" t="str">
            <v>PRA</v>
          </cell>
          <cell r="U914" t="str">
            <v>2015-02-28</v>
          </cell>
          <cell r="V914">
            <v>593.87</v>
          </cell>
          <cell r="W914" t="str">
            <v>UTXECON201</v>
          </cell>
          <cell r="Y914" t="str">
            <v>LEGAL</v>
          </cell>
          <cell r="Z914" t="str">
            <v>DLO</v>
          </cell>
          <cell r="AB914" t="str">
            <v>ICB</v>
          </cell>
          <cell r="AC914" t="str">
            <v>ICB</v>
          </cell>
          <cell r="AE914" t="str">
            <v>211</v>
          </cell>
          <cell r="AG914" t="str">
            <v>0000275701</v>
          </cell>
        </row>
        <row r="915">
          <cell r="A915" t="str">
            <v>00664688</v>
          </cell>
          <cell r="B915" t="str">
            <v>9554261000</v>
          </cell>
          <cell r="C915" t="str">
            <v>ICB4TARGET0000000293</v>
          </cell>
          <cell r="D915">
            <v>2015</v>
          </cell>
          <cell r="E915">
            <v>3</v>
          </cell>
          <cell r="F915" t="str">
            <v>2015-03-31</v>
          </cell>
          <cell r="G915" t="str">
            <v>PRJ</v>
          </cell>
          <cell r="H915" t="str">
            <v>211</v>
          </cell>
          <cell r="I915" t="str">
            <v>211</v>
          </cell>
          <cell r="K915" t="str">
            <v>000001120</v>
          </cell>
          <cell r="L915" t="str">
            <v>4261000</v>
          </cell>
          <cell r="M915" t="str">
            <v>1113</v>
          </cell>
          <cell r="N915" t="str">
            <v>99920</v>
          </cell>
          <cell r="O915" t="str">
            <v>11404</v>
          </cell>
          <cell r="P915" t="str">
            <v>294</v>
          </cell>
          <cell r="Q915" t="str">
            <v>955</v>
          </cell>
          <cell r="R915" t="str">
            <v>INTERCO BILL W/O</v>
          </cell>
          <cell r="S915" t="str">
            <v>PRA</v>
          </cell>
          <cell r="U915" t="str">
            <v>2015-03-31</v>
          </cell>
          <cell r="V915">
            <v>504.79</v>
          </cell>
          <cell r="W915" t="str">
            <v>UTXECON201</v>
          </cell>
          <cell r="Y915" t="str">
            <v>LEGAL</v>
          </cell>
          <cell r="Z915" t="str">
            <v>DLO</v>
          </cell>
          <cell r="AB915" t="str">
            <v>ICB</v>
          </cell>
          <cell r="AC915" t="str">
            <v>ICB</v>
          </cell>
          <cell r="AE915" t="str">
            <v>211</v>
          </cell>
          <cell r="AG915" t="str">
            <v>0000245987</v>
          </cell>
        </row>
        <row r="916">
          <cell r="A916" t="str">
            <v>00662837</v>
          </cell>
          <cell r="B916" t="str">
            <v>9554261000</v>
          </cell>
          <cell r="C916" t="str">
            <v>ICB4TARGET0000000294</v>
          </cell>
          <cell r="D916">
            <v>2015</v>
          </cell>
          <cell r="E916">
            <v>2</v>
          </cell>
          <cell r="F916" t="str">
            <v>2015-02-28</v>
          </cell>
          <cell r="G916" t="str">
            <v>PRJ</v>
          </cell>
          <cell r="H916" t="str">
            <v>211</v>
          </cell>
          <cell r="I916" t="str">
            <v>211</v>
          </cell>
          <cell r="K916" t="str">
            <v>000001120</v>
          </cell>
          <cell r="L916" t="str">
            <v>4261000</v>
          </cell>
          <cell r="M916" t="str">
            <v>1113</v>
          </cell>
          <cell r="N916" t="str">
            <v>99920</v>
          </cell>
          <cell r="O916" t="str">
            <v>11404</v>
          </cell>
          <cell r="P916" t="str">
            <v>294</v>
          </cell>
          <cell r="Q916" t="str">
            <v>955</v>
          </cell>
          <cell r="R916" t="str">
            <v>INTERCO BILL W/O</v>
          </cell>
          <cell r="S916" t="str">
            <v>PRA</v>
          </cell>
          <cell r="U916" t="str">
            <v>2015-02-28</v>
          </cell>
          <cell r="V916">
            <v>504.79</v>
          </cell>
          <cell r="W916" t="str">
            <v>UTXECON201</v>
          </cell>
          <cell r="Y916" t="str">
            <v>LEGAL</v>
          </cell>
          <cell r="Z916" t="str">
            <v>DLO</v>
          </cell>
          <cell r="AB916" t="str">
            <v>ICB</v>
          </cell>
          <cell r="AC916" t="str">
            <v>ICB</v>
          </cell>
          <cell r="AE916" t="str">
            <v>211</v>
          </cell>
          <cell r="AG916" t="str">
            <v>0000281154</v>
          </cell>
        </row>
        <row r="917">
          <cell r="A917" t="str">
            <v>00669380</v>
          </cell>
          <cell r="B917" t="str">
            <v>9554261000</v>
          </cell>
          <cell r="C917" t="str">
            <v>ICB4TARGET0000000294</v>
          </cell>
          <cell r="D917">
            <v>2015</v>
          </cell>
          <cell r="E917">
            <v>3</v>
          </cell>
          <cell r="F917" t="str">
            <v>2015-03-31</v>
          </cell>
          <cell r="G917" t="str">
            <v>PRJ</v>
          </cell>
          <cell r="H917" t="str">
            <v>211</v>
          </cell>
          <cell r="I917" t="str">
            <v>211</v>
          </cell>
          <cell r="K917" t="str">
            <v>000001120</v>
          </cell>
          <cell r="L917" t="str">
            <v>4261000</v>
          </cell>
          <cell r="M917" t="str">
            <v>1113</v>
          </cell>
          <cell r="N917" t="str">
            <v>99920</v>
          </cell>
          <cell r="O917" t="str">
            <v>11404</v>
          </cell>
          <cell r="P917" t="str">
            <v>294</v>
          </cell>
          <cell r="Q917" t="str">
            <v>955</v>
          </cell>
          <cell r="R917" t="str">
            <v>INTERCO BILL W/O</v>
          </cell>
          <cell r="S917" t="str">
            <v>PRA</v>
          </cell>
          <cell r="U917" t="str">
            <v>2015-03-31</v>
          </cell>
          <cell r="V917">
            <v>890.81</v>
          </cell>
          <cell r="W917" t="str">
            <v>UTXECON201</v>
          </cell>
          <cell r="Y917" t="str">
            <v>LEGAL</v>
          </cell>
          <cell r="Z917" t="str">
            <v>DLO</v>
          </cell>
          <cell r="AB917" t="str">
            <v>ICB</v>
          </cell>
          <cell r="AC917" t="str">
            <v>ICB</v>
          </cell>
          <cell r="AE917" t="str">
            <v>211</v>
          </cell>
          <cell r="AG917" t="str">
            <v>0000276076</v>
          </cell>
        </row>
        <row r="918">
          <cell r="A918" t="str">
            <v>00635078</v>
          </cell>
          <cell r="B918" t="str">
            <v>9554265002</v>
          </cell>
          <cell r="C918" t="str">
            <v>ICB4TARGET0000000295</v>
          </cell>
          <cell r="D918">
            <v>2014</v>
          </cell>
          <cell r="E918">
            <v>9</v>
          </cell>
          <cell r="F918" t="str">
            <v>2014-09-30</v>
          </cell>
          <cell r="G918" t="str">
            <v>PRJ</v>
          </cell>
          <cell r="H918" t="str">
            <v>211</v>
          </cell>
          <cell r="I918" t="str">
            <v>211</v>
          </cell>
          <cell r="K918" t="str">
            <v>000001120</v>
          </cell>
          <cell r="L918" t="str">
            <v>4265002</v>
          </cell>
          <cell r="M918" t="str">
            <v>1113</v>
          </cell>
          <cell r="N918" t="str">
            <v>99920</v>
          </cell>
          <cell r="O918" t="str">
            <v>11404</v>
          </cell>
          <cell r="P918" t="str">
            <v>294</v>
          </cell>
          <cell r="Q918" t="str">
            <v>955</v>
          </cell>
          <cell r="R918" t="str">
            <v>INTERCO BILL W/O</v>
          </cell>
          <cell r="S918" t="str">
            <v>PRA</v>
          </cell>
          <cell r="U918" t="str">
            <v>2014-09-30</v>
          </cell>
          <cell r="V918">
            <v>1814.26</v>
          </cell>
          <cell r="W918" t="str">
            <v>UTXECON201</v>
          </cell>
          <cell r="Y918" t="str">
            <v>LEGAL</v>
          </cell>
          <cell r="Z918" t="str">
            <v>DLO</v>
          </cell>
          <cell r="AB918" t="str">
            <v>ICB</v>
          </cell>
          <cell r="AC918" t="str">
            <v>ICB</v>
          </cell>
          <cell r="AE918" t="str">
            <v>211</v>
          </cell>
          <cell r="AG918" t="str">
            <v>0000191055</v>
          </cell>
        </row>
        <row r="919">
          <cell r="A919" t="str">
            <v>00662835</v>
          </cell>
          <cell r="B919" t="str">
            <v>9554261000</v>
          </cell>
          <cell r="C919" t="str">
            <v>ICB4TARGET0000000295</v>
          </cell>
          <cell r="D919">
            <v>2015</v>
          </cell>
          <cell r="E919">
            <v>2</v>
          </cell>
          <cell r="F919" t="str">
            <v>2015-02-28</v>
          </cell>
          <cell r="G919" t="str">
            <v>PRJ</v>
          </cell>
          <cell r="H919" t="str">
            <v>211</v>
          </cell>
          <cell r="I919" t="str">
            <v>211</v>
          </cell>
          <cell r="K919" t="str">
            <v>000001120</v>
          </cell>
          <cell r="L919" t="str">
            <v>4261000</v>
          </cell>
          <cell r="M919" t="str">
            <v>1113</v>
          </cell>
          <cell r="N919" t="str">
            <v>99920</v>
          </cell>
          <cell r="O919" t="str">
            <v>11404</v>
          </cell>
          <cell r="P919" t="str">
            <v>294</v>
          </cell>
          <cell r="Q919" t="str">
            <v>955</v>
          </cell>
          <cell r="R919" t="str">
            <v>INTERCO BILL W/O</v>
          </cell>
          <cell r="S919" t="str">
            <v>PRA</v>
          </cell>
          <cell r="U919" t="str">
            <v>2015-02-28</v>
          </cell>
          <cell r="V919">
            <v>593.87</v>
          </cell>
          <cell r="W919" t="str">
            <v>UTXECON201</v>
          </cell>
          <cell r="Y919" t="str">
            <v>LEGAL</v>
          </cell>
          <cell r="Z919" t="str">
            <v>DLO</v>
          </cell>
          <cell r="AB919" t="str">
            <v>ICB</v>
          </cell>
          <cell r="AC919" t="str">
            <v>ICB</v>
          </cell>
          <cell r="AE919" t="str">
            <v>211</v>
          </cell>
          <cell r="AG919" t="str">
            <v>0000283838</v>
          </cell>
        </row>
        <row r="920">
          <cell r="A920" t="str">
            <v>00667392</v>
          </cell>
          <cell r="B920" t="str">
            <v>9554261000</v>
          </cell>
          <cell r="C920" t="str">
            <v>ICB4TARGET0000000295</v>
          </cell>
          <cell r="D920">
            <v>2015</v>
          </cell>
          <cell r="E920">
            <v>3</v>
          </cell>
          <cell r="F920" t="str">
            <v>2015-03-31</v>
          </cell>
          <cell r="G920" t="str">
            <v>PRJ</v>
          </cell>
          <cell r="H920" t="str">
            <v>211</v>
          </cell>
          <cell r="I920" t="str">
            <v>211</v>
          </cell>
          <cell r="K920" t="str">
            <v>000001120</v>
          </cell>
          <cell r="L920" t="str">
            <v>4261000</v>
          </cell>
          <cell r="M920" t="str">
            <v>1113</v>
          </cell>
          <cell r="N920" t="str">
            <v>99920</v>
          </cell>
          <cell r="O920" t="str">
            <v>11404</v>
          </cell>
          <cell r="P920" t="str">
            <v>294</v>
          </cell>
          <cell r="Q920" t="str">
            <v>955</v>
          </cell>
          <cell r="R920" t="str">
            <v>INTERCO BILL W/O</v>
          </cell>
          <cell r="S920" t="str">
            <v>PRA</v>
          </cell>
          <cell r="U920" t="str">
            <v>2015-03-31</v>
          </cell>
          <cell r="V920">
            <v>593.87</v>
          </cell>
          <cell r="W920" t="str">
            <v>UTXECON201</v>
          </cell>
          <cell r="Y920" t="str">
            <v>LEGAL</v>
          </cell>
          <cell r="Z920" t="str">
            <v>DLO</v>
          </cell>
          <cell r="AB920" t="str">
            <v>ICB</v>
          </cell>
          <cell r="AC920" t="str">
            <v>ICB</v>
          </cell>
          <cell r="AE920" t="str">
            <v>211</v>
          </cell>
          <cell r="AG920" t="str">
            <v>0000276469</v>
          </cell>
        </row>
        <row r="921">
          <cell r="A921" t="str">
            <v>00660854</v>
          </cell>
          <cell r="B921" t="str">
            <v>9554261000</v>
          </cell>
          <cell r="C921" t="str">
            <v>ICB4TARGET0000000296</v>
          </cell>
          <cell r="D921">
            <v>2015</v>
          </cell>
          <cell r="E921">
            <v>2</v>
          </cell>
          <cell r="F921" t="str">
            <v>2015-02-28</v>
          </cell>
          <cell r="G921" t="str">
            <v>PRJ</v>
          </cell>
          <cell r="H921" t="str">
            <v>211</v>
          </cell>
          <cell r="I921" t="str">
            <v>211</v>
          </cell>
          <cell r="K921" t="str">
            <v>000001120</v>
          </cell>
          <cell r="L921" t="str">
            <v>4261000</v>
          </cell>
          <cell r="M921" t="str">
            <v>1113</v>
          </cell>
          <cell r="N921" t="str">
            <v>99920</v>
          </cell>
          <cell r="O921" t="str">
            <v>11404</v>
          </cell>
          <cell r="P921" t="str">
            <v>294</v>
          </cell>
          <cell r="Q921" t="str">
            <v>955</v>
          </cell>
          <cell r="R921" t="str">
            <v>INTERCO BILL W/O</v>
          </cell>
          <cell r="S921" t="str">
            <v>PRA</v>
          </cell>
          <cell r="U921" t="str">
            <v>2015-02-28</v>
          </cell>
          <cell r="V921">
            <v>653.26</v>
          </cell>
          <cell r="W921" t="str">
            <v>UTXECON201</v>
          </cell>
          <cell r="Y921" t="str">
            <v>LEGAL</v>
          </cell>
          <cell r="Z921" t="str">
            <v>DLO</v>
          </cell>
          <cell r="AB921" t="str">
            <v>ICB</v>
          </cell>
          <cell r="AC921" t="str">
            <v>ICB</v>
          </cell>
          <cell r="AE921" t="str">
            <v>211</v>
          </cell>
          <cell r="AG921" t="str">
            <v>0000284057</v>
          </cell>
        </row>
        <row r="922">
          <cell r="A922" t="str">
            <v>00669382</v>
          </cell>
          <cell r="B922" t="str">
            <v>9554261000</v>
          </cell>
          <cell r="C922" t="str">
            <v>ICB4TARGET0000000296</v>
          </cell>
          <cell r="D922">
            <v>2015</v>
          </cell>
          <cell r="E922">
            <v>3</v>
          </cell>
          <cell r="F922" t="str">
            <v>2015-03-31</v>
          </cell>
          <cell r="G922" t="str">
            <v>PRJ</v>
          </cell>
          <cell r="H922" t="str">
            <v>211</v>
          </cell>
          <cell r="I922" t="str">
            <v>211</v>
          </cell>
          <cell r="K922" t="str">
            <v>000001120</v>
          </cell>
          <cell r="L922" t="str">
            <v>4261000</v>
          </cell>
          <cell r="M922" t="str">
            <v>1113</v>
          </cell>
          <cell r="N922" t="str">
            <v>99920</v>
          </cell>
          <cell r="O922" t="str">
            <v>11404</v>
          </cell>
          <cell r="P922" t="str">
            <v>294</v>
          </cell>
          <cell r="Q922" t="str">
            <v>955</v>
          </cell>
          <cell r="R922" t="str">
            <v>INTERCO BILL W/O</v>
          </cell>
          <cell r="S922" t="str">
            <v>PRA</v>
          </cell>
          <cell r="U922" t="str">
            <v>2015-03-31</v>
          </cell>
          <cell r="V922">
            <v>89.08</v>
          </cell>
          <cell r="W922" t="str">
            <v>UTXECON201</v>
          </cell>
          <cell r="Y922" t="str">
            <v>LEGAL</v>
          </cell>
          <cell r="Z922" t="str">
            <v>DLO</v>
          </cell>
          <cell r="AB922" t="str">
            <v>ICB</v>
          </cell>
          <cell r="AC922" t="str">
            <v>ICB</v>
          </cell>
          <cell r="AE922" t="str">
            <v>211</v>
          </cell>
          <cell r="AG922" t="str">
            <v>0000284779</v>
          </cell>
        </row>
        <row r="923">
          <cell r="A923" t="str">
            <v>00663613</v>
          </cell>
          <cell r="B923" t="str">
            <v>9554261000</v>
          </cell>
          <cell r="C923" t="str">
            <v>ICB4TARGET0000000297</v>
          </cell>
          <cell r="D923">
            <v>2015</v>
          </cell>
          <cell r="E923">
            <v>2</v>
          </cell>
          <cell r="F923" t="str">
            <v>2015-02-28</v>
          </cell>
          <cell r="G923" t="str">
            <v>PRJ</v>
          </cell>
          <cell r="H923" t="str">
            <v>211</v>
          </cell>
          <cell r="I923" t="str">
            <v>211</v>
          </cell>
          <cell r="K923" t="str">
            <v>000001120</v>
          </cell>
          <cell r="L923" t="str">
            <v>4261000</v>
          </cell>
          <cell r="M923" t="str">
            <v>1113</v>
          </cell>
          <cell r="N923" t="str">
            <v>99920</v>
          </cell>
          <cell r="O923" t="str">
            <v>11404</v>
          </cell>
          <cell r="P923" t="str">
            <v>294</v>
          </cell>
          <cell r="Q923" t="str">
            <v>955</v>
          </cell>
          <cell r="R923" t="str">
            <v>INTERCO BILL W/O</v>
          </cell>
          <cell r="S923" t="str">
            <v>PRA</v>
          </cell>
          <cell r="U923" t="str">
            <v>2015-02-28</v>
          </cell>
          <cell r="V923">
            <v>237.55</v>
          </cell>
          <cell r="W923" t="str">
            <v>UTXECON201</v>
          </cell>
          <cell r="Y923" t="str">
            <v>LEGAL</v>
          </cell>
          <cell r="Z923" t="str">
            <v>DLO</v>
          </cell>
          <cell r="AB923" t="str">
            <v>ICB</v>
          </cell>
          <cell r="AC923" t="str">
            <v>ICB</v>
          </cell>
          <cell r="AE923" t="str">
            <v>211</v>
          </cell>
          <cell r="AG923" t="str">
            <v>0000284378</v>
          </cell>
        </row>
        <row r="924">
          <cell r="A924" t="str">
            <v>00664547</v>
          </cell>
          <cell r="B924" t="str">
            <v>9554261000</v>
          </cell>
          <cell r="C924" t="str">
            <v>ICB4TARGET0000000297</v>
          </cell>
          <cell r="D924">
            <v>2015</v>
          </cell>
          <cell r="E924">
            <v>3</v>
          </cell>
          <cell r="F924" t="str">
            <v>2015-03-31</v>
          </cell>
          <cell r="G924" t="str">
            <v>PRJ</v>
          </cell>
          <cell r="H924" t="str">
            <v>211</v>
          </cell>
          <cell r="I924" t="str">
            <v>211</v>
          </cell>
          <cell r="K924" t="str">
            <v>000001120</v>
          </cell>
          <cell r="L924" t="str">
            <v>4261000</v>
          </cell>
          <cell r="M924" t="str">
            <v>1113</v>
          </cell>
          <cell r="N924" t="str">
            <v>99920</v>
          </cell>
          <cell r="O924" t="str">
            <v>11404</v>
          </cell>
          <cell r="P924" t="str">
            <v>294</v>
          </cell>
          <cell r="Q924" t="str">
            <v>955</v>
          </cell>
          <cell r="R924" t="str">
            <v>INTERCO BILL W/O</v>
          </cell>
          <cell r="S924" t="str">
            <v>PRA</v>
          </cell>
          <cell r="U924" t="str">
            <v>2015-03-31</v>
          </cell>
          <cell r="V924">
            <v>178.16</v>
          </cell>
          <cell r="W924" t="str">
            <v>UTXECON201</v>
          </cell>
          <cell r="Y924" t="str">
            <v>LEGAL</v>
          </cell>
          <cell r="Z924" t="str">
            <v>DLO</v>
          </cell>
          <cell r="AB924" t="str">
            <v>ICB</v>
          </cell>
          <cell r="AC924" t="str">
            <v>ICB</v>
          </cell>
          <cell r="AE924" t="str">
            <v>211</v>
          </cell>
          <cell r="AG924" t="str">
            <v>0000292481</v>
          </cell>
        </row>
        <row r="925">
          <cell r="A925" t="str">
            <v>00661029</v>
          </cell>
          <cell r="B925" t="str">
            <v>9554261000</v>
          </cell>
          <cell r="C925" t="str">
            <v>ICB4TARGET0000000298</v>
          </cell>
          <cell r="D925">
            <v>2015</v>
          </cell>
          <cell r="E925">
            <v>2</v>
          </cell>
          <cell r="F925" t="str">
            <v>2015-02-28</v>
          </cell>
          <cell r="G925" t="str">
            <v>PRJ</v>
          </cell>
          <cell r="H925" t="str">
            <v>211</v>
          </cell>
          <cell r="I925" t="str">
            <v>211</v>
          </cell>
          <cell r="K925" t="str">
            <v>000001120</v>
          </cell>
          <cell r="L925" t="str">
            <v>4261000</v>
          </cell>
          <cell r="M925" t="str">
            <v>1113</v>
          </cell>
          <cell r="N925" t="str">
            <v>99920</v>
          </cell>
          <cell r="O925" t="str">
            <v>11404</v>
          </cell>
          <cell r="P925" t="str">
            <v>294</v>
          </cell>
          <cell r="Q925" t="str">
            <v>955</v>
          </cell>
          <cell r="R925" t="str">
            <v>INTERCO BILL W/O</v>
          </cell>
          <cell r="S925" t="str">
            <v>PRA</v>
          </cell>
          <cell r="U925" t="str">
            <v>2015-02-28</v>
          </cell>
          <cell r="V925">
            <v>593.87</v>
          </cell>
          <cell r="W925" t="str">
            <v>UTXECON201</v>
          </cell>
          <cell r="Y925" t="str">
            <v>LEGAL</v>
          </cell>
          <cell r="Z925" t="str">
            <v>DLO</v>
          </cell>
          <cell r="AB925" t="str">
            <v>ICB</v>
          </cell>
          <cell r="AC925" t="str">
            <v>ICB</v>
          </cell>
          <cell r="AE925" t="str">
            <v>211</v>
          </cell>
          <cell r="AG925" t="str">
            <v>0000292054</v>
          </cell>
        </row>
        <row r="926">
          <cell r="A926" t="str">
            <v>00664750</v>
          </cell>
          <cell r="B926" t="str">
            <v>9554261000</v>
          </cell>
          <cell r="C926" t="str">
            <v>ICB4TARGET0000000298</v>
          </cell>
          <cell r="D926">
            <v>2015</v>
          </cell>
          <cell r="E926">
            <v>3</v>
          </cell>
          <cell r="F926" t="str">
            <v>2015-03-31</v>
          </cell>
          <cell r="G926" t="str">
            <v>PRJ</v>
          </cell>
          <cell r="H926" t="str">
            <v>211</v>
          </cell>
          <cell r="I926" t="str">
            <v>211</v>
          </cell>
          <cell r="K926" t="str">
            <v>000001120</v>
          </cell>
          <cell r="L926" t="str">
            <v>4261000</v>
          </cell>
          <cell r="M926" t="str">
            <v>1113</v>
          </cell>
          <cell r="N926" t="str">
            <v>99920</v>
          </cell>
          <cell r="O926" t="str">
            <v>11404</v>
          </cell>
          <cell r="P926" t="str">
            <v>294</v>
          </cell>
          <cell r="Q926" t="str">
            <v>955</v>
          </cell>
          <cell r="R926" t="str">
            <v>INTERCO BILL W/O</v>
          </cell>
          <cell r="S926" t="str">
            <v>PRA</v>
          </cell>
          <cell r="U926" t="str">
            <v>2015-03-31</v>
          </cell>
          <cell r="V926">
            <v>445.4</v>
          </cell>
          <cell r="W926" t="str">
            <v>UTXECON201</v>
          </cell>
          <cell r="Y926" t="str">
            <v>LEGAL</v>
          </cell>
          <cell r="Z926" t="str">
            <v>DLO</v>
          </cell>
          <cell r="AB926" t="str">
            <v>ICB</v>
          </cell>
          <cell r="AC926" t="str">
            <v>ICB</v>
          </cell>
          <cell r="AE926" t="str">
            <v>211</v>
          </cell>
          <cell r="AG926" t="str">
            <v>0000292534</v>
          </cell>
        </row>
        <row r="927">
          <cell r="A927" t="str">
            <v>00662016</v>
          </cell>
          <cell r="B927" t="str">
            <v>9554261000</v>
          </cell>
          <cell r="C927" t="str">
            <v>ICB4TARGET0000000299</v>
          </cell>
          <cell r="D927">
            <v>2015</v>
          </cell>
          <cell r="E927">
            <v>2</v>
          </cell>
          <cell r="F927" t="str">
            <v>2015-02-28</v>
          </cell>
          <cell r="G927" t="str">
            <v>PRJ</v>
          </cell>
          <cell r="H927" t="str">
            <v>211</v>
          </cell>
          <cell r="I927" t="str">
            <v>211</v>
          </cell>
          <cell r="K927" t="str">
            <v>000001120</v>
          </cell>
          <cell r="L927" t="str">
            <v>4261000</v>
          </cell>
          <cell r="M927" t="str">
            <v>1113</v>
          </cell>
          <cell r="N927" t="str">
            <v>99920</v>
          </cell>
          <cell r="O927" t="str">
            <v>11404</v>
          </cell>
          <cell r="P927" t="str">
            <v>294</v>
          </cell>
          <cell r="Q927" t="str">
            <v>955</v>
          </cell>
          <cell r="R927" t="str">
            <v>INTERCO BILL W/O</v>
          </cell>
          <cell r="S927" t="str">
            <v>PRA</v>
          </cell>
          <cell r="U927" t="str">
            <v>2015-02-28</v>
          </cell>
          <cell r="V927">
            <v>296.94</v>
          </cell>
          <cell r="W927" t="str">
            <v>UTXECON201</v>
          </cell>
          <cell r="Y927" t="str">
            <v>LEGAL</v>
          </cell>
          <cell r="Z927" t="str">
            <v>DLO</v>
          </cell>
          <cell r="AB927" t="str">
            <v>ICB</v>
          </cell>
          <cell r="AC927" t="str">
            <v>ICB</v>
          </cell>
          <cell r="AE927" t="str">
            <v>211</v>
          </cell>
          <cell r="AG927" t="str">
            <v>0000292174</v>
          </cell>
        </row>
        <row r="928">
          <cell r="A928" t="str">
            <v>00667241</v>
          </cell>
          <cell r="B928" t="str">
            <v>9554261000</v>
          </cell>
          <cell r="C928" t="str">
            <v>ICB4TARGET0000000299</v>
          </cell>
          <cell r="D928">
            <v>2015</v>
          </cell>
          <cell r="E928">
            <v>3</v>
          </cell>
          <cell r="F928" t="str">
            <v>2015-03-31</v>
          </cell>
          <cell r="G928" t="str">
            <v>PRJ</v>
          </cell>
          <cell r="H928" t="str">
            <v>211</v>
          </cell>
          <cell r="I928" t="str">
            <v>211</v>
          </cell>
          <cell r="K928" t="str">
            <v>000001120</v>
          </cell>
          <cell r="L928" t="str">
            <v>4261000</v>
          </cell>
          <cell r="M928" t="str">
            <v>1113</v>
          </cell>
          <cell r="N928" t="str">
            <v>99920</v>
          </cell>
          <cell r="O928" t="str">
            <v>11404</v>
          </cell>
          <cell r="P928" t="str">
            <v>294</v>
          </cell>
          <cell r="Q928" t="str">
            <v>955</v>
          </cell>
          <cell r="R928" t="str">
            <v>INTERCO BILL W/O</v>
          </cell>
          <cell r="S928" t="str">
            <v>PRA</v>
          </cell>
          <cell r="U928" t="str">
            <v>2015-03-31</v>
          </cell>
          <cell r="V928">
            <v>237.55</v>
          </cell>
          <cell r="W928" t="str">
            <v>UTXECON201</v>
          </cell>
          <cell r="Y928" t="str">
            <v>LEGAL</v>
          </cell>
          <cell r="Z928" t="str">
            <v>DLO</v>
          </cell>
          <cell r="AB928" t="str">
            <v>ICB</v>
          </cell>
          <cell r="AC928" t="str">
            <v>ICB</v>
          </cell>
          <cell r="AE928" t="str">
            <v>211</v>
          </cell>
          <cell r="AG928" t="str">
            <v>0000292730</v>
          </cell>
        </row>
        <row r="929">
          <cell r="A929" t="str">
            <v>00662013</v>
          </cell>
          <cell r="B929" t="str">
            <v>9554261000</v>
          </cell>
          <cell r="C929" t="str">
            <v>ICB4TARGET0000000300</v>
          </cell>
          <cell r="D929">
            <v>2015</v>
          </cell>
          <cell r="E929">
            <v>2</v>
          </cell>
          <cell r="F929" t="str">
            <v>2015-02-28</v>
          </cell>
          <cell r="G929" t="str">
            <v>PRJ</v>
          </cell>
          <cell r="H929" t="str">
            <v>211</v>
          </cell>
          <cell r="I929" t="str">
            <v>211</v>
          </cell>
          <cell r="K929" t="str">
            <v>000001120</v>
          </cell>
          <cell r="L929" t="str">
            <v>4261000</v>
          </cell>
          <cell r="M929" t="str">
            <v>1113</v>
          </cell>
          <cell r="N929" t="str">
            <v>99920</v>
          </cell>
          <cell r="O929" t="str">
            <v>11404</v>
          </cell>
          <cell r="P929" t="str">
            <v>294</v>
          </cell>
          <cell r="Q929" t="str">
            <v>955</v>
          </cell>
          <cell r="R929" t="str">
            <v>INTERCO BILL W/O</v>
          </cell>
          <cell r="S929" t="str">
            <v>PRA</v>
          </cell>
          <cell r="U929" t="str">
            <v>2015-02-28</v>
          </cell>
          <cell r="V929">
            <v>118.77</v>
          </cell>
          <cell r="W929" t="str">
            <v>UTXECON201</v>
          </cell>
          <cell r="Y929" t="str">
            <v>LEGAL</v>
          </cell>
          <cell r="Z929" t="str">
            <v>DLO</v>
          </cell>
          <cell r="AB929" t="str">
            <v>ICB</v>
          </cell>
          <cell r="AC929" t="str">
            <v>ICB</v>
          </cell>
          <cell r="AE929" t="str">
            <v>211</v>
          </cell>
          <cell r="AG929" t="str">
            <v>0000292175</v>
          </cell>
        </row>
        <row r="930">
          <cell r="A930" t="str">
            <v>00634402</v>
          </cell>
          <cell r="B930" t="str">
            <v>9554265004</v>
          </cell>
          <cell r="C930" t="str">
            <v>ICB4TARGET0000000301</v>
          </cell>
          <cell r="D930">
            <v>2014</v>
          </cell>
          <cell r="E930">
            <v>9</v>
          </cell>
          <cell r="F930" t="str">
            <v>2014-09-30</v>
          </cell>
          <cell r="G930" t="str">
            <v>PRJ</v>
          </cell>
          <cell r="H930" t="str">
            <v>211</v>
          </cell>
          <cell r="I930" t="str">
            <v>211</v>
          </cell>
          <cell r="K930" t="str">
            <v>000001120</v>
          </cell>
          <cell r="L930" t="str">
            <v>4265004</v>
          </cell>
          <cell r="M930" t="str">
            <v>1113</v>
          </cell>
          <cell r="N930" t="str">
            <v>99920</v>
          </cell>
          <cell r="O930" t="str">
            <v>11404</v>
          </cell>
          <cell r="P930" t="str">
            <v>294</v>
          </cell>
          <cell r="Q930" t="str">
            <v>955</v>
          </cell>
          <cell r="R930" t="str">
            <v>INTERCO BILL W/O</v>
          </cell>
          <cell r="S930" t="str">
            <v>PRA</v>
          </cell>
          <cell r="U930" t="str">
            <v>2014-09-30</v>
          </cell>
          <cell r="V930">
            <v>241.9</v>
          </cell>
          <cell r="W930" t="str">
            <v>UTXECON201</v>
          </cell>
          <cell r="Y930" t="str">
            <v>LEGAL</v>
          </cell>
          <cell r="Z930" t="str">
            <v>DLO</v>
          </cell>
          <cell r="AB930" t="str">
            <v>ICB</v>
          </cell>
          <cell r="AC930" t="str">
            <v>ICB</v>
          </cell>
          <cell r="AE930" t="str">
            <v>211</v>
          </cell>
          <cell r="AG930" t="str">
            <v>0000052445</v>
          </cell>
        </row>
        <row r="931">
          <cell r="A931" t="str">
            <v>00662252</v>
          </cell>
          <cell r="B931" t="str">
            <v>9554261000</v>
          </cell>
          <cell r="C931" t="str">
            <v>ICB4TARGET0000000301</v>
          </cell>
          <cell r="D931">
            <v>2015</v>
          </cell>
          <cell r="E931">
            <v>2</v>
          </cell>
          <cell r="F931" t="str">
            <v>2015-02-28</v>
          </cell>
          <cell r="G931" t="str">
            <v>PRJ</v>
          </cell>
          <cell r="H931" t="str">
            <v>211</v>
          </cell>
          <cell r="I931" t="str">
            <v>211</v>
          </cell>
          <cell r="K931" t="str">
            <v>000001120</v>
          </cell>
          <cell r="L931" t="str">
            <v>4261000</v>
          </cell>
          <cell r="M931" t="str">
            <v>1113</v>
          </cell>
          <cell r="N931" t="str">
            <v>99920</v>
          </cell>
          <cell r="O931" t="str">
            <v>11404</v>
          </cell>
          <cell r="P931" t="str">
            <v>294</v>
          </cell>
          <cell r="Q931" t="str">
            <v>955</v>
          </cell>
          <cell r="R931" t="str">
            <v>INTERCO BILL W/O</v>
          </cell>
          <cell r="S931" t="str">
            <v>PRA</v>
          </cell>
          <cell r="U931" t="str">
            <v>2015-02-28</v>
          </cell>
          <cell r="V931">
            <v>890.81</v>
          </cell>
          <cell r="W931" t="str">
            <v>UTXECON201</v>
          </cell>
          <cell r="Y931" t="str">
            <v>LEGAL</v>
          </cell>
          <cell r="Z931" t="str">
            <v>DLO</v>
          </cell>
          <cell r="AB931" t="str">
            <v>ICB</v>
          </cell>
          <cell r="AC931" t="str">
            <v>ICB</v>
          </cell>
          <cell r="AE931" t="str">
            <v>211</v>
          </cell>
          <cell r="AG931" t="str">
            <v>0000292195</v>
          </cell>
        </row>
        <row r="932">
          <cell r="A932" t="str">
            <v>00635332</v>
          </cell>
          <cell r="B932" t="str">
            <v>9554265004</v>
          </cell>
          <cell r="C932" t="str">
            <v>ICB4TARGET0000000302</v>
          </cell>
          <cell r="D932">
            <v>2014</v>
          </cell>
          <cell r="E932">
            <v>9</v>
          </cell>
          <cell r="F932" t="str">
            <v>2014-09-30</v>
          </cell>
          <cell r="G932" t="str">
            <v>PRJ</v>
          </cell>
          <cell r="H932" t="str">
            <v>211</v>
          </cell>
          <cell r="I932" t="str">
            <v>211</v>
          </cell>
          <cell r="K932" t="str">
            <v>000001120</v>
          </cell>
          <cell r="L932" t="str">
            <v>4265004</v>
          </cell>
          <cell r="M932" t="str">
            <v>1113</v>
          </cell>
          <cell r="N932" t="str">
            <v>99920</v>
          </cell>
          <cell r="O932" t="str">
            <v>11404</v>
          </cell>
          <cell r="P932" t="str">
            <v>294</v>
          </cell>
          <cell r="Q932" t="str">
            <v>955</v>
          </cell>
          <cell r="R932" t="str">
            <v>INTERCO BILL W/O</v>
          </cell>
          <cell r="S932" t="str">
            <v>PRA</v>
          </cell>
          <cell r="U932" t="str">
            <v>2014-09-30</v>
          </cell>
          <cell r="V932">
            <v>604.75</v>
          </cell>
          <cell r="W932" t="str">
            <v>UTXECON201</v>
          </cell>
          <cell r="Y932" t="str">
            <v>LEGAL</v>
          </cell>
          <cell r="Z932" t="str">
            <v>DLO</v>
          </cell>
          <cell r="AB932" t="str">
            <v>ICB</v>
          </cell>
          <cell r="AC932" t="str">
            <v>ICB</v>
          </cell>
          <cell r="AE932" t="str">
            <v>211</v>
          </cell>
          <cell r="AG932" t="str">
            <v>0000127007</v>
          </cell>
        </row>
        <row r="933">
          <cell r="A933" t="str">
            <v>00635074</v>
          </cell>
          <cell r="B933" t="str">
            <v>9554265004</v>
          </cell>
          <cell r="C933" t="str">
            <v>ICB4TARGET0000000303</v>
          </cell>
          <cell r="D933">
            <v>2014</v>
          </cell>
          <cell r="E933">
            <v>9</v>
          </cell>
          <cell r="F933" t="str">
            <v>2014-09-30</v>
          </cell>
          <cell r="G933" t="str">
            <v>PRJ</v>
          </cell>
          <cell r="H933" t="str">
            <v>211</v>
          </cell>
          <cell r="I933" t="str">
            <v>211</v>
          </cell>
          <cell r="K933" t="str">
            <v>000001120</v>
          </cell>
          <cell r="L933" t="str">
            <v>4265004</v>
          </cell>
          <cell r="M933" t="str">
            <v>1113</v>
          </cell>
          <cell r="N933" t="str">
            <v>99920</v>
          </cell>
          <cell r="O933" t="str">
            <v>11404</v>
          </cell>
          <cell r="P933" t="str">
            <v>294</v>
          </cell>
          <cell r="Q933" t="str">
            <v>955</v>
          </cell>
          <cell r="R933" t="str">
            <v>INTERCO BILL W/O</v>
          </cell>
          <cell r="S933" t="str">
            <v>PRA</v>
          </cell>
          <cell r="U933" t="str">
            <v>2014-09-30</v>
          </cell>
          <cell r="V933">
            <v>604.75</v>
          </cell>
          <cell r="W933" t="str">
            <v>UTXECON201</v>
          </cell>
          <cell r="Y933" t="str">
            <v>LEGAL</v>
          </cell>
          <cell r="Z933" t="str">
            <v>DLO</v>
          </cell>
          <cell r="AB933" t="str">
            <v>ICB</v>
          </cell>
          <cell r="AC933" t="str">
            <v>ICB</v>
          </cell>
          <cell r="AE933" t="str">
            <v>211</v>
          </cell>
          <cell r="AG933" t="str">
            <v>0000142834</v>
          </cell>
        </row>
        <row r="934">
          <cell r="A934" t="str">
            <v>00678822</v>
          </cell>
          <cell r="B934" t="str">
            <v>9554265004</v>
          </cell>
          <cell r="C934" t="str">
            <v>ICB4TARGET0000000331</v>
          </cell>
          <cell r="D934">
            <v>2015</v>
          </cell>
          <cell r="E934">
            <v>5</v>
          </cell>
          <cell r="F934" t="str">
            <v>2015-05-31</v>
          </cell>
          <cell r="G934" t="str">
            <v>PRJ</v>
          </cell>
          <cell r="H934" t="str">
            <v>211</v>
          </cell>
          <cell r="I934" t="str">
            <v>211</v>
          </cell>
          <cell r="K934" t="str">
            <v>000001120</v>
          </cell>
          <cell r="L934" t="str">
            <v>4265004</v>
          </cell>
          <cell r="M934" t="str">
            <v>1585</v>
          </cell>
          <cell r="N934" t="str">
            <v>99920</v>
          </cell>
          <cell r="O934" t="str">
            <v>11404</v>
          </cell>
          <cell r="P934" t="str">
            <v>294</v>
          </cell>
          <cell r="Q934" t="str">
            <v>955</v>
          </cell>
          <cell r="R934" t="str">
            <v>INTERCO BILL W/O</v>
          </cell>
          <cell r="S934" t="str">
            <v>PRA</v>
          </cell>
          <cell r="U934" t="str">
            <v>2015-05-31</v>
          </cell>
          <cell r="V934">
            <v>4651.72</v>
          </cell>
          <cell r="W934" t="str">
            <v>UTXECON101</v>
          </cell>
          <cell r="Y934" t="str">
            <v>LEGAL</v>
          </cell>
          <cell r="Z934" t="str">
            <v>DLO</v>
          </cell>
          <cell r="AB934" t="str">
            <v>ICB</v>
          </cell>
          <cell r="AC934" t="str">
            <v>ICB</v>
          </cell>
          <cell r="AE934" t="str">
            <v>211</v>
          </cell>
          <cell r="AG934" t="str">
            <v>0000101369</v>
          </cell>
        </row>
        <row r="935">
          <cell r="A935" t="str">
            <v>00675398</v>
          </cell>
          <cell r="B935" t="str">
            <v>9554265004</v>
          </cell>
          <cell r="C935" t="str">
            <v>ICB4TARGET0000000334</v>
          </cell>
          <cell r="D935">
            <v>2015</v>
          </cell>
          <cell r="E935">
            <v>5</v>
          </cell>
          <cell r="F935" t="str">
            <v>2015-05-31</v>
          </cell>
          <cell r="G935" t="str">
            <v>PRJ</v>
          </cell>
          <cell r="H935" t="str">
            <v>211</v>
          </cell>
          <cell r="I935" t="str">
            <v>211</v>
          </cell>
          <cell r="K935" t="str">
            <v>000001120</v>
          </cell>
          <cell r="L935" t="str">
            <v>4265004</v>
          </cell>
          <cell r="M935" t="str">
            <v>1113</v>
          </cell>
          <cell r="N935" t="str">
            <v>99920</v>
          </cell>
          <cell r="O935" t="str">
            <v>11404</v>
          </cell>
          <cell r="P935" t="str">
            <v>294</v>
          </cell>
          <cell r="Q935" t="str">
            <v>955</v>
          </cell>
          <cell r="R935" t="str">
            <v>INTERCO BILL W/O</v>
          </cell>
          <cell r="S935" t="str">
            <v>PRA</v>
          </cell>
          <cell r="U935" t="str">
            <v>2015-05-31</v>
          </cell>
          <cell r="V935">
            <v>594.44000000000005</v>
          </cell>
          <cell r="W935" t="str">
            <v>UTXECON201</v>
          </cell>
          <cell r="Y935" t="str">
            <v>LEGAL</v>
          </cell>
          <cell r="Z935" t="str">
            <v>DLO</v>
          </cell>
          <cell r="AB935" t="str">
            <v>ICB</v>
          </cell>
          <cell r="AC935" t="str">
            <v>ICB</v>
          </cell>
          <cell r="AE935" t="str">
            <v>211</v>
          </cell>
          <cell r="AG935" t="str">
            <v>0000140043</v>
          </cell>
        </row>
        <row r="936">
          <cell r="A936" t="str">
            <v>00679263</v>
          </cell>
          <cell r="B936" t="str">
            <v>9554265004</v>
          </cell>
          <cell r="C936" t="str">
            <v>ICB4TARGET0000000335</v>
          </cell>
          <cell r="D936">
            <v>2015</v>
          </cell>
          <cell r="E936">
            <v>5</v>
          </cell>
          <cell r="F936" t="str">
            <v>2015-05-31</v>
          </cell>
          <cell r="G936" t="str">
            <v>PRJ</v>
          </cell>
          <cell r="H936" t="str">
            <v>211</v>
          </cell>
          <cell r="I936" t="str">
            <v>211</v>
          </cell>
          <cell r="K936" t="str">
            <v>000001120</v>
          </cell>
          <cell r="L936" t="str">
            <v>4265004</v>
          </cell>
          <cell r="M936" t="str">
            <v>1113</v>
          </cell>
          <cell r="N936" t="str">
            <v>99920</v>
          </cell>
          <cell r="O936" t="str">
            <v>11404</v>
          </cell>
          <cell r="P936" t="str">
            <v>294</v>
          </cell>
          <cell r="Q936" t="str">
            <v>955</v>
          </cell>
          <cell r="R936" t="str">
            <v>INTERCO BILL W/O</v>
          </cell>
          <cell r="S936" t="str">
            <v>PRA</v>
          </cell>
          <cell r="U936" t="str">
            <v>2015-05-31</v>
          </cell>
          <cell r="V936">
            <v>594.44000000000005</v>
          </cell>
          <cell r="W936" t="str">
            <v>UTXECON201</v>
          </cell>
          <cell r="Y936" t="str">
            <v>LEGAL</v>
          </cell>
          <cell r="Z936" t="str">
            <v>DLO</v>
          </cell>
          <cell r="AB936" t="str">
            <v>ICB</v>
          </cell>
          <cell r="AC936" t="str">
            <v>ICB</v>
          </cell>
          <cell r="AE936" t="str">
            <v>211</v>
          </cell>
          <cell r="AG936" t="str">
            <v>0000294483</v>
          </cell>
        </row>
        <row r="937">
          <cell r="A937" t="str">
            <v>00652656</v>
          </cell>
          <cell r="B937" t="str">
            <v>9554265004</v>
          </cell>
          <cell r="C937" t="str">
            <v>ICB4TARGET0000000348</v>
          </cell>
          <cell r="D937">
            <v>2014</v>
          </cell>
          <cell r="E937">
            <v>12</v>
          </cell>
          <cell r="F937" t="str">
            <v>2014-12-31</v>
          </cell>
          <cell r="G937" t="str">
            <v>PRJ</v>
          </cell>
          <cell r="H937" t="str">
            <v>211</v>
          </cell>
          <cell r="I937" t="str">
            <v>211</v>
          </cell>
          <cell r="K937" t="str">
            <v>000001120</v>
          </cell>
          <cell r="L937" t="str">
            <v>4265004</v>
          </cell>
          <cell r="M937" t="str">
            <v>1585</v>
          </cell>
          <cell r="N937" t="str">
            <v>99920</v>
          </cell>
          <cell r="O937" t="str">
            <v>11404</v>
          </cell>
          <cell r="P937" t="str">
            <v>294</v>
          </cell>
          <cell r="Q937" t="str">
            <v>955</v>
          </cell>
          <cell r="R937" t="str">
            <v>INTERCO BILL W/O</v>
          </cell>
          <cell r="S937" t="str">
            <v>PRA</v>
          </cell>
          <cell r="U937" t="str">
            <v>2014-12-31</v>
          </cell>
          <cell r="V937">
            <v>5901.95</v>
          </cell>
          <cell r="W937" t="str">
            <v>UTXECON101</v>
          </cell>
          <cell r="Y937" t="str">
            <v>LEGAL</v>
          </cell>
          <cell r="Z937" t="str">
            <v>DLO</v>
          </cell>
          <cell r="AB937" t="str">
            <v>ICB</v>
          </cell>
          <cell r="AC937" t="str">
            <v>ICB</v>
          </cell>
          <cell r="AE937" t="str">
            <v>211</v>
          </cell>
          <cell r="AG937" t="str">
            <v>0000101369</v>
          </cell>
        </row>
        <row r="938">
          <cell r="A938" t="str">
            <v>00652657</v>
          </cell>
          <cell r="B938" t="str">
            <v>9554265004</v>
          </cell>
          <cell r="C938" t="str">
            <v>ICB4TARGET0000000350</v>
          </cell>
          <cell r="D938">
            <v>2014</v>
          </cell>
          <cell r="E938">
            <v>12</v>
          </cell>
          <cell r="F938" t="str">
            <v>2014-12-31</v>
          </cell>
          <cell r="G938" t="str">
            <v>PRJ</v>
          </cell>
          <cell r="H938" t="str">
            <v>211</v>
          </cell>
          <cell r="I938" t="str">
            <v>211</v>
          </cell>
          <cell r="K938" t="str">
            <v>000001120</v>
          </cell>
          <cell r="L938" t="str">
            <v>4265004</v>
          </cell>
          <cell r="M938" t="str">
            <v>1113</v>
          </cell>
          <cell r="N938" t="str">
            <v>99920</v>
          </cell>
          <cell r="O938" t="str">
            <v>11404</v>
          </cell>
          <cell r="P938" t="str">
            <v>294</v>
          </cell>
          <cell r="Q938" t="str">
            <v>955</v>
          </cell>
          <cell r="R938" t="str">
            <v>INTERCO BILL W/O</v>
          </cell>
          <cell r="S938" t="str">
            <v>PRA</v>
          </cell>
          <cell r="U938" t="str">
            <v>2014-12-31</v>
          </cell>
          <cell r="V938">
            <v>3042.99</v>
          </cell>
          <cell r="W938" t="str">
            <v>UTXECON201</v>
          </cell>
          <cell r="Y938" t="str">
            <v>LEGAL</v>
          </cell>
          <cell r="Z938" t="str">
            <v>DLO</v>
          </cell>
          <cell r="AB938" t="str">
            <v>ICB</v>
          </cell>
          <cell r="AC938" t="str">
            <v>ICB</v>
          </cell>
          <cell r="AE938" t="str">
            <v>211</v>
          </cell>
          <cell r="AG938" t="str">
            <v>0000114836</v>
          </cell>
        </row>
        <row r="939">
          <cell r="A939" t="str">
            <v>00673096</v>
          </cell>
          <cell r="B939" t="str">
            <v>9554265004</v>
          </cell>
          <cell r="C939" t="str">
            <v>ICB4TARGET0000000396</v>
          </cell>
          <cell r="D939">
            <v>2015</v>
          </cell>
          <cell r="E939">
            <v>4</v>
          </cell>
          <cell r="F939" t="str">
            <v>2015-04-30</v>
          </cell>
          <cell r="G939" t="str">
            <v>PRJ</v>
          </cell>
          <cell r="H939" t="str">
            <v>211</v>
          </cell>
          <cell r="I939" t="str">
            <v>211</v>
          </cell>
          <cell r="K939" t="str">
            <v>000001120</v>
          </cell>
          <cell r="L939" t="str">
            <v>4265004</v>
          </cell>
          <cell r="M939" t="str">
            <v>1585</v>
          </cell>
          <cell r="N939" t="str">
            <v>99920</v>
          </cell>
          <cell r="O939" t="str">
            <v>11404</v>
          </cell>
          <cell r="P939" t="str">
            <v>294</v>
          </cell>
          <cell r="Q939" t="str">
            <v>955</v>
          </cell>
          <cell r="R939" t="str">
            <v>INTERCO BILL W/O</v>
          </cell>
          <cell r="S939" t="str">
            <v>PRA</v>
          </cell>
          <cell r="U939" t="str">
            <v>2015-04-30</v>
          </cell>
          <cell r="V939">
            <v>697.76</v>
          </cell>
          <cell r="W939" t="str">
            <v>UTXECON101</v>
          </cell>
          <cell r="Y939" t="str">
            <v>LEGAL</v>
          </cell>
          <cell r="Z939" t="str">
            <v>DLO</v>
          </cell>
          <cell r="AB939" t="str">
            <v>ICB</v>
          </cell>
          <cell r="AC939" t="str">
            <v>ICB</v>
          </cell>
          <cell r="AE939" t="str">
            <v>211</v>
          </cell>
          <cell r="AG939" t="str">
            <v>0000098369</v>
          </cell>
        </row>
        <row r="940">
          <cell r="A940" t="str">
            <v>00661972</v>
          </cell>
          <cell r="B940" t="str">
            <v>9554265004</v>
          </cell>
          <cell r="C940" t="str">
            <v>ICB4TARGET0000000403</v>
          </cell>
          <cell r="D940">
            <v>2015</v>
          </cell>
          <cell r="E940">
            <v>2</v>
          </cell>
          <cell r="F940" t="str">
            <v>2015-02-28</v>
          </cell>
          <cell r="G940" t="str">
            <v>PRJ</v>
          </cell>
          <cell r="H940" t="str">
            <v>211</v>
          </cell>
          <cell r="I940" t="str">
            <v>211</v>
          </cell>
          <cell r="K940" t="str">
            <v>000001120</v>
          </cell>
          <cell r="L940" t="str">
            <v>4265004</v>
          </cell>
          <cell r="M940" t="str">
            <v>1113</v>
          </cell>
          <cell r="N940" t="str">
            <v>99920</v>
          </cell>
          <cell r="O940" t="str">
            <v>11404</v>
          </cell>
          <cell r="P940" t="str">
            <v>294</v>
          </cell>
          <cell r="Q940" t="str">
            <v>955</v>
          </cell>
          <cell r="R940" t="str">
            <v>INTERCO BILL W/O</v>
          </cell>
          <cell r="S940" t="str">
            <v>PRA</v>
          </cell>
          <cell r="U940" t="str">
            <v>2015-02-28</v>
          </cell>
          <cell r="V940">
            <v>59.39</v>
          </cell>
          <cell r="W940" t="str">
            <v>UTXECON201</v>
          </cell>
          <cell r="Y940" t="str">
            <v>LEGAL</v>
          </cell>
          <cell r="Z940" t="str">
            <v>DLO</v>
          </cell>
          <cell r="AB940" t="str">
            <v>ICB</v>
          </cell>
          <cell r="AC940" t="str">
            <v>ICB</v>
          </cell>
          <cell r="AE940" t="str">
            <v>211</v>
          </cell>
          <cell r="AG940" t="str">
            <v>0000017421</v>
          </cell>
        </row>
        <row r="941">
          <cell r="A941" t="str">
            <v>00672834</v>
          </cell>
          <cell r="B941" t="str">
            <v>9554265004</v>
          </cell>
          <cell r="C941" t="str">
            <v>ICB4TARGET0000000403</v>
          </cell>
          <cell r="D941">
            <v>2015</v>
          </cell>
          <cell r="E941">
            <v>4</v>
          </cell>
          <cell r="F941" t="str">
            <v>2015-04-30</v>
          </cell>
          <cell r="G941" t="str">
            <v>PRJ</v>
          </cell>
          <cell r="H941" t="str">
            <v>211</v>
          </cell>
          <cell r="I941" t="str">
            <v>211</v>
          </cell>
          <cell r="K941" t="str">
            <v>000001120</v>
          </cell>
          <cell r="L941" t="str">
            <v>4265004</v>
          </cell>
          <cell r="M941" t="str">
            <v>1113</v>
          </cell>
          <cell r="N941" t="str">
            <v>99920</v>
          </cell>
          <cell r="O941" t="str">
            <v>11404</v>
          </cell>
          <cell r="P941" t="str">
            <v>294</v>
          </cell>
          <cell r="Q941" t="str">
            <v>955</v>
          </cell>
          <cell r="R941" t="str">
            <v>INTERCO BILL W/O</v>
          </cell>
          <cell r="S941" t="str">
            <v>PRA</v>
          </cell>
          <cell r="U941" t="str">
            <v>2015-04-30</v>
          </cell>
          <cell r="V941">
            <v>59.44</v>
          </cell>
          <cell r="W941" t="str">
            <v>UTXECON201</v>
          </cell>
          <cell r="Y941" t="str">
            <v>LEGAL</v>
          </cell>
          <cell r="Z941" t="str">
            <v>DLO</v>
          </cell>
          <cell r="AB941" t="str">
            <v>ICB</v>
          </cell>
          <cell r="AC941" t="str">
            <v>ICB</v>
          </cell>
          <cell r="AE941" t="str">
            <v>211</v>
          </cell>
          <cell r="AG941" t="str">
            <v>0000038852</v>
          </cell>
        </row>
        <row r="942">
          <cell r="A942" t="str">
            <v>00661973</v>
          </cell>
          <cell r="B942" t="str">
            <v>9554265004</v>
          </cell>
          <cell r="C942" t="str">
            <v>ICB4TARGET0000000404</v>
          </cell>
          <cell r="D942">
            <v>2015</v>
          </cell>
          <cell r="E942">
            <v>2</v>
          </cell>
          <cell r="F942" t="str">
            <v>2015-02-28</v>
          </cell>
          <cell r="G942" t="str">
            <v>PRJ</v>
          </cell>
          <cell r="H942" t="str">
            <v>211</v>
          </cell>
          <cell r="I942" t="str">
            <v>211</v>
          </cell>
          <cell r="K942" t="str">
            <v>000001120</v>
          </cell>
          <cell r="L942" t="str">
            <v>4265004</v>
          </cell>
          <cell r="M942" t="str">
            <v>1113</v>
          </cell>
          <cell r="N942" t="str">
            <v>99920</v>
          </cell>
          <cell r="O942" t="str">
            <v>11404</v>
          </cell>
          <cell r="P942" t="str">
            <v>294</v>
          </cell>
          <cell r="Q942" t="str">
            <v>955</v>
          </cell>
          <cell r="R942" t="str">
            <v>INTERCO BILL W/O</v>
          </cell>
          <cell r="S942" t="str">
            <v>PRA</v>
          </cell>
          <cell r="U942" t="str">
            <v>2015-02-28</v>
          </cell>
          <cell r="V942">
            <v>118.77</v>
          </cell>
          <cell r="W942" t="str">
            <v>UTXECON201</v>
          </cell>
          <cell r="Y942" t="str">
            <v>LEGAL</v>
          </cell>
          <cell r="Z942" t="str">
            <v>DLO</v>
          </cell>
          <cell r="AB942" t="str">
            <v>ICB</v>
          </cell>
          <cell r="AC942" t="str">
            <v>ICB</v>
          </cell>
          <cell r="AE942" t="str">
            <v>211</v>
          </cell>
          <cell r="AG942" t="str">
            <v>0000017421</v>
          </cell>
        </row>
        <row r="943">
          <cell r="A943" t="str">
            <v>00672835</v>
          </cell>
          <cell r="B943" t="str">
            <v>9554265004</v>
          </cell>
          <cell r="C943" t="str">
            <v>ICB4TARGET0000000404</v>
          </cell>
          <cell r="D943">
            <v>2015</v>
          </cell>
          <cell r="E943">
            <v>4</v>
          </cell>
          <cell r="F943" t="str">
            <v>2015-04-30</v>
          </cell>
          <cell r="G943" t="str">
            <v>PRJ</v>
          </cell>
          <cell r="H943" t="str">
            <v>211</v>
          </cell>
          <cell r="I943" t="str">
            <v>211</v>
          </cell>
          <cell r="K943" t="str">
            <v>000001120</v>
          </cell>
          <cell r="L943" t="str">
            <v>4265004</v>
          </cell>
          <cell r="M943" t="str">
            <v>1113</v>
          </cell>
          <cell r="N943" t="str">
            <v>99920</v>
          </cell>
          <cell r="O943" t="str">
            <v>11404</v>
          </cell>
          <cell r="P943" t="str">
            <v>294</v>
          </cell>
          <cell r="Q943" t="str">
            <v>955</v>
          </cell>
          <cell r="R943" t="str">
            <v>INTERCO BILL W/O</v>
          </cell>
          <cell r="S943" t="str">
            <v>PRA</v>
          </cell>
          <cell r="U943" t="str">
            <v>2015-04-30</v>
          </cell>
          <cell r="V943">
            <v>29.72</v>
          </cell>
          <cell r="W943" t="str">
            <v>UTXECON201</v>
          </cell>
          <cell r="Y943" t="str">
            <v>LEGAL</v>
          </cell>
          <cell r="Z943" t="str">
            <v>DLO</v>
          </cell>
          <cell r="AB943" t="str">
            <v>ICB</v>
          </cell>
          <cell r="AC943" t="str">
            <v>ICB</v>
          </cell>
          <cell r="AE943" t="str">
            <v>211</v>
          </cell>
          <cell r="AG943" t="str">
            <v>0000120927</v>
          </cell>
        </row>
        <row r="944">
          <cell r="A944" t="str">
            <v>00664465</v>
          </cell>
          <cell r="B944" t="str">
            <v>9554265004</v>
          </cell>
          <cell r="C944" t="str">
            <v>ICB4TARGET0000000405</v>
          </cell>
          <cell r="D944">
            <v>2015</v>
          </cell>
          <cell r="E944">
            <v>2</v>
          </cell>
          <cell r="F944" t="str">
            <v>2015-02-28</v>
          </cell>
          <cell r="G944" t="str">
            <v>PRJ</v>
          </cell>
          <cell r="H944" t="str">
            <v>211</v>
          </cell>
          <cell r="I944" t="str">
            <v>211</v>
          </cell>
          <cell r="K944" t="str">
            <v>000001120</v>
          </cell>
          <cell r="L944" t="str">
            <v>4265004</v>
          </cell>
          <cell r="M944" t="str">
            <v>1113</v>
          </cell>
          <cell r="N944" t="str">
            <v>99920</v>
          </cell>
          <cell r="O944" t="str">
            <v>11404</v>
          </cell>
          <cell r="P944" t="str">
            <v>294</v>
          </cell>
          <cell r="Q944" t="str">
            <v>955</v>
          </cell>
          <cell r="R944" t="str">
            <v>INTERCO BILL W/O</v>
          </cell>
          <cell r="S944" t="str">
            <v>PRA</v>
          </cell>
          <cell r="U944" t="str">
            <v>2015-02-28</v>
          </cell>
          <cell r="V944">
            <v>742.34</v>
          </cell>
          <cell r="W944" t="str">
            <v>UTXECON201</v>
          </cell>
          <cell r="Y944" t="str">
            <v>LEGAL</v>
          </cell>
          <cell r="Z944" t="str">
            <v>DLO</v>
          </cell>
          <cell r="AB944" t="str">
            <v>ICB</v>
          </cell>
          <cell r="AC944" t="str">
            <v>ICB</v>
          </cell>
          <cell r="AE944" t="str">
            <v>211</v>
          </cell>
          <cell r="AG944" t="str">
            <v>0000096605</v>
          </cell>
        </row>
        <row r="945">
          <cell r="A945" t="str">
            <v>00672840</v>
          </cell>
          <cell r="B945" t="str">
            <v>9554265004</v>
          </cell>
          <cell r="C945" t="str">
            <v>ICB4TARGET0000000405</v>
          </cell>
          <cell r="D945">
            <v>2015</v>
          </cell>
          <cell r="E945">
            <v>4</v>
          </cell>
          <cell r="F945" t="str">
            <v>2015-04-30</v>
          </cell>
          <cell r="G945" t="str">
            <v>PRJ</v>
          </cell>
          <cell r="H945" t="str">
            <v>211</v>
          </cell>
          <cell r="I945" t="str">
            <v>211</v>
          </cell>
          <cell r="K945" t="str">
            <v>000001120</v>
          </cell>
          <cell r="L945" t="str">
            <v>4265004</v>
          </cell>
          <cell r="M945" t="str">
            <v>1113</v>
          </cell>
          <cell r="N945" t="str">
            <v>99920</v>
          </cell>
          <cell r="O945" t="str">
            <v>11404</v>
          </cell>
          <cell r="P945" t="str">
            <v>294</v>
          </cell>
          <cell r="Q945" t="str">
            <v>955</v>
          </cell>
          <cell r="R945" t="str">
            <v>INTERCO BILL W/O</v>
          </cell>
          <cell r="S945" t="str">
            <v>PRA</v>
          </cell>
          <cell r="U945" t="str">
            <v>2015-04-30</v>
          </cell>
          <cell r="V945">
            <v>493.39</v>
          </cell>
          <cell r="W945" t="str">
            <v>UTXECON201</v>
          </cell>
          <cell r="Y945" t="str">
            <v>LEGAL</v>
          </cell>
          <cell r="Z945" t="str">
            <v>DLO</v>
          </cell>
          <cell r="AB945" t="str">
            <v>ICB</v>
          </cell>
          <cell r="AC945" t="str">
            <v>ICB</v>
          </cell>
          <cell r="AE945" t="str">
            <v>211</v>
          </cell>
          <cell r="AG945" t="str">
            <v>0000135545</v>
          </cell>
        </row>
        <row r="946">
          <cell r="A946" t="str">
            <v>00664460</v>
          </cell>
          <cell r="B946" t="str">
            <v>9554265004</v>
          </cell>
          <cell r="C946" t="str">
            <v>ICB4TARGET0000000406</v>
          </cell>
          <cell r="D946">
            <v>2015</v>
          </cell>
          <cell r="E946">
            <v>2</v>
          </cell>
          <cell r="F946" t="str">
            <v>2015-02-28</v>
          </cell>
          <cell r="G946" t="str">
            <v>PRJ</v>
          </cell>
          <cell r="H946" t="str">
            <v>211</v>
          </cell>
          <cell r="I946" t="str">
            <v>211</v>
          </cell>
          <cell r="K946" t="str">
            <v>000001120</v>
          </cell>
          <cell r="L946" t="str">
            <v>4265004</v>
          </cell>
          <cell r="M946" t="str">
            <v>1113</v>
          </cell>
          <cell r="N946" t="str">
            <v>99920</v>
          </cell>
          <cell r="O946" t="str">
            <v>11404</v>
          </cell>
          <cell r="P946" t="str">
            <v>294</v>
          </cell>
          <cell r="Q946" t="str">
            <v>955</v>
          </cell>
          <cell r="R946" t="str">
            <v>INTERCO BILL W/O</v>
          </cell>
          <cell r="S946" t="str">
            <v>PRA</v>
          </cell>
          <cell r="U946" t="str">
            <v>2015-02-28</v>
          </cell>
          <cell r="V946">
            <v>890.81</v>
          </cell>
          <cell r="W946" t="str">
            <v>UTXECON201</v>
          </cell>
          <cell r="Y946" t="str">
            <v>LEGAL</v>
          </cell>
          <cell r="Z946" t="str">
            <v>DLO</v>
          </cell>
          <cell r="AB946" t="str">
            <v>ICB</v>
          </cell>
          <cell r="AC946" t="str">
            <v>ICB</v>
          </cell>
          <cell r="AE946" t="str">
            <v>211</v>
          </cell>
          <cell r="AG946" t="str">
            <v>0000126823</v>
          </cell>
        </row>
        <row r="947">
          <cell r="A947" t="str">
            <v>00673082</v>
          </cell>
          <cell r="B947" t="str">
            <v>9554265004</v>
          </cell>
          <cell r="C947" t="str">
            <v>ICB4TARGET0000000406</v>
          </cell>
          <cell r="D947">
            <v>2015</v>
          </cell>
          <cell r="E947">
            <v>4</v>
          </cell>
          <cell r="F947" t="str">
            <v>2015-04-30</v>
          </cell>
          <cell r="G947" t="str">
            <v>PRJ</v>
          </cell>
          <cell r="H947" t="str">
            <v>211</v>
          </cell>
          <cell r="I947" t="str">
            <v>211</v>
          </cell>
          <cell r="K947" t="str">
            <v>000001120</v>
          </cell>
          <cell r="L947" t="str">
            <v>4265004</v>
          </cell>
          <cell r="M947" t="str">
            <v>1113</v>
          </cell>
          <cell r="N947" t="str">
            <v>99920</v>
          </cell>
          <cell r="O947" t="str">
            <v>11404</v>
          </cell>
          <cell r="P947" t="str">
            <v>294</v>
          </cell>
          <cell r="Q947" t="str">
            <v>955</v>
          </cell>
          <cell r="R947" t="str">
            <v>INTERCO BILL W/O</v>
          </cell>
          <cell r="S947" t="str">
            <v>PRA</v>
          </cell>
          <cell r="U947" t="str">
            <v>2015-04-30</v>
          </cell>
          <cell r="V947">
            <v>594.44000000000005</v>
          </cell>
          <cell r="W947" t="str">
            <v>UTXECON201</v>
          </cell>
          <cell r="Y947" t="str">
            <v>LEGAL</v>
          </cell>
          <cell r="Z947" t="str">
            <v>DLO</v>
          </cell>
          <cell r="AB947" t="str">
            <v>ICB</v>
          </cell>
          <cell r="AC947" t="str">
            <v>ICB</v>
          </cell>
          <cell r="AE947" t="str">
            <v>211</v>
          </cell>
          <cell r="AG947" t="str">
            <v>0000136845</v>
          </cell>
        </row>
        <row r="948">
          <cell r="A948" t="str">
            <v>00672830</v>
          </cell>
          <cell r="B948" t="str">
            <v>9554265004</v>
          </cell>
          <cell r="C948" t="str">
            <v>ICB4TARGET0000000407</v>
          </cell>
          <cell r="D948">
            <v>2015</v>
          </cell>
          <cell r="E948">
            <v>4</v>
          </cell>
          <cell r="F948" t="str">
            <v>2015-04-30</v>
          </cell>
          <cell r="G948" t="str">
            <v>PRJ</v>
          </cell>
          <cell r="H948" t="str">
            <v>211</v>
          </cell>
          <cell r="I948" t="str">
            <v>211</v>
          </cell>
          <cell r="K948" t="str">
            <v>000001120</v>
          </cell>
          <cell r="L948" t="str">
            <v>4265004</v>
          </cell>
          <cell r="M948" t="str">
            <v>1113</v>
          </cell>
          <cell r="N948" t="str">
            <v>99920</v>
          </cell>
          <cell r="O948" t="str">
            <v>11404</v>
          </cell>
          <cell r="P948" t="str">
            <v>294</v>
          </cell>
          <cell r="Q948" t="str">
            <v>955</v>
          </cell>
          <cell r="R948" t="str">
            <v>INTERCO BILL W/O</v>
          </cell>
          <cell r="S948" t="str">
            <v>PRA</v>
          </cell>
          <cell r="U948" t="str">
            <v>2015-04-30</v>
          </cell>
          <cell r="V948">
            <v>142.66999999999999</v>
          </cell>
          <cell r="W948" t="str">
            <v>UTXECON201</v>
          </cell>
          <cell r="Y948" t="str">
            <v>LEGAL</v>
          </cell>
          <cell r="Z948" t="str">
            <v>DLO</v>
          </cell>
          <cell r="AB948" t="str">
            <v>ICB</v>
          </cell>
          <cell r="AC948" t="str">
            <v>ICB</v>
          </cell>
          <cell r="AE948" t="str">
            <v>211</v>
          </cell>
          <cell r="AG948" t="str">
            <v>0000140418</v>
          </cell>
        </row>
        <row r="949">
          <cell r="A949" t="str">
            <v>00673085</v>
          </cell>
          <cell r="B949" t="str">
            <v>9554265004</v>
          </cell>
          <cell r="C949" t="str">
            <v>ICB4TARGET0000000408</v>
          </cell>
          <cell r="D949">
            <v>2015</v>
          </cell>
          <cell r="E949">
            <v>4</v>
          </cell>
          <cell r="F949" t="str">
            <v>2015-04-30</v>
          </cell>
          <cell r="G949" t="str">
            <v>PRJ</v>
          </cell>
          <cell r="H949" t="str">
            <v>211</v>
          </cell>
          <cell r="I949" t="str">
            <v>211</v>
          </cell>
          <cell r="K949" t="str">
            <v>000001120</v>
          </cell>
          <cell r="L949" t="str">
            <v>4265004</v>
          </cell>
          <cell r="M949" t="str">
            <v>1113</v>
          </cell>
          <cell r="N949" t="str">
            <v>99920</v>
          </cell>
          <cell r="O949" t="str">
            <v>11404</v>
          </cell>
          <cell r="P949" t="str">
            <v>294</v>
          </cell>
          <cell r="Q949" t="str">
            <v>955</v>
          </cell>
          <cell r="R949" t="str">
            <v>INTERCO BILL W/O</v>
          </cell>
          <cell r="S949" t="str">
            <v>PRA</v>
          </cell>
          <cell r="U949" t="str">
            <v>2015-04-30</v>
          </cell>
          <cell r="V949">
            <v>297.22000000000003</v>
          </cell>
          <cell r="W949" t="str">
            <v>UTXECON201</v>
          </cell>
          <cell r="Y949" t="str">
            <v>LEGAL</v>
          </cell>
          <cell r="Z949" t="str">
            <v>DLO</v>
          </cell>
          <cell r="AB949" t="str">
            <v>ICB</v>
          </cell>
          <cell r="AC949" t="str">
            <v>ICB</v>
          </cell>
          <cell r="AE949" t="str">
            <v>211</v>
          </cell>
          <cell r="AG949" t="str">
            <v>0000167024</v>
          </cell>
        </row>
        <row r="950">
          <cell r="A950" t="str">
            <v>00667121</v>
          </cell>
          <cell r="B950" t="str">
            <v>9554265004</v>
          </cell>
          <cell r="C950" t="str">
            <v>ICB4TARGET0000000422</v>
          </cell>
          <cell r="D950">
            <v>2015</v>
          </cell>
          <cell r="E950">
            <v>3</v>
          </cell>
          <cell r="F950" t="str">
            <v>2015-03-31</v>
          </cell>
          <cell r="G950" t="str">
            <v>PRJ</v>
          </cell>
          <cell r="H950" t="str">
            <v>211</v>
          </cell>
          <cell r="I950" t="str">
            <v>211</v>
          </cell>
          <cell r="K950" t="str">
            <v>000001120</v>
          </cell>
          <cell r="L950" t="str">
            <v>4265004</v>
          </cell>
          <cell r="M950" t="str">
            <v>1113</v>
          </cell>
          <cell r="N950" t="str">
            <v>99920</v>
          </cell>
          <cell r="O950" t="str">
            <v>11404</v>
          </cell>
          <cell r="P950" t="str">
            <v>294</v>
          </cell>
          <cell r="Q950" t="str">
            <v>955</v>
          </cell>
          <cell r="R950" t="str">
            <v>INTERCO BILL W/O</v>
          </cell>
          <cell r="S950" t="str">
            <v>PRA</v>
          </cell>
          <cell r="U950" t="str">
            <v>2015-03-31</v>
          </cell>
          <cell r="V950">
            <v>296.94</v>
          </cell>
          <cell r="W950" t="str">
            <v>UTXECON201</v>
          </cell>
          <cell r="Y950" t="str">
            <v>LEGAL</v>
          </cell>
          <cell r="Z950" t="str">
            <v>DLO</v>
          </cell>
          <cell r="AB950" t="str">
            <v>ICB</v>
          </cell>
          <cell r="AC950" t="str">
            <v>ICB</v>
          </cell>
          <cell r="AE950" t="str">
            <v>211</v>
          </cell>
          <cell r="AG950" t="str">
            <v>0000120927</v>
          </cell>
        </row>
        <row r="951">
          <cell r="A951" t="str">
            <v>00667120</v>
          </cell>
          <cell r="B951" t="str">
            <v>9554265004</v>
          </cell>
          <cell r="C951" t="str">
            <v>ICB4TARGET0000000423</v>
          </cell>
          <cell r="D951">
            <v>2015</v>
          </cell>
          <cell r="E951">
            <v>3</v>
          </cell>
          <cell r="F951" t="str">
            <v>2015-03-31</v>
          </cell>
          <cell r="G951" t="str">
            <v>PRJ</v>
          </cell>
          <cell r="H951" t="str">
            <v>211</v>
          </cell>
          <cell r="I951" t="str">
            <v>211</v>
          </cell>
          <cell r="K951" t="str">
            <v>000001120</v>
          </cell>
          <cell r="L951" t="str">
            <v>4265004</v>
          </cell>
          <cell r="M951" t="str">
            <v>1113</v>
          </cell>
          <cell r="N951" t="str">
            <v>99920</v>
          </cell>
          <cell r="O951" t="str">
            <v>11404</v>
          </cell>
          <cell r="P951" t="str">
            <v>294</v>
          </cell>
          <cell r="Q951" t="str">
            <v>955</v>
          </cell>
          <cell r="R951" t="str">
            <v>INTERCO BILL W/O</v>
          </cell>
          <cell r="S951" t="str">
            <v>PRA</v>
          </cell>
          <cell r="U951" t="str">
            <v>2015-03-31</v>
          </cell>
          <cell r="V951">
            <v>890.81</v>
          </cell>
          <cell r="W951" t="str">
            <v>UTXECON201</v>
          </cell>
          <cell r="Y951" t="str">
            <v>LEGAL</v>
          </cell>
          <cell r="Z951" t="str">
            <v>DLO</v>
          </cell>
          <cell r="AB951" t="str">
            <v>ICB</v>
          </cell>
          <cell r="AC951" t="str">
            <v>ICB</v>
          </cell>
          <cell r="AE951" t="str">
            <v>211</v>
          </cell>
          <cell r="AG951" t="str">
            <v>0000126823</v>
          </cell>
        </row>
        <row r="952">
          <cell r="A952" t="str">
            <v>00669710</v>
          </cell>
          <cell r="B952" t="str">
            <v>9554265004</v>
          </cell>
          <cell r="C952" t="str">
            <v>ICB4TARGET0000000424</v>
          </cell>
          <cell r="D952">
            <v>2015</v>
          </cell>
          <cell r="E952">
            <v>3</v>
          </cell>
          <cell r="F952" t="str">
            <v>2015-03-31</v>
          </cell>
          <cell r="G952" t="str">
            <v>PRJ</v>
          </cell>
          <cell r="H952" t="str">
            <v>211</v>
          </cell>
          <cell r="I952" t="str">
            <v>211</v>
          </cell>
          <cell r="K952" t="str">
            <v>000001120</v>
          </cell>
          <cell r="L952" t="str">
            <v>4265004</v>
          </cell>
          <cell r="M952" t="str">
            <v>1113</v>
          </cell>
          <cell r="N952" t="str">
            <v>99920</v>
          </cell>
          <cell r="O952" t="str">
            <v>11404</v>
          </cell>
          <cell r="P952" t="str">
            <v>294</v>
          </cell>
          <cell r="Q952" t="str">
            <v>955</v>
          </cell>
          <cell r="R952" t="str">
            <v>INTERCO BILL W/O</v>
          </cell>
          <cell r="S952" t="str">
            <v>PRA</v>
          </cell>
          <cell r="U952" t="str">
            <v>2015-03-31</v>
          </cell>
          <cell r="V952">
            <v>890.81</v>
          </cell>
          <cell r="W952" t="str">
            <v>UTXECON201</v>
          </cell>
          <cell r="Y952" t="str">
            <v>LEGAL</v>
          </cell>
          <cell r="Z952" t="str">
            <v>DLO</v>
          </cell>
          <cell r="AB952" t="str">
            <v>ICB</v>
          </cell>
          <cell r="AC952" t="str">
            <v>ICB</v>
          </cell>
          <cell r="AE952" t="str">
            <v>211</v>
          </cell>
          <cell r="AG952" t="str">
            <v>0000130709</v>
          </cell>
        </row>
        <row r="953">
          <cell r="A953" t="str">
            <v>00664691</v>
          </cell>
          <cell r="B953" t="str">
            <v>9554265004</v>
          </cell>
          <cell r="C953" t="str">
            <v>ICB4TARGET0000000425</v>
          </cell>
          <cell r="D953">
            <v>2015</v>
          </cell>
          <cell r="E953">
            <v>3</v>
          </cell>
          <cell r="F953" t="str">
            <v>2015-03-31</v>
          </cell>
          <cell r="G953" t="str">
            <v>PRJ</v>
          </cell>
          <cell r="H953" t="str">
            <v>211</v>
          </cell>
          <cell r="I953" t="str">
            <v>211</v>
          </cell>
          <cell r="K953" t="str">
            <v>000001120</v>
          </cell>
          <cell r="L953" t="str">
            <v>4265004</v>
          </cell>
          <cell r="M953" t="str">
            <v>1113</v>
          </cell>
          <cell r="N953" t="str">
            <v>99920</v>
          </cell>
          <cell r="O953" t="str">
            <v>11404</v>
          </cell>
          <cell r="P953" t="str">
            <v>294</v>
          </cell>
          <cell r="Q953" t="str">
            <v>955</v>
          </cell>
          <cell r="R953" t="str">
            <v>INTERCO BILL W/O</v>
          </cell>
          <cell r="S953" t="str">
            <v>PRA</v>
          </cell>
          <cell r="U953" t="str">
            <v>2015-03-31</v>
          </cell>
          <cell r="V953">
            <v>593.87</v>
          </cell>
          <cell r="W953" t="str">
            <v>UTXECON201</v>
          </cell>
          <cell r="Y953" t="str">
            <v>LEGAL</v>
          </cell>
          <cell r="Z953" t="str">
            <v>DLO</v>
          </cell>
          <cell r="AB953" t="str">
            <v>ICB</v>
          </cell>
          <cell r="AC953" t="str">
            <v>ICB</v>
          </cell>
          <cell r="AE953" t="str">
            <v>211</v>
          </cell>
          <cell r="AG953" t="str">
            <v>0000135545</v>
          </cell>
        </row>
        <row r="954">
          <cell r="A954" t="str">
            <v>00664686</v>
          </cell>
          <cell r="B954" t="str">
            <v>9554265004</v>
          </cell>
          <cell r="C954" t="str">
            <v>ICB4TARGET0000000426</v>
          </cell>
          <cell r="D954">
            <v>2015</v>
          </cell>
          <cell r="E954">
            <v>3</v>
          </cell>
          <cell r="F954" t="str">
            <v>2015-03-31</v>
          </cell>
          <cell r="G954" t="str">
            <v>PRJ</v>
          </cell>
          <cell r="H954" t="str">
            <v>211</v>
          </cell>
          <cell r="I954" t="str">
            <v>211</v>
          </cell>
          <cell r="K954" t="str">
            <v>000001120</v>
          </cell>
          <cell r="L954" t="str">
            <v>4265004</v>
          </cell>
          <cell r="M954" t="str">
            <v>1113</v>
          </cell>
          <cell r="N954" t="str">
            <v>99920</v>
          </cell>
          <cell r="O954" t="str">
            <v>11404</v>
          </cell>
          <cell r="P954" t="str">
            <v>294</v>
          </cell>
          <cell r="Q954" t="str">
            <v>955</v>
          </cell>
          <cell r="R954" t="str">
            <v>INTERCO BILL W/O</v>
          </cell>
          <cell r="S954" t="str">
            <v>PRA</v>
          </cell>
          <cell r="U954" t="str">
            <v>2015-03-31</v>
          </cell>
          <cell r="V954">
            <v>1781.61</v>
          </cell>
          <cell r="W954" t="str">
            <v>UTXECON201</v>
          </cell>
          <cell r="Y954" t="str">
            <v>LEGAL</v>
          </cell>
          <cell r="Z954" t="str">
            <v>DLO</v>
          </cell>
          <cell r="AB954" t="str">
            <v>ICB</v>
          </cell>
          <cell r="AC954" t="str">
            <v>ICB</v>
          </cell>
          <cell r="AE954" t="str">
            <v>211</v>
          </cell>
          <cell r="AG954" t="str">
            <v>0000150688</v>
          </cell>
        </row>
        <row r="955">
          <cell r="A955" t="str">
            <v>00664687</v>
          </cell>
          <cell r="B955" t="str">
            <v>9554265004</v>
          </cell>
          <cell r="C955" t="str">
            <v>ICB4TARGET0000000427</v>
          </cell>
          <cell r="D955">
            <v>2015</v>
          </cell>
          <cell r="E955">
            <v>3</v>
          </cell>
          <cell r="F955" t="str">
            <v>2015-03-31</v>
          </cell>
          <cell r="G955" t="str">
            <v>PRJ</v>
          </cell>
          <cell r="H955" t="str">
            <v>211</v>
          </cell>
          <cell r="I955" t="str">
            <v>211</v>
          </cell>
          <cell r="K955" t="str">
            <v>000001120</v>
          </cell>
          <cell r="L955" t="str">
            <v>4265004</v>
          </cell>
          <cell r="M955" t="str">
            <v>1113</v>
          </cell>
          <cell r="N955" t="str">
            <v>99920</v>
          </cell>
          <cell r="O955" t="str">
            <v>11404</v>
          </cell>
          <cell r="P955" t="str">
            <v>294</v>
          </cell>
          <cell r="Q955" t="str">
            <v>955</v>
          </cell>
          <cell r="R955" t="str">
            <v>INTERCO BILL W/O</v>
          </cell>
          <cell r="S955" t="str">
            <v>PRA</v>
          </cell>
          <cell r="U955" t="str">
            <v>2015-03-31</v>
          </cell>
          <cell r="V955">
            <v>356.32</v>
          </cell>
          <cell r="W955" t="str">
            <v>UTXECON201</v>
          </cell>
          <cell r="Y955" t="str">
            <v>LEGAL</v>
          </cell>
          <cell r="Z955" t="str">
            <v>DLO</v>
          </cell>
          <cell r="AB955" t="str">
            <v>ICB</v>
          </cell>
          <cell r="AC955" t="str">
            <v>ICB</v>
          </cell>
          <cell r="AE955" t="str">
            <v>211</v>
          </cell>
          <cell r="AG955" t="str">
            <v>0000162201</v>
          </cell>
        </row>
        <row r="956">
          <cell r="A956" t="str">
            <v>00631508</v>
          </cell>
          <cell r="B956" t="str">
            <v>9554261000</v>
          </cell>
          <cell r="C956" t="str">
            <v>ICB4TARGET0000000569</v>
          </cell>
          <cell r="D956">
            <v>2014</v>
          </cell>
          <cell r="E956">
            <v>8</v>
          </cell>
          <cell r="F956" t="str">
            <v>2014-08-31</v>
          </cell>
          <cell r="G956" t="str">
            <v>PRJ</v>
          </cell>
          <cell r="H956" t="str">
            <v>211</v>
          </cell>
          <cell r="I956" t="str">
            <v>211</v>
          </cell>
          <cell r="K956" t="str">
            <v>000001120</v>
          </cell>
          <cell r="L956" t="str">
            <v>4261000</v>
          </cell>
          <cell r="M956" t="str">
            <v>1113</v>
          </cell>
          <cell r="N956" t="str">
            <v>99920</v>
          </cell>
          <cell r="O956" t="str">
            <v>11404</v>
          </cell>
          <cell r="P956" t="str">
            <v>294</v>
          </cell>
          <cell r="Q956" t="str">
            <v>955</v>
          </cell>
          <cell r="R956" t="str">
            <v>INTERCO BILL W/O</v>
          </cell>
          <cell r="S956" t="str">
            <v>PRA</v>
          </cell>
          <cell r="U956" t="str">
            <v>2014-08-31</v>
          </cell>
          <cell r="V956">
            <v>1209.51</v>
          </cell>
          <cell r="W956" t="str">
            <v>UTXECON201</v>
          </cell>
          <cell r="Y956" t="str">
            <v>LEGAL</v>
          </cell>
          <cell r="Z956" t="str">
            <v>DLO</v>
          </cell>
          <cell r="AB956" t="str">
            <v>ICB</v>
          </cell>
          <cell r="AC956" t="str">
            <v>ICB</v>
          </cell>
          <cell r="AE956" t="str">
            <v>211</v>
          </cell>
          <cell r="AG956" t="str">
            <v>0000014384</v>
          </cell>
        </row>
        <row r="957">
          <cell r="A957" t="str">
            <v>00629057</v>
          </cell>
          <cell r="B957" t="str">
            <v>9554261000</v>
          </cell>
          <cell r="C957" t="str">
            <v>ICB4TARGET0000000570</v>
          </cell>
          <cell r="D957">
            <v>2014</v>
          </cell>
          <cell r="E957">
            <v>8</v>
          </cell>
          <cell r="F957" t="str">
            <v>2014-08-31</v>
          </cell>
          <cell r="G957" t="str">
            <v>PRJ</v>
          </cell>
          <cell r="H957" t="str">
            <v>211</v>
          </cell>
          <cell r="I957" t="str">
            <v>211</v>
          </cell>
          <cell r="K957" t="str">
            <v>000001120</v>
          </cell>
          <cell r="L957" t="str">
            <v>4261000</v>
          </cell>
          <cell r="M957" t="str">
            <v>1113</v>
          </cell>
          <cell r="N957" t="str">
            <v>99920</v>
          </cell>
          <cell r="O957" t="str">
            <v>11404</v>
          </cell>
          <cell r="P957" t="str">
            <v>294</v>
          </cell>
          <cell r="Q957" t="str">
            <v>955</v>
          </cell>
          <cell r="R957" t="str">
            <v>INTERCO BILL W/O</v>
          </cell>
          <cell r="S957" t="str">
            <v>PRA</v>
          </cell>
          <cell r="U957" t="str">
            <v>2014-08-31</v>
          </cell>
          <cell r="V957">
            <v>604.75</v>
          </cell>
          <cell r="W957" t="str">
            <v>UTXECON201</v>
          </cell>
          <cell r="Y957" t="str">
            <v>LEGAL</v>
          </cell>
          <cell r="Z957" t="str">
            <v>DLO</v>
          </cell>
          <cell r="AB957" t="str">
            <v>ICB</v>
          </cell>
          <cell r="AC957" t="str">
            <v>ICB</v>
          </cell>
          <cell r="AE957" t="str">
            <v>211</v>
          </cell>
          <cell r="AG957" t="str">
            <v>0000014464</v>
          </cell>
        </row>
        <row r="958">
          <cell r="A958" t="str">
            <v>00632124</v>
          </cell>
          <cell r="B958" t="str">
            <v>9554261000</v>
          </cell>
          <cell r="C958" t="str">
            <v>ICB4TARGET0000000571</v>
          </cell>
          <cell r="D958">
            <v>2014</v>
          </cell>
          <cell r="E958">
            <v>8</v>
          </cell>
          <cell r="F958" t="str">
            <v>2014-08-31</v>
          </cell>
          <cell r="G958" t="str">
            <v>PRJ</v>
          </cell>
          <cell r="H958" t="str">
            <v>211</v>
          </cell>
          <cell r="I958" t="str">
            <v>211</v>
          </cell>
          <cell r="K958" t="str">
            <v>000001120</v>
          </cell>
          <cell r="L958" t="str">
            <v>4261000</v>
          </cell>
          <cell r="M958" t="str">
            <v>1113</v>
          </cell>
          <cell r="N958" t="str">
            <v>99920</v>
          </cell>
          <cell r="O958" t="str">
            <v>11404</v>
          </cell>
          <cell r="P958" t="str">
            <v>294</v>
          </cell>
          <cell r="Q958" t="str">
            <v>955</v>
          </cell>
          <cell r="R958" t="str">
            <v>INTERCO BILL W/O</v>
          </cell>
          <cell r="S958" t="str">
            <v>PRA</v>
          </cell>
          <cell r="U958" t="str">
            <v>2014-08-31</v>
          </cell>
          <cell r="V958">
            <v>907.13</v>
          </cell>
          <cell r="W958" t="str">
            <v>UTXECON201</v>
          </cell>
          <cell r="Y958" t="str">
            <v>LEGAL</v>
          </cell>
          <cell r="Z958" t="str">
            <v>DLO</v>
          </cell>
          <cell r="AB958" t="str">
            <v>ICB</v>
          </cell>
          <cell r="AC958" t="str">
            <v>ICB</v>
          </cell>
          <cell r="AE958" t="str">
            <v>211</v>
          </cell>
          <cell r="AG958" t="str">
            <v>0000014464</v>
          </cell>
        </row>
        <row r="959">
          <cell r="A959" t="str">
            <v>00628730</v>
          </cell>
          <cell r="B959" t="str">
            <v>9554261000</v>
          </cell>
          <cell r="C959" t="str">
            <v>ICB4TARGET0000000572</v>
          </cell>
          <cell r="D959">
            <v>2014</v>
          </cell>
          <cell r="E959">
            <v>8</v>
          </cell>
          <cell r="F959" t="str">
            <v>2014-08-31</v>
          </cell>
          <cell r="G959" t="str">
            <v>PRJ</v>
          </cell>
          <cell r="H959" t="str">
            <v>211</v>
          </cell>
          <cell r="I959" t="str">
            <v>211</v>
          </cell>
          <cell r="K959" t="str">
            <v>000001120</v>
          </cell>
          <cell r="L959" t="str">
            <v>4261000</v>
          </cell>
          <cell r="M959" t="str">
            <v>1113</v>
          </cell>
          <cell r="N959" t="str">
            <v>99920</v>
          </cell>
          <cell r="O959" t="str">
            <v>11404</v>
          </cell>
          <cell r="P959" t="str">
            <v>294</v>
          </cell>
          <cell r="Q959" t="str">
            <v>955</v>
          </cell>
          <cell r="R959" t="str">
            <v>INTERCO BILL W/O</v>
          </cell>
          <cell r="S959" t="str">
            <v>PRA</v>
          </cell>
          <cell r="U959" t="str">
            <v>2014-08-31</v>
          </cell>
          <cell r="V959">
            <v>302.38</v>
          </cell>
          <cell r="W959" t="str">
            <v>UTXECON201</v>
          </cell>
          <cell r="Y959" t="str">
            <v>LEGAL</v>
          </cell>
          <cell r="Z959" t="str">
            <v>DLO</v>
          </cell>
          <cell r="AB959" t="str">
            <v>ICB</v>
          </cell>
          <cell r="AC959" t="str">
            <v>ICB</v>
          </cell>
          <cell r="AE959" t="str">
            <v>211</v>
          </cell>
          <cell r="AG959" t="str">
            <v>0000017421</v>
          </cell>
        </row>
        <row r="960">
          <cell r="A960" t="str">
            <v>00629264</v>
          </cell>
          <cell r="B960" t="str">
            <v>9554261000</v>
          </cell>
          <cell r="C960" t="str">
            <v>ICB4TARGET0000000573</v>
          </cell>
          <cell r="D960">
            <v>2014</v>
          </cell>
          <cell r="E960">
            <v>8</v>
          </cell>
          <cell r="F960" t="str">
            <v>2014-08-31</v>
          </cell>
          <cell r="G960" t="str">
            <v>PRJ</v>
          </cell>
          <cell r="H960" t="str">
            <v>211</v>
          </cell>
          <cell r="I960" t="str">
            <v>211</v>
          </cell>
          <cell r="K960" t="str">
            <v>000001120</v>
          </cell>
          <cell r="L960" t="str">
            <v>4261000</v>
          </cell>
          <cell r="M960" t="str">
            <v>1113</v>
          </cell>
          <cell r="N960" t="str">
            <v>99920</v>
          </cell>
          <cell r="O960" t="str">
            <v>11404</v>
          </cell>
          <cell r="P960" t="str">
            <v>294</v>
          </cell>
          <cell r="Q960" t="str">
            <v>955</v>
          </cell>
          <cell r="R960" t="str">
            <v>INTERCO BILL W/O</v>
          </cell>
          <cell r="S960" t="str">
            <v>PRA</v>
          </cell>
          <cell r="U960" t="str">
            <v>2014-08-31</v>
          </cell>
          <cell r="V960">
            <v>3326.14</v>
          </cell>
          <cell r="W960" t="str">
            <v>UTXECON201</v>
          </cell>
          <cell r="Y960" t="str">
            <v>LEGAL</v>
          </cell>
          <cell r="Z960" t="str">
            <v>DLO</v>
          </cell>
          <cell r="AB960" t="str">
            <v>ICB</v>
          </cell>
          <cell r="AC960" t="str">
            <v>ICB</v>
          </cell>
          <cell r="AE960" t="str">
            <v>211</v>
          </cell>
          <cell r="AG960" t="str">
            <v>0000040061</v>
          </cell>
        </row>
        <row r="961">
          <cell r="A961" t="str">
            <v>00629661</v>
          </cell>
          <cell r="B961" t="str">
            <v>9554261000</v>
          </cell>
          <cell r="C961" t="str">
            <v>ICB4TARGET0000000574</v>
          </cell>
          <cell r="D961">
            <v>2014</v>
          </cell>
          <cell r="E961">
            <v>8</v>
          </cell>
          <cell r="F961" t="str">
            <v>2014-08-31</v>
          </cell>
          <cell r="G961" t="str">
            <v>PRJ</v>
          </cell>
          <cell r="H961" t="str">
            <v>211</v>
          </cell>
          <cell r="I961" t="str">
            <v>211</v>
          </cell>
          <cell r="K961" t="str">
            <v>000001120</v>
          </cell>
          <cell r="L961" t="str">
            <v>4261000</v>
          </cell>
          <cell r="M961" t="str">
            <v>1113</v>
          </cell>
          <cell r="N961" t="str">
            <v>99920</v>
          </cell>
          <cell r="O961" t="str">
            <v>11404</v>
          </cell>
          <cell r="P961" t="str">
            <v>294</v>
          </cell>
          <cell r="Q961" t="str">
            <v>955</v>
          </cell>
          <cell r="R961" t="str">
            <v>INTERCO BILL W/O</v>
          </cell>
          <cell r="S961" t="str">
            <v>PRA</v>
          </cell>
          <cell r="U961" t="str">
            <v>2014-08-31</v>
          </cell>
          <cell r="V961">
            <v>1511.88</v>
          </cell>
          <cell r="W961" t="str">
            <v>UTXECON201</v>
          </cell>
          <cell r="Y961" t="str">
            <v>LEGAL</v>
          </cell>
          <cell r="Z961" t="str">
            <v>DLO</v>
          </cell>
          <cell r="AB961" t="str">
            <v>ICB</v>
          </cell>
          <cell r="AC961" t="str">
            <v>ICB</v>
          </cell>
          <cell r="AE961" t="str">
            <v>211</v>
          </cell>
          <cell r="AG961" t="str">
            <v>0000093522</v>
          </cell>
        </row>
        <row r="962">
          <cell r="A962" t="str">
            <v>00629662</v>
          </cell>
          <cell r="B962" t="str">
            <v>9554261000</v>
          </cell>
          <cell r="C962" t="str">
            <v>ICB4TARGET0000000575</v>
          </cell>
          <cell r="D962">
            <v>2014</v>
          </cell>
          <cell r="E962">
            <v>8</v>
          </cell>
          <cell r="F962" t="str">
            <v>2014-08-31</v>
          </cell>
          <cell r="G962" t="str">
            <v>PRJ</v>
          </cell>
          <cell r="H962" t="str">
            <v>211</v>
          </cell>
          <cell r="I962" t="str">
            <v>211</v>
          </cell>
          <cell r="K962" t="str">
            <v>000001120</v>
          </cell>
          <cell r="L962" t="str">
            <v>4261000</v>
          </cell>
          <cell r="M962" t="str">
            <v>1113</v>
          </cell>
          <cell r="N962" t="str">
            <v>99920</v>
          </cell>
          <cell r="O962" t="str">
            <v>11404</v>
          </cell>
          <cell r="P962" t="str">
            <v>294</v>
          </cell>
          <cell r="Q962" t="str">
            <v>955</v>
          </cell>
          <cell r="R962" t="str">
            <v>INTERCO BILL W/O</v>
          </cell>
          <cell r="S962" t="str">
            <v>PRA</v>
          </cell>
          <cell r="U962" t="str">
            <v>2014-08-31</v>
          </cell>
          <cell r="V962">
            <v>1511.88</v>
          </cell>
          <cell r="W962" t="str">
            <v>UTXECON201</v>
          </cell>
          <cell r="Y962" t="str">
            <v>LEGAL</v>
          </cell>
          <cell r="Z962" t="str">
            <v>DLO</v>
          </cell>
          <cell r="AB962" t="str">
            <v>ICB</v>
          </cell>
          <cell r="AC962" t="str">
            <v>ICB</v>
          </cell>
          <cell r="AE962" t="str">
            <v>211</v>
          </cell>
          <cell r="AG962" t="str">
            <v>0000093522</v>
          </cell>
        </row>
        <row r="963">
          <cell r="A963" t="str">
            <v>00631510</v>
          </cell>
          <cell r="B963" t="str">
            <v>9554261000</v>
          </cell>
          <cell r="C963" t="str">
            <v>ICB4TARGET0000000576</v>
          </cell>
          <cell r="D963">
            <v>2014</v>
          </cell>
          <cell r="E963">
            <v>8</v>
          </cell>
          <cell r="F963" t="str">
            <v>2014-08-31</v>
          </cell>
          <cell r="G963" t="str">
            <v>PRJ</v>
          </cell>
          <cell r="H963" t="str">
            <v>211</v>
          </cell>
          <cell r="I963" t="str">
            <v>211</v>
          </cell>
          <cell r="K963" t="str">
            <v>000001120</v>
          </cell>
          <cell r="L963" t="str">
            <v>4261000</v>
          </cell>
          <cell r="M963" t="str">
            <v>1113</v>
          </cell>
          <cell r="N963" t="str">
            <v>99920</v>
          </cell>
          <cell r="O963" t="str">
            <v>11404</v>
          </cell>
          <cell r="P963" t="str">
            <v>294</v>
          </cell>
          <cell r="Q963" t="str">
            <v>955</v>
          </cell>
          <cell r="R963" t="str">
            <v>INTERCO BILL W/O</v>
          </cell>
          <cell r="S963" t="str">
            <v>PRA</v>
          </cell>
          <cell r="U963" t="str">
            <v>2014-08-31</v>
          </cell>
          <cell r="V963">
            <v>1511.88</v>
          </cell>
          <cell r="W963" t="str">
            <v>UTXECON201</v>
          </cell>
          <cell r="Y963" t="str">
            <v>LEGAL</v>
          </cell>
          <cell r="Z963" t="str">
            <v>DLO</v>
          </cell>
          <cell r="AB963" t="str">
            <v>ICB</v>
          </cell>
          <cell r="AC963" t="str">
            <v>ICB</v>
          </cell>
          <cell r="AE963" t="str">
            <v>211</v>
          </cell>
          <cell r="AG963" t="str">
            <v>0000097118</v>
          </cell>
        </row>
        <row r="964">
          <cell r="A964" t="str">
            <v>00622131</v>
          </cell>
          <cell r="B964" t="str">
            <v>9554261000</v>
          </cell>
          <cell r="C964" t="str">
            <v>ICB4TARGET0000000577</v>
          </cell>
          <cell r="D964">
            <v>2014</v>
          </cell>
          <cell r="E964">
            <v>8</v>
          </cell>
          <cell r="F964" t="str">
            <v>2014-08-31</v>
          </cell>
          <cell r="G964" t="str">
            <v>PRJ</v>
          </cell>
          <cell r="H964" t="str">
            <v>211</v>
          </cell>
          <cell r="I964" t="str">
            <v>211</v>
          </cell>
          <cell r="K964" t="str">
            <v>000001120</v>
          </cell>
          <cell r="L964" t="str">
            <v>4261000</v>
          </cell>
          <cell r="M964" t="str">
            <v>1113</v>
          </cell>
          <cell r="N964" t="str">
            <v>99920</v>
          </cell>
          <cell r="O964" t="str">
            <v>11404</v>
          </cell>
          <cell r="P964" t="str">
            <v>294</v>
          </cell>
          <cell r="Q964" t="str">
            <v>955</v>
          </cell>
          <cell r="R964" t="str">
            <v>INTERCO BILL W/O</v>
          </cell>
          <cell r="S964" t="str">
            <v>PRA</v>
          </cell>
          <cell r="U964" t="str">
            <v>2014-08-31</v>
          </cell>
          <cell r="V964">
            <v>-907.13</v>
          </cell>
          <cell r="W964" t="str">
            <v>UTXECON201</v>
          </cell>
          <cell r="Y964" t="str">
            <v>LEGAL</v>
          </cell>
          <cell r="Z964" t="str">
            <v>DLO</v>
          </cell>
          <cell r="AB964" t="str">
            <v>ICB</v>
          </cell>
          <cell r="AC964" t="str">
            <v>ICB</v>
          </cell>
          <cell r="AE964" t="str">
            <v>211</v>
          </cell>
          <cell r="AG964" t="str">
            <v>0000097342</v>
          </cell>
        </row>
        <row r="965">
          <cell r="A965" t="str">
            <v>00631696</v>
          </cell>
          <cell r="B965" t="str">
            <v>9554261000</v>
          </cell>
          <cell r="C965" t="str">
            <v>ICB4TARGET0000000578</v>
          </cell>
          <cell r="D965">
            <v>2014</v>
          </cell>
          <cell r="E965">
            <v>8</v>
          </cell>
          <cell r="F965" t="str">
            <v>2014-08-31</v>
          </cell>
          <cell r="G965" t="str">
            <v>PRJ</v>
          </cell>
          <cell r="H965" t="str">
            <v>211</v>
          </cell>
          <cell r="I965" t="str">
            <v>211</v>
          </cell>
          <cell r="K965" t="str">
            <v>000001120</v>
          </cell>
          <cell r="L965" t="str">
            <v>4261000</v>
          </cell>
          <cell r="M965" t="str">
            <v>1113</v>
          </cell>
          <cell r="N965" t="str">
            <v>99920</v>
          </cell>
          <cell r="O965" t="str">
            <v>11404</v>
          </cell>
          <cell r="P965" t="str">
            <v>294</v>
          </cell>
          <cell r="Q965" t="str">
            <v>955</v>
          </cell>
          <cell r="R965" t="str">
            <v>INTERCO BILL W/O</v>
          </cell>
          <cell r="S965" t="str">
            <v>PRA</v>
          </cell>
          <cell r="U965" t="str">
            <v>2014-08-31</v>
          </cell>
          <cell r="V965">
            <v>907.13</v>
          </cell>
          <cell r="W965" t="str">
            <v>UTXECON201</v>
          </cell>
          <cell r="Y965" t="str">
            <v>LEGAL</v>
          </cell>
          <cell r="Z965" t="str">
            <v>DLO</v>
          </cell>
          <cell r="AB965" t="str">
            <v>ICB</v>
          </cell>
          <cell r="AC965" t="str">
            <v>ICB</v>
          </cell>
          <cell r="AE965" t="str">
            <v>211</v>
          </cell>
          <cell r="AG965" t="str">
            <v>0000097342</v>
          </cell>
        </row>
        <row r="966">
          <cell r="A966" t="str">
            <v>00631260</v>
          </cell>
          <cell r="B966" t="str">
            <v>9554261000</v>
          </cell>
          <cell r="C966" t="str">
            <v>ICB4TARGET0000000579</v>
          </cell>
          <cell r="D966">
            <v>2014</v>
          </cell>
          <cell r="E966">
            <v>8</v>
          </cell>
          <cell r="F966" t="str">
            <v>2014-08-31</v>
          </cell>
          <cell r="G966" t="str">
            <v>PRJ</v>
          </cell>
          <cell r="H966" t="str">
            <v>211</v>
          </cell>
          <cell r="I966" t="str">
            <v>211</v>
          </cell>
          <cell r="K966" t="str">
            <v>000001120</v>
          </cell>
          <cell r="L966" t="str">
            <v>4261000</v>
          </cell>
          <cell r="M966" t="str">
            <v>1113</v>
          </cell>
          <cell r="N966" t="str">
            <v>99920</v>
          </cell>
          <cell r="O966" t="str">
            <v>11404</v>
          </cell>
          <cell r="P966" t="str">
            <v>294</v>
          </cell>
          <cell r="Q966" t="str">
            <v>955</v>
          </cell>
          <cell r="R966" t="str">
            <v>INTERCO BILL W/O</v>
          </cell>
          <cell r="S966" t="str">
            <v>PRA</v>
          </cell>
          <cell r="U966" t="str">
            <v>2014-08-31</v>
          </cell>
          <cell r="V966">
            <v>4535.6499999999996</v>
          </cell>
          <cell r="W966" t="str">
            <v>UTXECON201</v>
          </cell>
          <cell r="Y966" t="str">
            <v>LEGAL</v>
          </cell>
          <cell r="Z966" t="str">
            <v>DLO</v>
          </cell>
          <cell r="AB966" t="str">
            <v>ICB</v>
          </cell>
          <cell r="AC966" t="str">
            <v>ICB</v>
          </cell>
          <cell r="AE966" t="str">
            <v>211</v>
          </cell>
          <cell r="AG966" t="str">
            <v>0000101846</v>
          </cell>
        </row>
        <row r="967">
          <cell r="A967" t="str">
            <v>00628787</v>
          </cell>
          <cell r="B967" t="str">
            <v>9554261000</v>
          </cell>
          <cell r="C967" t="str">
            <v>ICB4TARGET0000000580</v>
          </cell>
          <cell r="D967">
            <v>2014</v>
          </cell>
          <cell r="E967">
            <v>8</v>
          </cell>
          <cell r="F967" t="str">
            <v>2014-08-31</v>
          </cell>
          <cell r="G967" t="str">
            <v>PRJ</v>
          </cell>
          <cell r="H967" t="str">
            <v>211</v>
          </cell>
          <cell r="I967" t="str">
            <v>211</v>
          </cell>
          <cell r="K967" t="str">
            <v>000001120</v>
          </cell>
          <cell r="L967" t="str">
            <v>4261000</v>
          </cell>
          <cell r="M967" t="str">
            <v>1113</v>
          </cell>
          <cell r="N967" t="str">
            <v>99920</v>
          </cell>
          <cell r="O967" t="str">
            <v>11404</v>
          </cell>
          <cell r="P967" t="str">
            <v>294</v>
          </cell>
          <cell r="Q967" t="str">
            <v>955</v>
          </cell>
          <cell r="R967" t="str">
            <v>INTERCO BILL W/O</v>
          </cell>
          <cell r="S967" t="str">
            <v>PRA</v>
          </cell>
          <cell r="U967" t="str">
            <v>2014-08-31</v>
          </cell>
          <cell r="V967">
            <v>6047.53</v>
          </cell>
          <cell r="W967" t="str">
            <v>UTXECON201</v>
          </cell>
          <cell r="Y967" t="str">
            <v>LEGAL</v>
          </cell>
          <cell r="Z967" t="str">
            <v>DLO</v>
          </cell>
          <cell r="AB967" t="str">
            <v>ICB</v>
          </cell>
          <cell r="AC967" t="str">
            <v>ICB</v>
          </cell>
          <cell r="AE967" t="str">
            <v>211</v>
          </cell>
          <cell r="AG967" t="str">
            <v>0000120050</v>
          </cell>
        </row>
        <row r="968">
          <cell r="A968" t="str">
            <v>00629056</v>
          </cell>
          <cell r="B968" t="str">
            <v>9554261000</v>
          </cell>
          <cell r="C968" t="str">
            <v>ICB4TARGET0000000581</v>
          </cell>
          <cell r="D968">
            <v>2014</v>
          </cell>
          <cell r="E968">
            <v>8</v>
          </cell>
          <cell r="F968" t="str">
            <v>2014-08-31</v>
          </cell>
          <cell r="G968" t="str">
            <v>PRJ</v>
          </cell>
          <cell r="H968" t="str">
            <v>211</v>
          </cell>
          <cell r="I968" t="str">
            <v>211</v>
          </cell>
          <cell r="K968" t="str">
            <v>000001120</v>
          </cell>
          <cell r="L968" t="str">
            <v>4261000</v>
          </cell>
          <cell r="M968" t="str">
            <v>1113</v>
          </cell>
          <cell r="N968" t="str">
            <v>99920</v>
          </cell>
          <cell r="O968" t="str">
            <v>11404</v>
          </cell>
          <cell r="P968" t="str">
            <v>294</v>
          </cell>
          <cell r="Q968" t="str">
            <v>955</v>
          </cell>
          <cell r="R968" t="str">
            <v>INTERCO BILL W/O</v>
          </cell>
          <cell r="S968" t="str">
            <v>PRA</v>
          </cell>
          <cell r="U968" t="str">
            <v>2014-08-31</v>
          </cell>
          <cell r="V968">
            <v>604.75</v>
          </cell>
          <cell r="W968" t="str">
            <v>UTXECON201</v>
          </cell>
          <cell r="Y968" t="str">
            <v>LEGAL</v>
          </cell>
          <cell r="Z968" t="str">
            <v>DLO</v>
          </cell>
          <cell r="AB968" t="str">
            <v>ICB</v>
          </cell>
          <cell r="AC968" t="str">
            <v>ICB</v>
          </cell>
          <cell r="AE968" t="str">
            <v>211</v>
          </cell>
          <cell r="AG968" t="str">
            <v>0000120050</v>
          </cell>
        </row>
        <row r="969">
          <cell r="A969" t="str">
            <v>00629664</v>
          </cell>
          <cell r="B969" t="str">
            <v>9554261000</v>
          </cell>
          <cell r="C969" t="str">
            <v>ICB4TARGET0000000582</v>
          </cell>
          <cell r="D969">
            <v>2014</v>
          </cell>
          <cell r="E969">
            <v>8</v>
          </cell>
          <cell r="F969" t="str">
            <v>2014-08-31</v>
          </cell>
          <cell r="G969" t="str">
            <v>PRJ</v>
          </cell>
          <cell r="H969" t="str">
            <v>211</v>
          </cell>
          <cell r="I969" t="str">
            <v>211</v>
          </cell>
          <cell r="K969" t="str">
            <v>000001120</v>
          </cell>
          <cell r="L969" t="str">
            <v>4261000</v>
          </cell>
          <cell r="M969" t="str">
            <v>1113</v>
          </cell>
          <cell r="N969" t="str">
            <v>99920</v>
          </cell>
          <cell r="O969" t="str">
            <v>11404</v>
          </cell>
          <cell r="P969" t="str">
            <v>294</v>
          </cell>
          <cell r="Q969" t="str">
            <v>955</v>
          </cell>
          <cell r="R969" t="str">
            <v>INTERCO BILL W/O</v>
          </cell>
          <cell r="S969" t="str">
            <v>PRA</v>
          </cell>
          <cell r="U969" t="str">
            <v>2014-08-31</v>
          </cell>
          <cell r="V969">
            <v>1511.88</v>
          </cell>
          <cell r="W969" t="str">
            <v>UTXECON201</v>
          </cell>
          <cell r="Y969" t="str">
            <v>LEGAL</v>
          </cell>
          <cell r="Z969" t="str">
            <v>DLO</v>
          </cell>
          <cell r="AB969" t="str">
            <v>ICB</v>
          </cell>
          <cell r="AC969" t="str">
            <v>ICB</v>
          </cell>
          <cell r="AE969" t="str">
            <v>211</v>
          </cell>
          <cell r="AG969" t="str">
            <v>0000120050</v>
          </cell>
        </row>
        <row r="970">
          <cell r="A970" t="str">
            <v>00629058</v>
          </cell>
          <cell r="B970" t="str">
            <v>9554261000</v>
          </cell>
          <cell r="C970" t="str">
            <v>ICB4TARGET0000000583</v>
          </cell>
          <cell r="D970">
            <v>2014</v>
          </cell>
          <cell r="E970">
            <v>8</v>
          </cell>
          <cell r="F970" t="str">
            <v>2014-08-31</v>
          </cell>
          <cell r="G970" t="str">
            <v>PRJ</v>
          </cell>
          <cell r="H970" t="str">
            <v>211</v>
          </cell>
          <cell r="I970" t="str">
            <v>211</v>
          </cell>
          <cell r="K970" t="str">
            <v>000001120</v>
          </cell>
          <cell r="L970" t="str">
            <v>4261000</v>
          </cell>
          <cell r="M970" t="str">
            <v>1113</v>
          </cell>
          <cell r="N970" t="str">
            <v>99920</v>
          </cell>
          <cell r="O970" t="str">
            <v>11404</v>
          </cell>
          <cell r="P970" t="str">
            <v>294</v>
          </cell>
          <cell r="Q970" t="str">
            <v>955</v>
          </cell>
          <cell r="R970" t="str">
            <v>INTERCO BILL W/O</v>
          </cell>
          <cell r="S970" t="str">
            <v>PRA</v>
          </cell>
          <cell r="U970" t="str">
            <v>2014-08-31</v>
          </cell>
          <cell r="V970">
            <v>1511.88</v>
          </cell>
          <cell r="W970" t="str">
            <v>UTXECON201</v>
          </cell>
          <cell r="Y970" t="str">
            <v>LEGAL</v>
          </cell>
          <cell r="Z970" t="str">
            <v>DLO</v>
          </cell>
          <cell r="AB970" t="str">
            <v>ICB</v>
          </cell>
          <cell r="AC970" t="str">
            <v>ICB</v>
          </cell>
          <cell r="AE970" t="str">
            <v>211</v>
          </cell>
          <cell r="AG970" t="str">
            <v>0000121144</v>
          </cell>
        </row>
        <row r="971">
          <cell r="A971" t="str">
            <v>00627860</v>
          </cell>
          <cell r="B971" t="str">
            <v>9554261000</v>
          </cell>
          <cell r="C971" t="str">
            <v>ICB4TARGET0000000584</v>
          </cell>
          <cell r="D971">
            <v>2014</v>
          </cell>
          <cell r="E971">
            <v>8</v>
          </cell>
          <cell r="F971" t="str">
            <v>2014-08-31</v>
          </cell>
          <cell r="G971" t="str">
            <v>PRJ</v>
          </cell>
          <cell r="H971" t="str">
            <v>211</v>
          </cell>
          <cell r="I971" t="str">
            <v>211</v>
          </cell>
          <cell r="K971" t="str">
            <v>000001120</v>
          </cell>
          <cell r="L971" t="str">
            <v>4261000</v>
          </cell>
          <cell r="M971" t="str">
            <v>1113</v>
          </cell>
          <cell r="N971" t="str">
            <v>99920</v>
          </cell>
          <cell r="O971" t="str">
            <v>11404</v>
          </cell>
          <cell r="P971" t="str">
            <v>294</v>
          </cell>
          <cell r="Q971" t="str">
            <v>955</v>
          </cell>
          <cell r="R971" t="str">
            <v>INTERCO BILL W/O</v>
          </cell>
          <cell r="S971" t="str">
            <v>PRA</v>
          </cell>
          <cell r="U971" t="str">
            <v>2014-08-31</v>
          </cell>
          <cell r="V971">
            <v>1511.88</v>
          </cell>
          <cell r="W971" t="str">
            <v>UTXECON201</v>
          </cell>
          <cell r="Y971" t="str">
            <v>LEGAL</v>
          </cell>
          <cell r="Z971" t="str">
            <v>DLO</v>
          </cell>
          <cell r="AB971" t="str">
            <v>ICB</v>
          </cell>
          <cell r="AC971" t="str">
            <v>ICB</v>
          </cell>
          <cell r="AE971" t="str">
            <v>211</v>
          </cell>
          <cell r="AG971" t="str">
            <v>0000123561</v>
          </cell>
        </row>
        <row r="972">
          <cell r="A972" t="str">
            <v>00629055</v>
          </cell>
          <cell r="B972" t="str">
            <v>9554261000</v>
          </cell>
          <cell r="C972" t="str">
            <v>ICB4TARGET0000000585</v>
          </cell>
          <cell r="D972">
            <v>2014</v>
          </cell>
          <cell r="E972">
            <v>8</v>
          </cell>
          <cell r="F972" t="str">
            <v>2014-08-31</v>
          </cell>
          <cell r="G972" t="str">
            <v>PRJ</v>
          </cell>
          <cell r="H972" t="str">
            <v>211</v>
          </cell>
          <cell r="I972" t="str">
            <v>211</v>
          </cell>
          <cell r="K972" t="str">
            <v>000001120</v>
          </cell>
          <cell r="L972" t="str">
            <v>4261000</v>
          </cell>
          <cell r="M972" t="str">
            <v>1113</v>
          </cell>
          <cell r="N972" t="str">
            <v>99920</v>
          </cell>
          <cell r="O972" t="str">
            <v>11404</v>
          </cell>
          <cell r="P972" t="str">
            <v>294</v>
          </cell>
          <cell r="Q972" t="str">
            <v>955</v>
          </cell>
          <cell r="R972" t="str">
            <v>INTERCO BILL W/O</v>
          </cell>
          <cell r="S972" t="str">
            <v>PRA</v>
          </cell>
          <cell r="U972" t="str">
            <v>2014-08-31</v>
          </cell>
          <cell r="V972">
            <v>604.75</v>
          </cell>
          <cell r="W972" t="str">
            <v>UTXECON201</v>
          </cell>
          <cell r="Y972" t="str">
            <v>LEGAL</v>
          </cell>
          <cell r="Z972" t="str">
            <v>DLO</v>
          </cell>
          <cell r="AB972" t="str">
            <v>ICB</v>
          </cell>
          <cell r="AC972" t="str">
            <v>ICB</v>
          </cell>
          <cell r="AE972" t="str">
            <v>211</v>
          </cell>
          <cell r="AG972" t="str">
            <v>0000124825</v>
          </cell>
        </row>
        <row r="973">
          <cell r="A973" t="str">
            <v>00630249</v>
          </cell>
          <cell r="B973" t="str">
            <v>9554261000</v>
          </cell>
          <cell r="C973" t="str">
            <v>ICB4TARGET0000000586</v>
          </cell>
          <cell r="D973">
            <v>2014</v>
          </cell>
          <cell r="E973">
            <v>8</v>
          </cell>
          <cell r="F973" t="str">
            <v>2014-08-31</v>
          </cell>
          <cell r="G973" t="str">
            <v>PRJ</v>
          </cell>
          <cell r="H973" t="str">
            <v>211</v>
          </cell>
          <cell r="I973" t="str">
            <v>211</v>
          </cell>
          <cell r="K973" t="str">
            <v>000001120</v>
          </cell>
          <cell r="L973" t="str">
            <v>4261000</v>
          </cell>
          <cell r="M973" t="str">
            <v>1113</v>
          </cell>
          <cell r="N973" t="str">
            <v>99920</v>
          </cell>
          <cell r="O973" t="str">
            <v>11404</v>
          </cell>
          <cell r="P973" t="str">
            <v>294</v>
          </cell>
          <cell r="Q973" t="str">
            <v>955</v>
          </cell>
          <cell r="R973" t="str">
            <v>INTERCO BILL W/O</v>
          </cell>
          <cell r="S973" t="str">
            <v>PRA</v>
          </cell>
          <cell r="U973" t="str">
            <v>2014-08-31</v>
          </cell>
          <cell r="V973">
            <v>907.13</v>
          </cell>
          <cell r="W973" t="str">
            <v>UTXECON201</v>
          </cell>
          <cell r="Y973" t="str">
            <v>LEGAL</v>
          </cell>
          <cell r="Z973" t="str">
            <v>DLO</v>
          </cell>
          <cell r="AB973" t="str">
            <v>ICB</v>
          </cell>
          <cell r="AC973" t="str">
            <v>ICB</v>
          </cell>
          <cell r="AE973" t="str">
            <v>211</v>
          </cell>
          <cell r="AG973" t="str">
            <v>0000126445</v>
          </cell>
        </row>
        <row r="974">
          <cell r="A974" t="str">
            <v>00629268</v>
          </cell>
          <cell r="B974" t="str">
            <v>9554261000</v>
          </cell>
          <cell r="C974" t="str">
            <v>ICB4TARGET0000000587</v>
          </cell>
          <cell r="D974">
            <v>2014</v>
          </cell>
          <cell r="E974">
            <v>8</v>
          </cell>
          <cell r="F974" t="str">
            <v>2014-08-31</v>
          </cell>
          <cell r="G974" t="str">
            <v>PRJ</v>
          </cell>
          <cell r="H974" t="str">
            <v>211</v>
          </cell>
          <cell r="I974" t="str">
            <v>211</v>
          </cell>
          <cell r="K974" t="str">
            <v>000001120</v>
          </cell>
          <cell r="L974" t="str">
            <v>4261000</v>
          </cell>
          <cell r="M974" t="str">
            <v>1113</v>
          </cell>
          <cell r="N974" t="str">
            <v>99920</v>
          </cell>
          <cell r="O974" t="str">
            <v>11404</v>
          </cell>
          <cell r="P974" t="str">
            <v>294</v>
          </cell>
          <cell r="Q974" t="str">
            <v>955</v>
          </cell>
          <cell r="R974" t="str">
            <v>INTERCO BILL W/O</v>
          </cell>
          <cell r="S974" t="str">
            <v>PRA</v>
          </cell>
          <cell r="U974" t="str">
            <v>2014-08-31</v>
          </cell>
          <cell r="V974">
            <v>1209.51</v>
          </cell>
          <cell r="W974" t="str">
            <v>UTXECON201</v>
          </cell>
          <cell r="Y974" t="str">
            <v>LEGAL</v>
          </cell>
          <cell r="Z974" t="str">
            <v>DLO</v>
          </cell>
          <cell r="AB974" t="str">
            <v>ICB</v>
          </cell>
          <cell r="AC974" t="str">
            <v>ICB</v>
          </cell>
          <cell r="AE974" t="str">
            <v>211</v>
          </cell>
          <cell r="AG974" t="str">
            <v>0000131107</v>
          </cell>
        </row>
        <row r="975">
          <cell r="A975" t="str">
            <v>00632117</v>
          </cell>
          <cell r="B975" t="str">
            <v>9554261000</v>
          </cell>
          <cell r="C975" t="str">
            <v>ICB4TARGET0000000588</v>
          </cell>
          <cell r="D975">
            <v>2014</v>
          </cell>
          <cell r="E975">
            <v>8</v>
          </cell>
          <cell r="F975" t="str">
            <v>2014-08-31</v>
          </cell>
          <cell r="G975" t="str">
            <v>PRJ</v>
          </cell>
          <cell r="H975" t="str">
            <v>211</v>
          </cell>
          <cell r="I975" t="str">
            <v>211</v>
          </cell>
          <cell r="K975" t="str">
            <v>000001120</v>
          </cell>
          <cell r="L975" t="str">
            <v>4261000</v>
          </cell>
          <cell r="M975" t="str">
            <v>1113</v>
          </cell>
          <cell r="N975" t="str">
            <v>99920</v>
          </cell>
          <cell r="O975" t="str">
            <v>11404</v>
          </cell>
          <cell r="P975" t="str">
            <v>294</v>
          </cell>
          <cell r="Q975" t="str">
            <v>955</v>
          </cell>
          <cell r="R975" t="str">
            <v>INTERCO BILL W/O</v>
          </cell>
          <cell r="S975" t="str">
            <v>PRA</v>
          </cell>
          <cell r="U975" t="str">
            <v>2014-08-31</v>
          </cell>
          <cell r="V975">
            <v>604.75</v>
          </cell>
          <cell r="W975" t="str">
            <v>UTXECON201</v>
          </cell>
          <cell r="Y975" t="str">
            <v>LEGAL</v>
          </cell>
          <cell r="Z975" t="str">
            <v>DLO</v>
          </cell>
          <cell r="AB975" t="str">
            <v>ICB</v>
          </cell>
          <cell r="AC975" t="str">
            <v>ICB</v>
          </cell>
          <cell r="AE975" t="str">
            <v>211</v>
          </cell>
          <cell r="AG975" t="str">
            <v>0000132487</v>
          </cell>
        </row>
        <row r="976">
          <cell r="A976" t="str">
            <v>00632113</v>
          </cell>
          <cell r="B976" t="str">
            <v>9554261000</v>
          </cell>
          <cell r="C976" t="str">
            <v>ICB4TARGET0000000589</v>
          </cell>
          <cell r="D976">
            <v>2014</v>
          </cell>
          <cell r="E976">
            <v>8</v>
          </cell>
          <cell r="F976" t="str">
            <v>2014-08-31</v>
          </cell>
          <cell r="G976" t="str">
            <v>PRJ</v>
          </cell>
          <cell r="H976" t="str">
            <v>211</v>
          </cell>
          <cell r="I976" t="str">
            <v>211</v>
          </cell>
          <cell r="K976" t="str">
            <v>000001120</v>
          </cell>
          <cell r="L976" t="str">
            <v>4261000</v>
          </cell>
          <cell r="M976" t="str">
            <v>1113</v>
          </cell>
          <cell r="N976" t="str">
            <v>99920</v>
          </cell>
          <cell r="O976" t="str">
            <v>11404</v>
          </cell>
          <cell r="P976" t="str">
            <v>294</v>
          </cell>
          <cell r="Q976" t="str">
            <v>955</v>
          </cell>
          <cell r="R976" t="str">
            <v>INTERCO BILL W/O</v>
          </cell>
          <cell r="S976" t="str">
            <v>PRA</v>
          </cell>
          <cell r="U976" t="str">
            <v>2014-08-31</v>
          </cell>
          <cell r="V976">
            <v>302.38</v>
          </cell>
          <cell r="W976" t="str">
            <v>UTXECON201</v>
          </cell>
          <cell r="Y976" t="str">
            <v>LEGAL</v>
          </cell>
          <cell r="Z976" t="str">
            <v>DLO</v>
          </cell>
          <cell r="AB976" t="str">
            <v>ICB</v>
          </cell>
          <cell r="AC976" t="str">
            <v>ICB</v>
          </cell>
          <cell r="AE976" t="str">
            <v>211</v>
          </cell>
          <cell r="AG976" t="str">
            <v>0000132736</v>
          </cell>
        </row>
        <row r="977">
          <cell r="A977" t="str">
            <v>00632118</v>
          </cell>
          <cell r="B977" t="str">
            <v>9554261000</v>
          </cell>
          <cell r="C977" t="str">
            <v>ICB4TARGET0000000590</v>
          </cell>
          <cell r="D977">
            <v>2014</v>
          </cell>
          <cell r="E977">
            <v>8</v>
          </cell>
          <cell r="F977" t="str">
            <v>2014-08-31</v>
          </cell>
          <cell r="G977" t="str">
            <v>PRJ</v>
          </cell>
          <cell r="H977" t="str">
            <v>211</v>
          </cell>
          <cell r="I977" t="str">
            <v>211</v>
          </cell>
          <cell r="K977" t="str">
            <v>000001120</v>
          </cell>
          <cell r="L977" t="str">
            <v>4261000</v>
          </cell>
          <cell r="M977" t="str">
            <v>1113</v>
          </cell>
          <cell r="N977" t="str">
            <v>99920</v>
          </cell>
          <cell r="O977" t="str">
            <v>11404</v>
          </cell>
          <cell r="P977" t="str">
            <v>294</v>
          </cell>
          <cell r="Q977" t="str">
            <v>955</v>
          </cell>
          <cell r="R977" t="str">
            <v>INTERCO BILL W/O</v>
          </cell>
          <cell r="S977" t="str">
            <v>PRA</v>
          </cell>
          <cell r="U977" t="str">
            <v>2014-08-31</v>
          </cell>
          <cell r="V977">
            <v>604.75</v>
          </cell>
          <cell r="W977" t="str">
            <v>UTXECON201</v>
          </cell>
          <cell r="Y977" t="str">
            <v>LEGAL</v>
          </cell>
          <cell r="Z977" t="str">
            <v>DLO</v>
          </cell>
          <cell r="AB977" t="str">
            <v>ICB</v>
          </cell>
          <cell r="AC977" t="str">
            <v>ICB</v>
          </cell>
          <cell r="AE977" t="str">
            <v>211</v>
          </cell>
          <cell r="AG977" t="str">
            <v>0000132779</v>
          </cell>
        </row>
        <row r="978">
          <cell r="A978" t="str">
            <v>00632111</v>
          </cell>
          <cell r="B978" t="str">
            <v>9554261000</v>
          </cell>
          <cell r="C978" t="str">
            <v>ICB4TARGET0000000591</v>
          </cell>
          <cell r="D978">
            <v>2014</v>
          </cell>
          <cell r="E978">
            <v>8</v>
          </cell>
          <cell r="F978" t="str">
            <v>2014-08-31</v>
          </cell>
          <cell r="G978" t="str">
            <v>PRJ</v>
          </cell>
          <cell r="H978" t="str">
            <v>211</v>
          </cell>
          <cell r="I978" t="str">
            <v>211</v>
          </cell>
          <cell r="K978" t="str">
            <v>000001120</v>
          </cell>
          <cell r="L978" t="str">
            <v>4261000</v>
          </cell>
          <cell r="M978" t="str">
            <v>1113</v>
          </cell>
          <cell r="N978" t="str">
            <v>99920</v>
          </cell>
          <cell r="O978" t="str">
            <v>11404</v>
          </cell>
          <cell r="P978" t="str">
            <v>294</v>
          </cell>
          <cell r="Q978" t="str">
            <v>955</v>
          </cell>
          <cell r="R978" t="str">
            <v>INTERCO BILL W/O</v>
          </cell>
          <cell r="S978" t="str">
            <v>PRA</v>
          </cell>
          <cell r="U978" t="str">
            <v>2014-08-31</v>
          </cell>
          <cell r="V978">
            <v>907.13</v>
          </cell>
          <cell r="W978" t="str">
            <v>UTXECON201</v>
          </cell>
          <cell r="Y978" t="str">
            <v>LEGAL</v>
          </cell>
          <cell r="Z978" t="str">
            <v>DLO</v>
          </cell>
          <cell r="AB978" t="str">
            <v>ICB</v>
          </cell>
          <cell r="AC978" t="str">
            <v>ICB</v>
          </cell>
          <cell r="AE978" t="str">
            <v>211</v>
          </cell>
          <cell r="AG978" t="str">
            <v>0000132818</v>
          </cell>
        </row>
        <row r="979">
          <cell r="A979" t="str">
            <v>00631117</v>
          </cell>
          <cell r="B979" t="str">
            <v>9554261000</v>
          </cell>
          <cell r="C979" t="str">
            <v>ICB4TARGET0000000592</v>
          </cell>
          <cell r="D979">
            <v>2014</v>
          </cell>
          <cell r="E979">
            <v>8</v>
          </cell>
          <cell r="F979" t="str">
            <v>2014-08-31</v>
          </cell>
          <cell r="G979" t="str">
            <v>PRJ</v>
          </cell>
          <cell r="H979" t="str">
            <v>211</v>
          </cell>
          <cell r="I979" t="str">
            <v>211</v>
          </cell>
          <cell r="K979" t="str">
            <v>000001120</v>
          </cell>
          <cell r="L979" t="str">
            <v>4261000</v>
          </cell>
          <cell r="M979" t="str">
            <v>1113</v>
          </cell>
          <cell r="N979" t="str">
            <v>99920</v>
          </cell>
          <cell r="O979" t="str">
            <v>11404</v>
          </cell>
          <cell r="P979" t="str">
            <v>294</v>
          </cell>
          <cell r="Q979" t="str">
            <v>955</v>
          </cell>
          <cell r="R979" t="str">
            <v>INTERCO BILL W/O</v>
          </cell>
          <cell r="S979" t="str">
            <v>PRA</v>
          </cell>
          <cell r="U979" t="str">
            <v>2014-08-31</v>
          </cell>
          <cell r="V979">
            <v>302.38</v>
          </cell>
          <cell r="W979" t="str">
            <v>UTXECON201</v>
          </cell>
          <cell r="Y979" t="str">
            <v>LEGAL</v>
          </cell>
          <cell r="Z979" t="str">
            <v>DLO</v>
          </cell>
          <cell r="AB979" t="str">
            <v>ICB</v>
          </cell>
          <cell r="AC979" t="str">
            <v>ICB</v>
          </cell>
          <cell r="AE979" t="str">
            <v>211</v>
          </cell>
          <cell r="AG979" t="str">
            <v>0000132819</v>
          </cell>
        </row>
        <row r="980">
          <cell r="A980" t="str">
            <v>00632116</v>
          </cell>
          <cell r="B980" t="str">
            <v>9554261000</v>
          </cell>
          <cell r="C980" t="str">
            <v>ICB4TARGET0000000593</v>
          </cell>
          <cell r="D980">
            <v>2014</v>
          </cell>
          <cell r="E980">
            <v>8</v>
          </cell>
          <cell r="F980" t="str">
            <v>2014-08-31</v>
          </cell>
          <cell r="G980" t="str">
            <v>PRJ</v>
          </cell>
          <cell r="H980" t="str">
            <v>211</v>
          </cell>
          <cell r="I980" t="str">
            <v>211</v>
          </cell>
          <cell r="K980" t="str">
            <v>000001120</v>
          </cell>
          <cell r="L980" t="str">
            <v>4261000</v>
          </cell>
          <cell r="M980" t="str">
            <v>1113</v>
          </cell>
          <cell r="N980" t="str">
            <v>99920</v>
          </cell>
          <cell r="O980" t="str">
            <v>11404</v>
          </cell>
          <cell r="P980" t="str">
            <v>294</v>
          </cell>
          <cell r="Q980" t="str">
            <v>955</v>
          </cell>
          <cell r="R980" t="str">
            <v>INTERCO BILL W/O</v>
          </cell>
          <cell r="S980" t="str">
            <v>PRA</v>
          </cell>
          <cell r="U980" t="str">
            <v>2014-08-31</v>
          </cell>
          <cell r="V980">
            <v>302.38</v>
          </cell>
          <cell r="W980" t="str">
            <v>UTXECON201</v>
          </cell>
          <cell r="Y980" t="str">
            <v>LEGAL</v>
          </cell>
          <cell r="Z980" t="str">
            <v>DLO</v>
          </cell>
          <cell r="AB980" t="str">
            <v>ICB</v>
          </cell>
          <cell r="AC980" t="str">
            <v>ICB</v>
          </cell>
          <cell r="AE980" t="str">
            <v>211</v>
          </cell>
          <cell r="AG980" t="str">
            <v>0000132838</v>
          </cell>
        </row>
        <row r="981">
          <cell r="A981" t="str">
            <v>00632119</v>
          </cell>
          <cell r="B981" t="str">
            <v>9554261000</v>
          </cell>
          <cell r="C981" t="str">
            <v>ICB4TARGET0000000594</v>
          </cell>
          <cell r="D981">
            <v>2014</v>
          </cell>
          <cell r="E981">
            <v>8</v>
          </cell>
          <cell r="F981" t="str">
            <v>2014-08-31</v>
          </cell>
          <cell r="G981" t="str">
            <v>PRJ</v>
          </cell>
          <cell r="H981" t="str">
            <v>211</v>
          </cell>
          <cell r="I981" t="str">
            <v>211</v>
          </cell>
          <cell r="K981" t="str">
            <v>000001120</v>
          </cell>
          <cell r="L981" t="str">
            <v>4261000</v>
          </cell>
          <cell r="M981" t="str">
            <v>1113</v>
          </cell>
          <cell r="N981" t="str">
            <v>99920</v>
          </cell>
          <cell r="O981" t="str">
            <v>11404</v>
          </cell>
          <cell r="P981" t="str">
            <v>294</v>
          </cell>
          <cell r="Q981" t="str">
            <v>955</v>
          </cell>
          <cell r="R981" t="str">
            <v>INTERCO BILL W/O</v>
          </cell>
          <cell r="S981" t="str">
            <v>PRA</v>
          </cell>
          <cell r="U981" t="str">
            <v>2014-08-31</v>
          </cell>
          <cell r="V981">
            <v>604.75</v>
          </cell>
          <cell r="W981" t="str">
            <v>UTXECON201</v>
          </cell>
          <cell r="Y981" t="str">
            <v>LEGAL</v>
          </cell>
          <cell r="Z981" t="str">
            <v>DLO</v>
          </cell>
          <cell r="AB981" t="str">
            <v>ICB</v>
          </cell>
          <cell r="AC981" t="str">
            <v>ICB</v>
          </cell>
          <cell r="AE981" t="str">
            <v>211</v>
          </cell>
          <cell r="AG981" t="str">
            <v>0000132851</v>
          </cell>
        </row>
        <row r="982">
          <cell r="A982" t="str">
            <v>00632122</v>
          </cell>
          <cell r="B982" t="str">
            <v>9554261000</v>
          </cell>
          <cell r="C982" t="str">
            <v>ICB4TARGET0000000595</v>
          </cell>
          <cell r="D982">
            <v>2014</v>
          </cell>
          <cell r="E982">
            <v>8</v>
          </cell>
          <cell r="F982" t="str">
            <v>2014-08-31</v>
          </cell>
          <cell r="G982" t="str">
            <v>PRJ</v>
          </cell>
          <cell r="H982" t="str">
            <v>211</v>
          </cell>
          <cell r="I982" t="str">
            <v>211</v>
          </cell>
          <cell r="K982" t="str">
            <v>000001120</v>
          </cell>
          <cell r="L982" t="str">
            <v>4261000</v>
          </cell>
          <cell r="M982" t="str">
            <v>1113</v>
          </cell>
          <cell r="N982" t="str">
            <v>99920</v>
          </cell>
          <cell r="O982" t="str">
            <v>11404</v>
          </cell>
          <cell r="P982" t="str">
            <v>294</v>
          </cell>
          <cell r="Q982" t="str">
            <v>955</v>
          </cell>
          <cell r="R982" t="str">
            <v>INTERCO BILL W/O</v>
          </cell>
          <cell r="S982" t="str">
            <v>PRA</v>
          </cell>
          <cell r="U982" t="str">
            <v>2014-08-31</v>
          </cell>
          <cell r="V982">
            <v>1209.51</v>
          </cell>
          <cell r="W982" t="str">
            <v>UTXECON201</v>
          </cell>
          <cell r="Y982" t="str">
            <v>LEGAL</v>
          </cell>
          <cell r="Z982" t="str">
            <v>DLO</v>
          </cell>
          <cell r="AB982" t="str">
            <v>ICB</v>
          </cell>
          <cell r="AC982" t="str">
            <v>ICB</v>
          </cell>
          <cell r="AE982" t="str">
            <v>211</v>
          </cell>
          <cell r="AG982" t="str">
            <v>0000133492</v>
          </cell>
        </row>
        <row r="983">
          <cell r="A983" t="str">
            <v>00630375</v>
          </cell>
          <cell r="B983" t="str">
            <v>9554261000</v>
          </cell>
          <cell r="C983" t="str">
            <v>ICB4TARGET0000000596</v>
          </cell>
          <cell r="D983">
            <v>2014</v>
          </cell>
          <cell r="E983">
            <v>8</v>
          </cell>
          <cell r="F983" t="str">
            <v>2014-08-31</v>
          </cell>
          <cell r="G983" t="str">
            <v>PRJ</v>
          </cell>
          <cell r="H983" t="str">
            <v>211</v>
          </cell>
          <cell r="I983" t="str">
            <v>211</v>
          </cell>
          <cell r="K983" t="str">
            <v>000001120</v>
          </cell>
          <cell r="L983" t="str">
            <v>4261000</v>
          </cell>
          <cell r="M983" t="str">
            <v>1113</v>
          </cell>
          <cell r="N983" t="str">
            <v>99920</v>
          </cell>
          <cell r="O983" t="str">
            <v>11404</v>
          </cell>
          <cell r="P983" t="str">
            <v>294</v>
          </cell>
          <cell r="Q983" t="str">
            <v>955</v>
          </cell>
          <cell r="R983" t="str">
            <v>INTERCO BILL W/O</v>
          </cell>
          <cell r="S983" t="str">
            <v>PRA</v>
          </cell>
          <cell r="U983" t="str">
            <v>2014-08-31</v>
          </cell>
          <cell r="V983">
            <v>604.75</v>
          </cell>
          <cell r="W983" t="str">
            <v>UTXECON201</v>
          </cell>
          <cell r="Y983" t="str">
            <v>LEGAL</v>
          </cell>
          <cell r="Z983" t="str">
            <v>DLO</v>
          </cell>
          <cell r="AB983" t="str">
            <v>ICB</v>
          </cell>
          <cell r="AC983" t="str">
            <v>ICB</v>
          </cell>
          <cell r="AE983" t="str">
            <v>211</v>
          </cell>
          <cell r="AG983" t="str">
            <v>0000136503</v>
          </cell>
        </row>
        <row r="984">
          <cell r="A984" t="str">
            <v>00630284</v>
          </cell>
          <cell r="B984" t="str">
            <v>9554261000</v>
          </cell>
          <cell r="C984" t="str">
            <v>ICB4TARGET0000000597</v>
          </cell>
          <cell r="D984">
            <v>2014</v>
          </cell>
          <cell r="E984">
            <v>8</v>
          </cell>
          <cell r="F984" t="str">
            <v>2014-08-31</v>
          </cell>
          <cell r="G984" t="str">
            <v>PRJ</v>
          </cell>
          <cell r="H984" t="str">
            <v>211</v>
          </cell>
          <cell r="I984" t="str">
            <v>211</v>
          </cell>
          <cell r="K984" t="str">
            <v>000001120</v>
          </cell>
          <cell r="L984" t="str">
            <v>4261000</v>
          </cell>
          <cell r="M984" t="str">
            <v>1113</v>
          </cell>
          <cell r="N984" t="str">
            <v>99920</v>
          </cell>
          <cell r="O984" t="str">
            <v>11404</v>
          </cell>
          <cell r="P984" t="str">
            <v>294</v>
          </cell>
          <cell r="Q984" t="str">
            <v>955</v>
          </cell>
          <cell r="R984" t="str">
            <v>INTERCO BILL W/O</v>
          </cell>
          <cell r="S984" t="str">
            <v>PRA</v>
          </cell>
          <cell r="U984" t="str">
            <v>2014-08-31</v>
          </cell>
          <cell r="V984">
            <v>1209.51</v>
          </cell>
          <cell r="W984" t="str">
            <v>UTXECON201</v>
          </cell>
          <cell r="Y984" t="str">
            <v>LEGAL</v>
          </cell>
          <cell r="Z984" t="str">
            <v>DLO</v>
          </cell>
          <cell r="AB984" t="str">
            <v>ICB</v>
          </cell>
          <cell r="AC984" t="str">
            <v>ICB</v>
          </cell>
          <cell r="AE984" t="str">
            <v>211</v>
          </cell>
          <cell r="AG984" t="str">
            <v>0000137204</v>
          </cell>
        </row>
        <row r="985">
          <cell r="A985" t="str">
            <v>00630283</v>
          </cell>
          <cell r="B985" t="str">
            <v>9554261000</v>
          </cell>
          <cell r="C985" t="str">
            <v>ICB4TARGET0000000598</v>
          </cell>
          <cell r="D985">
            <v>2014</v>
          </cell>
          <cell r="E985">
            <v>8</v>
          </cell>
          <cell r="F985" t="str">
            <v>2014-08-31</v>
          </cell>
          <cell r="G985" t="str">
            <v>PRJ</v>
          </cell>
          <cell r="H985" t="str">
            <v>211</v>
          </cell>
          <cell r="I985" t="str">
            <v>211</v>
          </cell>
          <cell r="K985" t="str">
            <v>000001120</v>
          </cell>
          <cell r="L985" t="str">
            <v>4261000</v>
          </cell>
          <cell r="M985" t="str">
            <v>1113</v>
          </cell>
          <cell r="N985" t="str">
            <v>99920</v>
          </cell>
          <cell r="O985" t="str">
            <v>11404</v>
          </cell>
          <cell r="P985" t="str">
            <v>294</v>
          </cell>
          <cell r="Q985" t="str">
            <v>955</v>
          </cell>
          <cell r="R985" t="str">
            <v>INTERCO BILL W/O</v>
          </cell>
          <cell r="S985" t="str">
            <v>PRA</v>
          </cell>
          <cell r="U985" t="str">
            <v>2014-08-31</v>
          </cell>
          <cell r="V985">
            <v>604.75</v>
          </cell>
          <cell r="W985" t="str">
            <v>UTXECON201</v>
          </cell>
          <cell r="Y985" t="str">
            <v>LEGAL</v>
          </cell>
          <cell r="Z985" t="str">
            <v>DLO</v>
          </cell>
          <cell r="AB985" t="str">
            <v>ICB</v>
          </cell>
          <cell r="AC985" t="str">
            <v>ICB</v>
          </cell>
          <cell r="AE985" t="str">
            <v>211</v>
          </cell>
          <cell r="AG985" t="str">
            <v>0000137390</v>
          </cell>
        </row>
        <row r="986">
          <cell r="A986" t="str">
            <v>00632588</v>
          </cell>
          <cell r="B986" t="str">
            <v>9554261000</v>
          </cell>
          <cell r="C986" t="str">
            <v>ICB4TARGET0000000599</v>
          </cell>
          <cell r="D986">
            <v>2014</v>
          </cell>
          <cell r="E986">
            <v>8</v>
          </cell>
          <cell r="F986" t="str">
            <v>2014-08-31</v>
          </cell>
          <cell r="G986" t="str">
            <v>PRJ</v>
          </cell>
          <cell r="H986" t="str">
            <v>211</v>
          </cell>
          <cell r="I986" t="str">
            <v>211</v>
          </cell>
          <cell r="K986" t="str">
            <v>000001120</v>
          </cell>
          <cell r="L986" t="str">
            <v>4261000</v>
          </cell>
          <cell r="M986" t="str">
            <v>1113</v>
          </cell>
          <cell r="N986" t="str">
            <v>99920</v>
          </cell>
          <cell r="O986" t="str">
            <v>11404</v>
          </cell>
          <cell r="P986" t="str">
            <v>294</v>
          </cell>
          <cell r="Q986" t="str">
            <v>955</v>
          </cell>
          <cell r="R986" t="str">
            <v>INTERCO BILL W/O</v>
          </cell>
          <cell r="S986" t="str">
            <v>PRA</v>
          </cell>
          <cell r="U986" t="str">
            <v>2014-08-31</v>
          </cell>
          <cell r="V986">
            <v>907.13</v>
          </cell>
          <cell r="W986" t="str">
            <v>UTXECON201</v>
          </cell>
          <cell r="Y986" t="str">
            <v>LEGAL</v>
          </cell>
          <cell r="Z986" t="str">
            <v>DLO</v>
          </cell>
          <cell r="AB986" t="str">
            <v>ICB</v>
          </cell>
          <cell r="AC986" t="str">
            <v>ICB</v>
          </cell>
          <cell r="AE986" t="str">
            <v>211</v>
          </cell>
          <cell r="AG986" t="str">
            <v>0000144956</v>
          </cell>
        </row>
        <row r="987">
          <cell r="A987" t="str">
            <v>00632589</v>
          </cell>
          <cell r="B987" t="str">
            <v>9554261000</v>
          </cell>
          <cell r="C987" t="str">
            <v>ICB4TARGET0000000600</v>
          </cell>
          <cell r="D987">
            <v>2014</v>
          </cell>
          <cell r="E987">
            <v>8</v>
          </cell>
          <cell r="F987" t="str">
            <v>2014-08-31</v>
          </cell>
          <cell r="G987" t="str">
            <v>PRJ</v>
          </cell>
          <cell r="H987" t="str">
            <v>211</v>
          </cell>
          <cell r="I987" t="str">
            <v>211</v>
          </cell>
          <cell r="K987" t="str">
            <v>000001120</v>
          </cell>
          <cell r="L987" t="str">
            <v>4261000</v>
          </cell>
          <cell r="M987" t="str">
            <v>1113</v>
          </cell>
          <cell r="N987" t="str">
            <v>99920</v>
          </cell>
          <cell r="O987" t="str">
            <v>11404</v>
          </cell>
          <cell r="P987" t="str">
            <v>294</v>
          </cell>
          <cell r="Q987" t="str">
            <v>955</v>
          </cell>
          <cell r="R987" t="str">
            <v>INTERCO BILL W/O</v>
          </cell>
          <cell r="S987" t="str">
            <v>PRA</v>
          </cell>
          <cell r="U987" t="str">
            <v>2014-08-31</v>
          </cell>
          <cell r="V987">
            <v>907.13</v>
          </cell>
          <cell r="W987" t="str">
            <v>UTXECON201</v>
          </cell>
          <cell r="Y987" t="str">
            <v>LEGAL</v>
          </cell>
          <cell r="Z987" t="str">
            <v>DLO</v>
          </cell>
          <cell r="AB987" t="str">
            <v>ICB</v>
          </cell>
          <cell r="AC987" t="str">
            <v>ICB</v>
          </cell>
          <cell r="AE987" t="str">
            <v>211</v>
          </cell>
          <cell r="AG987" t="str">
            <v>0000148151</v>
          </cell>
        </row>
        <row r="988">
          <cell r="A988" t="str">
            <v>00631118</v>
          </cell>
          <cell r="B988" t="str">
            <v>9554261000</v>
          </cell>
          <cell r="C988" t="str">
            <v>ICB4TARGET0000000601</v>
          </cell>
          <cell r="D988">
            <v>2014</v>
          </cell>
          <cell r="E988">
            <v>8</v>
          </cell>
          <cell r="F988" t="str">
            <v>2014-08-31</v>
          </cell>
          <cell r="G988" t="str">
            <v>PRJ</v>
          </cell>
          <cell r="H988" t="str">
            <v>211</v>
          </cell>
          <cell r="I988" t="str">
            <v>211</v>
          </cell>
          <cell r="K988" t="str">
            <v>000001120</v>
          </cell>
          <cell r="L988" t="str">
            <v>4261000</v>
          </cell>
          <cell r="M988" t="str">
            <v>1113</v>
          </cell>
          <cell r="N988" t="str">
            <v>99920</v>
          </cell>
          <cell r="O988" t="str">
            <v>11404</v>
          </cell>
          <cell r="P988" t="str">
            <v>294</v>
          </cell>
          <cell r="Q988" t="str">
            <v>955</v>
          </cell>
          <cell r="R988" t="str">
            <v>INTERCO BILL W/O</v>
          </cell>
          <cell r="S988" t="str">
            <v>PRA</v>
          </cell>
          <cell r="U988" t="str">
            <v>2014-08-31</v>
          </cell>
          <cell r="V988">
            <v>907.13</v>
          </cell>
          <cell r="W988" t="str">
            <v>UTXECON201</v>
          </cell>
          <cell r="Y988" t="str">
            <v>LEGAL</v>
          </cell>
          <cell r="Z988" t="str">
            <v>DLO</v>
          </cell>
          <cell r="AB988" t="str">
            <v>ICB</v>
          </cell>
          <cell r="AC988" t="str">
            <v>ICB</v>
          </cell>
          <cell r="AE988" t="str">
            <v>211</v>
          </cell>
          <cell r="AG988" t="str">
            <v>0000200933</v>
          </cell>
        </row>
        <row r="989">
          <cell r="A989" t="str">
            <v>00628728</v>
          </cell>
          <cell r="B989" t="str">
            <v>9554261000</v>
          </cell>
          <cell r="C989" t="str">
            <v>ICB4TARGET0000000602</v>
          </cell>
          <cell r="D989">
            <v>2014</v>
          </cell>
          <cell r="E989">
            <v>8</v>
          </cell>
          <cell r="F989" t="str">
            <v>2014-08-31</v>
          </cell>
          <cell r="G989" t="str">
            <v>PRJ</v>
          </cell>
          <cell r="H989" t="str">
            <v>211</v>
          </cell>
          <cell r="I989" t="str">
            <v>211</v>
          </cell>
          <cell r="K989" t="str">
            <v>000001120</v>
          </cell>
          <cell r="L989" t="str">
            <v>4261000</v>
          </cell>
          <cell r="M989" t="str">
            <v>1113</v>
          </cell>
          <cell r="N989" t="str">
            <v>99920</v>
          </cell>
          <cell r="O989" t="str">
            <v>11404</v>
          </cell>
          <cell r="P989" t="str">
            <v>294</v>
          </cell>
          <cell r="Q989" t="str">
            <v>955</v>
          </cell>
          <cell r="R989" t="str">
            <v>INTERCO BILL W/O</v>
          </cell>
          <cell r="S989" t="str">
            <v>PRA</v>
          </cell>
          <cell r="U989" t="str">
            <v>2014-08-31</v>
          </cell>
          <cell r="V989">
            <v>1028.08</v>
          </cell>
          <cell r="W989" t="str">
            <v>UTXECON201</v>
          </cell>
          <cell r="Y989" t="str">
            <v>LEGAL</v>
          </cell>
          <cell r="Z989" t="str">
            <v>DLO</v>
          </cell>
          <cell r="AB989" t="str">
            <v>ICB</v>
          </cell>
          <cell r="AC989" t="str">
            <v>ICB</v>
          </cell>
          <cell r="AE989" t="str">
            <v>211</v>
          </cell>
          <cell r="AG989" t="str">
            <v>0000210463</v>
          </cell>
        </row>
        <row r="990">
          <cell r="A990" t="str">
            <v>00632123</v>
          </cell>
          <cell r="B990" t="str">
            <v>9554261000</v>
          </cell>
          <cell r="C990" t="str">
            <v>ICB4TARGET0000000603</v>
          </cell>
          <cell r="D990">
            <v>2014</v>
          </cell>
          <cell r="E990">
            <v>8</v>
          </cell>
          <cell r="F990" t="str">
            <v>2014-08-31</v>
          </cell>
          <cell r="G990" t="str">
            <v>PRJ</v>
          </cell>
          <cell r="H990" t="str">
            <v>211</v>
          </cell>
          <cell r="I990" t="str">
            <v>211</v>
          </cell>
          <cell r="K990" t="str">
            <v>000001120</v>
          </cell>
          <cell r="L990" t="str">
            <v>4261000</v>
          </cell>
          <cell r="M990" t="str">
            <v>1113</v>
          </cell>
          <cell r="N990" t="str">
            <v>99920</v>
          </cell>
          <cell r="O990" t="str">
            <v>11404</v>
          </cell>
          <cell r="P990" t="str">
            <v>294</v>
          </cell>
          <cell r="Q990" t="str">
            <v>955</v>
          </cell>
          <cell r="R990" t="str">
            <v>INTERCO BILL W/O</v>
          </cell>
          <cell r="S990" t="str">
            <v>PRA</v>
          </cell>
          <cell r="U990" t="str">
            <v>2014-08-31</v>
          </cell>
          <cell r="V990">
            <v>604.75</v>
          </cell>
          <cell r="W990" t="str">
            <v>UTXECON201</v>
          </cell>
          <cell r="Y990" t="str">
            <v>LEGAL</v>
          </cell>
          <cell r="Z990" t="str">
            <v>DLO</v>
          </cell>
          <cell r="AB990" t="str">
            <v>ICB</v>
          </cell>
          <cell r="AC990" t="str">
            <v>ICB</v>
          </cell>
          <cell r="AE990" t="str">
            <v>211</v>
          </cell>
          <cell r="AG990" t="str">
            <v>0000210463</v>
          </cell>
        </row>
        <row r="991">
          <cell r="A991" t="str">
            <v>00629267</v>
          </cell>
          <cell r="B991" t="str">
            <v>9554261000</v>
          </cell>
          <cell r="C991" t="str">
            <v>ICB4TARGET0000000604</v>
          </cell>
          <cell r="D991">
            <v>2014</v>
          </cell>
          <cell r="E991">
            <v>8</v>
          </cell>
          <cell r="F991" t="str">
            <v>2014-08-31</v>
          </cell>
          <cell r="G991" t="str">
            <v>PRJ</v>
          </cell>
          <cell r="H991" t="str">
            <v>211</v>
          </cell>
          <cell r="I991" t="str">
            <v>211</v>
          </cell>
          <cell r="K991" t="str">
            <v>000001120</v>
          </cell>
          <cell r="L991" t="str">
            <v>4261000</v>
          </cell>
          <cell r="M991" t="str">
            <v>1113</v>
          </cell>
          <cell r="N991" t="str">
            <v>99920</v>
          </cell>
          <cell r="O991" t="str">
            <v>11404</v>
          </cell>
          <cell r="P991" t="str">
            <v>294</v>
          </cell>
          <cell r="Q991" t="str">
            <v>955</v>
          </cell>
          <cell r="R991" t="str">
            <v>INTERCO BILL W/O</v>
          </cell>
          <cell r="S991" t="str">
            <v>PRA</v>
          </cell>
          <cell r="U991" t="str">
            <v>2014-08-31</v>
          </cell>
          <cell r="V991">
            <v>302.38</v>
          </cell>
          <cell r="W991" t="str">
            <v>UTXECON201</v>
          </cell>
          <cell r="Y991" t="str">
            <v>LEGAL</v>
          </cell>
          <cell r="Z991" t="str">
            <v>DLO</v>
          </cell>
          <cell r="AB991" t="str">
            <v>ICB</v>
          </cell>
          <cell r="AC991" t="str">
            <v>ICB</v>
          </cell>
          <cell r="AE991" t="str">
            <v>211</v>
          </cell>
          <cell r="AG991" t="str">
            <v>0000216376</v>
          </cell>
        </row>
        <row r="992">
          <cell r="A992" t="str">
            <v>00631511</v>
          </cell>
          <cell r="B992" t="str">
            <v>9554261000</v>
          </cell>
          <cell r="C992" t="str">
            <v>ICB4TARGET0000000605</v>
          </cell>
          <cell r="D992">
            <v>2014</v>
          </cell>
          <cell r="E992">
            <v>8</v>
          </cell>
          <cell r="F992" t="str">
            <v>2014-08-31</v>
          </cell>
          <cell r="G992" t="str">
            <v>PRJ</v>
          </cell>
          <cell r="H992" t="str">
            <v>211</v>
          </cell>
          <cell r="I992" t="str">
            <v>211</v>
          </cell>
          <cell r="K992" t="str">
            <v>000001120</v>
          </cell>
          <cell r="L992" t="str">
            <v>4261000</v>
          </cell>
          <cell r="M992" t="str">
            <v>1113</v>
          </cell>
          <cell r="N992" t="str">
            <v>99920</v>
          </cell>
          <cell r="O992" t="str">
            <v>11404</v>
          </cell>
          <cell r="P992" t="str">
            <v>294</v>
          </cell>
          <cell r="Q992" t="str">
            <v>955</v>
          </cell>
          <cell r="R992" t="str">
            <v>INTERCO BILL W/O</v>
          </cell>
          <cell r="S992" t="str">
            <v>PRA</v>
          </cell>
          <cell r="U992" t="str">
            <v>2014-08-31</v>
          </cell>
          <cell r="V992">
            <v>302.38</v>
          </cell>
          <cell r="W992" t="str">
            <v>UTXECON201</v>
          </cell>
          <cell r="Y992" t="str">
            <v>LEGAL</v>
          </cell>
          <cell r="Z992" t="str">
            <v>DLO</v>
          </cell>
          <cell r="AB992" t="str">
            <v>ICB</v>
          </cell>
          <cell r="AC992" t="str">
            <v>ICB</v>
          </cell>
          <cell r="AE992" t="str">
            <v>211</v>
          </cell>
          <cell r="AG992" t="str">
            <v>0000217631</v>
          </cell>
        </row>
        <row r="993">
          <cell r="A993" t="str">
            <v>00631030</v>
          </cell>
          <cell r="B993" t="str">
            <v>9554261000</v>
          </cell>
          <cell r="C993" t="str">
            <v>ICB4TARGET0000000606</v>
          </cell>
          <cell r="D993">
            <v>2014</v>
          </cell>
          <cell r="E993">
            <v>8</v>
          </cell>
          <cell r="F993" t="str">
            <v>2014-08-31</v>
          </cell>
          <cell r="G993" t="str">
            <v>PRJ</v>
          </cell>
          <cell r="H993" t="str">
            <v>211</v>
          </cell>
          <cell r="I993" t="str">
            <v>211</v>
          </cell>
          <cell r="K993" t="str">
            <v>000001120</v>
          </cell>
          <cell r="L993" t="str">
            <v>4261000</v>
          </cell>
          <cell r="M993" t="str">
            <v>1113</v>
          </cell>
          <cell r="N993" t="str">
            <v>99920</v>
          </cell>
          <cell r="O993" t="str">
            <v>11404</v>
          </cell>
          <cell r="P993" t="str">
            <v>294</v>
          </cell>
          <cell r="Q993" t="str">
            <v>955</v>
          </cell>
          <cell r="R993" t="str">
            <v>INTERCO BILL W/O</v>
          </cell>
          <cell r="S993" t="str">
            <v>PRA</v>
          </cell>
          <cell r="U993" t="str">
            <v>2014-08-31</v>
          </cell>
          <cell r="V993">
            <v>120.95</v>
          </cell>
          <cell r="W993" t="str">
            <v>UTXECON201</v>
          </cell>
          <cell r="Y993" t="str">
            <v>LEGAL</v>
          </cell>
          <cell r="Z993" t="str">
            <v>DLO</v>
          </cell>
          <cell r="AB993" t="str">
            <v>ICB</v>
          </cell>
          <cell r="AC993" t="str">
            <v>ICB</v>
          </cell>
          <cell r="AE993" t="str">
            <v>211</v>
          </cell>
          <cell r="AG993" t="str">
            <v>0000217885</v>
          </cell>
        </row>
        <row r="994">
          <cell r="A994" t="str">
            <v>00631509</v>
          </cell>
          <cell r="B994" t="str">
            <v>9554261000</v>
          </cell>
          <cell r="C994" t="str">
            <v>ICB4TARGET0000000607</v>
          </cell>
          <cell r="D994">
            <v>2014</v>
          </cell>
          <cell r="E994">
            <v>8</v>
          </cell>
          <cell r="F994" t="str">
            <v>2014-08-31</v>
          </cell>
          <cell r="G994" t="str">
            <v>PRJ</v>
          </cell>
          <cell r="H994" t="str">
            <v>211</v>
          </cell>
          <cell r="I994" t="str">
            <v>211</v>
          </cell>
          <cell r="K994" t="str">
            <v>000001120</v>
          </cell>
          <cell r="L994" t="str">
            <v>4261000</v>
          </cell>
          <cell r="M994" t="str">
            <v>1113</v>
          </cell>
          <cell r="N994" t="str">
            <v>99920</v>
          </cell>
          <cell r="O994" t="str">
            <v>11404</v>
          </cell>
          <cell r="P994" t="str">
            <v>294</v>
          </cell>
          <cell r="Q994" t="str">
            <v>955</v>
          </cell>
          <cell r="R994" t="str">
            <v>INTERCO BILL W/O</v>
          </cell>
          <cell r="S994" t="str">
            <v>PRA</v>
          </cell>
          <cell r="U994" t="str">
            <v>2014-08-31</v>
          </cell>
          <cell r="V994">
            <v>604.75</v>
          </cell>
          <cell r="W994" t="str">
            <v>UTXECON201</v>
          </cell>
          <cell r="Y994" t="str">
            <v>LEGAL</v>
          </cell>
          <cell r="Z994" t="str">
            <v>DLO</v>
          </cell>
          <cell r="AB994" t="str">
            <v>ICB</v>
          </cell>
          <cell r="AC994" t="str">
            <v>ICB</v>
          </cell>
          <cell r="AE994" t="str">
            <v>211</v>
          </cell>
          <cell r="AG994" t="str">
            <v>0000218632</v>
          </cell>
        </row>
        <row r="995">
          <cell r="A995" t="str">
            <v>00629265</v>
          </cell>
          <cell r="B995" t="str">
            <v>9554261000</v>
          </cell>
          <cell r="C995" t="str">
            <v>ICB4TARGET0000000608</v>
          </cell>
          <cell r="D995">
            <v>2014</v>
          </cell>
          <cell r="E995">
            <v>8</v>
          </cell>
          <cell r="F995" t="str">
            <v>2014-08-31</v>
          </cell>
          <cell r="G995" t="str">
            <v>PRJ</v>
          </cell>
          <cell r="H995" t="str">
            <v>211</v>
          </cell>
          <cell r="I995" t="str">
            <v>211</v>
          </cell>
          <cell r="K995" t="str">
            <v>000001120</v>
          </cell>
          <cell r="L995" t="str">
            <v>4261000</v>
          </cell>
          <cell r="M995" t="str">
            <v>1113</v>
          </cell>
          <cell r="N995" t="str">
            <v>99920</v>
          </cell>
          <cell r="O995" t="str">
            <v>12397</v>
          </cell>
          <cell r="P995" t="str">
            <v>294</v>
          </cell>
          <cell r="Q995" t="str">
            <v>955</v>
          </cell>
          <cell r="R995" t="str">
            <v>INTERCO BILL W/O</v>
          </cell>
          <cell r="S995" t="str">
            <v>PRA</v>
          </cell>
          <cell r="U995" t="str">
            <v>2014-08-31</v>
          </cell>
          <cell r="V995">
            <v>907.13</v>
          </cell>
          <cell r="W995" t="str">
            <v>UTXECON201</v>
          </cell>
          <cell r="Y995" t="str">
            <v>LEGAL</v>
          </cell>
          <cell r="Z995" t="str">
            <v>DLO</v>
          </cell>
          <cell r="AB995" t="str">
            <v>ICB</v>
          </cell>
          <cell r="AC995" t="str">
            <v>ICB</v>
          </cell>
          <cell r="AE995" t="str">
            <v>211</v>
          </cell>
          <cell r="AG995" t="str">
            <v>0000225954</v>
          </cell>
        </row>
        <row r="996">
          <cell r="A996" t="str">
            <v>00631258</v>
          </cell>
          <cell r="B996" t="str">
            <v>9554261000</v>
          </cell>
          <cell r="C996" t="str">
            <v>ICB4TARGET0000000609</v>
          </cell>
          <cell r="D996">
            <v>2014</v>
          </cell>
          <cell r="E996">
            <v>8</v>
          </cell>
          <cell r="F996" t="str">
            <v>2014-08-31</v>
          </cell>
          <cell r="G996" t="str">
            <v>PRJ</v>
          </cell>
          <cell r="H996" t="str">
            <v>211</v>
          </cell>
          <cell r="I996" t="str">
            <v>211</v>
          </cell>
          <cell r="K996" t="str">
            <v>000001120</v>
          </cell>
          <cell r="L996" t="str">
            <v>4261000</v>
          </cell>
          <cell r="M996" t="str">
            <v>1113</v>
          </cell>
          <cell r="N996" t="str">
            <v>99920</v>
          </cell>
          <cell r="O996" t="str">
            <v>11404</v>
          </cell>
          <cell r="P996" t="str">
            <v>294</v>
          </cell>
          <cell r="Q996" t="str">
            <v>955</v>
          </cell>
          <cell r="R996" t="str">
            <v>INTERCO BILL W/O</v>
          </cell>
          <cell r="S996" t="str">
            <v>PRA</v>
          </cell>
          <cell r="U996" t="str">
            <v>2014-08-31</v>
          </cell>
          <cell r="V996">
            <v>302.38</v>
          </cell>
          <cell r="W996" t="str">
            <v>UTXECON201</v>
          </cell>
          <cell r="Y996" t="str">
            <v>LEGAL</v>
          </cell>
          <cell r="Z996" t="str">
            <v>DLO</v>
          </cell>
          <cell r="AB996" t="str">
            <v>ICB</v>
          </cell>
          <cell r="AC996" t="str">
            <v>ICB</v>
          </cell>
          <cell r="AE996" t="str">
            <v>211</v>
          </cell>
          <cell r="AG996" t="str">
            <v>0000245074</v>
          </cell>
        </row>
        <row r="997">
          <cell r="A997" t="str">
            <v>00632392</v>
          </cell>
          <cell r="B997" t="str">
            <v>9554261000</v>
          </cell>
          <cell r="C997" t="str">
            <v>ICB4TARGET0000000610</v>
          </cell>
          <cell r="D997">
            <v>2014</v>
          </cell>
          <cell r="E997">
            <v>8</v>
          </cell>
          <cell r="F997" t="str">
            <v>2014-08-31</v>
          </cell>
          <cell r="G997" t="str">
            <v>PRJ</v>
          </cell>
          <cell r="H997" t="str">
            <v>211</v>
          </cell>
          <cell r="I997" t="str">
            <v>211</v>
          </cell>
          <cell r="K997" t="str">
            <v>000001120</v>
          </cell>
          <cell r="L997" t="str">
            <v>4261000</v>
          </cell>
          <cell r="M997" t="str">
            <v>1113</v>
          </cell>
          <cell r="N997" t="str">
            <v>99920</v>
          </cell>
          <cell r="O997" t="str">
            <v>11404</v>
          </cell>
          <cell r="P997" t="str">
            <v>294</v>
          </cell>
          <cell r="Q997" t="str">
            <v>955</v>
          </cell>
          <cell r="R997" t="str">
            <v>INTERCO BILL W/O</v>
          </cell>
          <cell r="S997" t="str">
            <v>PRA</v>
          </cell>
          <cell r="U997" t="str">
            <v>2014-08-31</v>
          </cell>
          <cell r="V997">
            <v>1511.88</v>
          </cell>
          <cell r="W997" t="str">
            <v>UTXECON201</v>
          </cell>
          <cell r="Y997" t="str">
            <v>LEGAL</v>
          </cell>
          <cell r="Z997" t="str">
            <v>DLO</v>
          </cell>
          <cell r="AB997" t="str">
            <v>ICB</v>
          </cell>
          <cell r="AC997" t="str">
            <v>ICB</v>
          </cell>
          <cell r="AE997" t="str">
            <v>211</v>
          </cell>
          <cell r="AG997" t="str">
            <v>0000263813</v>
          </cell>
        </row>
        <row r="998">
          <cell r="A998" t="str">
            <v>00628729</v>
          </cell>
          <cell r="B998" t="str">
            <v>9554261000</v>
          </cell>
          <cell r="C998" t="str">
            <v>ICB4TARGET0000000611</v>
          </cell>
          <cell r="D998">
            <v>2014</v>
          </cell>
          <cell r="E998">
            <v>8</v>
          </cell>
          <cell r="F998" t="str">
            <v>2014-08-31</v>
          </cell>
          <cell r="G998" t="str">
            <v>PRJ</v>
          </cell>
          <cell r="H998" t="str">
            <v>211</v>
          </cell>
          <cell r="I998" t="str">
            <v>211</v>
          </cell>
          <cell r="K998" t="str">
            <v>000001120</v>
          </cell>
          <cell r="L998" t="str">
            <v>4261000</v>
          </cell>
          <cell r="M998" t="str">
            <v>1113</v>
          </cell>
          <cell r="N998" t="str">
            <v>99920</v>
          </cell>
          <cell r="O998" t="str">
            <v>11404</v>
          </cell>
          <cell r="P998" t="str">
            <v>294</v>
          </cell>
          <cell r="Q998" t="str">
            <v>955</v>
          </cell>
          <cell r="R998" t="str">
            <v>INTERCO BILL W/O</v>
          </cell>
          <cell r="S998" t="str">
            <v>PRA</v>
          </cell>
          <cell r="U998" t="str">
            <v>2014-08-31</v>
          </cell>
          <cell r="V998">
            <v>907.13</v>
          </cell>
          <cell r="W998" t="str">
            <v>UTXECON201</v>
          </cell>
          <cell r="Y998" t="str">
            <v>LEGAL</v>
          </cell>
          <cell r="Z998" t="str">
            <v>DLO</v>
          </cell>
          <cell r="AB998" t="str">
            <v>ICB</v>
          </cell>
          <cell r="AC998" t="str">
            <v>ICB</v>
          </cell>
          <cell r="AE998" t="str">
            <v>211</v>
          </cell>
          <cell r="AG998" t="str">
            <v>0000281855</v>
          </cell>
        </row>
        <row r="999">
          <cell r="A999" t="str">
            <v>00629176</v>
          </cell>
          <cell r="B999" t="str">
            <v>9554261000</v>
          </cell>
          <cell r="C999" t="str">
            <v>ICB4TARGET0000000612</v>
          </cell>
          <cell r="D999">
            <v>2014</v>
          </cell>
          <cell r="E999">
            <v>8</v>
          </cell>
          <cell r="F999" t="str">
            <v>2014-08-31</v>
          </cell>
          <cell r="G999" t="str">
            <v>PRJ</v>
          </cell>
          <cell r="H999" t="str">
            <v>211</v>
          </cell>
          <cell r="I999" t="str">
            <v>211</v>
          </cell>
          <cell r="K999" t="str">
            <v>000001120</v>
          </cell>
          <cell r="L999" t="str">
            <v>4261000</v>
          </cell>
          <cell r="M999" t="str">
            <v>1113</v>
          </cell>
          <cell r="N999" t="str">
            <v>99920</v>
          </cell>
          <cell r="O999" t="str">
            <v>11404</v>
          </cell>
          <cell r="P999" t="str">
            <v>294</v>
          </cell>
          <cell r="Q999" t="str">
            <v>955</v>
          </cell>
          <cell r="R999" t="str">
            <v>INTERCO BILL W/O</v>
          </cell>
          <cell r="S999" t="str">
            <v>PRA</v>
          </cell>
          <cell r="U999" t="str">
            <v>2014-08-31</v>
          </cell>
          <cell r="V999">
            <v>907.13</v>
          </cell>
          <cell r="W999" t="str">
            <v>UTXECON201</v>
          </cell>
          <cell r="Y999" t="str">
            <v>LEGAL</v>
          </cell>
          <cell r="Z999" t="str">
            <v>DLO</v>
          </cell>
          <cell r="AB999" t="str">
            <v>ICB</v>
          </cell>
          <cell r="AC999" t="str">
            <v>ICB</v>
          </cell>
          <cell r="AE999" t="str">
            <v>211</v>
          </cell>
          <cell r="AG999" t="str">
            <v>0000287356</v>
          </cell>
        </row>
        <row r="1000">
          <cell r="A1000" t="str">
            <v>00631536</v>
          </cell>
          <cell r="B1000" t="str">
            <v>9554261000</v>
          </cell>
          <cell r="C1000" t="str">
            <v>ICB4TARGET0000000613</v>
          </cell>
          <cell r="D1000">
            <v>2014</v>
          </cell>
          <cell r="E1000">
            <v>8</v>
          </cell>
          <cell r="F1000" t="str">
            <v>2014-08-31</v>
          </cell>
          <cell r="G1000" t="str">
            <v>PRJ</v>
          </cell>
          <cell r="H1000" t="str">
            <v>211</v>
          </cell>
          <cell r="I1000" t="str">
            <v>211</v>
          </cell>
          <cell r="K1000" t="str">
            <v>000001120</v>
          </cell>
          <cell r="L1000" t="str">
            <v>4261000</v>
          </cell>
          <cell r="M1000" t="str">
            <v>1113</v>
          </cell>
          <cell r="N1000" t="str">
            <v>99920</v>
          </cell>
          <cell r="O1000" t="str">
            <v>11404</v>
          </cell>
          <cell r="P1000" t="str">
            <v>294</v>
          </cell>
          <cell r="Q1000" t="str">
            <v>955</v>
          </cell>
          <cell r="R1000" t="str">
            <v>INTERCO BILL W/O</v>
          </cell>
          <cell r="S1000" t="str">
            <v>PRA</v>
          </cell>
          <cell r="U1000" t="str">
            <v>2014-08-31</v>
          </cell>
          <cell r="V1000">
            <v>151.19</v>
          </cell>
          <cell r="W1000" t="str">
            <v>UTXECON201</v>
          </cell>
          <cell r="Y1000" t="str">
            <v>LEGAL</v>
          </cell>
          <cell r="Z1000" t="str">
            <v>DLO</v>
          </cell>
          <cell r="AB1000" t="str">
            <v>ICB</v>
          </cell>
          <cell r="AC1000" t="str">
            <v>ICB</v>
          </cell>
          <cell r="AE1000" t="str">
            <v>211</v>
          </cell>
          <cell r="AG1000" t="str">
            <v>0000287796</v>
          </cell>
        </row>
        <row r="1001">
          <cell r="A1001" t="str">
            <v>00631537</v>
          </cell>
          <cell r="B1001" t="str">
            <v>9554261000</v>
          </cell>
          <cell r="C1001" t="str">
            <v>ICB4TARGET0000000614</v>
          </cell>
          <cell r="D1001">
            <v>2014</v>
          </cell>
          <cell r="E1001">
            <v>8</v>
          </cell>
          <cell r="F1001" t="str">
            <v>2014-08-31</v>
          </cell>
          <cell r="G1001" t="str">
            <v>PRJ</v>
          </cell>
          <cell r="H1001" t="str">
            <v>211</v>
          </cell>
          <cell r="I1001" t="str">
            <v>211</v>
          </cell>
          <cell r="K1001" t="str">
            <v>000001120</v>
          </cell>
          <cell r="L1001" t="str">
            <v>4261000</v>
          </cell>
          <cell r="M1001" t="str">
            <v>1113</v>
          </cell>
          <cell r="N1001" t="str">
            <v>99920</v>
          </cell>
          <cell r="O1001" t="str">
            <v>11404</v>
          </cell>
          <cell r="P1001" t="str">
            <v>294</v>
          </cell>
          <cell r="Q1001" t="str">
            <v>955</v>
          </cell>
          <cell r="R1001" t="str">
            <v>INTERCO BILL W/O</v>
          </cell>
          <cell r="S1001" t="str">
            <v>PRA</v>
          </cell>
          <cell r="U1001" t="str">
            <v>2014-08-31</v>
          </cell>
          <cell r="V1001">
            <v>604.75</v>
          </cell>
          <cell r="W1001" t="str">
            <v>UTXECON201</v>
          </cell>
          <cell r="Y1001" t="str">
            <v>LEGAL</v>
          </cell>
          <cell r="Z1001" t="str">
            <v>DLO</v>
          </cell>
          <cell r="AB1001" t="str">
            <v>ICB</v>
          </cell>
          <cell r="AC1001" t="str">
            <v>ICB</v>
          </cell>
          <cell r="AE1001" t="str">
            <v>211</v>
          </cell>
          <cell r="AG1001" t="str">
            <v>0000287797</v>
          </cell>
        </row>
        <row r="1002">
          <cell r="A1002" t="str">
            <v>00632229</v>
          </cell>
          <cell r="B1002" t="str">
            <v>9554261000</v>
          </cell>
          <cell r="C1002" t="str">
            <v>ICB4TARGET0000000615</v>
          </cell>
          <cell r="D1002">
            <v>2014</v>
          </cell>
          <cell r="E1002">
            <v>8</v>
          </cell>
          <cell r="F1002" t="str">
            <v>2014-08-31</v>
          </cell>
          <cell r="G1002" t="str">
            <v>PRJ</v>
          </cell>
          <cell r="H1002" t="str">
            <v>211</v>
          </cell>
          <cell r="I1002" t="str">
            <v>211</v>
          </cell>
          <cell r="K1002" t="str">
            <v>000001120</v>
          </cell>
          <cell r="L1002" t="str">
            <v>4261000</v>
          </cell>
          <cell r="M1002" t="str">
            <v>1113</v>
          </cell>
          <cell r="N1002" t="str">
            <v>99920</v>
          </cell>
          <cell r="O1002" t="str">
            <v>11404</v>
          </cell>
          <cell r="P1002" t="str">
            <v>294</v>
          </cell>
          <cell r="Q1002" t="str">
            <v>955</v>
          </cell>
          <cell r="R1002" t="str">
            <v>INTERCO BILL W/O</v>
          </cell>
          <cell r="S1002" t="str">
            <v>PRA</v>
          </cell>
          <cell r="U1002" t="str">
            <v>2014-08-31</v>
          </cell>
          <cell r="V1002">
            <v>347.73</v>
          </cell>
          <cell r="W1002" t="str">
            <v>UTXECON201</v>
          </cell>
          <cell r="Y1002" t="str">
            <v>LEGAL</v>
          </cell>
          <cell r="Z1002" t="str">
            <v>DLO</v>
          </cell>
          <cell r="AB1002" t="str">
            <v>ICB</v>
          </cell>
          <cell r="AC1002" t="str">
            <v>ICB</v>
          </cell>
          <cell r="AE1002" t="str">
            <v>211</v>
          </cell>
          <cell r="AG1002" t="str">
            <v>0000288023</v>
          </cell>
        </row>
        <row r="1003">
          <cell r="A1003" t="str">
            <v>00632231</v>
          </cell>
          <cell r="B1003" t="str">
            <v>9554261000</v>
          </cell>
          <cell r="C1003" t="str">
            <v>ICB4TARGET0000000616</v>
          </cell>
          <cell r="D1003">
            <v>2014</v>
          </cell>
          <cell r="E1003">
            <v>8</v>
          </cell>
          <cell r="F1003" t="str">
            <v>2014-08-31</v>
          </cell>
          <cell r="G1003" t="str">
            <v>PRJ</v>
          </cell>
          <cell r="H1003" t="str">
            <v>211</v>
          </cell>
          <cell r="I1003" t="str">
            <v>211</v>
          </cell>
          <cell r="K1003" t="str">
            <v>000001120</v>
          </cell>
          <cell r="L1003" t="str">
            <v>4261000</v>
          </cell>
          <cell r="M1003" t="str">
            <v>1113</v>
          </cell>
          <cell r="N1003" t="str">
            <v>99920</v>
          </cell>
          <cell r="O1003" t="str">
            <v>11404</v>
          </cell>
          <cell r="P1003" t="str">
            <v>294</v>
          </cell>
          <cell r="Q1003" t="str">
            <v>955</v>
          </cell>
          <cell r="R1003" t="str">
            <v>INTERCO BILL W/O</v>
          </cell>
          <cell r="S1003" t="str">
            <v>PRA</v>
          </cell>
          <cell r="U1003" t="str">
            <v>2014-08-31</v>
          </cell>
          <cell r="V1003">
            <v>1209.51</v>
          </cell>
          <cell r="W1003" t="str">
            <v>UTXECON201</v>
          </cell>
          <cell r="Y1003" t="str">
            <v>LEGAL</v>
          </cell>
          <cell r="Z1003" t="str">
            <v>DLO</v>
          </cell>
          <cell r="AB1003" t="str">
            <v>ICB</v>
          </cell>
          <cell r="AC1003" t="str">
            <v>ICB</v>
          </cell>
          <cell r="AE1003" t="str">
            <v>211</v>
          </cell>
          <cell r="AG1003" t="str">
            <v>0000288024</v>
          </cell>
        </row>
        <row r="1004">
          <cell r="A1004" t="str">
            <v>00630059</v>
          </cell>
          <cell r="B1004" t="str">
            <v>9554264000</v>
          </cell>
          <cell r="C1004" t="str">
            <v>ICB4TARGET0000000778</v>
          </cell>
          <cell r="D1004">
            <v>2014</v>
          </cell>
          <cell r="E1004">
            <v>8</v>
          </cell>
          <cell r="F1004" t="str">
            <v>2014-08-31</v>
          </cell>
          <cell r="G1004" t="str">
            <v>PRJ</v>
          </cell>
          <cell r="H1004" t="str">
            <v>211</v>
          </cell>
          <cell r="I1004" t="str">
            <v>211</v>
          </cell>
          <cell r="K1004" t="str">
            <v>TDOANDA</v>
          </cell>
          <cell r="L1004" t="str">
            <v>4264000</v>
          </cell>
          <cell r="M1004" t="str">
            <v>1585</v>
          </cell>
          <cell r="N1004" t="str">
            <v>99920</v>
          </cell>
          <cell r="O1004" t="str">
            <v>13042</v>
          </cell>
          <cell r="P1004" t="str">
            <v>289</v>
          </cell>
          <cell r="Q1004" t="str">
            <v>955</v>
          </cell>
          <cell r="R1004" t="str">
            <v>INTERCO BILL W/O</v>
          </cell>
          <cell r="S1004" t="str">
            <v>PRA</v>
          </cell>
          <cell r="U1004" t="str">
            <v>2014-08-31</v>
          </cell>
          <cell r="V1004">
            <v>458.98</v>
          </cell>
          <cell r="W1004" t="str">
            <v>UTXE000301</v>
          </cell>
          <cell r="Y1004" t="str">
            <v>TDOTH</v>
          </cell>
          <cell r="Z1004" t="str">
            <v>DLO</v>
          </cell>
          <cell r="AB1004" t="str">
            <v>ICB</v>
          </cell>
          <cell r="AC1004" t="str">
            <v>ICB</v>
          </cell>
          <cell r="AE1004" t="str">
            <v>211</v>
          </cell>
          <cell r="AG1004" t="str">
            <v>0000146747</v>
          </cell>
        </row>
        <row r="1005">
          <cell r="A1005" t="str">
            <v>00631915</v>
          </cell>
          <cell r="B1005" t="str">
            <v>9554265002</v>
          </cell>
          <cell r="C1005" t="str">
            <v>ICB4TARGET0000000785</v>
          </cell>
          <cell r="D1005">
            <v>2014</v>
          </cell>
          <cell r="E1005">
            <v>8</v>
          </cell>
          <cell r="F1005" t="str">
            <v>2014-08-31</v>
          </cell>
          <cell r="G1005" t="str">
            <v>PRJ</v>
          </cell>
          <cell r="H1005" t="str">
            <v>211</v>
          </cell>
          <cell r="I1005" t="str">
            <v>211</v>
          </cell>
          <cell r="K1005" t="str">
            <v>000001120</v>
          </cell>
          <cell r="L1005" t="str">
            <v>4265002</v>
          </cell>
          <cell r="M1005" t="str">
            <v>1113</v>
          </cell>
          <cell r="N1005" t="str">
            <v>99920</v>
          </cell>
          <cell r="O1005" t="str">
            <v>11404</v>
          </cell>
          <cell r="P1005" t="str">
            <v>294</v>
          </cell>
          <cell r="Q1005" t="str">
            <v>955</v>
          </cell>
          <cell r="R1005" t="str">
            <v>INTERCO BILL W/O</v>
          </cell>
          <cell r="S1005" t="str">
            <v>PRA</v>
          </cell>
          <cell r="U1005" t="str">
            <v>2014-08-31</v>
          </cell>
          <cell r="V1005">
            <v>302.38</v>
          </cell>
          <cell r="W1005" t="str">
            <v>UTXECON201</v>
          </cell>
          <cell r="Y1005" t="str">
            <v>LEGAL</v>
          </cell>
          <cell r="Z1005" t="str">
            <v>DLO</v>
          </cell>
          <cell r="AB1005" t="str">
            <v>ICB</v>
          </cell>
          <cell r="AC1005" t="str">
            <v>ICB</v>
          </cell>
          <cell r="AE1005" t="str">
            <v>211</v>
          </cell>
          <cell r="AG1005" t="str">
            <v>0000132570</v>
          </cell>
        </row>
        <row r="1006">
          <cell r="A1006" t="str">
            <v>00632230</v>
          </cell>
          <cell r="B1006" t="str">
            <v>9554265002</v>
          </cell>
          <cell r="C1006" t="str">
            <v>ICB4TARGET0000000786</v>
          </cell>
          <cell r="D1006">
            <v>2014</v>
          </cell>
          <cell r="E1006">
            <v>8</v>
          </cell>
          <cell r="F1006" t="str">
            <v>2014-08-31</v>
          </cell>
          <cell r="G1006" t="str">
            <v>PRJ</v>
          </cell>
          <cell r="H1006" t="str">
            <v>211</v>
          </cell>
          <cell r="I1006" t="str">
            <v>211</v>
          </cell>
          <cell r="K1006" t="str">
            <v>000001120</v>
          </cell>
          <cell r="L1006" t="str">
            <v>4265002</v>
          </cell>
          <cell r="M1006" t="str">
            <v>1113</v>
          </cell>
          <cell r="N1006" t="str">
            <v>99920</v>
          </cell>
          <cell r="O1006" t="str">
            <v>11404</v>
          </cell>
          <cell r="P1006" t="str">
            <v>294</v>
          </cell>
          <cell r="Q1006" t="str">
            <v>955</v>
          </cell>
          <cell r="R1006" t="str">
            <v>INTERCO BILL W/O</v>
          </cell>
          <cell r="S1006" t="str">
            <v>PRA</v>
          </cell>
          <cell r="U1006" t="str">
            <v>2014-08-31</v>
          </cell>
          <cell r="V1006">
            <v>604.75</v>
          </cell>
          <cell r="W1006" t="str">
            <v>UTXECON201</v>
          </cell>
          <cell r="Y1006" t="str">
            <v>LEGAL</v>
          </cell>
          <cell r="Z1006" t="str">
            <v>DLO</v>
          </cell>
          <cell r="AB1006" t="str">
            <v>ICB</v>
          </cell>
          <cell r="AC1006" t="str">
            <v>ICB</v>
          </cell>
          <cell r="AE1006" t="str">
            <v>211</v>
          </cell>
          <cell r="AG1006" t="str">
            <v>0000132755</v>
          </cell>
        </row>
        <row r="1007">
          <cell r="A1007" t="str">
            <v>00631031</v>
          </cell>
          <cell r="B1007" t="str">
            <v>9554265004</v>
          </cell>
          <cell r="C1007" t="str">
            <v>ICB4TARGET0000000795</v>
          </cell>
          <cell r="D1007">
            <v>2014</v>
          </cell>
          <cell r="E1007">
            <v>8</v>
          </cell>
          <cell r="F1007" t="str">
            <v>2014-08-31</v>
          </cell>
          <cell r="G1007" t="str">
            <v>PRJ</v>
          </cell>
          <cell r="H1007" t="str">
            <v>211</v>
          </cell>
          <cell r="I1007" t="str">
            <v>211</v>
          </cell>
          <cell r="K1007" t="str">
            <v>000001120</v>
          </cell>
          <cell r="L1007" t="str">
            <v>4265004</v>
          </cell>
          <cell r="M1007" t="str">
            <v>1585</v>
          </cell>
          <cell r="N1007" t="str">
            <v>99920</v>
          </cell>
          <cell r="O1007" t="str">
            <v>11404</v>
          </cell>
          <cell r="P1007" t="str">
            <v>289</v>
          </cell>
          <cell r="Q1007" t="str">
            <v>955</v>
          </cell>
          <cell r="R1007" t="str">
            <v>INTERCO BILL W/O</v>
          </cell>
          <cell r="S1007" t="str">
            <v>PRA</v>
          </cell>
          <cell r="U1007" t="str">
            <v>2014-08-31</v>
          </cell>
          <cell r="V1007">
            <v>1405.86</v>
          </cell>
          <cell r="W1007" t="str">
            <v>UTXECON101</v>
          </cell>
          <cell r="Y1007" t="str">
            <v>LEGAL</v>
          </cell>
          <cell r="Z1007" t="str">
            <v>DLO</v>
          </cell>
          <cell r="AB1007" t="str">
            <v>ICB</v>
          </cell>
          <cell r="AC1007" t="str">
            <v>ICB</v>
          </cell>
          <cell r="AE1007" t="str">
            <v>211</v>
          </cell>
          <cell r="AG1007" t="str">
            <v>0000164207</v>
          </cell>
        </row>
        <row r="1008">
          <cell r="A1008" t="str">
            <v>00629663</v>
          </cell>
          <cell r="B1008" t="str">
            <v>9554265004</v>
          </cell>
          <cell r="C1008" t="str">
            <v>ICB4TARGET0000000796</v>
          </cell>
          <cell r="D1008">
            <v>2014</v>
          </cell>
          <cell r="E1008">
            <v>8</v>
          </cell>
          <cell r="F1008" t="str">
            <v>2014-08-31</v>
          </cell>
          <cell r="G1008" t="str">
            <v>PRJ</v>
          </cell>
          <cell r="H1008" t="str">
            <v>211</v>
          </cell>
          <cell r="I1008" t="str">
            <v>211</v>
          </cell>
          <cell r="K1008" t="str">
            <v>000001120</v>
          </cell>
          <cell r="L1008" t="str">
            <v>4265004</v>
          </cell>
          <cell r="M1008" t="str">
            <v>1585</v>
          </cell>
          <cell r="N1008" t="str">
            <v>99920</v>
          </cell>
          <cell r="O1008" t="str">
            <v>11404</v>
          </cell>
          <cell r="P1008" t="str">
            <v>289</v>
          </cell>
          <cell r="Q1008" t="str">
            <v>955</v>
          </cell>
          <cell r="R1008" t="str">
            <v>INTERCO BILL W/O</v>
          </cell>
          <cell r="S1008" t="str">
            <v>PRA</v>
          </cell>
          <cell r="U1008" t="str">
            <v>2014-08-31</v>
          </cell>
          <cell r="V1008">
            <v>4686.2</v>
          </cell>
          <cell r="W1008" t="str">
            <v>UTXECON101</v>
          </cell>
          <cell r="Y1008" t="str">
            <v>LEGAL</v>
          </cell>
          <cell r="Z1008" t="str">
            <v>DLO</v>
          </cell>
          <cell r="AB1008" t="str">
            <v>ICB</v>
          </cell>
          <cell r="AC1008" t="str">
            <v>ICB</v>
          </cell>
          <cell r="AE1008" t="str">
            <v>211</v>
          </cell>
          <cell r="AG1008" t="str">
            <v>0000253003</v>
          </cell>
        </row>
        <row r="1009">
          <cell r="A1009" t="str">
            <v>00632110</v>
          </cell>
          <cell r="B1009" t="str">
            <v>9554265004</v>
          </cell>
          <cell r="C1009" t="str">
            <v>ICB4TARGET0000000802</v>
          </cell>
          <cell r="D1009">
            <v>2014</v>
          </cell>
          <cell r="E1009">
            <v>8</v>
          </cell>
          <cell r="F1009" t="str">
            <v>2014-08-31</v>
          </cell>
          <cell r="G1009" t="str">
            <v>PRJ</v>
          </cell>
          <cell r="H1009" t="str">
            <v>211</v>
          </cell>
          <cell r="I1009" t="str">
            <v>211</v>
          </cell>
          <cell r="K1009" t="str">
            <v>000001120</v>
          </cell>
          <cell r="L1009" t="str">
            <v>4265004</v>
          </cell>
          <cell r="M1009" t="str">
            <v>1113</v>
          </cell>
          <cell r="N1009" t="str">
            <v>99920</v>
          </cell>
          <cell r="O1009" t="str">
            <v>11404</v>
          </cell>
          <cell r="P1009" t="str">
            <v>294</v>
          </cell>
          <cell r="Q1009" t="str">
            <v>955</v>
          </cell>
          <cell r="R1009" t="str">
            <v>INTERCO BILL W/O</v>
          </cell>
          <cell r="S1009" t="str">
            <v>PRA</v>
          </cell>
          <cell r="U1009" t="str">
            <v>2014-08-31</v>
          </cell>
          <cell r="V1009">
            <v>1511.88</v>
          </cell>
          <cell r="W1009" t="str">
            <v>UTXECON201</v>
          </cell>
          <cell r="Y1009" t="str">
            <v>LEGAL</v>
          </cell>
          <cell r="Z1009" t="str">
            <v>DLO</v>
          </cell>
          <cell r="AB1009" t="str">
            <v>ICB</v>
          </cell>
          <cell r="AC1009" t="str">
            <v>ICB</v>
          </cell>
          <cell r="AE1009" t="str">
            <v>211</v>
          </cell>
          <cell r="AG1009" t="str">
            <v>0000135545</v>
          </cell>
        </row>
        <row r="1010">
          <cell r="A1010" t="str">
            <v>00632462</v>
          </cell>
          <cell r="B1010" t="str">
            <v>9554265004</v>
          </cell>
          <cell r="C1010" t="str">
            <v>ICB4TARGET0000000803</v>
          </cell>
          <cell r="D1010">
            <v>2014</v>
          </cell>
          <cell r="E1010">
            <v>8</v>
          </cell>
          <cell r="F1010" t="str">
            <v>2014-08-31</v>
          </cell>
          <cell r="G1010" t="str">
            <v>PRJ</v>
          </cell>
          <cell r="H1010" t="str">
            <v>211</v>
          </cell>
          <cell r="I1010" t="str">
            <v>211</v>
          </cell>
          <cell r="K1010" t="str">
            <v>000001120</v>
          </cell>
          <cell r="L1010" t="str">
            <v>4265004</v>
          </cell>
          <cell r="M1010" t="str">
            <v>1113</v>
          </cell>
          <cell r="N1010" t="str">
            <v>99920</v>
          </cell>
          <cell r="O1010" t="str">
            <v>11404</v>
          </cell>
          <cell r="P1010" t="str">
            <v>294</v>
          </cell>
          <cell r="Q1010" t="str">
            <v>955</v>
          </cell>
          <cell r="R1010" t="str">
            <v>INTERCO BILL W/O</v>
          </cell>
          <cell r="S1010" t="str">
            <v>PRA</v>
          </cell>
          <cell r="U1010" t="str">
            <v>2014-08-31</v>
          </cell>
          <cell r="V1010">
            <v>604.75</v>
          </cell>
          <cell r="W1010" t="str">
            <v>UTXECON201</v>
          </cell>
          <cell r="Y1010" t="str">
            <v>LEGAL</v>
          </cell>
          <cell r="Z1010" t="str">
            <v>DLO</v>
          </cell>
          <cell r="AB1010" t="str">
            <v>ICB</v>
          </cell>
          <cell r="AC1010" t="str">
            <v>ICB</v>
          </cell>
          <cell r="AE1010" t="str">
            <v>211</v>
          </cell>
          <cell r="AG1010" t="str">
            <v>0000136956</v>
          </cell>
        </row>
        <row r="1011">
          <cell r="A1011" t="str">
            <v>00632109</v>
          </cell>
          <cell r="B1011" t="str">
            <v>9554265004</v>
          </cell>
          <cell r="C1011" t="str">
            <v>ICB4TARGET0000000804</v>
          </cell>
          <cell r="D1011">
            <v>2014</v>
          </cell>
          <cell r="E1011">
            <v>8</v>
          </cell>
          <cell r="F1011" t="str">
            <v>2014-08-31</v>
          </cell>
          <cell r="G1011" t="str">
            <v>PRJ</v>
          </cell>
          <cell r="H1011" t="str">
            <v>211</v>
          </cell>
          <cell r="I1011" t="str">
            <v>211</v>
          </cell>
          <cell r="K1011" t="str">
            <v>000001120</v>
          </cell>
          <cell r="L1011" t="str">
            <v>4265004</v>
          </cell>
          <cell r="M1011" t="str">
            <v>1113</v>
          </cell>
          <cell r="N1011" t="str">
            <v>99920</v>
          </cell>
          <cell r="O1011" t="str">
            <v>11404</v>
          </cell>
          <cell r="P1011" t="str">
            <v>294</v>
          </cell>
          <cell r="Q1011" t="str">
            <v>955</v>
          </cell>
          <cell r="R1011" t="str">
            <v>INTERCO BILL W/O</v>
          </cell>
          <cell r="S1011" t="str">
            <v>PRA</v>
          </cell>
          <cell r="U1011" t="str">
            <v>2014-08-31</v>
          </cell>
          <cell r="V1011">
            <v>907.13</v>
          </cell>
          <cell r="W1011" t="str">
            <v>UTXECON201</v>
          </cell>
          <cell r="Y1011" t="str">
            <v>LEGAL</v>
          </cell>
          <cell r="Z1011" t="str">
            <v>DLO</v>
          </cell>
          <cell r="AB1011" t="str">
            <v>ICB</v>
          </cell>
          <cell r="AC1011" t="str">
            <v>ICB</v>
          </cell>
          <cell r="AE1011" t="str">
            <v>211</v>
          </cell>
          <cell r="AG1011" t="str">
            <v>0000139594</v>
          </cell>
        </row>
        <row r="1012">
          <cell r="A1012" t="str">
            <v>00632114</v>
          </cell>
          <cell r="B1012" t="str">
            <v>9554265004</v>
          </cell>
          <cell r="C1012" t="str">
            <v>ICB4TARGET0000000805</v>
          </cell>
          <cell r="D1012">
            <v>2014</v>
          </cell>
          <cell r="E1012">
            <v>8</v>
          </cell>
          <cell r="F1012" t="str">
            <v>2014-08-31</v>
          </cell>
          <cell r="G1012" t="str">
            <v>PRJ</v>
          </cell>
          <cell r="H1012" t="str">
            <v>211</v>
          </cell>
          <cell r="I1012" t="str">
            <v>211</v>
          </cell>
          <cell r="K1012" t="str">
            <v>000001120</v>
          </cell>
          <cell r="L1012" t="str">
            <v>4265004</v>
          </cell>
          <cell r="M1012" t="str">
            <v>1113</v>
          </cell>
          <cell r="N1012" t="str">
            <v>99920</v>
          </cell>
          <cell r="O1012" t="str">
            <v>11404</v>
          </cell>
          <cell r="P1012" t="str">
            <v>294</v>
          </cell>
          <cell r="Q1012" t="str">
            <v>955</v>
          </cell>
          <cell r="R1012" t="str">
            <v>INTERCO BILL W/O</v>
          </cell>
          <cell r="S1012" t="str">
            <v>PRA</v>
          </cell>
          <cell r="U1012" t="str">
            <v>2014-08-31</v>
          </cell>
          <cell r="V1012">
            <v>302.38</v>
          </cell>
          <cell r="W1012" t="str">
            <v>UTXECON201</v>
          </cell>
          <cell r="Y1012" t="str">
            <v>LEGAL</v>
          </cell>
          <cell r="Z1012" t="str">
            <v>DLO</v>
          </cell>
          <cell r="AB1012" t="str">
            <v>ICB</v>
          </cell>
          <cell r="AC1012" t="str">
            <v>ICB</v>
          </cell>
          <cell r="AE1012" t="str">
            <v>211</v>
          </cell>
          <cell r="AG1012" t="str">
            <v>0000160470</v>
          </cell>
        </row>
        <row r="1013">
          <cell r="A1013" t="str">
            <v>00632115</v>
          </cell>
          <cell r="B1013" t="str">
            <v>9554265004</v>
          </cell>
          <cell r="C1013" t="str">
            <v>ICB4TARGET0000000806</v>
          </cell>
          <cell r="D1013">
            <v>2014</v>
          </cell>
          <cell r="E1013">
            <v>8</v>
          </cell>
          <cell r="F1013" t="str">
            <v>2014-08-31</v>
          </cell>
          <cell r="G1013" t="str">
            <v>PRJ</v>
          </cell>
          <cell r="H1013" t="str">
            <v>211</v>
          </cell>
          <cell r="I1013" t="str">
            <v>211</v>
          </cell>
          <cell r="K1013" t="str">
            <v>000001120</v>
          </cell>
          <cell r="L1013" t="str">
            <v>4265004</v>
          </cell>
          <cell r="M1013" t="str">
            <v>1113</v>
          </cell>
          <cell r="N1013" t="str">
            <v>99920</v>
          </cell>
          <cell r="O1013" t="str">
            <v>11404</v>
          </cell>
          <cell r="P1013" t="str">
            <v>294</v>
          </cell>
          <cell r="Q1013" t="str">
            <v>955</v>
          </cell>
          <cell r="R1013" t="str">
            <v>INTERCO BILL W/O</v>
          </cell>
          <cell r="S1013" t="str">
            <v>PRA</v>
          </cell>
          <cell r="U1013" t="str">
            <v>2014-08-31</v>
          </cell>
          <cell r="V1013">
            <v>302.38</v>
          </cell>
          <cell r="W1013" t="str">
            <v>UTXECON201</v>
          </cell>
          <cell r="Y1013" t="str">
            <v>LEGAL</v>
          </cell>
          <cell r="Z1013" t="str">
            <v>DLO</v>
          </cell>
          <cell r="AB1013" t="str">
            <v>ICB</v>
          </cell>
          <cell r="AC1013" t="str">
            <v>ICB</v>
          </cell>
          <cell r="AE1013" t="str">
            <v>211</v>
          </cell>
          <cell r="AG1013" t="str">
            <v>0000160470</v>
          </cell>
        </row>
        <row r="1014">
          <cell r="A1014" t="str">
            <v>00624510</v>
          </cell>
          <cell r="B1014" t="str">
            <v>9554261000</v>
          </cell>
          <cell r="C1014" t="str">
            <v>ICB4TARGET0000000915</v>
          </cell>
          <cell r="D1014">
            <v>2014</v>
          </cell>
          <cell r="E1014">
            <v>7</v>
          </cell>
          <cell r="F1014" t="str">
            <v>2014-07-31</v>
          </cell>
          <cell r="G1014" t="str">
            <v>PRJ</v>
          </cell>
          <cell r="H1014" t="str">
            <v>211</v>
          </cell>
          <cell r="I1014" t="str">
            <v>211</v>
          </cell>
          <cell r="K1014" t="str">
            <v>000001120</v>
          </cell>
          <cell r="L1014" t="str">
            <v>4261000</v>
          </cell>
          <cell r="M1014" t="str">
            <v>1113</v>
          </cell>
          <cell r="N1014" t="str">
            <v>99920</v>
          </cell>
          <cell r="O1014" t="str">
            <v>11404</v>
          </cell>
          <cell r="P1014" t="str">
            <v>292</v>
          </cell>
          <cell r="Q1014" t="str">
            <v>955</v>
          </cell>
          <cell r="R1014" t="str">
            <v>INTERCO BILL W/O</v>
          </cell>
          <cell r="S1014" t="str">
            <v>PRA</v>
          </cell>
          <cell r="U1014" t="str">
            <v>2014-07-31</v>
          </cell>
          <cell r="V1014">
            <v>604.75</v>
          </cell>
          <cell r="W1014" t="str">
            <v>UTXECON201</v>
          </cell>
          <cell r="Y1014" t="str">
            <v>LEGAL</v>
          </cell>
          <cell r="Z1014" t="str">
            <v>DLO</v>
          </cell>
          <cell r="AB1014" t="str">
            <v>ICB</v>
          </cell>
          <cell r="AC1014" t="str">
            <v>ICB</v>
          </cell>
          <cell r="AE1014" t="str">
            <v>211</v>
          </cell>
          <cell r="AG1014" t="str">
            <v>0000114268</v>
          </cell>
        </row>
        <row r="1015">
          <cell r="A1015" t="str">
            <v>00624506</v>
          </cell>
          <cell r="B1015" t="str">
            <v>9554261000</v>
          </cell>
          <cell r="C1015" t="str">
            <v>ICB4TARGET0000000916</v>
          </cell>
          <cell r="D1015">
            <v>2014</v>
          </cell>
          <cell r="E1015">
            <v>7</v>
          </cell>
          <cell r="F1015" t="str">
            <v>2014-07-31</v>
          </cell>
          <cell r="G1015" t="str">
            <v>PRJ</v>
          </cell>
          <cell r="H1015" t="str">
            <v>211</v>
          </cell>
          <cell r="I1015" t="str">
            <v>211</v>
          </cell>
          <cell r="K1015" t="str">
            <v>000001120</v>
          </cell>
          <cell r="L1015" t="str">
            <v>4261000</v>
          </cell>
          <cell r="M1015" t="str">
            <v>1113</v>
          </cell>
          <cell r="N1015" t="str">
            <v>99920</v>
          </cell>
          <cell r="O1015" t="str">
            <v>11404</v>
          </cell>
          <cell r="P1015" t="str">
            <v>292</v>
          </cell>
          <cell r="Q1015" t="str">
            <v>955</v>
          </cell>
          <cell r="R1015" t="str">
            <v>INTERCO BILL W/O</v>
          </cell>
          <cell r="S1015" t="str">
            <v>PRA</v>
          </cell>
          <cell r="U1015" t="str">
            <v>2014-07-31</v>
          </cell>
          <cell r="V1015">
            <v>302.38</v>
          </cell>
          <cell r="W1015" t="str">
            <v>UTXECON201</v>
          </cell>
          <cell r="Y1015" t="str">
            <v>LEGAL</v>
          </cell>
          <cell r="Z1015" t="str">
            <v>DLO</v>
          </cell>
          <cell r="AB1015" t="str">
            <v>ICB</v>
          </cell>
          <cell r="AC1015" t="str">
            <v>ICB</v>
          </cell>
          <cell r="AE1015" t="str">
            <v>211</v>
          </cell>
          <cell r="AG1015" t="str">
            <v>0000241614</v>
          </cell>
        </row>
        <row r="1016">
          <cell r="A1016" t="str">
            <v>00624858</v>
          </cell>
          <cell r="B1016" t="str">
            <v>9554261000</v>
          </cell>
          <cell r="C1016" t="str">
            <v>ICB4TARGET0000000917</v>
          </cell>
          <cell r="D1016">
            <v>2014</v>
          </cell>
          <cell r="E1016">
            <v>7</v>
          </cell>
          <cell r="F1016" t="str">
            <v>2014-07-31</v>
          </cell>
          <cell r="G1016" t="str">
            <v>PRJ</v>
          </cell>
          <cell r="H1016" t="str">
            <v>211</v>
          </cell>
          <cell r="I1016" t="str">
            <v>211</v>
          </cell>
          <cell r="K1016" t="str">
            <v>000001120</v>
          </cell>
          <cell r="L1016" t="str">
            <v>4261000</v>
          </cell>
          <cell r="M1016" t="str">
            <v>1113</v>
          </cell>
          <cell r="N1016" t="str">
            <v>99920</v>
          </cell>
          <cell r="O1016" t="str">
            <v>11404</v>
          </cell>
          <cell r="P1016" t="str">
            <v>294</v>
          </cell>
          <cell r="Q1016" t="str">
            <v>955</v>
          </cell>
          <cell r="R1016" t="str">
            <v>INTERCO BILL W/O</v>
          </cell>
          <cell r="S1016" t="str">
            <v>PRA</v>
          </cell>
          <cell r="U1016" t="str">
            <v>2014-07-31</v>
          </cell>
          <cell r="V1016">
            <v>2419.0100000000002</v>
          </cell>
          <cell r="W1016" t="str">
            <v>UTXECON201</v>
          </cell>
          <cell r="Y1016" t="str">
            <v>LEGAL</v>
          </cell>
          <cell r="Z1016" t="str">
            <v>DLO</v>
          </cell>
          <cell r="AB1016" t="str">
            <v>ICB</v>
          </cell>
          <cell r="AC1016" t="str">
            <v>ICB</v>
          </cell>
          <cell r="AE1016" t="str">
            <v>211</v>
          </cell>
          <cell r="AG1016" t="str">
            <v>0000009998</v>
          </cell>
        </row>
        <row r="1017">
          <cell r="A1017" t="str">
            <v>00624509</v>
          </cell>
          <cell r="B1017" t="str">
            <v>9554261000</v>
          </cell>
          <cell r="C1017" t="str">
            <v>ICB4TARGET0000000918</v>
          </cell>
          <cell r="D1017">
            <v>2014</v>
          </cell>
          <cell r="E1017">
            <v>7</v>
          </cell>
          <cell r="F1017" t="str">
            <v>2014-07-31</v>
          </cell>
          <cell r="G1017" t="str">
            <v>PRJ</v>
          </cell>
          <cell r="H1017" t="str">
            <v>211</v>
          </cell>
          <cell r="I1017" t="str">
            <v>211</v>
          </cell>
          <cell r="K1017" t="str">
            <v>000001120</v>
          </cell>
          <cell r="L1017" t="str">
            <v>4261000</v>
          </cell>
          <cell r="M1017" t="str">
            <v>1113</v>
          </cell>
          <cell r="N1017" t="str">
            <v>99920</v>
          </cell>
          <cell r="O1017" t="str">
            <v>11404</v>
          </cell>
          <cell r="P1017" t="str">
            <v>294</v>
          </cell>
          <cell r="Q1017" t="str">
            <v>955</v>
          </cell>
          <cell r="R1017" t="str">
            <v>INTERCO BILL W/O</v>
          </cell>
          <cell r="S1017" t="str">
            <v>PRA</v>
          </cell>
          <cell r="U1017" t="str">
            <v>2014-07-31</v>
          </cell>
          <cell r="V1017">
            <v>514.04</v>
          </cell>
          <cell r="W1017" t="str">
            <v>UTXECON201</v>
          </cell>
          <cell r="Y1017" t="str">
            <v>LEGAL</v>
          </cell>
          <cell r="Z1017" t="str">
            <v>DLO</v>
          </cell>
          <cell r="AB1017" t="str">
            <v>ICB</v>
          </cell>
          <cell r="AC1017" t="str">
            <v>ICB</v>
          </cell>
          <cell r="AE1017" t="str">
            <v>211</v>
          </cell>
          <cell r="AG1017" t="str">
            <v>0000014464</v>
          </cell>
        </row>
        <row r="1018">
          <cell r="A1018" t="str">
            <v>00627126</v>
          </cell>
          <cell r="B1018" t="str">
            <v>9554261000</v>
          </cell>
          <cell r="C1018" t="str">
            <v>ICB4TARGET0000000919</v>
          </cell>
          <cell r="D1018">
            <v>2014</v>
          </cell>
          <cell r="E1018">
            <v>7</v>
          </cell>
          <cell r="F1018" t="str">
            <v>2014-07-31</v>
          </cell>
          <cell r="G1018" t="str">
            <v>PRJ</v>
          </cell>
          <cell r="H1018" t="str">
            <v>211</v>
          </cell>
          <cell r="I1018" t="str">
            <v>211</v>
          </cell>
          <cell r="K1018" t="str">
            <v>000001120</v>
          </cell>
          <cell r="L1018" t="str">
            <v>4261000</v>
          </cell>
          <cell r="M1018" t="str">
            <v>1113</v>
          </cell>
          <cell r="N1018" t="str">
            <v>99920</v>
          </cell>
          <cell r="O1018" t="str">
            <v>11404</v>
          </cell>
          <cell r="P1018" t="str">
            <v>294</v>
          </cell>
          <cell r="Q1018" t="str">
            <v>955</v>
          </cell>
          <cell r="R1018" t="str">
            <v>INTERCO BILL W/O</v>
          </cell>
          <cell r="S1018" t="str">
            <v>PRA</v>
          </cell>
          <cell r="U1018" t="str">
            <v>2014-07-31</v>
          </cell>
          <cell r="V1018">
            <v>907.13</v>
          </cell>
          <cell r="W1018" t="str">
            <v>UTXECON201</v>
          </cell>
          <cell r="Y1018" t="str">
            <v>LEGAL</v>
          </cell>
          <cell r="Z1018" t="str">
            <v>DLO</v>
          </cell>
          <cell r="AB1018" t="str">
            <v>ICB</v>
          </cell>
          <cell r="AC1018" t="str">
            <v>ICB</v>
          </cell>
          <cell r="AE1018" t="str">
            <v>211</v>
          </cell>
          <cell r="AG1018" t="str">
            <v>0000014464</v>
          </cell>
        </row>
        <row r="1019">
          <cell r="A1019" t="str">
            <v>00627127</v>
          </cell>
          <cell r="B1019" t="str">
            <v>9554261000</v>
          </cell>
          <cell r="C1019" t="str">
            <v>ICB4TARGET0000000920</v>
          </cell>
          <cell r="D1019">
            <v>2014</v>
          </cell>
          <cell r="E1019">
            <v>7</v>
          </cell>
          <cell r="F1019" t="str">
            <v>2014-07-31</v>
          </cell>
          <cell r="G1019" t="str">
            <v>PRJ</v>
          </cell>
          <cell r="H1019" t="str">
            <v>211</v>
          </cell>
          <cell r="I1019" t="str">
            <v>211</v>
          </cell>
          <cell r="K1019" t="str">
            <v>000001120</v>
          </cell>
          <cell r="L1019" t="str">
            <v>4261000</v>
          </cell>
          <cell r="M1019" t="str">
            <v>1113</v>
          </cell>
          <cell r="N1019" t="str">
            <v>99920</v>
          </cell>
          <cell r="O1019" t="str">
            <v>11404</v>
          </cell>
          <cell r="P1019" t="str">
            <v>294</v>
          </cell>
          <cell r="Q1019" t="str">
            <v>955</v>
          </cell>
          <cell r="R1019" t="str">
            <v>INTERCO BILL W/O</v>
          </cell>
          <cell r="S1019" t="str">
            <v>PRA</v>
          </cell>
          <cell r="U1019" t="str">
            <v>2014-07-31</v>
          </cell>
          <cell r="V1019">
            <v>907.13</v>
          </cell>
          <cell r="W1019" t="str">
            <v>UTXECON201</v>
          </cell>
          <cell r="Y1019" t="str">
            <v>LEGAL</v>
          </cell>
          <cell r="Z1019" t="str">
            <v>DLO</v>
          </cell>
          <cell r="AB1019" t="str">
            <v>ICB</v>
          </cell>
          <cell r="AC1019" t="str">
            <v>ICB</v>
          </cell>
          <cell r="AE1019" t="str">
            <v>211</v>
          </cell>
          <cell r="AG1019" t="str">
            <v>0000014464</v>
          </cell>
        </row>
        <row r="1020">
          <cell r="A1020" t="str">
            <v>00627128</v>
          </cell>
          <cell r="B1020" t="str">
            <v>9554261000</v>
          </cell>
          <cell r="C1020" t="str">
            <v>ICB4TARGET0000000921</v>
          </cell>
          <cell r="D1020">
            <v>2014</v>
          </cell>
          <cell r="E1020">
            <v>7</v>
          </cell>
          <cell r="F1020" t="str">
            <v>2014-07-31</v>
          </cell>
          <cell r="G1020" t="str">
            <v>PRJ</v>
          </cell>
          <cell r="H1020" t="str">
            <v>211</v>
          </cell>
          <cell r="I1020" t="str">
            <v>211</v>
          </cell>
          <cell r="K1020" t="str">
            <v>000001120</v>
          </cell>
          <cell r="L1020" t="str">
            <v>4261000</v>
          </cell>
          <cell r="M1020" t="str">
            <v>1113</v>
          </cell>
          <cell r="N1020" t="str">
            <v>99920</v>
          </cell>
          <cell r="O1020" t="str">
            <v>11404</v>
          </cell>
          <cell r="P1020" t="str">
            <v>294</v>
          </cell>
          <cell r="Q1020" t="str">
            <v>955</v>
          </cell>
          <cell r="R1020" t="str">
            <v>INTERCO BILL W/O</v>
          </cell>
          <cell r="S1020" t="str">
            <v>PRA</v>
          </cell>
          <cell r="U1020" t="str">
            <v>2014-07-31</v>
          </cell>
          <cell r="V1020">
            <v>907.13</v>
          </cell>
          <cell r="W1020" t="str">
            <v>UTXECON201</v>
          </cell>
          <cell r="Y1020" t="str">
            <v>LEGAL</v>
          </cell>
          <cell r="Z1020" t="str">
            <v>DLO</v>
          </cell>
          <cell r="AB1020" t="str">
            <v>ICB</v>
          </cell>
          <cell r="AC1020" t="str">
            <v>ICB</v>
          </cell>
          <cell r="AE1020" t="str">
            <v>211</v>
          </cell>
          <cell r="AG1020" t="str">
            <v>0000014464</v>
          </cell>
        </row>
        <row r="1021">
          <cell r="A1021" t="str">
            <v>00627129</v>
          </cell>
          <cell r="B1021" t="str">
            <v>9554261000</v>
          </cell>
          <cell r="C1021" t="str">
            <v>ICB4TARGET0000000922</v>
          </cell>
          <cell r="D1021">
            <v>2014</v>
          </cell>
          <cell r="E1021">
            <v>7</v>
          </cell>
          <cell r="F1021" t="str">
            <v>2014-07-31</v>
          </cell>
          <cell r="G1021" t="str">
            <v>PRJ</v>
          </cell>
          <cell r="H1021" t="str">
            <v>211</v>
          </cell>
          <cell r="I1021" t="str">
            <v>211</v>
          </cell>
          <cell r="K1021" t="str">
            <v>000001120</v>
          </cell>
          <cell r="L1021" t="str">
            <v>4261000</v>
          </cell>
          <cell r="M1021" t="str">
            <v>1113</v>
          </cell>
          <cell r="N1021" t="str">
            <v>99920</v>
          </cell>
          <cell r="O1021" t="str">
            <v>11404</v>
          </cell>
          <cell r="P1021" t="str">
            <v>294</v>
          </cell>
          <cell r="Q1021" t="str">
            <v>955</v>
          </cell>
          <cell r="R1021" t="str">
            <v>INTERCO BILL W/O</v>
          </cell>
          <cell r="S1021" t="str">
            <v>PRA</v>
          </cell>
          <cell r="U1021" t="str">
            <v>2014-07-31</v>
          </cell>
          <cell r="V1021">
            <v>907.13</v>
          </cell>
          <cell r="W1021" t="str">
            <v>UTXECON201</v>
          </cell>
          <cell r="Y1021" t="str">
            <v>LEGAL</v>
          </cell>
          <cell r="Z1021" t="str">
            <v>DLO</v>
          </cell>
          <cell r="AB1021" t="str">
            <v>ICB</v>
          </cell>
          <cell r="AC1021" t="str">
            <v>ICB</v>
          </cell>
          <cell r="AE1021" t="str">
            <v>211</v>
          </cell>
          <cell r="AG1021" t="str">
            <v>0000014464</v>
          </cell>
        </row>
        <row r="1022">
          <cell r="A1022" t="str">
            <v>00627130</v>
          </cell>
          <cell r="B1022" t="str">
            <v>9554261000</v>
          </cell>
          <cell r="C1022" t="str">
            <v>ICB4TARGET0000000923</v>
          </cell>
          <cell r="D1022">
            <v>2014</v>
          </cell>
          <cell r="E1022">
            <v>7</v>
          </cell>
          <cell r="F1022" t="str">
            <v>2014-07-31</v>
          </cell>
          <cell r="G1022" t="str">
            <v>PRJ</v>
          </cell>
          <cell r="H1022" t="str">
            <v>211</v>
          </cell>
          <cell r="I1022" t="str">
            <v>211</v>
          </cell>
          <cell r="K1022" t="str">
            <v>000001120</v>
          </cell>
          <cell r="L1022" t="str">
            <v>4261000</v>
          </cell>
          <cell r="M1022" t="str">
            <v>1113</v>
          </cell>
          <cell r="N1022" t="str">
            <v>99920</v>
          </cell>
          <cell r="O1022" t="str">
            <v>11404</v>
          </cell>
          <cell r="P1022" t="str">
            <v>294</v>
          </cell>
          <cell r="Q1022" t="str">
            <v>955</v>
          </cell>
          <cell r="R1022" t="str">
            <v>INTERCO BILL W/O</v>
          </cell>
          <cell r="S1022" t="str">
            <v>PRA</v>
          </cell>
          <cell r="U1022" t="str">
            <v>2014-07-31</v>
          </cell>
          <cell r="V1022">
            <v>453.56</v>
          </cell>
          <cell r="W1022" t="str">
            <v>UTXECON201</v>
          </cell>
          <cell r="Y1022" t="str">
            <v>LEGAL</v>
          </cell>
          <cell r="Z1022" t="str">
            <v>DLO</v>
          </cell>
          <cell r="AB1022" t="str">
            <v>ICB</v>
          </cell>
          <cell r="AC1022" t="str">
            <v>ICB</v>
          </cell>
          <cell r="AE1022" t="str">
            <v>211</v>
          </cell>
          <cell r="AG1022" t="str">
            <v>0000014464</v>
          </cell>
        </row>
        <row r="1023">
          <cell r="A1023" t="str">
            <v>00627131</v>
          </cell>
          <cell r="B1023" t="str">
            <v>9554261000</v>
          </cell>
          <cell r="C1023" t="str">
            <v>ICB4TARGET0000000924</v>
          </cell>
          <cell r="D1023">
            <v>2014</v>
          </cell>
          <cell r="E1023">
            <v>7</v>
          </cell>
          <cell r="F1023" t="str">
            <v>2014-07-31</v>
          </cell>
          <cell r="G1023" t="str">
            <v>PRJ</v>
          </cell>
          <cell r="H1023" t="str">
            <v>211</v>
          </cell>
          <cell r="I1023" t="str">
            <v>211</v>
          </cell>
          <cell r="K1023" t="str">
            <v>000001120</v>
          </cell>
          <cell r="L1023" t="str">
            <v>4261000</v>
          </cell>
          <cell r="M1023" t="str">
            <v>1113</v>
          </cell>
          <cell r="N1023" t="str">
            <v>99920</v>
          </cell>
          <cell r="O1023" t="str">
            <v>11404</v>
          </cell>
          <cell r="P1023" t="str">
            <v>294</v>
          </cell>
          <cell r="Q1023" t="str">
            <v>955</v>
          </cell>
          <cell r="R1023" t="str">
            <v>INTERCO BILL W/O</v>
          </cell>
          <cell r="S1023" t="str">
            <v>PRA</v>
          </cell>
          <cell r="U1023" t="str">
            <v>2014-07-31</v>
          </cell>
          <cell r="V1023">
            <v>453.56</v>
          </cell>
          <cell r="W1023" t="str">
            <v>UTXECON201</v>
          </cell>
          <cell r="Y1023" t="str">
            <v>LEGAL</v>
          </cell>
          <cell r="Z1023" t="str">
            <v>DLO</v>
          </cell>
          <cell r="AB1023" t="str">
            <v>ICB</v>
          </cell>
          <cell r="AC1023" t="str">
            <v>ICB</v>
          </cell>
          <cell r="AE1023" t="str">
            <v>211</v>
          </cell>
          <cell r="AG1023" t="str">
            <v>0000014464</v>
          </cell>
        </row>
        <row r="1024">
          <cell r="A1024" t="str">
            <v>00627245</v>
          </cell>
          <cell r="B1024" t="str">
            <v>9554261000</v>
          </cell>
          <cell r="C1024" t="str">
            <v>ICB4TARGET0000000925</v>
          </cell>
          <cell r="D1024">
            <v>2014</v>
          </cell>
          <cell r="E1024">
            <v>7</v>
          </cell>
          <cell r="F1024" t="str">
            <v>2014-07-31</v>
          </cell>
          <cell r="G1024" t="str">
            <v>PRJ</v>
          </cell>
          <cell r="H1024" t="str">
            <v>211</v>
          </cell>
          <cell r="I1024" t="str">
            <v>211</v>
          </cell>
          <cell r="K1024" t="str">
            <v>000001120</v>
          </cell>
          <cell r="L1024" t="str">
            <v>4261000</v>
          </cell>
          <cell r="M1024" t="str">
            <v>1113</v>
          </cell>
          <cell r="N1024" t="str">
            <v>99920</v>
          </cell>
          <cell r="O1024" t="str">
            <v>11404</v>
          </cell>
          <cell r="P1024" t="str">
            <v>294</v>
          </cell>
          <cell r="Q1024" t="str">
            <v>955</v>
          </cell>
          <cell r="R1024" t="str">
            <v>INTERCO BILL W/O</v>
          </cell>
          <cell r="S1024" t="str">
            <v>PRA</v>
          </cell>
          <cell r="U1024" t="str">
            <v>2014-07-31</v>
          </cell>
          <cell r="V1024">
            <v>907.13</v>
          </cell>
          <cell r="W1024" t="str">
            <v>UTXECON201</v>
          </cell>
          <cell r="Y1024" t="str">
            <v>LEGAL</v>
          </cell>
          <cell r="Z1024" t="str">
            <v>DLO</v>
          </cell>
          <cell r="AB1024" t="str">
            <v>ICB</v>
          </cell>
          <cell r="AC1024" t="str">
            <v>ICB</v>
          </cell>
          <cell r="AE1024" t="str">
            <v>211</v>
          </cell>
          <cell r="AG1024" t="str">
            <v>0000014464</v>
          </cell>
        </row>
        <row r="1025">
          <cell r="A1025" t="str">
            <v>00625118</v>
          </cell>
          <cell r="B1025" t="str">
            <v>9554261000</v>
          </cell>
          <cell r="C1025" t="str">
            <v>ICB4TARGET0000000926</v>
          </cell>
          <cell r="D1025">
            <v>2014</v>
          </cell>
          <cell r="E1025">
            <v>7</v>
          </cell>
          <cell r="F1025" t="str">
            <v>2014-07-31</v>
          </cell>
          <cell r="G1025" t="str">
            <v>PRJ</v>
          </cell>
          <cell r="H1025" t="str">
            <v>211</v>
          </cell>
          <cell r="I1025" t="str">
            <v>211</v>
          </cell>
          <cell r="K1025" t="str">
            <v>000001120</v>
          </cell>
          <cell r="L1025" t="str">
            <v>4261000</v>
          </cell>
          <cell r="M1025" t="str">
            <v>1113</v>
          </cell>
          <cell r="N1025" t="str">
            <v>99920</v>
          </cell>
          <cell r="O1025" t="str">
            <v>11404</v>
          </cell>
          <cell r="P1025" t="str">
            <v>294</v>
          </cell>
          <cell r="Q1025" t="str">
            <v>955</v>
          </cell>
          <cell r="R1025" t="str">
            <v>INTERCO BILL W/O</v>
          </cell>
          <cell r="S1025" t="str">
            <v>PRA</v>
          </cell>
          <cell r="U1025" t="str">
            <v>2014-07-31</v>
          </cell>
          <cell r="V1025">
            <v>3023.76</v>
          </cell>
          <cell r="W1025" t="str">
            <v>UTXECON201</v>
          </cell>
          <cell r="Y1025" t="str">
            <v>LEGAL</v>
          </cell>
          <cell r="Z1025" t="str">
            <v>DLO</v>
          </cell>
          <cell r="AB1025" t="str">
            <v>ICB</v>
          </cell>
          <cell r="AC1025" t="str">
            <v>ICB</v>
          </cell>
          <cell r="AE1025" t="str">
            <v>211</v>
          </cell>
          <cell r="AG1025" t="str">
            <v>0000044209</v>
          </cell>
        </row>
        <row r="1026">
          <cell r="A1026" t="str">
            <v>00624508</v>
          </cell>
          <cell r="B1026" t="str">
            <v>9554261000</v>
          </cell>
          <cell r="C1026" t="str">
            <v>ICB4TARGET0000000927</v>
          </cell>
          <cell r="D1026">
            <v>2014</v>
          </cell>
          <cell r="E1026">
            <v>7</v>
          </cell>
          <cell r="F1026" t="str">
            <v>2014-07-31</v>
          </cell>
          <cell r="G1026" t="str">
            <v>PRJ</v>
          </cell>
          <cell r="H1026" t="str">
            <v>211</v>
          </cell>
          <cell r="I1026" t="str">
            <v>211</v>
          </cell>
          <cell r="K1026" t="str">
            <v>000001120</v>
          </cell>
          <cell r="L1026" t="str">
            <v>4261000</v>
          </cell>
          <cell r="M1026" t="str">
            <v>1113</v>
          </cell>
          <cell r="N1026" t="str">
            <v>99920</v>
          </cell>
          <cell r="O1026" t="str">
            <v>11404</v>
          </cell>
          <cell r="P1026" t="str">
            <v>294</v>
          </cell>
          <cell r="Q1026" t="str">
            <v>955</v>
          </cell>
          <cell r="R1026" t="str">
            <v>INTERCO BILL W/O</v>
          </cell>
          <cell r="S1026" t="str">
            <v>PRA</v>
          </cell>
          <cell r="U1026" t="str">
            <v>2014-07-31</v>
          </cell>
          <cell r="V1026">
            <v>1209.51</v>
          </cell>
          <cell r="W1026" t="str">
            <v>UTXECON201</v>
          </cell>
          <cell r="Y1026" t="str">
            <v>LEGAL</v>
          </cell>
          <cell r="Z1026" t="str">
            <v>DLO</v>
          </cell>
          <cell r="AB1026" t="str">
            <v>ICB</v>
          </cell>
          <cell r="AC1026" t="str">
            <v>ICB</v>
          </cell>
          <cell r="AE1026" t="str">
            <v>211</v>
          </cell>
          <cell r="AG1026" t="str">
            <v>0000097110</v>
          </cell>
        </row>
        <row r="1027">
          <cell r="A1027" t="str">
            <v>00627314</v>
          </cell>
          <cell r="B1027" t="str">
            <v>9554261000</v>
          </cell>
          <cell r="C1027" t="str">
            <v>ICB4TARGET0000000928</v>
          </cell>
          <cell r="D1027">
            <v>2014</v>
          </cell>
          <cell r="E1027">
            <v>7</v>
          </cell>
          <cell r="F1027" t="str">
            <v>2014-07-31</v>
          </cell>
          <cell r="G1027" t="str">
            <v>PRJ</v>
          </cell>
          <cell r="H1027" t="str">
            <v>211</v>
          </cell>
          <cell r="I1027" t="str">
            <v>211</v>
          </cell>
          <cell r="K1027" t="str">
            <v>000001120</v>
          </cell>
          <cell r="L1027" t="str">
            <v>4261000</v>
          </cell>
          <cell r="M1027" t="str">
            <v>1113</v>
          </cell>
          <cell r="N1027" t="str">
            <v>99920</v>
          </cell>
          <cell r="O1027" t="str">
            <v>11404</v>
          </cell>
          <cell r="P1027" t="str">
            <v>294</v>
          </cell>
          <cell r="Q1027" t="str">
            <v>955</v>
          </cell>
          <cell r="R1027" t="str">
            <v>INTERCO BILL W/O</v>
          </cell>
          <cell r="S1027" t="str">
            <v>PRA</v>
          </cell>
          <cell r="U1027" t="str">
            <v>2014-07-31</v>
          </cell>
          <cell r="V1027">
            <v>120.95</v>
          </cell>
          <cell r="W1027" t="str">
            <v>UTXECON201</v>
          </cell>
          <cell r="Y1027" t="str">
            <v>LEGAL</v>
          </cell>
          <cell r="Z1027" t="str">
            <v>DLO</v>
          </cell>
          <cell r="AB1027" t="str">
            <v>ICB</v>
          </cell>
          <cell r="AC1027" t="str">
            <v>ICB</v>
          </cell>
          <cell r="AE1027" t="str">
            <v>211</v>
          </cell>
          <cell r="AG1027" t="str">
            <v>0000114269</v>
          </cell>
        </row>
        <row r="1028">
          <cell r="A1028" t="str">
            <v>00625115</v>
          </cell>
          <cell r="B1028" t="str">
            <v>9554261000</v>
          </cell>
          <cell r="C1028" t="str">
            <v>ICB4TARGET0000000929</v>
          </cell>
          <cell r="D1028">
            <v>2014</v>
          </cell>
          <cell r="E1028">
            <v>7</v>
          </cell>
          <cell r="F1028" t="str">
            <v>2014-07-31</v>
          </cell>
          <cell r="G1028" t="str">
            <v>PRJ</v>
          </cell>
          <cell r="H1028" t="str">
            <v>211</v>
          </cell>
          <cell r="I1028" t="str">
            <v>211</v>
          </cell>
          <cell r="K1028" t="str">
            <v>000001120</v>
          </cell>
          <cell r="L1028" t="str">
            <v>4261000</v>
          </cell>
          <cell r="M1028" t="str">
            <v>1113</v>
          </cell>
          <cell r="N1028" t="str">
            <v>99920</v>
          </cell>
          <cell r="O1028" t="str">
            <v>11404</v>
          </cell>
          <cell r="P1028" t="str">
            <v>294</v>
          </cell>
          <cell r="Q1028" t="str">
            <v>955</v>
          </cell>
          <cell r="R1028" t="str">
            <v>INTERCO BILL W/O</v>
          </cell>
          <cell r="S1028" t="str">
            <v>PRA</v>
          </cell>
          <cell r="U1028" t="str">
            <v>2014-07-31</v>
          </cell>
          <cell r="V1028">
            <v>604.75</v>
          </cell>
          <cell r="W1028" t="str">
            <v>UTXECON201</v>
          </cell>
          <cell r="Y1028" t="str">
            <v>LEGAL</v>
          </cell>
          <cell r="Z1028" t="str">
            <v>DLO</v>
          </cell>
          <cell r="AB1028" t="str">
            <v>ICB</v>
          </cell>
          <cell r="AC1028" t="str">
            <v>ICB</v>
          </cell>
          <cell r="AE1028" t="str">
            <v>211</v>
          </cell>
          <cell r="AG1028" t="str">
            <v>0000124825</v>
          </cell>
        </row>
        <row r="1029">
          <cell r="A1029" t="str">
            <v>00624538</v>
          </cell>
          <cell r="B1029" t="str">
            <v>9554261000</v>
          </cell>
          <cell r="C1029" t="str">
            <v>ICB4TARGET0000000930</v>
          </cell>
          <cell r="D1029">
            <v>2014</v>
          </cell>
          <cell r="E1029">
            <v>7</v>
          </cell>
          <cell r="F1029" t="str">
            <v>2014-07-31</v>
          </cell>
          <cell r="G1029" t="str">
            <v>PRJ</v>
          </cell>
          <cell r="H1029" t="str">
            <v>211</v>
          </cell>
          <cell r="I1029" t="str">
            <v>211</v>
          </cell>
          <cell r="K1029" t="str">
            <v>000001120</v>
          </cell>
          <cell r="L1029" t="str">
            <v>4261000</v>
          </cell>
          <cell r="M1029" t="str">
            <v>1113</v>
          </cell>
          <cell r="N1029" t="str">
            <v>99920</v>
          </cell>
          <cell r="O1029" t="str">
            <v>11404</v>
          </cell>
          <cell r="P1029" t="str">
            <v>294</v>
          </cell>
          <cell r="Q1029" t="str">
            <v>955</v>
          </cell>
          <cell r="R1029" t="str">
            <v>INTERCO BILL W/O</v>
          </cell>
          <cell r="S1029" t="str">
            <v>PRA</v>
          </cell>
          <cell r="U1029" t="str">
            <v>2014-07-31</v>
          </cell>
          <cell r="V1029">
            <v>362.85</v>
          </cell>
          <cell r="W1029" t="str">
            <v>UTXECON201</v>
          </cell>
          <cell r="Y1029" t="str">
            <v>LEGAL</v>
          </cell>
          <cell r="Z1029" t="str">
            <v>DLO</v>
          </cell>
          <cell r="AB1029" t="str">
            <v>ICB</v>
          </cell>
          <cell r="AC1029" t="str">
            <v>ICB</v>
          </cell>
          <cell r="AE1029" t="str">
            <v>211</v>
          </cell>
          <cell r="AG1029" t="str">
            <v>0000135160</v>
          </cell>
        </row>
        <row r="1030">
          <cell r="A1030" t="str">
            <v>00623022</v>
          </cell>
          <cell r="B1030" t="str">
            <v>9554261000</v>
          </cell>
          <cell r="C1030" t="str">
            <v>ICB4TARGET0000000931</v>
          </cell>
          <cell r="D1030">
            <v>2014</v>
          </cell>
          <cell r="E1030">
            <v>7</v>
          </cell>
          <cell r="F1030" t="str">
            <v>2014-07-31</v>
          </cell>
          <cell r="G1030" t="str">
            <v>PRJ</v>
          </cell>
          <cell r="H1030" t="str">
            <v>211</v>
          </cell>
          <cell r="I1030" t="str">
            <v>211</v>
          </cell>
          <cell r="K1030" t="str">
            <v>000001120</v>
          </cell>
          <cell r="L1030" t="str">
            <v>4261000</v>
          </cell>
          <cell r="M1030" t="str">
            <v>1113</v>
          </cell>
          <cell r="N1030" t="str">
            <v>99920</v>
          </cell>
          <cell r="O1030" t="str">
            <v>11404</v>
          </cell>
          <cell r="P1030" t="str">
            <v>294</v>
          </cell>
          <cell r="Q1030" t="str">
            <v>955</v>
          </cell>
          <cell r="R1030" t="str">
            <v>INTERCO BILL W/O</v>
          </cell>
          <cell r="S1030" t="str">
            <v>PRA</v>
          </cell>
          <cell r="U1030" t="str">
            <v>2014-07-31</v>
          </cell>
          <cell r="V1030">
            <v>90.71</v>
          </cell>
          <cell r="W1030" t="str">
            <v>UTXECON201</v>
          </cell>
          <cell r="Y1030" t="str">
            <v>LEGAL</v>
          </cell>
          <cell r="Z1030" t="str">
            <v>DLO</v>
          </cell>
          <cell r="AB1030" t="str">
            <v>ICB</v>
          </cell>
          <cell r="AC1030" t="str">
            <v>ICB</v>
          </cell>
          <cell r="AE1030" t="str">
            <v>211</v>
          </cell>
          <cell r="AG1030" t="str">
            <v>0000137195</v>
          </cell>
        </row>
        <row r="1031">
          <cell r="A1031" t="str">
            <v>00624857</v>
          </cell>
          <cell r="B1031" t="str">
            <v>9554261000</v>
          </cell>
          <cell r="C1031" t="str">
            <v>ICB4TARGET0000000932</v>
          </cell>
          <cell r="D1031">
            <v>2014</v>
          </cell>
          <cell r="E1031">
            <v>7</v>
          </cell>
          <cell r="F1031" t="str">
            <v>2014-07-31</v>
          </cell>
          <cell r="G1031" t="str">
            <v>PRJ</v>
          </cell>
          <cell r="H1031" t="str">
            <v>211</v>
          </cell>
          <cell r="I1031" t="str">
            <v>211</v>
          </cell>
          <cell r="K1031" t="str">
            <v>000001120</v>
          </cell>
          <cell r="L1031" t="str">
            <v>4261000</v>
          </cell>
          <cell r="M1031" t="str">
            <v>1113</v>
          </cell>
          <cell r="N1031" t="str">
            <v>99920</v>
          </cell>
          <cell r="O1031" t="str">
            <v>11404</v>
          </cell>
          <cell r="P1031" t="str">
            <v>294</v>
          </cell>
          <cell r="Q1031" t="str">
            <v>955</v>
          </cell>
          <cell r="R1031" t="str">
            <v>INTERCO BILL W/O</v>
          </cell>
          <cell r="S1031" t="str">
            <v>PRA</v>
          </cell>
          <cell r="U1031" t="str">
            <v>2014-07-31</v>
          </cell>
          <cell r="V1031">
            <v>96.76</v>
          </cell>
          <cell r="W1031" t="str">
            <v>UTXECON201</v>
          </cell>
          <cell r="Y1031" t="str">
            <v>LEGAL</v>
          </cell>
          <cell r="Z1031" t="str">
            <v>DLO</v>
          </cell>
          <cell r="AB1031" t="str">
            <v>ICB</v>
          </cell>
          <cell r="AC1031" t="str">
            <v>ICB</v>
          </cell>
          <cell r="AE1031" t="str">
            <v>211</v>
          </cell>
          <cell r="AG1031" t="str">
            <v>0000145162</v>
          </cell>
        </row>
        <row r="1032">
          <cell r="A1032" t="str">
            <v>00624537</v>
          </cell>
          <cell r="B1032" t="str">
            <v>9554261000</v>
          </cell>
          <cell r="C1032" t="str">
            <v>ICB4TARGET0000000933</v>
          </cell>
          <cell r="D1032">
            <v>2014</v>
          </cell>
          <cell r="E1032">
            <v>7</v>
          </cell>
          <cell r="F1032" t="str">
            <v>2014-07-31</v>
          </cell>
          <cell r="G1032" t="str">
            <v>PRJ</v>
          </cell>
          <cell r="H1032" t="str">
            <v>211</v>
          </cell>
          <cell r="I1032" t="str">
            <v>211</v>
          </cell>
          <cell r="K1032" t="str">
            <v>000001120</v>
          </cell>
          <cell r="L1032" t="str">
            <v>4261000</v>
          </cell>
          <cell r="M1032" t="str">
            <v>1113</v>
          </cell>
          <cell r="N1032" t="str">
            <v>99920</v>
          </cell>
          <cell r="O1032" t="str">
            <v>11404</v>
          </cell>
          <cell r="P1032" t="str">
            <v>294</v>
          </cell>
          <cell r="Q1032" t="str">
            <v>955</v>
          </cell>
          <cell r="R1032" t="str">
            <v>INTERCO BILL W/O</v>
          </cell>
          <cell r="S1032" t="str">
            <v>PRA</v>
          </cell>
          <cell r="U1032" t="str">
            <v>2014-07-31</v>
          </cell>
          <cell r="V1032">
            <v>302.38</v>
          </cell>
          <cell r="W1032" t="str">
            <v>UTXECON201</v>
          </cell>
          <cell r="Y1032" t="str">
            <v>LEGAL</v>
          </cell>
          <cell r="Z1032" t="str">
            <v>DLO</v>
          </cell>
          <cell r="AB1032" t="str">
            <v>ICB</v>
          </cell>
          <cell r="AC1032" t="str">
            <v>ICB</v>
          </cell>
          <cell r="AE1032" t="str">
            <v>211</v>
          </cell>
          <cell r="AG1032" t="str">
            <v>0000149834</v>
          </cell>
        </row>
        <row r="1033">
          <cell r="A1033" t="str">
            <v>00625211</v>
          </cell>
          <cell r="B1033" t="str">
            <v>9554261000</v>
          </cell>
          <cell r="C1033" t="str">
            <v>ICB4TARGET0000000934</v>
          </cell>
          <cell r="D1033">
            <v>2014</v>
          </cell>
          <cell r="E1033">
            <v>7</v>
          </cell>
          <cell r="F1033" t="str">
            <v>2014-07-31</v>
          </cell>
          <cell r="G1033" t="str">
            <v>PRJ</v>
          </cell>
          <cell r="H1033" t="str">
            <v>211</v>
          </cell>
          <cell r="I1033" t="str">
            <v>211</v>
          </cell>
          <cell r="K1033" t="str">
            <v>000001120</v>
          </cell>
          <cell r="L1033" t="str">
            <v>4261000</v>
          </cell>
          <cell r="M1033" t="str">
            <v>1113</v>
          </cell>
          <cell r="N1033" t="str">
            <v>99920</v>
          </cell>
          <cell r="O1033" t="str">
            <v>11404</v>
          </cell>
          <cell r="P1033" t="str">
            <v>294</v>
          </cell>
          <cell r="Q1033" t="str">
            <v>955</v>
          </cell>
          <cell r="R1033" t="str">
            <v>INTERCO BILL W/O</v>
          </cell>
          <cell r="S1033" t="str">
            <v>PRA</v>
          </cell>
          <cell r="U1033" t="str">
            <v>2014-07-31</v>
          </cell>
          <cell r="V1033">
            <v>1511.88</v>
          </cell>
          <cell r="W1033" t="str">
            <v>UTXECON201</v>
          </cell>
          <cell r="Y1033" t="str">
            <v>LEGAL</v>
          </cell>
          <cell r="Z1033" t="str">
            <v>DLO</v>
          </cell>
          <cell r="AB1033" t="str">
            <v>ICB</v>
          </cell>
          <cell r="AC1033" t="str">
            <v>ICB</v>
          </cell>
          <cell r="AE1033" t="str">
            <v>211</v>
          </cell>
          <cell r="AG1033" t="str">
            <v>0000260094</v>
          </cell>
        </row>
        <row r="1034">
          <cell r="A1034" t="str">
            <v>00624539</v>
          </cell>
          <cell r="B1034" t="str">
            <v>9554261000</v>
          </cell>
          <cell r="C1034" t="str">
            <v>ICB4TARGET0000000935</v>
          </cell>
          <cell r="D1034">
            <v>2014</v>
          </cell>
          <cell r="E1034">
            <v>7</v>
          </cell>
          <cell r="F1034" t="str">
            <v>2014-07-31</v>
          </cell>
          <cell r="G1034" t="str">
            <v>PRJ</v>
          </cell>
          <cell r="H1034" t="str">
            <v>211</v>
          </cell>
          <cell r="I1034" t="str">
            <v>211</v>
          </cell>
          <cell r="K1034" t="str">
            <v>000001120</v>
          </cell>
          <cell r="L1034" t="str">
            <v>4261000</v>
          </cell>
          <cell r="M1034" t="str">
            <v>1113</v>
          </cell>
          <cell r="N1034" t="str">
            <v>99920</v>
          </cell>
          <cell r="O1034" t="str">
            <v>11404</v>
          </cell>
          <cell r="P1034" t="str">
            <v>294</v>
          </cell>
          <cell r="Q1034" t="str">
            <v>955</v>
          </cell>
          <cell r="R1034" t="str">
            <v>INTERCO BILL W/O</v>
          </cell>
          <cell r="S1034" t="str">
            <v>PRA</v>
          </cell>
          <cell r="U1034" t="str">
            <v>2014-07-31</v>
          </cell>
          <cell r="V1034">
            <v>604.75</v>
          </cell>
          <cell r="W1034" t="str">
            <v>UTXECON201</v>
          </cell>
          <cell r="Y1034" t="str">
            <v>LEGAL</v>
          </cell>
          <cell r="Z1034" t="str">
            <v>DLO</v>
          </cell>
          <cell r="AB1034" t="str">
            <v>ICB</v>
          </cell>
          <cell r="AC1034" t="str">
            <v>ICB</v>
          </cell>
          <cell r="AE1034" t="str">
            <v>211</v>
          </cell>
          <cell r="AG1034" t="str">
            <v>0000286783</v>
          </cell>
        </row>
        <row r="1035">
          <cell r="A1035" t="str">
            <v>00624540</v>
          </cell>
          <cell r="B1035" t="str">
            <v>9554261000</v>
          </cell>
          <cell r="C1035" t="str">
            <v>ICB4TARGET0000000936</v>
          </cell>
          <cell r="D1035">
            <v>2014</v>
          </cell>
          <cell r="E1035">
            <v>7</v>
          </cell>
          <cell r="F1035" t="str">
            <v>2014-07-31</v>
          </cell>
          <cell r="G1035" t="str">
            <v>PRJ</v>
          </cell>
          <cell r="H1035" t="str">
            <v>211</v>
          </cell>
          <cell r="I1035" t="str">
            <v>211</v>
          </cell>
          <cell r="K1035" t="str">
            <v>000001120</v>
          </cell>
          <cell r="L1035" t="str">
            <v>4261000</v>
          </cell>
          <cell r="M1035" t="str">
            <v>1113</v>
          </cell>
          <cell r="N1035" t="str">
            <v>99920</v>
          </cell>
          <cell r="O1035" t="str">
            <v>11404</v>
          </cell>
          <cell r="P1035" t="str">
            <v>294</v>
          </cell>
          <cell r="Q1035" t="str">
            <v>955</v>
          </cell>
          <cell r="R1035" t="str">
            <v>INTERCO BILL W/O</v>
          </cell>
          <cell r="S1035" t="str">
            <v>PRA</v>
          </cell>
          <cell r="U1035" t="str">
            <v>2014-07-31</v>
          </cell>
          <cell r="V1035">
            <v>181.43</v>
          </cell>
          <cell r="W1035" t="str">
            <v>UTXECON201</v>
          </cell>
          <cell r="Y1035" t="str">
            <v>LEGAL</v>
          </cell>
          <cell r="Z1035" t="str">
            <v>DLO</v>
          </cell>
          <cell r="AB1035" t="str">
            <v>ICB</v>
          </cell>
          <cell r="AC1035" t="str">
            <v>ICB</v>
          </cell>
          <cell r="AE1035" t="str">
            <v>211</v>
          </cell>
          <cell r="AG1035" t="str">
            <v>0000286784</v>
          </cell>
        </row>
        <row r="1036">
          <cell r="A1036" t="str">
            <v>00625268</v>
          </cell>
          <cell r="B1036" t="str">
            <v>9554261000</v>
          </cell>
          <cell r="C1036" t="str">
            <v>ICB4TARGET0000000937</v>
          </cell>
          <cell r="D1036">
            <v>2014</v>
          </cell>
          <cell r="E1036">
            <v>7</v>
          </cell>
          <cell r="F1036" t="str">
            <v>2014-07-31</v>
          </cell>
          <cell r="G1036" t="str">
            <v>PRJ</v>
          </cell>
          <cell r="H1036" t="str">
            <v>211</v>
          </cell>
          <cell r="I1036" t="str">
            <v>211</v>
          </cell>
          <cell r="K1036" t="str">
            <v>000001120</v>
          </cell>
          <cell r="L1036" t="str">
            <v>4261000</v>
          </cell>
          <cell r="M1036" t="str">
            <v>1113</v>
          </cell>
          <cell r="N1036" t="str">
            <v>99920</v>
          </cell>
          <cell r="O1036" t="str">
            <v>11404</v>
          </cell>
          <cell r="P1036" t="str">
            <v>294</v>
          </cell>
          <cell r="Q1036" t="str">
            <v>955</v>
          </cell>
          <cell r="R1036" t="str">
            <v>INTERCO BILL W/O</v>
          </cell>
          <cell r="S1036" t="str">
            <v>PRA</v>
          </cell>
          <cell r="U1036" t="str">
            <v>2014-07-31</v>
          </cell>
          <cell r="V1036">
            <v>172.35</v>
          </cell>
          <cell r="W1036" t="str">
            <v>UTXECON201</v>
          </cell>
          <cell r="Y1036" t="str">
            <v>LEGAL</v>
          </cell>
          <cell r="Z1036" t="str">
            <v>DLO</v>
          </cell>
          <cell r="AB1036" t="str">
            <v>ICB</v>
          </cell>
          <cell r="AC1036" t="str">
            <v>ICB</v>
          </cell>
          <cell r="AE1036" t="str">
            <v>211</v>
          </cell>
          <cell r="AG1036" t="str">
            <v>0000286843</v>
          </cell>
        </row>
        <row r="1037">
          <cell r="A1037" t="str">
            <v>00624504</v>
          </cell>
          <cell r="B1037" t="str">
            <v>9554265004</v>
          </cell>
          <cell r="C1037" t="str">
            <v>ICB4TARGET0000001043</v>
          </cell>
          <cell r="D1037">
            <v>2014</v>
          </cell>
          <cell r="E1037">
            <v>7</v>
          </cell>
          <cell r="F1037" t="str">
            <v>2014-07-31</v>
          </cell>
          <cell r="G1037" t="str">
            <v>PRJ</v>
          </cell>
          <cell r="H1037" t="str">
            <v>211</v>
          </cell>
          <cell r="I1037" t="str">
            <v>211</v>
          </cell>
          <cell r="K1037" t="str">
            <v>000001120</v>
          </cell>
          <cell r="L1037" t="str">
            <v>4265004</v>
          </cell>
          <cell r="M1037" t="str">
            <v>1113</v>
          </cell>
          <cell r="N1037" t="str">
            <v>99920</v>
          </cell>
          <cell r="O1037" t="str">
            <v>11404</v>
          </cell>
          <cell r="P1037" t="str">
            <v>294</v>
          </cell>
          <cell r="Q1037" t="str">
            <v>955</v>
          </cell>
          <cell r="R1037" t="str">
            <v>INTERCO BILL W/O</v>
          </cell>
          <cell r="S1037" t="str">
            <v>PRA</v>
          </cell>
          <cell r="U1037" t="str">
            <v>2014-07-31</v>
          </cell>
          <cell r="V1037">
            <v>362.85</v>
          </cell>
          <cell r="W1037" t="str">
            <v>UTXECON201</v>
          </cell>
          <cell r="Y1037" t="str">
            <v>LEGAL</v>
          </cell>
          <cell r="Z1037" t="str">
            <v>DLO</v>
          </cell>
          <cell r="AB1037" t="str">
            <v>ICB</v>
          </cell>
          <cell r="AC1037" t="str">
            <v>ICB</v>
          </cell>
          <cell r="AE1037" t="str">
            <v>211</v>
          </cell>
          <cell r="AG1037" t="str">
            <v>0000132632</v>
          </cell>
        </row>
        <row r="1038">
          <cell r="A1038" t="str">
            <v>00655227</v>
          </cell>
          <cell r="B1038" t="str">
            <v>9559210001</v>
          </cell>
          <cell r="C1038" t="str">
            <v>ICB4TARGET0000012259</v>
          </cell>
          <cell r="D1038">
            <v>2014</v>
          </cell>
          <cell r="E1038">
            <v>12</v>
          </cell>
          <cell r="F1038" t="str">
            <v>2014-12-31</v>
          </cell>
          <cell r="G1038" t="str">
            <v>PRJ</v>
          </cell>
          <cell r="H1038" t="str">
            <v>211</v>
          </cell>
          <cell r="I1038" t="str">
            <v>211</v>
          </cell>
          <cell r="K1038" t="str">
            <v>TDOANDA</v>
          </cell>
          <cell r="L1038" t="str">
            <v>9210001</v>
          </cell>
          <cell r="M1038" t="str">
            <v>1113</v>
          </cell>
          <cell r="N1038" t="str">
            <v>99920</v>
          </cell>
          <cell r="O1038" t="str">
            <v>11833</v>
          </cell>
          <cell r="P1038" t="str">
            <v>294</v>
          </cell>
          <cell r="Q1038" t="str">
            <v>955</v>
          </cell>
          <cell r="R1038" t="str">
            <v>INTERCO BILL W/O</v>
          </cell>
          <cell r="S1038" t="str">
            <v>PRA</v>
          </cell>
          <cell r="U1038" t="str">
            <v>2014-12-31</v>
          </cell>
          <cell r="V1038">
            <v>13.69</v>
          </cell>
          <cell r="W1038" t="str">
            <v>UTXE000501</v>
          </cell>
          <cell r="Y1038" t="str">
            <v>TDOTH</v>
          </cell>
          <cell r="Z1038" t="str">
            <v>DLO</v>
          </cell>
          <cell r="AB1038" t="str">
            <v>ICB</v>
          </cell>
          <cell r="AC1038" t="str">
            <v>ICB</v>
          </cell>
          <cell r="AE1038" t="str">
            <v>211</v>
          </cell>
          <cell r="AG1038" t="str">
            <v>0000153062</v>
          </cell>
        </row>
        <row r="1039">
          <cell r="A1039" t="str">
            <v>00682009</v>
          </cell>
          <cell r="B1039" t="str">
            <v>9554261000</v>
          </cell>
          <cell r="C1039" t="str">
            <v>ICB7TARGET0000000718</v>
          </cell>
          <cell r="D1039">
            <v>2015</v>
          </cell>
          <cell r="E1039">
            <v>6</v>
          </cell>
          <cell r="F1039" t="str">
            <v>2015-06-30</v>
          </cell>
          <cell r="G1039" t="str">
            <v>PRJ</v>
          </cell>
          <cell r="H1039" t="str">
            <v>211</v>
          </cell>
          <cell r="I1039" t="str">
            <v>211</v>
          </cell>
          <cell r="K1039" t="str">
            <v>000022743</v>
          </cell>
          <cell r="L1039" t="str">
            <v>4261000</v>
          </cell>
          <cell r="M1039" t="str">
            <v>1113</v>
          </cell>
          <cell r="N1039" t="str">
            <v>99920</v>
          </cell>
          <cell r="O1039" t="str">
            <v>12494</v>
          </cell>
          <cell r="P1039" t="str">
            <v>294</v>
          </cell>
          <cell r="Q1039" t="str">
            <v>955</v>
          </cell>
          <cell r="R1039" t="str">
            <v>INTERCO BILL RESCAT_BENLOC</v>
          </cell>
          <cell r="S1039" t="str">
            <v>PRA</v>
          </cell>
          <cell r="U1039" t="str">
            <v>2015-06-30</v>
          </cell>
          <cell r="V1039">
            <v>616.67999999999995</v>
          </cell>
          <cell r="W1039" t="str">
            <v>G0001113</v>
          </cell>
          <cell r="Y1039" t="str">
            <v>LEGAL</v>
          </cell>
          <cell r="Z1039" t="str">
            <v>DLO</v>
          </cell>
          <cell r="AB1039" t="str">
            <v>ICB</v>
          </cell>
          <cell r="AC1039" t="str">
            <v>ICB</v>
          </cell>
          <cell r="AE1039" t="str">
            <v>211</v>
          </cell>
          <cell r="AG1039" t="str">
            <v>0000254867</v>
          </cell>
        </row>
        <row r="1040">
          <cell r="A1040" t="str">
            <v>00685530</v>
          </cell>
          <cell r="B1040" t="str">
            <v>9554261000</v>
          </cell>
          <cell r="C1040" t="str">
            <v>ICB7TARGET0000000719</v>
          </cell>
          <cell r="D1040">
            <v>2015</v>
          </cell>
          <cell r="E1040">
            <v>6</v>
          </cell>
          <cell r="F1040" t="str">
            <v>2015-06-30</v>
          </cell>
          <cell r="G1040" t="str">
            <v>PRJ</v>
          </cell>
          <cell r="H1040" t="str">
            <v>211</v>
          </cell>
          <cell r="I1040" t="str">
            <v>211</v>
          </cell>
          <cell r="K1040" t="str">
            <v>000022743</v>
          </cell>
          <cell r="L1040" t="str">
            <v>4261000</v>
          </cell>
          <cell r="M1040" t="str">
            <v>1113</v>
          </cell>
          <cell r="N1040" t="str">
            <v>99920</v>
          </cell>
          <cell r="O1040" t="str">
            <v>12404</v>
          </cell>
          <cell r="P1040" t="str">
            <v>294</v>
          </cell>
          <cell r="Q1040" t="str">
            <v>955</v>
          </cell>
          <cell r="R1040" t="str">
            <v>INTERCO BILL RESCAT_BENLOC</v>
          </cell>
          <cell r="S1040" t="str">
            <v>PRA</v>
          </cell>
          <cell r="U1040" t="str">
            <v>2015-06-30</v>
          </cell>
          <cell r="V1040">
            <v>154.16999999999999</v>
          </cell>
          <cell r="W1040" t="str">
            <v>G0001113</v>
          </cell>
          <cell r="Y1040" t="str">
            <v>LEGAL</v>
          </cell>
          <cell r="Z1040" t="str">
            <v>DLO</v>
          </cell>
          <cell r="AB1040" t="str">
            <v>ICB</v>
          </cell>
          <cell r="AC1040" t="str">
            <v>ICB</v>
          </cell>
          <cell r="AE1040" t="str">
            <v>211</v>
          </cell>
          <cell r="AG1040" t="str">
            <v>0000295524</v>
          </cell>
        </row>
        <row r="1041">
          <cell r="A1041" t="str">
            <v>00672658</v>
          </cell>
          <cell r="B1041" t="str">
            <v>9554261000</v>
          </cell>
          <cell r="C1041" t="str">
            <v>ICB7TARGET0000000800</v>
          </cell>
          <cell r="D1041">
            <v>2015</v>
          </cell>
          <cell r="E1041">
            <v>4</v>
          </cell>
          <cell r="F1041" t="str">
            <v>2015-04-30</v>
          </cell>
          <cell r="G1041" t="str">
            <v>PRJ</v>
          </cell>
          <cell r="H1041" t="str">
            <v>211</v>
          </cell>
          <cell r="I1041" t="str">
            <v>211</v>
          </cell>
          <cell r="K1041" t="str">
            <v>000022743</v>
          </cell>
          <cell r="L1041" t="str">
            <v>4261000</v>
          </cell>
          <cell r="M1041" t="str">
            <v>1113</v>
          </cell>
          <cell r="N1041" t="str">
            <v>99920</v>
          </cell>
          <cell r="O1041" t="str">
            <v>12494</v>
          </cell>
          <cell r="P1041" t="str">
            <v>294</v>
          </cell>
          <cell r="Q1041" t="str">
            <v>955</v>
          </cell>
          <cell r="R1041" t="str">
            <v>INTERCO BILL RESCAT_BENLOC</v>
          </cell>
          <cell r="S1041" t="str">
            <v>PRA</v>
          </cell>
          <cell r="U1041" t="str">
            <v>2015-04-30</v>
          </cell>
          <cell r="V1041">
            <v>185</v>
          </cell>
          <cell r="W1041" t="str">
            <v>G0001113</v>
          </cell>
          <cell r="Y1041" t="str">
            <v>LEGAL</v>
          </cell>
          <cell r="Z1041" t="str">
            <v>DLO</v>
          </cell>
          <cell r="AB1041" t="str">
            <v>ICB</v>
          </cell>
          <cell r="AC1041" t="str">
            <v>ICB</v>
          </cell>
          <cell r="AE1041" t="str">
            <v>211</v>
          </cell>
          <cell r="AG1041" t="str">
            <v>0000120050</v>
          </cell>
        </row>
        <row r="1042">
          <cell r="A1042" t="str">
            <v>00673922</v>
          </cell>
          <cell r="B1042" t="str">
            <v>9554261000</v>
          </cell>
          <cell r="C1042" t="str">
            <v>ICB7TARGET0000000801</v>
          </cell>
          <cell r="D1042">
            <v>2015</v>
          </cell>
          <cell r="E1042">
            <v>4</v>
          </cell>
          <cell r="F1042" t="str">
            <v>2015-04-30</v>
          </cell>
          <cell r="G1042" t="str">
            <v>PRJ</v>
          </cell>
          <cell r="H1042" t="str">
            <v>211</v>
          </cell>
          <cell r="I1042" t="str">
            <v>211</v>
          </cell>
          <cell r="K1042" t="str">
            <v>000022743</v>
          </cell>
          <cell r="L1042" t="str">
            <v>4261000</v>
          </cell>
          <cell r="M1042" t="str">
            <v>1113</v>
          </cell>
          <cell r="N1042" t="str">
            <v>99920</v>
          </cell>
          <cell r="O1042" t="str">
            <v>12494</v>
          </cell>
          <cell r="P1042" t="str">
            <v>294</v>
          </cell>
          <cell r="Q1042" t="str">
            <v>955</v>
          </cell>
          <cell r="R1042" t="str">
            <v>INTERCO BILL RESCAT_BENLOC</v>
          </cell>
          <cell r="S1042" t="str">
            <v>PRA</v>
          </cell>
          <cell r="U1042" t="str">
            <v>2015-04-30</v>
          </cell>
          <cell r="V1042">
            <v>308.33999999999997</v>
          </cell>
          <cell r="W1042" t="str">
            <v>G0001113</v>
          </cell>
          <cell r="Y1042" t="str">
            <v>LEGAL</v>
          </cell>
          <cell r="Z1042" t="str">
            <v>DLO</v>
          </cell>
          <cell r="AB1042" t="str">
            <v>ICB</v>
          </cell>
          <cell r="AC1042" t="str">
            <v>ICB</v>
          </cell>
          <cell r="AE1042" t="str">
            <v>211</v>
          </cell>
          <cell r="AG1042" t="str">
            <v>0000120050</v>
          </cell>
        </row>
        <row r="1043">
          <cell r="A1043" t="str">
            <v>00672659</v>
          </cell>
          <cell r="B1043" t="str">
            <v>9554261000</v>
          </cell>
          <cell r="C1043" t="str">
            <v>ICB7TARGET0000000802</v>
          </cell>
          <cell r="D1043">
            <v>2015</v>
          </cell>
          <cell r="E1043">
            <v>4</v>
          </cell>
          <cell r="F1043" t="str">
            <v>2015-04-30</v>
          </cell>
          <cell r="G1043" t="str">
            <v>PRJ</v>
          </cell>
          <cell r="H1043" t="str">
            <v>211</v>
          </cell>
          <cell r="I1043" t="str">
            <v>211</v>
          </cell>
          <cell r="K1043" t="str">
            <v>000022743</v>
          </cell>
          <cell r="L1043" t="str">
            <v>4261000</v>
          </cell>
          <cell r="M1043" t="str">
            <v>1113</v>
          </cell>
          <cell r="N1043" t="str">
            <v>99920</v>
          </cell>
          <cell r="O1043" t="str">
            <v>12494</v>
          </cell>
          <cell r="P1043" t="str">
            <v>294</v>
          </cell>
          <cell r="Q1043" t="str">
            <v>955</v>
          </cell>
          <cell r="R1043" t="str">
            <v>INTERCO BILL RESCAT_BENLOC</v>
          </cell>
          <cell r="S1043" t="str">
            <v>PRA</v>
          </cell>
          <cell r="U1043" t="str">
            <v>2015-04-30</v>
          </cell>
          <cell r="V1043">
            <v>154.16999999999999</v>
          </cell>
          <cell r="W1043" t="str">
            <v>G0001113</v>
          </cell>
          <cell r="Y1043" t="str">
            <v>LEGAL</v>
          </cell>
          <cell r="Z1043" t="str">
            <v>DLO</v>
          </cell>
          <cell r="AB1043" t="str">
            <v>ICB</v>
          </cell>
          <cell r="AC1043" t="str">
            <v>ICB</v>
          </cell>
          <cell r="AE1043" t="str">
            <v>211</v>
          </cell>
          <cell r="AG1043" t="str">
            <v>0000254867</v>
          </cell>
        </row>
        <row r="1044">
          <cell r="A1044" t="str">
            <v>00673921</v>
          </cell>
          <cell r="B1044" t="str">
            <v>9554261000</v>
          </cell>
          <cell r="C1044" t="str">
            <v>ICB7TARGET0000000803</v>
          </cell>
          <cell r="D1044">
            <v>2015</v>
          </cell>
          <cell r="E1044">
            <v>4</v>
          </cell>
          <cell r="F1044" t="str">
            <v>2015-04-30</v>
          </cell>
          <cell r="G1044" t="str">
            <v>PRJ</v>
          </cell>
          <cell r="H1044" t="str">
            <v>211</v>
          </cell>
          <cell r="I1044" t="str">
            <v>211</v>
          </cell>
          <cell r="K1044" t="str">
            <v>000022743</v>
          </cell>
          <cell r="L1044" t="str">
            <v>4261000</v>
          </cell>
          <cell r="M1044" t="str">
            <v>1113</v>
          </cell>
          <cell r="N1044" t="str">
            <v>99920</v>
          </cell>
          <cell r="O1044" t="str">
            <v>12494</v>
          </cell>
          <cell r="P1044" t="str">
            <v>294</v>
          </cell>
          <cell r="Q1044" t="str">
            <v>955</v>
          </cell>
          <cell r="R1044" t="str">
            <v>INTERCO BILL RESCAT_BENLOC</v>
          </cell>
          <cell r="S1044" t="str">
            <v>PRA</v>
          </cell>
          <cell r="U1044" t="str">
            <v>2015-04-30</v>
          </cell>
          <cell r="V1044">
            <v>215.84</v>
          </cell>
          <cell r="W1044" t="str">
            <v>G0001113</v>
          </cell>
          <cell r="Y1044" t="str">
            <v>LEGAL</v>
          </cell>
          <cell r="Z1044" t="str">
            <v>DLO</v>
          </cell>
          <cell r="AB1044" t="str">
            <v>ICB</v>
          </cell>
          <cell r="AC1044" t="str">
            <v>ICB</v>
          </cell>
          <cell r="AE1044" t="str">
            <v>211</v>
          </cell>
          <cell r="AG1044" t="str">
            <v>0000254867</v>
          </cell>
        </row>
        <row r="1045">
          <cell r="A1045" t="str">
            <v>00670951</v>
          </cell>
          <cell r="B1045" t="str">
            <v>9554261000</v>
          </cell>
          <cell r="C1045" t="str">
            <v>ICB7TARGET0000000804</v>
          </cell>
          <cell r="D1045">
            <v>2015</v>
          </cell>
          <cell r="E1045">
            <v>4</v>
          </cell>
          <cell r="F1045" t="str">
            <v>2015-04-30</v>
          </cell>
          <cell r="G1045" t="str">
            <v>PRJ</v>
          </cell>
          <cell r="H1045" t="str">
            <v>211</v>
          </cell>
          <cell r="I1045" t="str">
            <v>211</v>
          </cell>
          <cell r="K1045" t="str">
            <v>000022744</v>
          </cell>
          <cell r="L1045" t="str">
            <v>4261000</v>
          </cell>
          <cell r="M1045" t="str">
            <v>1113</v>
          </cell>
          <cell r="N1045" t="str">
            <v>99920</v>
          </cell>
          <cell r="O1045" t="str">
            <v>12494</v>
          </cell>
          <cell r="P1045" t="str">
            <v>294</v>
          </cell>
          <cell r="Q1045" t="str">
            <v>955</v>
          </cell>
          <cell r="R1045" t="str">
            <v>INTERCO BILL RESCAT_BENLOC</v>
          </cell>
          <cell r="S1045" t="str">
            <v>PRA</v>
          </cell>
          <cell r="U1045" t="str">
            <v>2015-04-30</v>
          </cell>
          <cell r="V1045">
            <v>308.33999999999997</v>
          </cell>
          <cell r="W1045" t="str">
            <v>G0001113</v>
          </cell>
          <cell r="Y1045" t="str">
            <v>LEGAL</v>
          </cell>
          <cell r="Z1045" t="str">
            <v>DLO</v>
          </cell>
          <cell r="AB1045" t="str">
            <v>ICB</v>
          </cell>
          <cell r="AC1045" t="str">
            <v>ICB</v>
          </cell>
          <cell r="AE1045" t="str">
            <v>211</v>
          </cell>
          <cell r="AG1045" t="str">
            <v>0000142843</v>
          </cell>
        </row>
        <row r="1046">
          <cell r="A1046" t="str">
            <v>00671250</v>
          </cell>
          <cell r="B1046" t="str">
            <v>9554261000</v>
          </cell>
          <cell r="C1046" t="str">
            <v>ICB7TARGET0000000805</v>
          </cell>
          <cell r="D1046">
            <v>2015</v>
          </cell>
          <cell r="E1046">
            <v>4</v>
          </cell>
          <cell r="F1046" t="str">
            <v>2015-04-30</v>
          </cell>
          <cell r="G1046" t="str">
            <v>PRJ</v>
          </cell>
          <cell r="H1046" t="str">
            <v>211</v>
          </cell>
          <cell r="I1046" t="str">
            <v>211</v>
          </cell>
          <cell r="K1046" t="str">
            <v>000022744</v>
          </cell>
          <cell r="L1046" t="str">
            <v>4261000</v>
          </cell>
          <cell r="M1046" t="str">
            <v>1113</v>
          </cell>
          <cell r="N1046" t="str">
            <v>99920</v>
          </cell>
          <cell r="O1046" t="str">
            <v>12494</v>
          </cell>
          <cell r="P1046" t="str">
            <v>294</v>
          </cell>
          <cell r="Q1046" t="str">
            <v>955</v>
          </cell>
          <cell r="R1046" t="str">
            <v>INTERCO BILL RESCAT_BENLOC</v>
          </cell>
          <cell r="S1046" t="str">
            <v>PRA</v>
          </cell>
          <cell r="U1046" t="str">
            <v>2015-04-30</v>
          </cell>
          <cell r="V1046">
            <v>308.33999999999997</v>
          </cell>
          <cell r="W1046" t="str">
            <v>G0001113</v>
          </cell>
          <cell r="Y1046" t="str">
            <v>LEGAL</v>
          </cell>
          <cell r="Z1046" t="str">
            <v>DLO</v>
          </cell>
          <cell r="AB1046" t="str">
            <v>ICB</v>
          </cell>
          <cell r="AC1046" t="str">
            <v>ICB</v>
          </cell>
          <cell r="AE1046" t="str">
            <v>211</v>
          </cell>
          <cell r="AG1046" t="str">
            <v>0000142843</v>
          </cell>
        </row>
        <row r="1047">
          <cell r="A1047" t="str">
            <v>00670950</v>
          </cell>
          <cell r="B1047" t="str">
            <v>9554261000</v>
          </cell>
          <cell r="C1047" t="str">
            <v>ICB7TARGET0000000806</v>
          </cell>
          <cell r="D1047">
            <v>2015</v>
          </cell>
          <cell r="E1047">
            <v>4</v>
          </cell>
          <cell r="F1047" t="str">
            <v>2015-04-30</v>
          </cell>
          <cell r="G1047" t="str">
            <v>PRJ</v>
          </cell>
          <cell r="H1047" t="str">
            <v>211</v>
          </cell>
          <cell r="I1047" t="str">
            <v>211</v>
          </cell>
          <cell r="K1047" t="str">
            <v>000022744</v>
          </cell>
          <cell r="L1047" t="str">
            <v>4261000</v>
          </cell>
          <cell r="M1047" t="str">
            <v>1113</v>
          </cell>
          <cell r="N1047" t="str">
            <v>99920</v>
          </cell>
          <cell r="O1047" t="str">
            <v>12494</v>
          </cell>
          <cell r="P1047" t="str">
            <v>294</v>
          </cell>
          <cell r="Q1047" t="str">
            <v>955</v>
          </cell>
          <cell r="R1047" t="str">
            <v>INTERCO BILL RESCAT_BENLOC</v>
          </cell>
          <cell r="S1047" t="str">
            <v>PRA</v>
          </cell>
          <cell r="U1047" t="str">
            <v>2015-04-30</v>
          </cell>
          <cell r="V1047">
            <v>308.33999999999997</v>
          </cell>
          <cell r="W1047" t="str">
            <v>G0001113</v>
          </cell>
          <cell r="Y1047" t="str">
            <v>LEGAL</v>
          </cell>
          <cell r="Z1047" t="str">
            <v>DLO</v>
          </cell>
          <cell r="AB1047" t="str">
            <v>ICB</v>
          </cell>
          <cell r="AC1047" t="str">
            <v>ICB</v>
          </cell>
          <cell r="AE1047" t="str">
            <v>211</v>
          </cell>
          <cell r="AG1047" t="str">
            <v>0000148093</v>
          </cell>
        </row>
        <row r="1048">
          <cell r="A1048" t="str">
            <v>00673374</v>
          </cell>
          <cell r="B1048" t="str">
            <v>9554261000</v>
          </cell>
          <cell r="C1048" t="str">
            <v>ICB7TARGET0000000807</v>
          </cell>
          <cell r="D1048">
            <v>2015</v>
          </cell>
          <cell r="E1048">
            <v>4</v>
          </cell>
          <cell r="F1048" t="str">
            <v>2015-04-30</v>
          </cell>
          <cell r="G1048" t="str">
            <v>PRJ</v>
          </cell>
          <cell r="H1048" t="str">
            <v>211</v>
          </cell>
          <cell r="I1048" t="str">
            <v>211</v>
          </cell>
          <cell r="K1048" t="str">
            <v>000022744</v>
          </cell>
          <cell r="L1048" t="str">
            <v>4261000</v>
          </cell>
          <cell r="M1048" t="str">
            <v>1113</v>
          </cell>
          <cell r="N1048" t="str">
            <v>99920</v>
          </cell>
          <cell r="O1048" t="str">
            <v>12494</v>
          </cell>
          <cell r="P1048" t="str">
            <v>294</v>
          </cell>
          <cell r="Q1048" t="str">
            <v>955</v>
          </cell>
          <cell r="R1048" t="str">
            <v>INTERCO BILL RESCAT_BENLOC</v>
          </cell>
          <cell r="S1048" t="str">
            <v>PRA</v>
          </cell>
          <cell r="U1048" t="str">
            <v>2015-04-30</v>
          </cell>
          <cell r="V1048">
            <v>308.33999999999997</v>
          </cell>
          <cell r="W1048" t="str">
            <v>G0001113</v>
          </cell>
          <cell r="Y1048" t="str">
            <v>LEGAL</v>
          </cell>
          <cell r="Z1048" t="str">
            <v>DLO</v>
          </cell>
          <cell r="AB1048" t="str">
            <v>ICB</v>
          </cell>
          <cell r="AC1048" t="str">
            <v>ICB</v>
          </cell>
          <cell r="AE1048" t="str">
            <v>211</v>
          </cell>
          <cell r="AG1048" t="str">
            <v>0000195865</v>
          </cell>
        </row>
        <row r="1049">
          <cell r="A1049" t="str">
            <v>00671249</v>
          </cell>
          <cell r="B1049" t="str">
            <v>9554261000</v>
          </cell>
          <cell r="C1049" t="str">
            <v>ICB7TARGET0000000808</v>
          </cell>
          <cell r="D1049">
            <v>2015</v>
          </cell>
          <cell r="E1049">
            <v>4</v>
          </cell>
          <cell r="F1049" t="str">
            <v>2015-04-30</v>
          </cell>
          <cell r="G1049" t="str">
            <v>PRJ</v>
          </cell>
          <cell r="H1049" t="str">
            <v>211</v>
          </cell>
          <cell r="I1049" t="str">
            <v>211</v>
          </cell>
          <cell r="K1049" t="str">
            <v>000022744</v>
          </cell>
          <cell r="L1049" t="str">
            <v>4261000</v>
          </cell>
          <cell r="M1049" t="str">
            <v>1113</v>
          </cell>
          <cell r="N1049" t="str">
            <v>99920</v>
          </cell>
          <cell r="O1049" t="str">
            <v>12494</v>
          </cell>
          <cell r="P1049" t="str">
            <v>294</v>
          </cell>
          <cell r="Q1049" t="str">
            <v>955</v>
          </cell>
          <cell r="R1049" t="str">
            <v>INTERCO BILL RESCAT_BENLOC</v>
          </cell>
          <cell r="S1049" t="str">
            <v>PRA</v>
          </cell>
          <cell r="U1049" t="str">
            <v>2015-04-30</v>
          </cell>
          <cell r="V1049">
            <v>308.33999999999997</v>
          </cell>
          <cell r="W1049" t="str">
            <v>G0001113</v>
          </cell>
          <cell r="Y1049" t="str">
            <v>LEGAL</v>
          </cell>
          <cell r="Z1049" t="str">
            <v>DLO</v>
          </cell>
          <cell r="AB1049" t="str">
            <v>ICB</v>
          </cell>
          <cell r="AC1049" t="str">
            <v>ICB</v>
          </cell>
          <cell r="AE1049" t="str">
            <v>211</v>
          </cell>
          <cell r="AG1049" t="str">
            <v>0000276904</v>
          </cell>
        </row>
        <row r="1050">
          <cell r="A1050" t="str">
            <v>00670992</v>
          </cell>
          <cell r="B1050" t="str">
            <v>9554261000</v>
          </cell>
          <cell r="C1050" t="str">
            <v>ICB7TARGET0000000809</v>
          </cell>
          <cell r="D1050">
            <v>2015</v>
          </cell>
          <cell r="E1050">
            <v>4</v>
          </cell>
          <cell r="F1050" t="str">
            <v>2015-04-30</v>
          </cell>
          <cell r="G1050" t="str">
            <v>PRJ</v>
          </cell>
          <cell r="H1050" t="str">
            <v>211</v>
          </cell>
          <cell r="I1050" t="str">
            <v>211</v>
          </cell>
          <cell r="K1050" t="str">
            <v>000022744</v>
          </cell>
          <cell r="L1050" t="str">
            <v>4261000</v>
          </cell>
          <cell r="M1050" t="str">
            <v>1113</v>
          </cell>
          <cell r="N1050" t="str">
            <v>99920</v>
          </cell>
          <cell r="O1050" t="str">
            <v>12494</v>
          </cell>
          <cell r="P1050" t="str">
            <v>294</v>
          </cell>
          <cell r="Q1050" t="str">
            <v>955</v>
          </cell>
          <cell r="R1050" t="str">
            <v>INTERCO BILL RESCAT_BENLOC</v>
          </cell>
          <cell r="S1050" t="str">
            <v>PRA</v>
          </cell>
          <cell r="U1050" t="str">
            <v>2015-04-30</v>
          </cell>
          <cell r="V1050">
            <v>308.33999999999997</v>
          </cell>
          <cell r="W1050" t="str">
            <v>G0001113</v>
          </cell>
          <cell r="Y1050" t="str">
            <v>LEGAL</v>
          </cell>
          <cell r="Z1050" t="str">
            <v>DLO</v>
          </cell>
          <cell r="AB1050" t="str">
            <v>ICB</v>
          </cell>
          <cell r="AC1050" t="str">
            <v>ICB</v>
          </cell>
          <cell r="AE1050" t="str">
            <v>211</v>
          </cell>
          <cell r="AG1050" t="str">
            <v>0000293124</v>
          </cell>
        </row>
        <row r="1051">
          <cell r="A1051" t="str">
            <v>00670993</v>
          </cell>
          <cell r="B1051" t="str">
            <v>9554261000</v>
          </cell>
          <cell r="C1051" t="str">
            <v>ICB7TARGET0000000810</v>
          </cell>
          <cell r="D1051">
            <v>2015</v>
          </cell>
          <cell r="E1051">
            <v>4</v>
          </cell>
          <cell r="F1051" t="str">
            <v>2015-04-30</v>
          </cell>
          <cell r="G1051" t="str">
            <v>PRJ</v>
          </cell>
          <cell r="H1051" t="str">
            <v>211</v>
          </cell>
          <cell r="I1051" t="str">
            <v>211</v>
          </cell>
          <cell r="K1051" t="str">
            <v>000022744</v>
          </cell>
          <cell r="L1051" t="str">
            <v>4261000</v>
          </cell>
          <cell r="M1051" t="str">
            <v>1113</v>
          </cell>
          <cell r="N1051" t="str">
            <v>99920</v>
          </cell>
          <cell r="O1051" t="str">
            <v>12494</v>
          </cell>
          <cell r="P1051" t="str">
            <v>294</v>
          </cell>
          <cell r="Q1051" t="str">
            <v>955</v>
          </cell>
          <cell r="R1051" t="str">
            <v>INTERCO BILL RESCAT_BENLOC</v>
          </cell>
          <cell r="S1051" t="str">
            <v>PRA</v>
          </cell>
          <cell r="U1051" t="str">
            <v>2015-04-30</v>
          </cell>
          <cell r="V1051">
            <v>308.33999999999997</v>
          </cell>
          <cell r="W1051" t="str">
            <v>G0001113</v>
          </cell>
          <cell r="Y1051" t="str">
            <v>LEGAL</v>
          </cell>
          <cell r="Z1051" t="str">
            <v>DLO</v>
          </cell>
          <cell r="AB1051" t="str">
            <v>ICB</v>
          </cell>
          <cell r="AC1051" t="str">
            <v>ICB</v>
          </cell>
          <cell r="AE1051" t="str">
            <v>211</v>
          </cell>
          <cell r="AG1051" t="str">
            <v>0000293124</v>
          </cell>
        </row>
        <row r="1052">
          <cell r="A1052" t="str">
            <v>00670994</v>
          </cell>
          <cell r="B1052" t="str">
            <v>9554261000</v>
          </cell>
          <cell r="C1052" t="str">
            <v>ICB7TARGET0000000811</v>
          </cell>
          <cell r="D1052">
            <v>2015</v>
          </cell>
          <cell r="E1052">
            <v>4</v>
          </cell>
          <cell r="F1052" t="str">
            <v>2015-04-30</v>
          </cell>
          <cell r="G1052" t="str">
            <v>PRJ</v>
          </cell>
          <cell r="H1052" t="str">
            <v>211</v>
          </cell>
          <cell r="I1052" t="str">
            <v>211</v>
          </cell>
          <cell r="K1052" t="str">
            <v>000022744</v>
          </cell>
          <cell r="L1052" t="str">
            <v>4261000</v>
          </cell>
          <cell r="M1052" t="str">
            <v>1113</v>
          </cell>
          <cell r="N1052" t="str">
            <v>99920</v>
          </cell>
          <cell r="O1052" t="str">
            <v>12494</v>
          </cell>
          <cell r="P1052" t="str">
            <v>294</v>
          </cell>
          <cell r="Q1052" t="str">
            <v>955</v>
          </cell>
          <cell r="R1052" t="str">
            <v>INTERCO BILL RESCAT_BENLOC</v>
          </cell>
          <cell r="S1052" t="str">
            <v>PRA</v>
          </cell>
          <cell r="U1052" t="str">
            <v>2015-04-30</v>
          </cell>
          <cell r="V1052">
            <v>308.33999999999997</v>
          </cell>
          <cell r="W1052" t="str">
            <v>G0001113</v>
          </cell>
          <cell r="Y1052" t="str">
            <v>LEGAL</v>
          </cell>
          <cell r="Z1052" t="str">
            <v>DLO</v>
          </cell>
          <cell r="AB1052" t="str">
            <v>ICB</v>
          </cell>
          <cell r="AC1052" t="str">
            <v>ICB</v>
          </cell>
          <cell r="AE1052" t="str">
            <v>211</v>
          </cell>
          <cell r="AG1052" t="str">
            <v>0000293125</v>
          </cell>
        </row>
        <row r="1053">
          <cell r="A1053" t="str">
            <v>00670995</v>
          </cell>
          <cell r="B1053" t="str">
            <v>9554261000</v>
          </cell>
          <cell r="C1053" t="str">
            <v>ICB7TARGET0000000812</v>
          </cell>
          <cell r="D1053">
            <v>2015</v>
          </cell>
          <cell r="E1053">
            <v>4</v>
          </cell>
          <cell r="F1053" t="str">
            <v>2015-04-30</v>
          </cell>
          <cell r="G1053" t="str">
            <v>PRJ</v>
          </cell>
          <cell r="H1053" t="str">
            <v>211</v>
          </cell>
          <cell r="I1053" t="str">
            <v>211</v>
          </cell>
          <cell r="K1053" t="str">
            <v>000022744</v>
          </cell>
          <cell r="L1053" t="str">
            <v>4261000</v>
          </cell>
          <cell r="M1053" t="str">
            <v>1113</v>
          </cell>
          <cell r="N1053" t="str">
            <v>99920</v>
          </cell>
          <cell r="O1053" t="str">
            <v>12494</v>
          </cell>
          <cell r="P1053" t="str">
            <v>294</v>
          </cell>
          <cell r="Q1053" t="str">
            <v>955</v>
          </cell>
          <cell r="R1053" t="str">
            <v>INTERCO BILL RESCAT_BENLOC</v>
          </cell>
          <cell r="S1053" t="str">
            <v>PRA</v>
          </cell>
          <cell r="U1053" t="str">
            <v>2015-04-30</v>
          </cell>
          <cell r="V1053">
            <v>308.33999999999997</v>
          </cell>
          <cell r="W1053" t="str">
            <v>G0001113</v>
          </cell>
          <cell r="Y1053" t="str">
            <v>LEGAL</v>
          </cell>
          <cell r="Z1053" t="str">
            <v>DLO</v>
          </cell>
          <cell r="AB1053" t="str">
            <v>ICB</v>
          </cell>
          <cell r="AC1053" t="str">
            <v>ICB</v>
          </cell>
          <cell r="AE1053" t="str">
            <v>211</v>
          </cell>
          <cell r="AG1053" t="str">
            <v>0000293126</v>
          </cell>
        </row>
        <row r="1054">
          <cell r="A1054" t="str">
            <v>00670996</v>
          </cell>
          <cell r="B1054" t="str">
            <v>9554261000</v>
          </cell>
          <cell r="C1054" t="str">
            <v>ICB7TARGET0000000813</v>
          </cell>
          <cell r="D1054">
            <v>2015</v>
          </cell>
          <cell r="E1054">
            <v>4</v>
          </cell>
          <cell r="F1054" t="str">
            <v>2015-04-30</v>
          </cell>
          <cell r="G1054" t="str">
            <v>PRJ</v>
          </cell>
          <cell r="H1054" t="str">
            <v>211</v>
          </cell>
          <cell r="I1054" t="str">
            <v>211</v>
          </cell>
          <cell r="K1054" t="str">
            <v>000022744</v>
          </cell>
          <cell r="L1054" t="str">
            <v>4261000</v>
          </cell>
          <cell r="M1054" t="str">
            <v>1113</v>
          </cell>
          <cell r="N1054" t="str">
            <v>99920</v>
          </cell>
          <cell r="O1054" t="str">
            <v>12494</v>
          </cell>
          <cell r="P1054" t="str">
            <v>294</v>
          </cell>
          <cell r="Q1054" t="str">
            <v>955</v>
          </cell>
          <cell r="R1054" t="str">
            <v>INTERCO BILL RESCAT_BENLOC</v>
          </cell>
          <cell r="S1054" t="str">
            <v>PRA</v>
          </cell>
          <cell r="U1054" t="str">
            <v>2015-04-30</v>
          </cell>
          <cell r="V1054">
            <v>308.33999999999997</v>
          </cell>
          <cell r="W1054" t="str">
            <v>G0001113</v>
          </cell>
          <cell r="Y1054" t="str">
            <v>LEGAL</v>
          </cell>
          <cell r="Z1054" t="str">
            <v>DLO</v>
          </cell>
          <cell r="AB1054" t="str">
            <v>ICB</v>
          </cell>
          <cell r="AC1054" t="str">
            <v>ICB</v>
          </cell>
          <cell r="AE1054" t="str">
            <v>211</v>
          </cell>
          <cell r="AG1054" t="str">
            <v>0000293126</v>
          </cell>
        </row>
        <row r="1055">
          <cell r="A1055" t="str">
            <v>00671389</v>
          </cell>
          <cell r="B1055" t="str">
            <v>9554261000</v>
          </cell>
          <cell r="C1055" t="str">
            <v>ICB7TARGET0000000814</v>
          </cell>
          <cell r="D1055">
            <v>2015</v>
          </cell>
          <cell r="E1055">
            <v>4</v>
          </cell>
          <cell r="F1055" t="str">
            <v>2015-04-30</v>
          </cell>
          <cell r="G1055" t="str">
            <v>PRJ</v>
          </cell>
          <cell r="H1055" t="str">
            <v>211</v>
          </cell>
          <cell r="I1055" t="str">
            <v>211</v>
          </cell>
          <cell r="K1055" t="str">
            <v>000022744</v>
          </cell>
          <cell r="L1055" t="str">
            <v>4261000</v>
          </cell>
          <cell r="M1055" t="str">
            <v>1113</v>
          </cell>
          <cell r="N1055" t="str">
            <v>99920</v>
          </cell>
          <cell r="O1055" t="str">
            <v>12494</v>
          </cell>
          <cell r="P1055" t="str">
            <v>294</v>
          </cell>
          <cell r="Q1055" t="str">
            <v>955</v>
          </cell>
          <cell r="R1055" t="str">
            <v>INTERCO BILL RESCAT_BENLOC</v>
          </cell>
          <cell r="S1055" t="str">
            <v>PRA</v>
          </cell>
          <cell r="U1055" t="str">
            <v>2015-04-30</v>
          </cell>
          <cell r="V1055">
            <v>308.33999999999997</v>
          </cell>
          <cell r="W1055" t="str">
            <v>G0001113</v>
          </cell>
          <cell r="Y1055" t="str">
            <v>LEGAL</v>
          </cell>
          <cell r="Z1055" t="str">
            <v>DLO</v>
          </cell>
          <cell r="AB1055" t="str">
            <v>ICB</v>
          </cell>
          <cell r="AC1055" t="str">
            <v>ICB</v>
          </cell>
          <cell r="AE1055" t="str">
            <v>211</v>
          </cell>
          <cell r="AG1055" t="str">
            <v>0000293197</v>
          </cell>
        </row>
        <row r="1056">
          <cell r="A1056" t="str">
            <v>00671390</v>
          </cell>
          <cell r="B1056" t="str">
            <v>9554261000</v>
          </cell>
          <cell r="C1056" t="str">
            <v>ICB7TARGET0000000815</v>
          </cell>
          <cell r="D1056">
            <v>2015</v>
          </cell>
          <cell r="E1056">
            <v>4</v>
          </cell>
          <cell r="F1056" t="str">
            <v>2015-04-30</v>
          </cell>
          <cell r="G1056" t="str">
            <v>PRJ</v>
          </cell>
          <cell r="H1056" t="str">
            <v>211</v>
          </cell>
          <cell r="I1056" t="str">
            <v>211</v>
          </cell>
          <cell r="K1056" t="str">
            <v>000022744</v>
          </cell>
          <cell r="L1056" t="str">
            <v>4261000</v>
          </cell>
          <cell r="M1056" t="str">
            <v>1113</v>
          </cell>
          <cell r="N1056" t="str">
            <v>99920</v>
          </cell>
          <cell r="O1056" t="str">
            <v>12494</v>
          </cell>
          <cell r="P1056" t="str">
            <v>294</v>
          </cell>
          <cell r="Q1056" t="str">
            <v>955</v>
          </cell>
          <cell r="R1056" t="str">
            <v>INTERCO BILL RESCAT_BENLOC</v>
          </cell>
          <cell r="S1056" t="str">
            <v>PRA</v>
          </cell>
          <cell r="U1056" t="str">
            <v>2015-04-30</v>
          </cell>
          <cell r="V1056">
            <v>308.33999999999997</v>
          </cell>
          <cell r="W1056" t="str">
            <v>G0001113</v>
          </cell>
          <cell r="Y1056" t="str">
            <v>LEGAL</v>
          </cell>
          <cell r="Z1056" t="str">
            <v>DLO</v>
          </cell>
          <cell r="AB1056" t="str">
            <v>ICB</v>
          </cell>
          <cell r="AC1056" t="str">
            <v>ICB</v>
          </cell>
          <cell r="AE1056" t="str">
            <v>211</v>
          </cell>
          <cell r="AG1056" t="str">
            <v>0000293198</v>
          </cell>
        </row>
        <row r="1057">
          <cell r="A1057" t="str">
            <v>00671391</v>
          </cell>
          <cell r="B1057" t="str">
            <v>9554261000</v>
          </cell>
          <cell r="C1057" t="str">
            <v>ICB7TARGET0000000816</v>
          </cell>
          <cell r="D1057">
            <v>2015</v>
          </cell>
          <cell r="E1057">
            <v>4</v>
          </cell>
          <cell r="F1057" t="str">
            <v>2015-04-30</v>
          </cell>
          <cell r="G1057" t="str">
            <v>PRJ</v>
          </cell>
          <cell r="H1057" t="str">
            <v>211</v>
          </cell>
          <cell r="I1057" t="str">
            <v>211</v>
          </cell>
          <cell r="K1057" t="str">
            <v>000022744</v>
          </cell>
          <cell r="L1057" t="str">
            <v>4261000</v>
          </cell>
          <cell r="M1057" t="str">
            <v>1113</v>
          </cell>
          <cell r="N1057" t="str">
            <v>99920</v>
          </cell>
          <cell r="O1057" t="str">
            <v>12494</v>
          </cell>
          <cell r="P1057" t="str">
            <v>294</v>
          </cell>
          <cell r="Q1057" t="str">
            <v>955</v>
          </cell>
          <cell r="R1057" t="str">
            <v>INTERCO BILL RESCAT_BENLOC</v>
          </cell>
          <cell r="S1057" t="str">
            <v>PRA</v>
          </cell>
          <cell r="U1057" t="str">
            <v>2015-04-30</v>
          </cell>
          <cell r="V1057">
            <v>308.33999999999997</v>
          </cell>
          <cell r="W1057" t="str">
            <v>G0001113</v>
          </cell>
          <cell r="Y1057" t="str">
            <v>LEGAL</v>
          </cell>
          <cell r="Z1057" t="str">
            <v>DLO</v>
          </cell>
          <cell r="AB1057" t="str">
            <v>ICB</v>
          </cell>
          <cell r="AC1057" t="str">
            <v>ICB</v>
          </cell>
          <cell r="AE1057" t="str">
            <v>211</v>
          </cell>
          <cell r="AG1057" t="str">
            <v>0000293199</v>
          </cell>
        </row>
        <row r="1058">
          <cell r="A1058" t="str">
            <v>00676212</v>
          </cell>
          <cell r="B1058" t="str">
            <v>9554261000</v>
          </cell>
          <cell r="C1058" t="str">
            <v>ICB7TARGET0000000876</v>
          </cell>
          <cell r="D1058">
            <v>2015</v>
          </cell>
          <cell r="E1058">
            <v>5</v>
          </cell>
          <cell r="F1058" t="str">
            <v>2015-05-31</v>
          </cell>
          <cell r="G1058" t="str">
            <v>PRJ</v>
          </cell>
          <cell r="H1058" t="str">
            <v>211</v>
          </cell>
          <cell r="I1058" t="str">
            <v>211</v>
          </cell>
          <cell r="K1058" t="str">
            <v>000022743</v>
          </cell>
          <cell r="L1058" t="str">
            <v>4261000</v>
          </cell>
          <cell r="M1058" t="str">
            <v>1113</v>
          </cell>
          <cell r="N1058" t="str">
            <v>99920</v>
          </cell>
          <cell r="O1058" t="str">
            <v>12494</v>
          </cell>
          <cell r="P1058" t="str">
            <v>294</v>
          </cell>
          <cell r="Q1058" t="str">
            <v>955</v>
          </cell>
          <cell r="R1058" t="str">
            <v>INTERCO BILL RESCAT_BENLOC</v>
          </cell>
          <cell r="S1058" t="str">
            <v>PRA</v>
          </cell>
          <cell r="U1058" t="str">
            <v>2015-05-31</v>
          </cell>
          <cell r="V1058">
            <v>185</v>
          </cell>
          <cell r="W1058" t="str">
            <v>G0001113</v>
          </cell>
          <cell r="Y1058" t="str">
            <v>LEGAL</v>
          </cell>
          <cell r="Z1058" t="str">
            <v>DLO</v>
          </cell>
          <cell r="AB1058" t="str">
            <v>ICB</v>
          </cell>
          <cell r="AC1058" t="str">
            <v>ICB</v>
          </cell>
          <cell r="AE1058" t="str">
            <v>211</v>
          </cell>
          <cell r="AG1058" t="str">
            <v>0000120050</v>
          </cell>
        </row>
        <row r="1059">
          <cell r="A1059" t="str">
            <v>00671247</v>
          </cell>
          <cell r="B1059" t="str">
            <v>9554265002</v>
          </cell>
          <cell r="C1059" t="str">
            <v>ICB7TARGET0000001495</v>
          </cell>
          <cell r="D1059">
            <v>2015</v>
          </cell>
          <cell r="E1059">
            <v>4</v>
          </cell>
          <cell r="F1059" t="str">
            <v>2015-04-30</v>
          </cell>
          <cell r="G1059" t="str">
            <v>PRJ</v>
          </cell>
          <cell r="H1059" t="str">
            <v>211</v>
          </cell>
          <cell r="I1059" t="str">
            <v>211</v>
          </cell>
          <cell r="K1059" t="str">
            <v>000022744</v>
          </cell>
          <cell r="L1059" t="str">
            <v>4265002</v>
          </cell>
          <cell r="M1059" t="str">
            <v>1113</v>
          </cell>
          <cell r="N1059" t="str">
            <v>99920</v>
          </cell>
          <cell r="O1059" t="str">
            <v>12494</v>
          </cell>
          <cell r="P1059" t="str">
            <v>294</v>
          </cell>
          <cell r="Q1059" t="str">
            <v>955</v>
          </cell>
          <cell r="R1059" t="str">
            <v>INTERCO BILL RESCAT_BENLOC</v>
          </cell>
          <cell r="S1059" t="str">
            <v>PRA</v>
          </cell>
          <cell r="U1059" t="str">
            <v>2015-04-30</v>
          </cell>
          <cell r="V1059">
            <v>308.33999999999997</v>
          </cell>
          <cell r="W1059" t="str">
            <v>G0001113</v>
          </cell>
          <cell r="Y1059" t="str">
            <v>LEGAL</v>
          </cell>
          <cell r="Z1059" t="str">
            <v>DLO</v>
          </cell>
          <cell r="AB1059" t="str">
            <v>ICB</v>
          </cell>
          <cell r="AC1059" t="str">
            <v>ICB</v>
          </cell>
          <cell r="AE1059" t="str">
            <v>211</v>
          </cell>
          <cell r="AG1059" t="str">
            <v>0000247212</v>
          </cell>
        </row>
        <row r="1060">
          <cell r="A1060" t="str">
            <v>00671248</v>
          </cell>
          <cell r="B1060" t="str">
            <v>9554265002</v>
          </cell>
          <cell r="C1060" t="str">
            <v>ICB7TARGET0000001496</v>
          </cell>
          <cell r="D1060">
            <v>2015</v>
          </cell>
          <cell r="E1060">
            <v>4</v>
          </cell>
          <cell r="F1060" t="str">
            <v>2015-04-30</v>
          </cell>
          <cell r="G1060" t="str">
            <v>PRJ</v>
          </cell>
          <cell r="H1060" t="str">
            <v>211</v>
          </cell>
          <cell r="I1060" t="str">
            <v>211</v>
          </cell>
          <cell r="K1060" t="str">
            <v>000022744</v>
          </cell>
          <cell r="L1060" t="str">
            <v>4265002</v>
          </cell>
          <cell r="M1060" t="str">
            <v>1113</v>
          </cell>
          <cell r="N1060" t="str">
            <v>99920</v>
          </cell>
          <cell r="O1060" t="str">
            <v>12494</v>
          </cell>
          <cell r="P1060" t="str">
            <v>294</v>
          </cell>
          <cell r="Q1060" t="str">
            <v>955</v>
          </cell>
          <cell r="R1060" t="str">
            <v>INTERCO BILL RESCAT_BENLOC</v>
          </cell>
          <cell r="S1060" t="str">
            <v>PRA</v>
          </cell>
          <cell r="U1060" t="str">
            <v>2015-04-30</v>
          </cell>
          <cell r="V1060">
            <v>308.33999999999997</v>
          </cell>
          <cell r="W1060" t="str">
            <v>G0001113</v>
          </cell>
          <cell r="Y1060" t="str">
            <v>LEGAL</v>
          </cell>
          <cell r="Z1060" t="str">
            <v>DLO</v>
          </cell>
          <cell r="AB1060" t="str">
            <v>ICB</v>
          </cell>
          <cell r="AC1060" t="str">
            <v>ICB</v>
          </cell>
          <cell r="AE1060" t="str">
            <v>211</v>
          </cell>
          <cell r="AG1060" t="str">
            <v>0000284870</v>
          </cell>
        </row>
        <row r="1061">
          <cell r="A1061" t="str">
            <v>00670997</v>
          </cell>
          <cell r="B1061" t="str">
            <v>9554265002</v>
          </cell>
          <cell r="C1061" t="str">
            <v>ICB7TARGET0000001497</v>
          </cell>
          <cell r="D1061">
            <v>2015</v>
          </cell>
          <cell r="E1061">
            <v>4</v>
          </cell>
          <cell r="F1061" t="str">
            <v>2015-04-30</v>
          </cell>
          <cell r="G1061" t="str">
            <v>PRJ</v>
          </cell>
          <cell r="H1061" t="str">
            <v>211</v>
          </cell>
          <cell r="I1061" t="str">
            <v>211</v>
          </cell>
          <cell r="K1061" t="str">
            <v>000022744</v>
          </cell>
          <cell r="L1061" t="str">
            <v>4265002</v>
          </cell>
          <cell r="M1061" t="str">
            <v>1113</v>
          </cell>
          <cell r="N1061" t="str">
            <v>99920</v>
          </cell>
          <cell r="O1061" t="str">
            <v>12494</v>
          </cell>
          <cell r="P1061" t="str">
            <v>294</v>
          </cell>
          <cell r="Q1061" t="str">
            <v>955</v>
          </cell>
          <cell r="R1061" t="str">
            <v>INTERCO BILL RESCAT_BENLOC</v>
          </cell>
          <cell r="S1061" t="str">
            <v>PRA</v>
          </cell>
          <cell r="U1061" t="str">
            <v>2015-04-30</v>
          </cell>
          <cell r="V1061">
            <v>308.33999999999997</v>
          </cell>
          <cell r="W1061" t="str">
            <v>G0001113</v>
          </cell>
          <cell r="Y1061" t="str">
            <v>LEGAL</v>
          </cell>
          <cell r="Z1061" t="str">
            <v>DLO</v>
          </cell>
          <cell r="AB1061" t="str">
            <v>ICB</v>
          </cell>
          <cell r="AC1061" t="str">
            <v>ICB</v>
          </cell>
          <cell r="AE1061" t="str">
            <v>211</v>
          </cell>
          <cell r="AG1061" t="str">
            <v>0000293127</v>
          </cell>
        </row>
        <row r="1062">
          <cell r="A1062" t="str">
            <v>00663240</v>
          </cell>
          <cell r="B1062" t="str">
            <v>9554261000</v>
          </cell>
          <cell r="C1062" t="str">
            <v>ICB7TARGET0000001583</v>
          </cell>
          <cell r="D1062">
            <v>2015</v>
          </cell>
          <cell r="E1062">
            <v>2</v>
          </cell>
          <cell r="F1062" t="str">
            <v>2015-02-28</v>
          </cell>
          <cell r="G1062" t="str">
            <v>PRJ</v>
          </cell>
          <cell r="H1062" t="str">
            <v>211</v>
          </cell>
          <cell r="I1062" t="str">
            <v>211</v>
          </cell>
          <cell r="K1062" t="str">
            <v>000022742</v>
          </cell>
          <cell r="L1062" t="str">
            <v>4261000</v>
          </cell>
          <cell r="M1062" t="str">
            <v>1113</v>
          </cell>
          <cell r="N1062" t="str">
            <v>99920</v>
          </cell>
          <cell r="O1062" t="str">
            <v>12494</v>
          </cell>
          <cell r="P1062" t="str">
            <v>294</v>
          </cell>
          <cell r="Q1062" t="str">
            <v>955</v>
          </cell>
          <cell r="R1062" t="str">
            <v>INTERCO BILL RESCAT_BENLOC</v>
          </cell>
          <cell r="S1062" t="str">
            <v>PRA</v>
          </cell>
          <cell r="U1062" t="str">
            <v>2015-02-28</v>
          </cell>
          <cell r="V1062">
            <v>1247.04</v>
          </cell>
          <cell r="W1062" t="str">
            <v>G0001113</v>
          </cell>
          <cell r="Y1062" t="str">
            <v>LEGAL</v>
          </cell>
          <cell r="Z1062" t="str">
            <v>DLO</v>
          </cell>
          <cell r="AB1062" t="str">
            <v>ICB</v>
          </cell>
          <cell r="AC1062" t="str">
            <v>ICB</v>
          </cell>
          <cell r="AE1062" t="str">
            <v>211</v>
          </cell>
          <cell r="AG1062" t="str">
            <v>0000169586</v>
          </cell>
        </row>
        <row r="1063">
          <cell r="A1063" t="str">
            <v>00663439</v>
          </cell>
          <cell r="B1063" t="str">
            <v>9554261000</v>
          </cell>
          <cell r="C1063" t="str">
            <v>ICB7TARGET0000001584</v>
          </cell>
          <cell r="D1063">
            <v>2015</v>
          </cell>
          <cell r="E1063">
            <v>2</v>
          </cell>
          <cell r="F1063" t="str">
            <v>2015-02-28</v>
          </cell>
          <cell r="G1063" t="str">
            <v>PRJ</v>
          </cell>
          <cell r="H1063" t="str">
            <v>211</v>
          </cell>
          <cell r="I1063" t="str">
            <v>211</v>
          </cell>
          <cell r="K1063" t="str">
            <v>000022742</v>
          </cell>
          <cell r="L1063" t="str">
            <v>4261000</v>
          </cell>
          <cell r="M1063" t="str">
            <v>1113</v>
          </cell>
          <cell r="N1063" t="str">
            <v>99920</v>
          </cell>
          <cell r="O1063" t="str">
            <v>12494</v>
          </cell>
          <cell r="P1063" t="str">
            <v>294</v>
          </cell>
          <cell r="Q1063" t="str">
            <v>955</v>
          </cell>
          <cell r="R1063" t="str">
            <v>INTERCO BILL RESCAT_BENLOC</v>
          </cell>
          <cell r="S1063" t="str">
            <v>PRA</v>
          </cell>
          <cell r="U1063" t="str">
            <v>2015-02-28</v>
          </cell>
          <cell r="V1063">
            <v>3741.11</v>
          </cell>
          <cell r="W1063" t="str">
            <v>G0001113</v>
          </cell>
          <cell r="Y1063" t="str">
            <v>LEGAL</v>
          </cell>
          <cell r="Z1063" t="str">
            <v>DLO</v>
          </cell>
          <cell r="AB1063" t="str">
            <v>ICB</v>
          </cell>
          <cell r="AC1063" t="str">
            <v>ICB</v>
          </cell>
          <cell r="AE1063" t="str">
            <v>211</v>
          </cell>
          <cell r="AG1063" t="str">
            <v>0000275284</v>
          </cell>
        </row>
        <row r="1064">
          <cell r="A1064" t="str">
            <v>00663239</v>
          </cell>
          <cell r="B1064" t="str">
            <v>9554261000</v>
          </cell>
          <cell r="C1064" t="str">
            <v>ICB7TARGET0000001585</v>
          </cell>
          <cell r="D1064">
            <v>2015</v>
          </cell>
          <cell r="E1064">
            <v>2</v>
          </cell>
          <cell r="F1064" t="str">
            <v>2015-02-28</v>
          </cell>
          <cell r="G1064" t="str">
            <v>PRJ</v>
          </cell>
          <cell r="H1064" t="str">
            <v>211</v>
          </cell>
          <cell r="I1064" t="str">
            <v>211</v>
          </cell>
          <cell r="K1064" t="str">
            <v>000022742</v>
          </cell>
          <cell r="L1064" t="str">
            <v>4261000</v>
          </cell>
          <cell r="M1064" t="str">
            <v>1113</v>
          </cell>
          <cell r="N1064" t="str">
            <v>99920</v>
          </cell>
          <cell r="O1064" t="str">
            <v>12494</v>
          </cell>
          <cell r="P1064" t="str">
            <v>294</v>
          </cell>
          <cell r="Q1064" t="str">
            <v>955</v>
          </cell>
          <cell r="R1064" t="str">
            <v>INTERCO BILL RESCAT_BENLOC</v>
          </cell>
          <cell r="S1064" t="str">
            <v>PRA</v>
          </cell>
          <cell r="U1064" t="str">
            <v>2015-02-28</v>
          </cell>
          <cell r="V1064">
            <v>3741.11</v>
          </cell>
          <cell r="W1064" t="str">
            <v>G0001113</v>
          </cell>
          <cell r="Y1064" t="str">
            <v>LEGAL</v>
          </cell>
          <cell r="Z1064" t="str">
            <v>DLO</v>
          </cell>
          <cell r="AB1064" t="str">
            <v>ICB</v>
          </cell>
          <cell r="AC1064" t="str">
            <v>ICB</v>
          </cell>
          <cell r="AE1064" t="str">
            <v>211</v>
          </cell>
          <cell r="AG1064" t="str">
            <v>0000283790</v>
          </cell>
        </row>
        <row r="1065">
          <cell r="A1065" t="str">
            <v>00663238</v>
          </cell>
          <cell r="B1065" t="str">
            <v>9554261000</v>
          </cell>
          <cell r="C1065" t="str">
            <v>ICB7TARGET0000001586</v>
          </cell>
          <cell r="D1065">
            <v>2015</v>
          </cell>
          <cell r="E1065">
            <v>2</v>
          </cell>
          <cell r="F1065" t="str">
            <v>2015-02-28</v>
          </cell>
          <cell r="G1065" t="str">
            <v>PRJ</v>
          </cell>
          <cell r="H1065" t="str">
            <v>211</v>
          </cell>
          <cell r="I1065" t="str">
            <v>211</v>
          </cell>
          <cell r="K1065" t="str">
            <v>000022744</v>
          </cell>
          <cell r="L1065" t="str">
            <v>4261000</v>
          </cell>
          <cell r="M1065" t="str">
            <v>1113</v>
          </cell>
          <cell r="N1065" t="str">
            <v>99920</v>
          </cell>
          <cell r="O1065" t="str">
            <v>12494</v>
          </cell>
          <cell r="P1065" t="str">
            <v>294</v>
          </cell>
          <cell r="Q1065" t="str">
            <v>955</v>
          </cell>
          <cell r="R1065" t="str">
            <v>INTERCO BILL RESCAT_BENLOC</v>
          </cell>
          <cell r="S1065" t="str">
            <v>PRA</v>
          </cell>
          <cell r="U1065" t="str">
            <v>2015-02-28</v>
          </cell>
          <cell r="V1065">
            <v>187.06</v>
          </cell>
          <cell r="W1065" t="str">
            <v>G0001113</v>
          </cell>
          <cell r="Y1065" t="str">
            <v>LEGAL</v>
          </cell>
          <cell r="Z1065" t="str">
            <v>DLO</v>
          </cell>
          <cell r="AB1065" t="str">
            <v>ICB</v>
          </cell>
          <cell r="AC1065" t="str">
            <v>ICB</v>
          </cell>
          <cell r="AE1065" t="str">
            <v>211</v>
          </cell>
          <cell r="AG1065" t="str">
            <v>0000266591</v>
          </cell>
        </row>
        <row r="1066">
          <cell r="B1066" t="str">
            <v>9554261000</v>
          </cell>
          <cell r="C1066" t="str">
            <v>ICB7TARGET0000001822</v>
          </cell>
          <cell r="D1066">
            <v>2015</v>
          </cell>
          <cell r="E1066">
            <v>1</v>
          </cell>
          <cell r="F1066" t="str">
            <v>2015-01-31</v>
          </cell>
          <cell r="G1066" t="str">
            <v>PRJ</v>
          </cell>
          <cell r="H1066" t="str">
            <v>211</v>
          </cell>
          <cell r="I1066" t="str">
            <v>211</v>
          </cell>
          <cell r="K1066" t="str">
            <v>000001120</v>
          </cell>
          <cell r="L1066" t="str">
            <v>4261000</v>
          </cell>
          <cell r="M1066" t="str">
            <v>1113</v>
          </cell>
          <cell r="N1066" t="str">
            <v>99920</v>
          </cell>
          <cell r="O1066" t="str">
            <v>11404</v>
          </cell>
          <cell r="P1066" t="str">
            <v>294</v>
          </cell>
          <cell r="Q1066" t="str">
            <v>955</v>
          </cell>
          <cell r="R1066" t="str">
            <v>INTERCO BILL RESCAT_BENLOC</v>
          </cell>
          <cell r="S1066" t="str">
            <v>PRA</v>
          </cell>
          <cell r="U1066" t="str">
            <v>2015-01-31</v>
          </cell>
          <cell r="V1066">
            <v>2314.79</v>
          </cell>
          <cell r="W1066" t="str">
            <v>G0001113</v>
          </cell>
          <cell r="Y1066" t="str">
            <v>LEGAL</v>
          </cell>
          <cell r="Z1066" t="str">
            <v>DLO</v>
          </cell>
          <cell r="AB1066" t="str">
            <v>ICB</v>
          </cell>
          <cell r="AC1066" t="str">
            <v>ICB</v>
          </cell>
        </row>
        <row r="1067">
          <cell r="A1067" t="str">
            <v>00657811</v>
          </cell>
          <cell r="B1067" t="str">
            <v>9554261000</v>
          </cell>
          <cell r="C1067" t="str">
            <v>ICB7TARGET0000001824</v>
          </cell>
          <cell r="D1067">
            <v>2015</v>
          </cell>
          <cell r="E1067">
            <v>1</v>
          </cell>
          <cell r="F1067" t="str">
            <v>2015-01-31</v>
          </cell>
          <cell r="G1067" t="str">
            <v>PRJ</v>
          </cell>
          <cell r="H1067" t="str">
            <v>211</v>
          </cell>
          <cell r="I1067" t="str">
            <v>211</v>
          </cell>
          <cell r="K1067" t="str">
            <v>000022743</v>
          </cell>
          <cell r="L1067" t="str">
            <v>4261000</v>
          </cell>
          <cell r="M1067" t="str">
            <v>1113</v>
          </cell>
          <cell r="N1067" t="str">
            <v>99920</v>
          </cell>
          <cell r="O1067" t="str">
            <v>12494</v>
          </cell>
          <cell r="P1067" t="str">
            <v>294</v>
          </cell>
          <cell r="Q1067" t="str">
            <v>955</v>
          </cell>
          <cell r="R1067" t="str">
            <v>INTERCO BILL RESCAT_BENLOC</v>
          </cell>
          <cell r="S1067" t="str">
            <v>PRA</v>
          </cell>
          <cell r="U1067" t="str">
            <v>2015-01-31</v>
          </cell>
          <cell r="V1067">
            <v>623.52</v>
          </cell>
          <cell r="W1067" t="str">
            <v>G0001113</v>
          </cell>
          <cell r="Y1067" t="str">
            <v>LEGAL</v>
          </cell>
          <cell r="Z1067" t="str">
            <v>DLO</v>
          </cell>
          <cell r="AB1067" t="str">
            <v>ICB</v>
          </cell>
          <cell r="AC1067" t="str">
            <v>ICB</v>
          </cell>
          <cell r="AE1067" t="str">
            <v>211</v>
          </cell>
          <cell r="AG1067" t="str">
            <v>0000254867</v>
          </cell>
        </row>
        <row r="1068">
          <cell r="A1068" t="str">
            <v>00635072</v>
          </cell>
          <cell r="B1068" t="str">
            <v>9554261000</v>
          </cell>
          <cell r="C1068" t="str">
            <v>ICB7TARGET0000001914</v>
          </cell>
          <cell r="D1068">
            <v>2014</v>
          </cell>
          <cell r="E1068">
            <v>9</v>
          </cell>
          <cell r="F1068" t="str">
            <v>2014-09-30</v>
          </cell>
          <cell r="G1068" t="str">
            <v>PRJ</v>
          </cell>
          <cell r="H1068" t="str">
            <v>211</v>
          </cell>
          <cell r="I1068" t="str">
            <v>211</v>
          </cell>
          <cell r="K1068" t="str">
            <v>000022743</v>
          </cell>
          <cell r="L1068" t="str">
            <v>4261000</v>
          </cell>
          <cell r="M1068" t="str">
            <v>1113</v>
          </cell>
          <cell r="N1068" t="str">
            <v>99920</v>
          </cell>
          <cell r="O1068" t="str">
            <v>12494</v>
          </cell>
          <cell r="P1068" t="str">
            <v>294</v>
          </cell>
          <cell r="Q1068" t="str">
            <v>955</v>
          </cell>
          <cell r="R1068" t="str">
            <v>INTERCO BILL RESCAT_BENLOC</v>
          </cell>
          <cell r="S1068" t="str">
            <v>PRA</v>
          </cell>
          <cell r="U1068" t="str">
            <v>2014-09-30</v>
          </cell>
          <cell r="V1068">
            <v>160.11000000000001</v>
          </cell>
          <cell r="W1068" t="str">
            <v>G0001113</v>
          </cell>
          <cell r="Y1068" t="str">
            <v>LEGAL</v>
          </cell>
          <cell r="Z1068" t="str">
            <v>DLO</v>
          </cell>
          <cell r="AB1068" t="str">
            <v>ICB</v>
          </cell>
          <cell r="AC1068" t="str">
            <v>ICB</v>
          </cell>
          <cell r="AE1068" t="str">
            <v>211</v>
          </cell>
          <cell r="AG1068" t="str">
            <v>0000121228</v>
          </cell>
        </row>
        <row r="1069">
          <cell r="A1069" t="str">
            <v>00633936</v>
          </cell>
          <cell r="B1069" t="str">
            <v>9554261000</v>
          </cell>
          <cell r="C1069" t="str">
            <v>ICB7TARGET0000001915</v>
          </cell>
          <cell r="D1069">
            <v>2014</v>
          </cell>
          <cell r="E1069">
            <v>9</v>
          </cell>
          <cell r="F1069" t="str">
            <v>2014-09-30</v>
          </cell>
          <cell r="G1069" t="str">
            <v>PRJ</v>
          </cell>
          <cell r="H1069" t="str">
            <v>211</v>
          </cell>
          <cell r="I1069" t="str">
            <v>211</v>
          </cell>
          <cell r="K1069" t="str">
            <v>000022743</v>
          </cell>
          <cell r="L1069" t="str">
            <v>4261000</v>
          </cell>
          <cell r="M1069" t="str">
            <v>1113</v>
          </cell>
          <cell r="N1069" t="str">
            <v>99920</v>
          </cell>
          <cell r="O1069" t="str">
            <v>12494</v>
          </cell>
          <cell r="P1069" t="str">
            <v>294</v>
          </cell>
          <cell r="Q1069" t="str">
            <v>955</v>
          </cell>
          <cell r="R1069" t="str">
            <v>INTERCO BILL RESCAT_BENLOC</v>
          </cell>
          <cell r="S1069" t="str">
            <v>PRA</v>
          </cell>
          <cell r="U1069" t="str">
            <v>2014-09-30</v>
          </cell>
          <cell r="V1069">
            <v>160.11000000000001</v>
          </cell>
          <cell r="W1069" t="str">
            <v>G0001113</v>
          </cell>
          <cell r="Y1069" t="str">
            <v>LEGAL</v>
          </cell>
          <cell r="Z1069" t="str">
            <v>DLO</v>
          </cell>
          <cell r="AB1069" t="str">
            <v>ICB</v>
          </cell>
          <cell r="AC1069" t="str">
            <v>ICB</v>
          </cell>
          <cell r="AE1069" t="str">
            <v>211</v>
          </cell>
          <cell r="AG1069" t="str">
            <v>0000254867</v>
          </cell>
        </row>
        <row r="1070">
          <cell r="A1070" t="str">
            <v>00637061</v>
          </cell>
          <cell r="B1070" t="str">
            <v>9554261000</v>
          </cell>
          <cell r="C1070" t="str">
            <v>ICB7TARGET0000001916</v>
          </cell>
          <cell r="D1070">
            <v>2014</v>
          </cell>
          <cell r="E1070">
            <v>9</v>
          </cell>
          <cell r="F1070" t="str">
            <v>2014-09-30</v>
          </cell>
          <cell r="G1070" t="str">
            <v>PRJ</v>
          </cell>
          <cell r="H1070" t="str">
            <v>211</v>
          </cell>
          <cell r="I1070" t="str">
            <v>211</v>
          </cell>
          <cell r="K1070" t="str">
            <v>000022743</v>
          </cell>
          <cell r="L1070" t="str">
            <v>4261000</v>
          </cell>
          <cell r="M1070" t="str">
            <v>1113</v>
          </cell>
          <cell r="N1070" t="str">
            <v>99920</v>
          </cell>
          <cell r="O1070" t="str">
            <v>12494</v>
          </cell>
          <cell r="P1070" t="str">
            <v>294</v>
          </cell>
          <cell r="Q1070" t="str">
            <v>955</v>
          </cell>
          <cell r="R1070" t="str">
            <v>INTERCO BILL RESCAT_BENLOC</v>
          </cell>
          <cell r="S1070" t="str">
            <v>PRA</v>
          </cell>
          <cell r="U1070" t="str">
            <v>2014-09-30</v>
          </cell>
          <cell r="V1070">
            <v>640.45000000000005</v>
          </cell>
          <cell r="W1070" t="str">
            <v>G0001113</v>
          </cell>
          <cell r="Y1070" t="str">
            <v>LEGAL</v>
          </cell>
          <cell r="Z1070" t="str">
            <v>DLO</v>
          </cell>
          <cell r="AB1070" t="str">
            <v>ICB</v>
          </cell>
          <cell r="AC1070" t="str">
            <v>ICB</v>
          </cell>
          <cell r="AE1070" t="str">
            <v>211</v>
          </cell>
          <cell r="AG1070" t="str">
            <v>0000289116</v>
          </cell>
        </row>
        <row r="1071">
          <cell r="B1071" t="str">
            <v>9554261000</v>
          </cell>
          <cell r="C1071" t="str">
            <v>ICB7TARGET0000002335</v>
          </cell>
          <cell r="D1071">
            <v>2014</v>
          </cell>
          <cell r="E1071">
            <v>8</v>
          </cell>
          <cell r="F1071" t="str">
            <v>2014-08-31</v>
          </cell>
          <cell r="G1071" t="str">
            <v>PRJ</v>
          </cell>
          <cell r="H1071" t="str">
            <v>211</v>
          </cell>
          <cell r="I1071" t="str">
            <v>211</v>
          </cell>
          <cell r="K1071" t="str">
            <v>000001120</v>
          </cell>
          <cell r="L1071" t="str">
            <v>4261000</v>
          </cell>
          <cell r="M1071" t="str">
            <v>1113</v>
          </cell>
          <cell r="N1071" t="str">
            <v>99920</v>
          </cell>
          <cell r="O1071" t="str">
            <v>11404</v>
          </cell>
          <cell r="P1071" t="str">
            <v>294</v>
          </cell>
          <cell r="Q1071" t="str">
            <v>955</v>
          </cell>
          <cell r="R1071" t="str">
            <v>INTERCO BILL RESCAT_BENLOC</v>
          </cell>
          <cell r="S1071" t="str">
            <v>PRA</v>
          </cell>
          <cell r="U1071" t="str">
            <v>2014-08-31</v>
          </cell>
          <cell r="V1071">
            <v>0.34</v>
          </cell>
          <cell r="W1071" t="str">
            <v>G0001113</v>
          </cell>
          <cell r="Y1071" t="str">
            <v>LEGAL</v>
          </cell>
          <cell r="Z1071" t="str">
            <v>DLO</v>
          </cell>
          <cell r="AB1071" t="str">
            <v>ICB</v>
          </cell>
          <cell r="AC1071" t="str">
            <v>ICB</v>
          </cell>
        </row>
        <row r="1072">
          <cell r="A1072" t="str">
            <v>00652658</v>
          </cell>
          <cell r="B1072" t="str">
            <v>9554261000</v>
          </cell>
          <cell r="C1072" t="str">
            <v>ICB7TARGET0000002608</v>
          </cell>
          <cell r="D1072">
            <v>2014</v>
          </cell>
          <cell r="E1072">
            <v>12</v>
          </cell>
          <cell r="F1072" t="str">
            <v>2014-12-31</v>
          </cell>
          <cell r="G1072" t="str">
            <v>PRJ</v>
          </cell>
          <cell r="H1072" t="str">
            <v>211</v>
          </cell>
          <cell r="I1072" t="str">
            <v>211</v>
          </cell>
          <cell r="K1072" t="str">
            <v>000022741</v>
          </cell>
          <cell r="L1072" t="str">
            <v>4261000</v>
          </cell>
          <cell r="M1072" t="str">
            <v>1113</v>
          </cell>
          <cell r="N1072" t="str">
            <v>99920</v>
          </cell>
          <cell r="O1072" t="str">
            <v>11404</v>
          </cell>
          <cell r="P1072" t="str">
            <v>294</v>
          </cell>
          <cell r="Q1072" t="str">
            <v>955</v>
          </cell>
          <cell r="R1072" t="str">
            <v>INTERCO BILL RESCAT_BENLOC</v>
          </cell>
          <cell r="S1072" t="str">
            <v>PRA</v>
          </cell>
          <cell r="U1072" t="str">
            <v>2014-12-31</v>
          </cell>
          <cell r="V1072">
            <v>4420.63</v>
          </cell>
          <cell r="W1072" t="str">
            <v>G0001113</v>
          </cell>
          <cell r="Y1072" t="str">
            <v>LEGAL</v>
          </cell>
          <cell r="Z1072" t="str">
            <v>DLO</v>
          </cell>
          <cell r="AB1072" t="str">
            <v>ICB</v>
          </cell>
          <cell r="AC1072" t="str">
            <v>ICB</v>
          </cell>
          <cell r="AE1072" t="str">
            <v>211</v>
          </cell>
          <cell r="AG1072" t="str">
            <v>0000013355</v>
          </cell>
        </row>
        <row r="1073">
          <cell r="A1073" t="str">
            <v>00651877</v>
          </cell>
          <cell r="B1073" t="str">
            <v>9554261000</v>
          </cell>
          <cell r="C1073" t="str">
            <v>ICB7TARGET0000002609</v>
          </cell>
          <cell r="D1073">
            <v>2014</v>
          </cell>
          <cell r="E1073">
            <v>12</v>
          </cell>
          <cell r="F1073" t="str">
            <v>2014-12-31</v>
          </cell>
          <cell r="G1073" t="str">
            <v>PRJ</v>
          </cell>
          <cell r="H1073" t="str">
            <v>211</v>
          </cell>
          <cell r="I1073" t="str">
            <v>211</v>
          </cell>
          <cell r="K1073" t="str">
            <v>000022741</v>
          </cell>
          <cell r="L1073" t="str">
            <v>4261000</v>
          </cell>
          <cell r="M1073" t="str">
            <v>1113</v>
          </cell>
          <cell r="N1073" t="str">
            <v>99920</v>
          </cell>
          <cell r="O1073" t="str">
            <v>11404</v>
          </cell>
          <cell r="P1073" t="str">
            <v>294</v>
          </cell>
          <cell r="Q1073" t="str">
            <v>955</v>
          </cell>
          <cell r="R1073" t="str">
            <v>INTERCO BILL RESCAT_BENLOC</v>
          </cell>
          <cell r="S1073" t="str">
            <v>PRA</v>
          </cell>
          <cell r="U1073" t="str">
            <v>2014-12-31</v>
          </cell>
          <cell r="V1073">
            <v>1578.8</v>
          </cell>
          <cell r="W1073" t="str">
            <v>G0001113</v>
          </cell>
          <cell r="Y1073" t="str">
            <v>LEGAL</v>
          </cell>
          <cell r="Z1073" t="str">
            <v>DLO</v>
          </cell>
          <cell r="AB1073" t="str">
            <v>ICB</v>
          </cell>
          <cell r="AC1073" t="str">
            <v>ICB</v>
          </cell>
          <cell r="AE1073" t="str">
            <v>211</v>
          </cell>
          <cell r="AG1073" t="str">
            <v>0000028885</v>
          </cell>
        </row>
        <row r="1074">
          <cell r="A1074" t="str">
            <v>00651874</v>
          </cell>
          <cell r="B1074" t="str">
            <v>9554261000</v>
          </cell>
          <cell r="C1074" t="str">
            <v>ICB7TARGET0000002610</v>
          </cell>
          <cell r="D1074">
            <v>2014</v>
          </cell>
          <cell r="E1074">
            <v>12</v>
          </cell>
          <cell r="F1074" t="str">
            <v>2014-12-31</v>
          </cell>
          <cell r="G1074" t="str">
            <v>PRJ</v>
          </cell>
          <cell r="H1074" t="str">
            <v>211</v>
          </cell>
          <cell r="I1074" t="str">
            <v>211</v>
          </cell>
          <cell r="K1074" t="str">
            <v>000022741</v>
          </cell>
          <cell r="L1074" t="str">
            <v>4261000</v>
          </cell>
          <cell r="M1074" t="str">
            <v>1113</v>
          </cell>
          <cell r="N1074" t="str">
            <v>99920</v>
          </cell>
          <cell r="O1074" t="str">
            <v>11404</v>
          </cell>
          <cell r="P1074" t="str">
            <v>294</v>
          </cell>
          <cell r="Q1074" t="str">
            <v>955</v>
          </cell>
          <cell r="R1074" t="str">
            <v>INTERCO BILL RESCAT_BENLOC</v>
          </cell>
          <cell r="S1074" t="str">
            <v>PRA</v>
          </cell>
          <cell r="U1074" t="str">
            <v>2014-12-31</v>
          </cell>
          <cell r="V1074">
            <v>7988.7</v>
          </cell>
          <cell r="W1074" t="str">
            <v>G0001113</v>
          </cell>
          <cell r="Y1074" t="str">
            <v>LEGAL</v>
          </cell>
          <cell r="Z1074" t="str">
            <v>DLO</v>
          </cell>
          <cell r="AB1074" t="str">
            <v>ICB</v>
          </cell>
          <cell r="AC1074" t="str">
            <v>ICB</v>
          </cell>
          <cell r="AE1074" t="str">
            <v>211</v>
          </cell>
          <cell r="AG1074" t="str">
            <v>0000035634</v>
          </cell>
        </row>
        <row r="1075">
          <cell r="A1075" t="str">
            <v>00651873</v>
          </cell>
          <cell r="B1075" t="str">
            <v>9554261000</v>
          </cell>
          <cell r="C1075" t="str">
            <v>ICB7TARGET0000002611</v>
          </cell>
          <cell r="D1075">
            <v>2014</v>
          </cell>
          <cell r="E1075">
            <v>12</v>
          </cell>
          <cell r="F1075" t="str">
            <v>2014-12-31</v>
          </cell>
          <cell r="G1075" t="str">
            <v>PRJ</v>
          </cell>
          <cell r="H1075" t="str">
            <v>211</v>
          </cell>
          <cell r="I1075" t="str">
            <v>211</v>
          </cell>
          <cell r="K1075" t="str">
            <v>000022741</v>
          </cell>
          <cell r="L1075" t="str">
            <v>4261000</v>
          </cell>
          <cell r="M1075" t="str">
            <v>1113</v>
          </cell>
          <cell r="N1075" t="str">
            <v>99920</v>
          </cell>
          <cell r="O1075" t="str">
            <v>11404</v>
          </cell>
          <cell r="P1075" t="str">
            <v>294</v>
          </cell>
          <cell r="Q1075" t="str">
            <v>955</v>
          </cell>
          <cell r="R1075" t="str">
            <v>INTERCO BILL RESCAT_BENLOC</v>
          </cell>
          <cell r="S1075" t="str">
            <v>PRA</v>
          </cell>
          <cell r="U1075" t="str">
            <v>2014-12-31</v>
          </cell>
          <cell r="V1075">
            <v>6315.18</v>
          </cell>
          <cell r="W1075" t="str">
            <v>G0001113</v>
          </cell>
          <cell r="Y1075" t="str">
            <v>LEGAL</v>
          </cell>
          <cell r="Z1075" t="str">
            <v>DLO</v>
          </cell>
          <cell r="AB1075" t="str">
            <v>ICB</v>
          </cell>
          <cell r="AC1075" t="str">
            <v>ICB</v>
          </cell>
          <cell r="AE1075" t="str">
            <v>211</v>
          </cell>
          <cell r="AG1075" t="str">
            <v>0000044209</v>
          </cell>
        </row>
        <row r="1076">
          <cell r="A1076" t="str">
            <v>00652127</v>
          </cell>
          <cell r="B1076" t="str">
            <v>9554261000</v>
          </cell>
          <cell r="C1076" t="str">
            <v>ICB7TARGET0000002612</v>
          </cell>
          <cell r="D1076">
            <v>2014</v>
          </cell>
          <cell r="E1076">
            <v>12</v>
          </cell>
          <cell r="F1076" t="str">
            <v>2014-12-31</v>
          </cell>
          <cell r="G1076" t="str">
            <v>PRJ</v>
          </cell>
          <cell r="H1076" t="str">
            <v>211</v>
          </cell>
          <cell r="I1076" t="str">
            <v>211</v>
          </cell>
          <cell r="K1076" t="str">
            <v>000022741</v>
          </cell>
          <cell r="L1076" t="str">
            <v>4261000</v>
          </cell>
          <cell r="M1076" t="str">
            <v>1113</v>
          </cell>
          <cell r="N1076" t="str">
            <v>99920</v>
          </cell>
          <cell r="O1076" t="str">
            <v>11404</v>
          </cell>
          <cell r="P1076" t="str">
            <v>294</v>
          </cell>
          <cell r="Q1076" t="str">
            <v>955</v>
          </cell>
          <cell r="R1076" t="str">
            <v>INTERCO BILL RESCAT_BENLOC</v>
          </cell>
          <cell r="S1076" t="str">
            <v>PRA</v>
          </cell>
          <cell r="U1076" t="str">
            <v>2014-12-31</v>
          </cell>
          <cell r="V1076">
            <v>21155.85</v>
          </cell>
          <cell r="W1076" t="str">
            <v>G0001113</v>
          </cell>
          <cell r="Y1076" t="str">
            <v>LEGAL</v>
          </cell>
          <cell r="Z1076" t="str">
            <v>DLO</v>
          </cell>
          <cell r="AB1076" t="str">
            <v>ICB</v>
          </cell>
          <cell r="AC1076" t="str">
            <v>ICB</v>
          </cell>
          <cell r="AE1076" t="str">
            <v>211</v>
          </cell>
          <cell r="AG1076" t="str">
            <v>0000093522</v>
          </cell>
        </row>
        <row r="1077">
          <cell r="A1077" t="str">
            <v>00652130</v>
          </cell>
          <cell r="B1077" t="str">
            <v>9554261000</v>
          </cell>
          <cell r="C1077" t="str">
            <v>ICB7TARGET0000002613</v>
          </cell>
          <cell r="D1077">
            <v>2014</v>
          </cell>
          <cell r="E1077">
            <v>12</v>
          </cell>
          <cell r="F1077" t="str">
            <v>2014-12-31</v>
          </cell>
          <cell r="G1077" t="str">
            <v>PRJ</v>
          </cell>
          <cell r="H1077" t="str">
            <v>211</v>
          </cell>
          <cell r="I1077" t="str">
            <v>211</v>
          </cell>
          <cell r="K1077" t="str">
            <v>000022741</v>
          </cell>
          <cell r="L1077" t="str">
            <v>4261000</v>
          </cell>
          <cell r="M1077" t="str">
            <v>1113</v>
          </cell>
          <cell r="N1077" t="str">
            <v>99920</v>
          </cell>
          <cell r="O1077" t="str">
            <v>11404</v>
          </cell>
          <cell r="P1077" t="str">
            <v>294</v>
          </cell>
          <cell r="Q1077" t="str">
            <v>955</v>
          </cell>
          <cell r="R1077" t="str">
            <v>INTERCO BILL RESCAT_BENLOC</v>
          </cell>
          <cell r="S1077" t="str">
            <v>PRA</v>
          </cell>
          <cell r="U1077" t="str">
            <v>2014-12-31</v>
          </cell>
          <cell r="V1077">
            <v>5049.62</v>
          </cell>
          <cell r="W1077" t="str">
            <v>G0001113</v>
          </cell>
          <cell r="Y1077" t="str">
            <v>LEGAL</v>
          </cell>
          <cell r="Z1077" t="str">
            <v>DLO</v>
          </cell>
          <cell r="AB1077" t="str">
            <v>ICB</v>
          </cell>
          <cell r="AC1077" t="str">
            <v>ICB</v>
          </cell>
          <cell r="AE1077" t="str">
            <v>211</v>
          </cell>
          <cell r="AG1077" t="str">
            <v>0000093537</v>
          </cell>
        </row>
        <row r="1078">
          <cell r="A1078" t="str">
            <v>00652129</v>
          </cell>
          <cell r="B1078" t="str">
            <v>9554261000</v>
          </cell>
          <cell r="C1078" t="str">
            <v>ICB7TARGET0000002614</v>
          </cell>
          <cell r="D1078">
            <v>2014</v>
          </cell>
          <cell r="E1078">
            <v>12</v>
          </cell>
          <cell r="F1078" t="str">
            <v>2014-12-31</v>
          </cell>
          <cell r="G1078" t="str">
            <v>PRJ</v>
          </cell>
          <cell r="H1078" t="str">
            <v>211</v>
          </cell>
          <cell r="I1078" t="str">
            <v>211</v>
          </cell>
          <cell r="K1078" t="str">
            <v>000022741</v>
          </cell>
          <cell r="L1078" t="str">
            <v>4261000</v>
          </cell>
          <cell r="M1078" t="str">
            <v>1113</v>
          </cell>
          <cell r="N1078" t="str">
            <v>99920</v>
          </cell>
          <cell r="O1078" t="str">
            <v>11404</v>
          </cell>
          <cell r="P1078" t="str">
            <v>294</v>
          </cell>
          <cell r="Q1078" t="str">
            <v>955</v>
          </cell>
          <cell r="R1078" t="str">
            <v>INTERCO BILL RESCAT_BENLOC</v>
          </cell>
          <cell r="S1078" t="str">
            <v>PRA</v>
          </cell>
          <cell r="U1078" t="str">
            <v>2014-12-31</v>
          </cell>
          <cell r="V1078">
            <v>4736.38</v>
          </cell>
          <cell r="W1078" t="str">
            <v>G0001113</v>
          </cell>
          <cell r="Y1078" t="str">
            <v>LEGAL</v>
          </cell>
          <cell r="Z1078" t="str">
            <v>DLO</v>
          </cell>
          <cell r="AB1078" t="str">
            <v>ICB</v>
          </cell>
          <cell r="AC1078" t="str">
            <v>ICB</v>
          </cell>
          <cell r="AE1078" t="str">
            <v>211</v>
          </cell>
          <cell r="AG1078" t="str">
            <v>0000093544</v>
          </cell>
        </row>
        <row r="1079">
          <cell r="A1079" t="str">
            <v>00652651</v>
          </cell>
          <cell r="B1079" t="str">
            <v>9554261000</v>
          </cell>
          <cell r="C1079" t="str">
            <v>ICB7TARGET0000002615</v>
          </cell>
          <cell r="D1079">
            <v>2014</v>
          </cell>
          <cell r="E1079">
            <v>12</v>
          </cell>
          <cell r="F1079" t="str">
            <v>2014-12-31</v>
          </cell>
          <cell r="G1079" t="str">
            <v>PRJ</v>
          </cell>
          <cell r="H1079" t="str">
            <v>211</v>
          </cell>
          <cell r="I1079" t="str">
            <v>211</v>
          </cell>
          <cell r="K1079" t="str">
            <v>000022741</v>
          </cell>
          <cell r="L1079" t="str">
            <v>4261000</v>
          </cell>
          <cell r="M1079" t="str">
            <v>1113</v>
          </cell>
          <cell r="N1079" t="str">
            <v>99920</v>
          </cell>
          <cell r="O1079" t="str">
            <v>11404</v>
          </cell>
          <cell r="P1079" t="str">
            <v>294</v>
          </cell>
          <cell r="Q1079" t="str">
            <v>955</v>
          </cell>
          <cell r="R1079" t="str">
            <v>INTERCO BILL RESCAT_BENLOC</v>
          </cell>
          <cell r="S1079" t="str">
            <v>PRA</v>
          </cell>
          <cell r="U1079" t="str">
            <v>2014-12-31</v>
          </cell>
          <cell r="V1079">
            <v>2318.9299999999998</v>
          </cell>
          <cell r="W1079" t="str">
            <v>G0001113</v>
          </cell>
          <cell r="Y1079" t="str">
            <v>LEGAL</v>
          </cell>
          <cell r="Z1079" t="str">
            <v>DLO</v>
          </cell>
          <cell r="AB1079" t="str">
            <v>ICB</v>
          </cell>
          <cell r="AC1079" t="str">
            <v>ICB</v>
          </cell>
          <cell r="AE1079" t="str">
            <v>211</v>
          </cell>
          <cell r="AG1079" t="str">
            <v>0000093555</v>
          </cell>
        </row>
        <row r="1080">
          <cell r="A1080" t="str">
            <v>00652128</v>
          </cell>
          <cell r="B1080" t="str">
            <v>9554261000</v>
          </cell>
          <cell r="C1080" t="str">
            <v>ICB7TARGET0000002616</v>
          </cell>
          <cell r="D1080">
            <v>2014</v>
          </cell>
          <cell r="E1080">
            <v>12</v>
          </cell>
          <cell r="F1080" t="str">
            <v>2014-12-31</v>
          </cell>
          <cell r="G1080" t="str">
            <v>PRJ</v>
          </cell>
          <cell r="H1080" t="str">
            <v>211</v>
          </cell>
          <cell r="I1080" t="str">
            <v>211</v>
          </cell>
          <cell r="K1080" t="str">
            <v>000022741</v>
          </cell>
          <cell r="L1080" t="str">
            <v>4261000</v>
          </cell>
          <cell r="M1080" t="str">
            <v>1113</v>
          </cell>
          <cell r="N1080" t="str">
            <v>99920</v>
          </cell>
          <cell r="O1080" t="str">
            <v>11404</v>
          </cell>
          <cell r="P1080" t="str">
            <v>294</v>
          </cell>
          <cell r="Q1080" t="str">
            <v>955</v>
          </cell>
          <cell r="R1080" t="str">
            <v>INTERCO BILL RESCAT_BENLOC</v>
          </cell>
          <cell r="S1080" t="str">
            <v>PRA</v>
          </cell>
          <cell r="U1080" t="str">
            <v>2014-12-31</v>
          </cell>
          <cell r="V1080">
            <v>2526.0700000000002</v>
          </cell>
          <cell r="W1080" t="str">
            <v>G0001113</v>
          </cell>
          <cell r="Y1080" t="str">
            <v>LEGAL</v>
          </cell>
          <cell r="Z1080" t="str">
            <v>DLO</v>
          </cell>
          <cell r="AB1080" t="str">
            <v>ICB</v>
          </cell>
          <cell r="AC1080" t="str">
            <v>ICB</v>
          </cell>
          <cell r="AE1080" t="str">
            <v>211</v>
          </cell>
          <cell r="AG1080" t="str">
            <v>0000093563</v>
          </cell>
        </row>
        <row r="1081">
          <cell r="A1081" t="str">
            <v>00652022</v>
          </cell>
          <cell r="B1081" t="str">
            <v>9554261000</v>
          </cell>
          <cell r="C1081" t="str">
            <v>ICB7TARGET0000002617</v>
          </cell>
          <cell r="D1081">
            <v>2014</v>
          </cell>
          <cell r="E1081">
            <v>12</v>
          </cell>
          <cell r="F1081" t="str">
            <v>2014-12-31</v>
          </cell>
          <cell r="G1081" t="str">
            <v>PRJ</v>
          </cell>
          <cell r="H1081" t="str">
            <v>211</v>
          </cell>
          <cell r="I1081" t="str">
            <v>211</v>
          </cell>
          <cell r="K1081" t="str">
            <v>000022741</v>
          </cell>
          <cell r="L1081" t="str">
            <v>4261000</v>
          </cell>
          <cell r="M1081" t="str">
            <v>1113</v>
          </cell>
          <cell r="N1081" t="str">
            <v>99920</v>
          </cell>
          <cell r="O1081" t="str">
            <v>12494</v>
          </cell>
          <cell r="P1081" t="str">
            <v>294</v>
          </cell>
          <cell r="Q1081" t="str">
            <v>955</v>
          </cell>
          <cell r="R1081" t="str">
            <v>INTERCO BILL RESCAT_BENLOC</v>
          </cell>
          <cell r="S1081" t="str">
            <v>PRA</v>
          </cell>
          <cell r="U1081" t="str">
            <v>2014-12-31</v>
          </cell>
          <cell r="V1081">
            <v>315.76</v>
          </cell>
          <cell r="W1081" t="str">
            <v>G0001113</v>
          </cell>
          <cell r="Y1081" t="str">
            <v>LEGAL</v>
          </cell>
          <cell r="Z1081" t="str">
            <v>DLO</v>
          </cell>
          <cell r="AB1081" t="str">
            <v>ICB</v>
          </cell>
          <cell r="AC1081" t="str">
            <v>ICB</v>
          </cell>
          <cell r="AE1081" t="str">
            <v>211</v>
          </cell>
          <cell r="AG1081" t="str">
            <v>0000101827</v>
          </cell>
        </row>
        <row r="1082">
          <cell r="A1082" t="str">
            <v>00652650</v>
          </cell>
          <cell r="B1082" t="str">
            <v>9554261000</v>
          </cell>
          <cell r="C1082" t="str">
            <v>ICB7TARGET0000002618</v>
          </cell>
          <cell r="D1082">
            <v>2014</v>
          </cell>
          <cell r="E1082">
            <v>12</v>
          </cell>
          <cell r="F1082" t="str">
            <v>2014-12-31</v>
          </cell>
          <cell r="G1082" t="str">
            <v>PRJ</v>
          </cell>
          <cell r="H1082" t="str">
            <v>211</v>
          </cell>
          <cell r="I1082" t="str">
            <v>211</v>
          </cell>
          <cell r="K1082" t="str">
            <v>000022741</v>
          </cell>
          <cell r="L1082" t="str">
            <v>4261000</v>
          </cell>
          <cell r="M1082" t="str">
            <v>1113</v>
          </cell>
          <cell r="N1082" t="str">
            <v>99920</v>
          </cell>
          <cell r="O1082" t="str">
            <v>11404</v>
          </cell>
          <cell r="P1082" t="str">
            <v>294</v>
          </cell>
          <cell r="Q1082" t="str">
            <v>955</v>
          </cell>
          <cell r="R1082" t="str">
            <v>INTERCO BILL RESCAT_BENLOC</v>
          </cell>
          <cell r="S1082" t="str">
            <v>PRA</v>
          </cell>
          <cell r="U1082" t="str">
            <v>2014-12-31</v>
          </cell>
          <cell r="V1082">
            <v>1607.21</v>
          </cell>
          <cell r="W1082" t="str">
            <v>G0001113</v>
          </cell>
          <cell r="Y1082" t="str">
            <v>LEGAL</v>
          </cell>
          <cell r="Z1082" t="str">
            <v>DLO</v>
          </cell>
          <cell r="AB1082" t="str">
            <v>ICB</v>
          </cell>
          <cell r="AC1082" t="str">
            <v>ICB</v>
          </cell>
          <cell r="AE1082" t="str">
            <v>211</v>
          </cell>
          <cell r="AG1082" t="str">
            <v>0000101832</v>
          </cell>
        </row>
        <row r="1083">
          <cell r="A1083" t="str">
            <v>00652653</v>
          </cell>
          <cell r="B1083" t="str">
            <v>9554261000</v>
          </cell>
          <cell r="C1083" t="str">
            <v>ICB7TARGET0000002619</v>
          </cell>
          <cell r="D1083">
            <v>2014</v>
          </cell>
          <cell r="E1083">
            <v>12</v>
          </cell>
          <cell r="F1083" t="str">
            <v>2014-12-31</v>
          </cell>
          <cell r="G1083" t="str">
            <v>PRJ</v>
          </cell>
          <cell r="H1083" t="str">
            <v>211</v>
          </cell>
          <cell r="I1083" t="str">
            <v>211</v>
          </cell>
          <cell r="K1083" t="str">
            <v>000022741</v>
          </cell>
          <cell r="L1083" t="str">
            <v>4261000</v>
          </cell>
          <cell r="M1083" t="str">
            <v>1113</v>
          </cell>
          <cell r="N1083" t="str">
            <v>99920</v>
          </cell>
          <cell r="O1083" t="str">
            <v>11404</v>
          </cell>
          <cell r="P1083" t="str">
            <v>294</v>
          </cell>
          <cell r="Q1083" t="str">
            <v>955</v>
          </cell>
          <cell r="R1083" t="str">
            <v>INTERCO BILL RESCAT_BENLOC</v>
          </cell>
          <cell r="S1083" t="str">
            <v>PRA</v>
          </cell>
          <cell r="U1083" t="str">
            <v>2014-12-31</v>
          </cell>
          <cell r="V1083">
            <v>15787.95</v>
          </cell>
          <cell r="W1083" t="str">
            <v>G0001113</v>
          </cell>
          <cell r="Y1083" t="str">
            <v>LEGAL</v>
          </cell>
          <cell r="Z1083" t="str">
            <v>DLO</v>
          </cell>
          <cell r="AB1083" t="str">
            <v>ICB</v>
          </cell>
          <cell r="AC1083" t="str">
            <v>ICB</v>
          </cell>
          <cell r="AE1083" t="str">
            <v>211</v>
          </cell>
          <cell r="AG1083" t="str">
            <v>0000124371</v>
          </cell>
        </row>
        <row r="1084">
          <cell r="A1084" t="str">
            <v>00651875</v>
          </cell>
          <cell r="B1084" t="str">
            <v>9554261000</v>
          </cell>
          <cell r="C1084" t="str">
            <v>ICB7TARGET0000002620</v>
          </cell>
          <cell r="D1084">
            <v>2014</v>
          </cell>
          <cell r="E1084">
            <v>12</v>
          </cell>
          <cell r="F1084" t="str">
            <v>2014-12-31</v>
          </cell>
          <cell r="G1084" t="str">
            <v>PRJ</v>
          </cell>
          <cell r="H1084" t="str">
            <v>211</v>
          </cell>
          <cell r="I1084" t="str">
            <v>211</v>
          </cell>
          <cell r="K1084" t="str">
            <v>000022741</v>
          </cell>
          <cell r="L1084" t="str">
            <v>4261000</v>
          </cell>
          <cell r="M1084" t="str">
            <v>1113</v>
          </cell>
          <cell r="N1084" t="str">
            <v>99920</v>
          </cell>
          <cell r="O1084" t="str">
            <v>11404</v>
          </cell>
          <cell r="P1084" t="str">
            <v>294</v>
          </cell>
          <cell r="Q1084" t="str">
            <v>955</v>
          </cell>
          <cell r="R1084" t="str">
            <v>INTERCO BILL RESCAT_BENLOC</v>
          </cell>
          <cell r="S1084" t="str">
            <v>PRA</v>
          </cell>
          <cell r="U1084" t="str">
            <v>2014-12-31</v>
          </cell>
          <cell r="V1084">
            <v>6315.18</v>
          </cell>
          <cell r="W1084" t="str">
            <v>G0001113</v>
          </cell>
          <cell r="Y1084" t="str">
            <v>LEGAL</v>
          </cell>
          <cell r="Z1084" t="str">
            <v>DLO</v>
          </cell>
          <cell r="AB1084" t="str">
            <v>ICB</v>
          </cell>
          <cell r="AC1084" t="str">
            <v>ICB</v>
          </cell>
          <cell r="AE1084" t="str">
            <v>211</v>
          </cell>
          <cell r="AG1084" t="str">
            <v>0000160470</v>
          </cell>
        </row>
        <row r="1085">
          <cell r="A1085" t="str">
            <v>00654160</v>
          </cell>
          <cell r="B1085" t="str">
            <v>9554261000</v>
          </cell>
          <cell r="C1085" t="str">
            <v>ICB7TARGET0000002621</v>
          </cell>
          <cell r="D1085">
            <v>2014</v>
          </cell>
          <cell r="E1085">
            <v>12</v>
          </cell>
          <cell r="F1085" t="str">
            <v>2014-12-31</v>
          </cell>
          <cell r="G1085" t="str">
            <v>PRJ</v>
          </cell>
          <cell r="H1085" t="str">
            <v>211</v>
          </cell>
          <cell r="I1085" t="str">
            <v>211</v>
          </cell>
          <cell r="K1085" t="str">
            <v>000022743</v>
          </cell>
          <cell r="L1085" t="str">
            <v>4261000</v>
          </cell>
          <cell r="M1085" t="str">
            <v>1113</v>
          </cell>
          <cell r="N1085" t="str">
            <v>99920</v>
          </cell>
          <cell r="O1085" t="str">
            <v>12494</v>
          </cell>
          <cell r="P1085" t="str">
            <v>294</v>
          </cell>
          <cell r="Q1085" t="str">
            <v>955</v>
          </cell>
          <cell r="R1085" t="str">
            <v>INTERCO BILL RESCAT_BENLOC</v>
          </cell>
          <cell r="S1085" t="str">
            <v>PRA</v>
          </cell>
          <cell r="U1085" t="str">
            <v>2014-12-31</v>
          </cell>
          <cell r="V1085">
            <v>157.88</v>
          </cell>
          <cell r="W1085" t="str">
            <v>G0001113</v>
          </cell>
          <cell r="Y1085" t="str">
            <v>LEGAL</v>
          </cell>
          <cell r="Z1085" t="str">
            <v>DLO</v>
          </cell>
          <cell r="AB1085" t="str">
            <v>ICB</v>
          </cell>
          <cell r="AC1085" t="str">
            <v>ICB</v>
          </cell>
          <cell r="AE1085" t="str">
            <v>211</v>
          </cell>
          <cell r="AG1085" t="str">
            <v>0000101435</v>
          </cell>
        </row>
        <row r="1086">
          <cell r="A1086" t="str">
            <v>00649474</v>
          </cell>
          <cell r="B1086" t="str">
            <v>9554261000</v>
          </cell>
          <cell r="C1086" t="str">
            <v>ICB7TARGET0000002622</v>
          </cell>
          <cell r="D1086">
            <v>2014</v>
          </cell>
          <cell r="E1086">
            <v>12</v>
          </cell>
          <cell r="F1086" t="str">
            <v>2014-12-31</v>
          </cell>
          <cell r="G1086" t="str">
            <v>PRJ</v>
          </cell>
          <cell r="H1086" t="str">
            <v>211</v>
          </cell>
          <cell r="I1086" t="str">
            <v>211</v>
          </cell>
          <cell r="K1086" t="str">
            <v>000022743</v>
          </cell>
          <cell r="L1086" t="str">
            <v>4261000</v>
          </cell>
          <cell r="M1086" t="str">
            <v>1113</v>
          </cell>
          <cell r="N1086" t="str">
            <v>99920</v>
          </cell>
          <cell r="O1086" t="str">
            <v>12494</v>
          </cell>
          <cell r="P1086" t="str">
            <v>294</v>
          </cell>
          <cell r="Q1086" t="str">
            <v>955</v>
          </cell>
          <cell r="R1086" t="str">
            <v>INTERCO BILL RESCAT_BENLOC</v>
          </cell>
          <cell r="S1086" t="str">
            <v>PRA</v>
          </cell>
          <cell r="U1086" t="str">
            <v>2014-12-31</v>
          </cell>
          <cell r="V1086">
            <v>378.91</v>
          </cell>
          <cell r="W1086" t="str">
            <v>G0001113</v>
          </cell>
          <cell r="Y1086" t="str">
            <v>LEGAL</v>
          </cell>
          <cell r="Z1086" t="str">
            <v>DLO</v>
          </cell>
          <cell r="AB1086" t="str">
            <v>ICB</v>
          </cell>
          <cell r="AC1086" t="str">
            <v>ICB</v>
          </cell>
          <cell r="AE1086" t="str">
            <v>211</v>
          </cell>
          <cell r="AG1086" t="str">
            <v>0000120050</v>
          </cell>
        </row>
        <row r="1087">
          <cell r="A1087" t="str">
            <v>00652126</v>
          </cell>
          <cell r="B1087" t="str">
            <v>9554261000</v>
          </cell>
          <cell r="C1087" t="str">
            <v>ICB7TARGET0000002623</v>
          </cell>
          <cell r="D1087">
            <v>2014</v>
          </cell>
          <cell r="E1087">
            <v>12</v>
          </cell>
          <cell r="F1087" t="str">
            <v>2014-12-31</v>
          </cell>
          <cell r="G1087" t="str">
            <v>PRJ</v>
          </cell>
          <cell r="H1087" t="str">
            <v>211</v>
          </cell>
          <cell r="I1087" t="str">
            <v>211</v>
          </cell>
          <cell r="K1087" t="str">
            <v>000022743</v>
          </cell>
          <cell r="L1087" t="str">
            <v>4261000</v>
          </cell>
          <cell r="M1087" t="str">
            <v>1113</v>
          </cell>
          <cell r="N1087" t="str">
            <v>99920</v>
          </cell>
          <cell r="O1087" t="str">
            <v>12494</v>
          </cell>
          <cell r="P1087" t="str">
            <v>294</v>
          </cell>
          <cell r="Q1087" t="str">
            <v>955</v>
          </cell>
          <cell r="R1087" t="str">
            <v>INTERCO BILL RESCAT_BENLOC</v>
          </cell>
          <cell r="S1087" t="str">
            <v>PRA</v>
          </cell>
          <cell r="U1087" t="str">
            <v>2014-12-31</v>
          </cell>
          <cell r="V1087">
            <v>631.52</v>
          </cell>
          <cell r="W1087" t="str">
            <v>G0001113</v>
          </cell>
          <cell r="Y1087" t="str">
            <v>LEGAL</v>
          </cell>
          <cell r="Z1087" t="str">
            <v>DLO</v>
          </cell>
          <cell r="AB1087" t="str">
            <v>ICB</v>
          </cell>
          <cell r="AC1087" t="str">
            <v>ICB</v>
          </cell>
          <cell r="AE1087" t="str">
            <v>211</v>
          </cell>
          <cell r="AG1087" t="str">
            <v>0000120050</v>
          </cell>
        </row>
        <row r="1088">
          <cell r="A1088" t="str">
            <v>00654161</v>
          </cell>
          <cell r="B1088" t="str">
            <v>9554261000</v>
          </cell>
          <cell r="C1088" t="str">
            <v>ICB7TARGET0000002624</v>
          </cell>
          <cell r="D1088">
            <v>2014</v>
          </cell>
          <cell r="E1088">
            <v>12</v>
          </cell>
          <cell r="F1088" t="str">
            <v>2014-12-31</v>
          </cell>
          <cell r="G1088" t="str">
            <v>PRJ</v>
          </cell>
          <cell r="H1088" t="str">
            <v>211</v>
          </cell>
          <cell r="I1088" t="str">
            <v>211</v>
          </cell>
          <cell r="K1088" t="str">
            <v>000022743</v>
          </cell>
          <cell r="L1088" t="str">
            <v>4261000</v>
          </cell>
          <cell r="M1088" t="str">
            <v>1113</v>
          </cell>
          <cell r="N1088" t="str">
            <v>99920</v>
          </cell>
          <cell r="O1088" t="str">
            <v>12494</v>
          </cell>
          <cell r="P1088" t="str">
            <v>294</v>
          </cell>
          <cell r="Q1088" t="str">
            <v>955</v>
          </cell>
          <cell r="R1088" t="str">
            <v>INTERCO BILL RESCAT_BENLOC</v>
          </cell>
          <cell r="S1088" t="str">
            <v>PRA</v>
          </cell>
          <cell r="U1088" t="str">
            <v>2014-12-31</v>
          </cell>
          <cell r="V1088">
            <v>631.52</v>
          </cell>
          <cell r="W1088" t="str">
            <v>G0001113</v>
          </cell>
          <cell r="Y1088" t="str">
            <v>LEGAL</v>
          </cell>
          <cell r="Z1088" t="str">
            <v>DLO</v>
          </cell>
          <cell r="AB1088" t="str">
            <v>ICB</v>
          </cell>
          <cell r="AC1088" t="str">
            <v>ICB</v>
          </cell>
          <cell r="AE1088" t="str">
            <v>211</v>
          </cell>
          <cell r="AG1088" t="str">
            <v>0000120050</v>
          </cell>
        </row>
        <row r="1089">
          <cell r="A1089" t="str">
            <v>00649473</v>
          </cell>
          <cell r="B1089" t="str">
            <v>9554261000</v>
          </cell>
          <cell r="C1089" t="str">
            <v>ICB7TARGET0000002625</v>
          </cell>
          <cell r="D1089">
            <v>2014</v>
          </cell>
          <cell r="E1089">
            <v>12</v>
          </cell>
          <cell r="F1089" t="str">
            <v>2014-12-31</v>
          </cell>
          <cell r="G1089" t="str">
            <v>PRJ</v>
          </cell>
          <cell r="H1089" t="str">
            <v>211</v>
          </cell>
          <cell r="I1089" t="str">
            <v>211</v>
          </cell>
          <cell r="K1089" t="str">
            <v>000022743</v>
          </cell>
          <cell r="L1089" t="str">
            <v>4261000</v>
          </cell>
          <cell r="M1089" t="str">
            <v>1113</v>
          </cell>
          <cell r="N1089" t="str">
            <v>99920</v>
          </cell>
          <cell r="O1089" t="str">
            <v>12494</v>
          </cell>
          <cell r="P1089" t="str">
            <v>294</v>
          </cell>
          <cell r="Q1089" t="str">
            <v>955</v>
          </cell>
          <cell r="R1089" t="str">
            <v>INTERCO BILL RESCAT_BENLOC</v>
          </cell>
          <cell r="S1089" t="str">
            <v>PRA</v>
          </cell>
          <cell r="U1089" t="str">
            <v>2014-12-31</v>
          </cell>
          <cell r="V1089">
            <v>372.6</v>
          </cell>
          <cell r="W1089" t="str">
            <v>G0001113</v>
          </cell>
          <cell r="Y1089" t="str">
            <v>LEGAL</v>
          </cell>
          <cell r="Z1089" t="str">
            <v>DLO</v>
          </cell>
          <cell r="AB1089" t="str">
            <v>ICB</v>
          </cell>
          <cell r="AC1089" t="str">
            <v>ICB</v>
          </cell>
          <cell r="AE1089" t="str">
            <v>211</v>
          </cell>
          <cell r="AG1089" t="str">
            <v>0000254867</v>
          </cell>
        </row>
        <row r="1090">
          <cell r="A1090" t="str">
            <v>00654158</v>
          </cell>
          <cell r="B1090" t="str">
            <v>9554261000</v>
          </cell>
          <cell r="C1090" t="str">
            <v>ICB7TARGET0000002626</v>
          </cell>
          <cell r="D1090">
            <v>2014</v>
          </cell>
          <cell r="E1090">
            <v>12</v>
          </cell>
          <cell r="F1090" t="str">
            <v>2014-12-31</v>
          </cell>
          <cell r="G1090" t="str">
            <v>PRJ</v>
          </cell>
          <cell r="H1090" t="str">
            <v>211</v>
          </cell>
          <cell r="I1090" t="str">
            <v>211</v>
          </cell>
          <cell r="K1090" t="str">
            <v>000022743</v>
          </cell>
          <cell r="L1090" t="str">
            <v>4261000</v>
          </cell>
          <cell r="M1090" t="str">
            <v>1113</v>
          </cell>
          <cell r="N1090" t="str">
            <v>99920</v>
          </cell>
          <cell r="O1090" t="str">
            <v>12494</v>
          </cell>
          <cell r="P1090" t="str">
            <v>294</v>
          </cell>
          <cell r="Q1090" t="str">
            <v>955</v>
          </cell>
          <cell r="R1090" t="str">
            <v>INTERCO BILL RESCAT_BENLOC</v>
          </cell>
          <cell r="S1090" t="str">
            <v>PRA</v>
          </cell>
          <cell r="U1090" t="str">
            <v>2014-12-31</v>
          </cell>
          <cell r="V1090">
            <v>183.14</v>
          </cell>
          <cell r="W1090" t="str">
            <v>G0001113</v>
          </cell>
          <cell r="Y1090" t="str">
            <v>LEGAL</v>
          </cell>
          <cell r="Z1090" t="str">
            <v>DLO</v>
          </cell>
          <cell r="AB1090" t="str">
            <v>ICB</v>
          </cell>
          <cell r="AC1090" t="str">
            <v>ICB</v>
          </cell>
          <cell r="AE1090" t="str">
            <v>211</v>
          </cell>
          <cell r="AG1090" t="str">
            <v>0000254867</v>
          </cell>
        </row>
        <row r="1091">
          <cell r="A1091" t="str">
            <v>00654159</v>
          </cell>
          <cell r="B1091" t="str">
            <v>9554261000</v>
          </cell>
          <cell r="C1091" t="str">
            <v>ICB7TARGET0000002627</v>
          </cell>
          <cell r="D1091">
            <v>2014</v>
          </cell>
          <cell r="E1091">
            <v>12</v>
          </cell>
          <cell r="F1091" t="str">
            <v>2014-12-31</v>
          </cell>
          <cell r="G1091" t="str">
            <v>PRJ</v>
          </cell>
          <cell r="H1091" t="str">
            <v>211</v>
          </cell>
          <cell r="I1091" t="str">
            <v>211</v>
          </cell>
          <cell r="K1091" t="str">
            <v>000022743</v>
          </cell>
          <cell r="L1091" t="str">
            <v>4261000</v>
          </cell>
          <cell r="M1091" t="str">
            <v>1113</v>
          </cell>
          <cell r="N1091" t="str">
            <v>99920</v>
          </cell>
          <cell r="O1091" t="str">
            <v>12494</v>
          </cell>
          <cell r="P1091" t="str">
            <v>294</v>
          </cell>
          <cell r="Q1091" t="str">
            <v>955</v>
          </cell>
          <cell r="R1091" t="str">
            <v>INTERCO BILL RESCAT_BENLOC</v>
          </cell>
          <cell r="S1091" t="str">
            <v>PRA</v>
          </cell>
          <cell r="U1091" t="str">
            <v>2014-12-31</v>
          </cell>
          <cell r="V1091">
            <v>157.88</v>
          </cell>
          <cell r="W1091" t="str">
            <v>G0001113</v>
          </cell>
          <cell r="Y1091" t="str">
            <v>LEGAL</v>
          </cell>
          <cell r="Z1091" t="str">
            <v>DLO</v>
          </cell>
          <cell r="AB1091" t="str">
            <v>ICB</v>
          </cell>
          <cell r="AC1091" t="str">
            <v>ICB</v>
          </cell>
          <cell r="AE1091" t="str">
            <v>211</v>
          </cell>
          <cell r="AG1091" t="str">
            <v>0000254867</v>
          </cell>
        </row>
        <row r="1092">
          <cell r="A1092" t="str">
            <v>00644004</v>
          </cell>
          <cell r="B1092" t="str">
            <v>9554261000</v>
          </cell>
          <cell r="C1092" t="str">
            <v>ICB7TARGET0000004520</v>
          </cell>
          <cell r="D1092">
            <v>2014</v>
          </cell>
          <cell r="E1092">
            <v>10</v>
          </cell>
          <cell r="F1092" t="str">
            <v>2014-10-31</v>
          </cell>
          <cell r="G1092" t="str">
            <v>PRJ</v>
          </cell>
          <cell r="H1092" t="str">
            <v>211</v>
          </cell>
          <cell r="I1092" t="str">
            <v>211</v>
          </cell>
          <cell r="K1092" t="str">
            <v>000022743</v>
          </cell>
          <cell r="L1092" t="str">
            <v>4261000</v>
          </cell>
          <cell r="M1092" t="str">
            <v>1113</v>
          </cell>
          <cell r="N1092" t="str">
            <v>99920</v>
          </cell>
          <cell r="O1092" t="str">
            <v>12494</v>
          </cell>
          <cell r="P1092" t="str">
            <v>294</v>
          </cell>
          <cell r="Q1092" t="str">
            <v>955</v>
          </cell>
          <cell r="R1092" t="str">
            <v>INTERCO BILL RESCAT_BENLOC</v>
          </cell>
          <cell r="S1092" t="str">
            <v>PRA</v>
          </cell>
          <cell r="U1092" t="str">
            <v>2014-10-31</v>
          </cell>
          <cell r="V1092">
            <v>189.46</v>
          </cell>
          <cell r="W1092" t="str">
            <v>G0001113</v>
          </cell>
          <cell r="Y1092" t="str">
            <v>LEGAL</v>
          </cell>
          <cell r="Z1092" t="str">
            <v>DLO</v>
          </cell>
          <cell r="AB1092" t="str">
            <v>ICB</v>
          </cell>
          <cell r="AC1092" t="str">
            <v>ICB</v>
          </cell>
          <cell r="AE1092" t="str">
            <v>211</v>
          </cell>
          <cell r="AG1092" t="str">
            <v>0000110982</v>
          </cell>
        </row>
        <row r="1093">
          <cell r="A1093" t="str">
            <v>00642472</v>
          </cell>
          <cell r="B1093" t="str">
            <v>9554261000</v>
          </cell>
          <cell r="C1093" t="str">
            <v>ICB7TARGET0000004521</v>
          </cell>
          <cell r="D1093">
            <v>2014</v>
          </cell>
          <cell r="E1093">
            <v>10</v>
          </cell>
          <cell r="F1093" t="str">
            <v>2014-10-31</v>
          </cell>
          <cell r="G1093" t="str">
            <v>PRJ</v>
          </cell>
          <cell r="H1093" t="str">
            <v>211</v>
          </cell>
          <cell r="I1093" t="str">
            <v>211</v>
          </cell>
          <cell r="K1093" t="str">
            <v>000022743</v>
          </cell>
          <cell r="L1093" t="str">
            <v>4261000</v>
          </cell>
          <cell r="M1093" t="str">
            <v>1113</v>
          </cell>
          <cell r="N1093" t="str">
            <v>99920</v>
          </cell>
          <cell r="O1093" t="str">
            <v>12494</v>
          </cell>
          <cell r="P1093" t="str">
            <v>294</v>
          </cell>
          <cell r="Q1093" t="str">
            <v>955</v>
          </cell>
          <cell r="R1093" t="str">
            <v>INTERCO BILL RESCAT_BENLOC</v>
          </cell>
          <cell r="S1093" t="str">
            <v>PRA</v>
          </cell>
          <cell r="U1093" t="str">
            <v>2014-10-31</v>
          </cell>
          <cell r="V1093">
            <v>315.76</v>
          </cell>
          <cell r="W1093" t="str">
            <v>G0001113</v>
          </cell>
          <cell r="Y1093" t="str">
            <v>LEGAL</v>
          </cell>
          <cell r="Z1093" t="str">
            <v>DLO</v>
          </cell>
          <cell r="AB1093" t="str">
            <v>ICB</v>
          </cell>
          <cell r="AC1093" t="str">
            <v>ICB</v>
          </cell>
          <cell r="AE1093" t="str">
            <v>211</v>
          </cell>
          <cell r="AG1093" t="str">
            <v>0000254867</v>
          </cell>
        </row>
      </sheetData>
      <sheetData sheetId="17">
        <row r="1">
          <cell r="A1" t="str">
            <v>Voucher</v>
          </cell>
        </row>
        <row r="2">
          <cell r="B2" t="str">
            <v>9545600000</v>
          </cell>
          <cell r="C2" t="str">
            <v>ICB4OFFSET0000000311</v>
          </cell>
          <cell r="D2">
            <v>2015</v>
          </cell>
          <cell r="E2">
            <v>5</v>
          </cell>
          <cell r="F2" t="str">
            <v>2015-05-31</v>
          </cell>
          <cell r="G2" t="str">
            <v>PRJ</v>
          </cell>
          <cell r="H2" t="str">
            <v>169</v>
          </cell>
          <cell r="I2" t="str">
            <v>169</v>
          </cell>
          <cell r="K2" t="str">
            <v>000016124</v>
          </cell>
          <cell r="L2" t="str">
            <v>5600000</v>
          </cell>
          <cell r="M2" t="str">
            <v>1836</v>
          </cell>
          <cell r="N2" t="str">
            <v>99910</v>
          </cell>
          <cell r="P2" t="str">
            <v>180</v>
          </cell>
          <cell r="Q2" t="str">
            <v>954</v>
          </cell>
          <cell r="R2" t="str">
            <v>INTERCO BILL W/O</v>
          </cell>
          <cell r="S2" t="str">
            <v>PRA</v>
          </cell>
          <cell r="U2" t="str">
            <v>2015-05-31</v>
          </cell>
          <cell r="V2">
            <v>-107.17</v>
          </cell>
          <cell r="W2" t="str">
            <v>4169745801</v>
          </cell>
          <cell r="Y2" t="str">
            <v>TRANS</v>
          </cell>
          <cell r="AA2" t="str">
            <v>BAL</v>
          </cell>
          <cell r="AC2" t="str">
            <v>ICB</v>
          </cell>
          <cell r="AD2" t="str">
            <v>ICB</v>
          </cell>
        </row>
        <row r="3">
          <cell r="B3" t="str">
            <v>9545730000</v>
          </cell>
          <cell r="C3" t="str">
            <v>ICB4OFFSET0000003659</v>
          </cell>
          <cell r="D3">
            <v>2015</v>
          </cell>
          <cell r="E3">
            <v>6</v>
          </cell>
          <cell r="F3" t="str">
            <v>2015-06-30</v>
          </cell>
          <cell r="G3" t="str">
            <v>PRJ</v>
          </cell>
          <cell r="H3" t="str">
            <v>169</v>
          </cell>
          <cell r="I3" t="str">
            <v>169</v>
          </cell>
          <cell r="K3" t="str">
            <v>TRAINING1</v>
          </cell>
          <cell r="L3" t="str">
            <v>5730000</v>
          </cell>
          <cell r="M3" t="str">
            <v>1836</v>
          </cell>
          <cell r="N3" t="str">
            <v>99910</v>
          </cell>
          <cell r="P3" t="str">
            <v>317</v>
          </cell>
          <cell r="Q3" t="str">
            <v>954</v>
          </cell>
          <cell r="R3" t="str">
            <v>INTERCO BILL W/O</v>
          </cell>
          <cell r="S3" t="str">
            <v>PRA</v>
          </cell>
          <cell r="U3" t="str">
            <v>2015-06-30</v>
          </cell>
          <cell r="V3">
            <v>-30</v>
          </cell>
          <cell r="W3" t="str">
            <v>4217868301</v>
          </cell>
          <cell r="Y3" t="str">
            <v>DISTR</v>
          </cell>
          <cell r="AA3" t="str">
            <v>BAL</v>
          </cell>
          <cell r="AC3" t="str">
            <v>ICB</v>
          </cell>
          <cell r="AD3" t="str">
            <v>ICB</v>
          </cell>
        </row>
        <row r="4">
          <cell r="A4" t="str">
            <v>00122654</v>
          </cell>
          <cell r="B4" t="str">
            <v>9545600000</v>
          </cell>
          <cell r="C4" t="str">
            <v>ICB4TARGET0000001940</v>
          </cell>
          <cell r="D4">
            <v>2015</v>
          </cell>
          <cell r="E4">
            <v>5</v>
          </cell>
          <cell r="F4" t="str">
            <v>2015-05-31</v>
          </cell>
          <cell r="G4" t="str">
            <v>PRJ</v>
          </cell>
          <cell r="H4" t="str">
            <v>169</v>
          </cell>
          <cell r="I4" t="str">
            <v>169</v>
          </cell>
          <cell r="K4" t="str">
            <v>000016124</v>
          </cell>
          <cell r="L4" t="str">
            <v>5600000</v>
          </cell>
          <cell r="M4" t="str">
            <v>1836</v>
          </cell>
          <cell r="N4" t="str">
            <v>99920</v>
          </cell>
          <cell r="O4" t="str">
            <v>11995</v>
          </cell>
          <cell r="P4" t="str">
            <v>180</v>
          </cell>
          <cell r="Q4" t="str">
            <v>954</v>
          </cell>
          <cell r="R4" t="str">
            <v>INTERCO BILL W/O</v>
          </cell>
          <cell r="S4" t="str">
            <v>PRA</v>
          </cell>
          <cell r="U4" t="str">
            <v>2015-05-31</v>
          </cell>
          <cell r="V4">
            <v>84.76</v>
          </cell>
          <cell r="W4" t="str">
            <v>4169745801</v>
          </cell>
          <cell r="Y4" t="str">
            <v>TRANS</v>
          </cell>
          <cell r="AA4" t="str">
            <v>DLO</v>
          </cell>
          <cell r="AC4" t="str">
            <v>ICB</v>
          </cell>
          <cell r="AD4" t="str">
            <v>ICB</v>
          </cell>
          <cell r="AF4" t="str">
            <v>169</v>
          </cell>
          <cell r="AG4" t="str">
            <v>0000146747</v>
          </cell>
          <cell r="AR4" t="str">
            <v>954</v>
          </cell>
          <cell r="AS4" t="str">
            <v>0000146747</v>
          </cell>
          <cell r="AT4" t="str">
            <v>JP MORGAN CHASE CORPORATE CARD ACTIVITY</v>
          </cell>
          <cell r="AU4" t="str">
            <v>DO NOT TAKE OFF HOLD- INTERFACE PURPOSES</v>
          </cell>
        </row>
        <row r="5">
          <cell r="A5" t="str">
            <v>00123138</v>
          </cell>
          <cell r="B5" t="str">
            <v>9545730000</v>
          </cell>
          <cell r="C5" t="str">
            <v>ICB4TARGET0000017463</v>
          </cell>
          <cell r="D5">
            <v>2015</v>
          </cell>
          <cell r="E5">
            <v>6</v>
          </cell>
          <cell r="F5" t="str">
            <v>2015-06-30</v>
          </cell>
          <cell r="G5" t="str">
            <v>PRJ</v>
          </cell>
          <cell r="H5" t="str">
            <v>169</v>
          </cell>
          <cell r="I5" t="str">
            <v>169</v>
          </cell>
          <cell r="K5" t="str">
            <v>TRAINING1</v>
          </cell>
          <cell r="L5" t="str">
            <v>5730000</v>
          </cell>
          <cell r="M5" t="str">
            <v>1836</v>
          </cell>
          <cell r="N5" t="str">
            <v>99920</v>
          </cell>
          <cell r="O5" t="str">
            <v>13151</v>
          </cell>
          <cell r="P5" t="str">
            <v>317</v>
          </cell>
          <cell r="Q5" t="str">
            <v>954</v>
          </cell>
          <cell r="R5" t="str">
            <v>INTERCO BILL W/O</v>
          </cell>
          <cell r="S5" t="str">
            <v>PRA</v>
          </cell>
          <cell r="U5" t="str">
            <v>2015-06-30</v>
          </cell>
          <cell r="V5">
            <v>23.73</v>
          </cell>
          <cell r="W5" t="str">
            <v>4217868301</v>
          </cell>
          <cell r="Y5" t="str">
            <v>DISTR</v>
          </cell>
          <cell r="AA5" t="str">
            <v>DLO</v>
          </cell>
          <cell r="AC5" t="str">
            <v>ICB</v>
          </cell>
          <cell r="AD5" t="str">
            <v>ICB</v>
          </cell>
          <cell r="AF5" t="str">
            <v>169</v>
          </cell>
          <cell r="AG5" t="str">
            <v>0000093449</v>
          </cell>
          <cell r="AR5" t="str">
            <v>954</v>
          </cell>
          <cell r="AS5" t="str">
            <v>0000093449</v>
          </cell>
          <cell r="AT5" t="str">
            <v>SMITH, KENNETH E</v>
          </cell>
        </row>
        <row r="6">
          <cell r="A6" t="str">
            <v>00655205</v>
          </cell>
          <cell r="B6" t="str">
            <v>9545800000</v>
          </cell>
          <cell r="C6" t="str">
            <v>ICB1TARGET0000025436</v>
          </cell>
          <cell r="D6">
            <v>2014</v>
          </cell>
          <cell r="E6">
            <v>12</v>
          </cell>
          <cell r="F6" t="str">
            <v>2014-12-31</v>
          </cell>
          <cell r="G6" t="str">
            <v>PRJ</v>
          </cell>
          <cell r="H6" t="str">
            <v>119</v>
          </cell>
          <cell r="I6" t="str">
            <v>211</v>
          </cell>
          <cell r="K6" t="str">
            <v>EDN103183</v>
          </cell>
          <cell r="L6" t="str">
            <v>5800000</v>
          </cell>
          <cell r="M6" t="str">
            <v>119</v>
          </cell>
          <cell r="N6" t="str">
            <v>99920</v>
          </cell>
          <cell r="O6" t="str">
            <v>10827</v>
          </cell>
          <cell r="P6" t="str">
            <v>203</v>
          </cell>
          <cell r="Q6" t="str">
            <v>954</v>
          </cell>
          <cell r="R6" t="str">
            <v>INTERCO BILLS - 100%</v>
          </cell>
          <cell r="S6" t="str">
            <v>PRA</v>
          </cell>
          <cell r="U6" t="str">
            <v>2014-12-31</v>
          </cell>
          <cell r="V6">
            <v>70.599999999999994</v>
          </cell>
          <cell r="W6" t="str">
            <v>G0000119</v>
          </cell>
          <cell r="Y6" t="str">
            <v>DISTR</v>
          </cell>
          <cell r="AA6" t="str">
            <v>ICB1</v>
          </cell>
          <cell r="AC6" t="str">
            <v>ICB</v>
          </cell>
          <cell r="AD6" t="str">
            <v>ICB</v>
          </cell>
          <cell r="AF6" t="str">
            <v>211</v>
          </cell>
          <cell r="AG6" t="str">
            <v>0000146747</v>
          </cell>
          <cell r="AR6" t="str">
            <v>954</v>
          </cell>
          <cell r="AS6" t="str">
            <v>0000146747</v>
          </cell>
          <cell r="AT6" t="str">
            <v>JP MORGAN CHASE CORPORATE CARD ACTIVITY</v>
          </cell>
          <cell r="AU6" t="str">
            <v>DO NOT TAKE OFF HOLD- INTERFACE PURPOSES</v>
          </cell>
        </row>
        <row r="7">
          <cell r="A7" t="str">
            <v>00682159</v>
          </cell>
          <cell r="B7" t="str">
            <v>9564265004</v>
          </cell>
          <cell r="C7" t="str">
            <v>ICB4TARGET0000000148</v>
          </cell>
          <cell r="D7">
            <v>2015</v>
          </cell>
          <cell r="E7">
            <v>6</v>
          </cell>
          <cell r="F7" t="str">
            <v>2015-06-30</v>
          </cell>
          <cell r="G7" t="str">
            <v>PRJ</v>
          </cell>
          <cell r="H7" t="str">
            <v>119</v>
          </cell>
          <cell r="I7" t="str">
            <v>211</v>
          </cell>
          <cell r="K7" t="str">
            <v>000001121</v>
          </cell>
          <cell r="L7" t="str">
            <v>4265004</v>
          </cell>
          <cell r="M7" t="str">
            <v>1585</v>
          </cell>
          <cell r="N7" t="str">
            <v>99920</v>
          </cell>
          <cell r="O7" t="str">
            <v>11404</v>
          </cell>
          <cell r="P7" t="str">
            <v>292</v>
          </cell>
          <cell r="Q7" t="str">
            <v>956</v>
          </cell>
          <cell r="R7" t="str">
            <v>INTERCO BILL W/O</v>
          </cell>
          <cell r="S7" t="str">
            <v>PRA</v>
          </cell>
          <cell r="U7" t="str">
            <v>2015-06-30</v>
          </cell>
          <cell r="V7">
            <v>38.06</v>
          </cell>
          <cell r="W7" t="str">
            <v>UTXEMEM101</v>
          </cell>
          <cell r="Y7" t="str">
            <v>LEGAL</v>
          </cell>
          <cell r="AA7" t="str">
            <v>ICB3</v>
          </cell>
          <cell r="AC7" t="str">
            <v>ICB</v>
          </cell>
          <cell r="AD7" t="str">
            <v>ICB</v>
          </cell>
          <cell r="AF7" t="str">
            <v>211</v>
          </cell>
          <cell r="AG7" t="str">
            <v>0000096506</v>
          </cell>
          <cell r="AR7" t="str">
            <v>956</v>
          </cell>
          <cell r="AS7" t="str">
            <v>0000096506</v>
          </cell>
          <cell r="AT7" t="str">
            <v>AUSTIN CLUB</v>
          </cell>
        </row>
        <row r="8">
          <cell r="A8" t="str">
            <v>00682160</v>
          </cell>
          <cell r="B8" t="str">
            <v>9564265004</v>
          </cell>
          <cell r="C8" t="str">
            <v>ICB4TARGET0000000149</v>
          </cell>
          <cell r="D8">
            <v>2015</v>
          </cell>
          <cell r="E8">
            <v>6</v>
          </cell>
          <cell r="F8" t="str">
            <v>2015-06-30</v>
          </cell>
          <cell r="G8" t="str">
            <v>PRJ</v>
          </cell>
          <cell r="H8" t="str">
            <v>119</v>
          </cell>
          <cell r="I8" t="str">
            <v>211</v>
          </cell>
          <cell r="K8" t="str">
            <v>000001121</v>
          </cell>
          <cell r="L8" t="str">
            <v>4265004</v>
          </cell>
          <cell r="M8" t="str">
            <v>1585</v>
          </cell>
          <cell r="N8" t="str">
            <v>99920</v>
          </cell>
          <cell r="O8" t="str">
            <v>11404</v>
          </cell>
          <cell r="P8" t="str">
            <v>292</v>
          </cell>
          <cell r="Q8" t="str">
            <v>956</v>
          </cell>
          <cell r="R8" t="str">
            <v>INTERCO BILL W/O</v>
          </cell>
          <cell r="S8" t="str">
            <v>PRA</v>
          </cell>
          <cell r="U8" t="str">
            <v>2015-06-30</v>
          </cell>
          <cell r="V8">
            <v>10.62</v>
          </cell>
          <cell r="W8" t="str">
            <v>UTXEMEM101</v>
          </cell>
          <cell r="Y8" t="str">
            <v>LEGAL</v>
          </cell>
          <cell r="AA8" t="str">
            <v>ICB3</v>
          </cell>
          <cell r="AC8" t="str">
            <v>ICB</v>
          </cell>
          <cell r="AD8" t="str">
            <v>ICB</v>
          </cell>
          <cell r="AF8" t="str">
            <v>211</v>
          </cell>
          <cell r="AG8" t="str">
            <v>0000096506</v>
          </cell>
          <cell r="AR8" t="str">
            <v>956</v>
          </cell>
          <cell r="AS8" t="str">
            <v>0000096506</v>
          </cell>
          <cell r="AT8" t="str">
            <v>AUSTIN CLUB</v>
          </cell>
        </row>
        <row r="9">
          <cell r="A9" t="str">
            <v>00682181</v>
          </cell>
          <cell r="B9" t="str">
            <v>9564265004</v>
          </cell>
          <cell r="C9" t="str">
            <v>ICB4TARGET0000000150</v>
          </cell>
          <cell r="D9">
            <v>2015</v>
          </cell>
          <cell r="E9">
            <v>6</v>
          </cell>
          <cell r="F9" t="str">
            <v>2015-06-30</v>
          </cell>
          <cell r="G9" t="str">
            <v>PRJ</v>
          </cell>
          <cell r="H9" t="str">
            <v>119</v>
          </cell>
          <cell r="I9" t="str">
            <v>211</v>
          </cell>
          <cell r="K9" t="str">
            <v>000001121</v>
          </cell>
          <cell r="L9" t="str">
            <v>4265004</v>
          </cell>
          <cell r="M9" t="str">
            <v>1585</v>
          </cell>
          <cell r="N9" t="str">
            <v>99920</v>
          </cell>
          <cell r="O9" t="str">
            <v>11404</v>
          </cell>
          <cell r="P9" t="str">
            <v>292</v>
          </cell>
          <cell r="Q9" t="str">
            <v>956</v>
          </cell>
          <cell r="R9" t="str">
            <v>INTERCO BILL W/O</v>
          </cell>
          <cell r="S9" t="str">
            <v>PRA</v>
          </cell>
          <cell r="U9" t="str">
            <v>2015-06-30</v>
          </cell>
          <cell r="V9">
            <v>0.27</v>
          </cell>
          <cell r="W9" t="str">
            <v>UTXEMEM101</v>
          </cell>
          <cell r="Y9" t="str">
            <v>LEGAL</v>
          </cell>
          <cell r="AA9" t="str">
            <v>ICB3</v>
          </cell>
          <cell r="AC9" t="str">
            <v>ICB</v>
          </cell>
          <cell r="AD9" t="str">
            <v>ICB</v>
          </cell>
          <cell r="AF9" t="str">
            <v>211</v>
          </cell>
          <cell r="AG9" t="str">
            <v>0000096506</v>
          </cell>
          <cell r="AR9" t="str">
            <v>956</v>
          </cell>
          <cell r="AS9" t="str">
            <v>0000096506</v>
          </cell>
          <cell r="AT9" t="str">
            <v>AUSTIN CLUB</v>
          </cell>
        </row>
        <row r="10">
          <cell r="A10" t="str">
            <v>00682718</v>
          </cell>
          <cell r="B10" t="str">
            <v>9564265004</v>
          </cell>
          <cell r="C10" t="str">
            <v>ICB4TARGET0000000151</v>
          </cell>
          <cell r="D10">
            <v>2015</v>
          </cell>
          <cell r="E10">
            <v>6</v>
          </cell>
          <cell r="F10" t="str">
            <v>2015-06-30</v>
          </cell>
          <cell r="G10" t="str">
            <v>PRJ</v>
          </cell>
          <cell r="H10" t="str">
            <v>119</v>
          </cell>
          <cell r="I10" t="str">
            <v>211</v>
          </cell>
          <cell r="K10" t="str">
            <v>000001121</v>
          </cell>
          <cell r="L10" t="str">
            <v>4265004</v>
          </cell>
          <cell r="M10" t="str">
            <v>1585</v>
          </cell>
          <cell r="N10" t="str">
            <v>99920</v>
          </cell>
          <cell r="O10" t="str">
            <v>10381</v>
          </cell>
          <cell r="P10" t="str">
            <v>292</v>
          </cell>
          <cell r="Q10" t="str">
            <v>956</v>
          </cell>
          <cell r="R10" t="str">
            <v>INTERCO BILL W/O</v>
          </cell>
          <cell r="S10" t="str">
            <v>PRA</v>
          </cell>
          <cell r="U10" t="str">
            <v>2015-06-30</v>
          </cell>
          <cell r="V10">
            <v>0.28000000000000003</v>
          </cell>
          <cell r="W10" t="str">
            <v>UTXEMEM101</v>
          </cell>
          <cell r="Y10" t="str">
            <v>LEGAL</v>
          </cell>
          <cell r="AA10" t="str">
            <v>ICB3</v>
          </cell>
          <cell r="AC10" t="str">
            <v>ICB</v>
          </cell>
          <cell r="AD10" t="str">
            <v>ICB</v>
          </cell>
          <cell r="AF10" t="str">
            <v>211</v>
          </cell>
          <cell r="AG10" t="str">
            <v>0000096506</v>
          </cell>
          <cell r="AR10" t="str">
            <v>956</v>
          </cell>
          <cell r="AS10" t="str">
            <v>0000096506</v>
          </cell>
          <cell r="AT10" t="str">
            <v>AUSTIN CLUB</v>
          </cell>
        </row>
        <row r="11">
          <cell r="A11" t="str">
            <v>00683519</v>
          </cell>
          <cell r="B11" t="str">
            <v>9564265004</v>
          </cell>
          <cell r="C11" t="str">
            <v>ICB4TARGET0000000152</v>
          </cell>
          <cell r="D11">
            <v>2015</v>
          </cell>
          <cell r="E11">
            <v>6</v>
          </cell>
          <cell r="F11" t="str">
            <v>2015-06-30</v>
          </cell>
          <cell r="G11" t="str">
            <v>PRJ</v>
          </cell>
          <cell r="H11" t="str">
            <v>119</v>
          </cell>
          <cell r="I11" t="str">
            <v>211</v>
          </cell>
          <cell r="K11" t="str">
            <v>000001121</v>
          </cell>
          <cell r="L11" t="str">
            <v>4265004</v>
          </cell>
          <cell r="M11" t="str">
            <v>1585</v>
          </cell>
          <cell r="N11" t="str">
            <v>99920</v>
          </cell>
          <cell r="O11" t="str">
            <v>11404</v>
          </cell>
          <cell r="P11" t="str">
            <v>292</v>
          </cell>
          <cell r="Q11" t="str">
            <v>956</v>
          </cell>
          <cell r="R11" t="str">
            <v>INTERCO BILL W/O</v>
          </cell>
          <cell r="S11" t="str">
            <v>PRA</v>
          </cell>
          <cell r="U11" t="str">
            <v>2015-06-30</v>
          </cell>
          <cell r="V11">
            <v>43.19</v>
          </cell>
          <cell r="W11" t="str">
            <v>UTXEMEM101</v>
          </cell>
          <cell r="Y11" t="str">
            <v>LEGAL</v>
          </cell>
          <cell r="AA11" t="str">
            <v>ICB3</v>
          </cell>
          <cell r="AC11" t="str">
            <v>ICB</v>
          </cell>
          <cell r="AD11" t="str">
            <v>ICB</v>
          </cell>
          <cell r="AF11" t="str">
            <v>211</v>
          </cell>
          <cell r="AG11" t="str">
            <v>0000096506</v>
          </cell>
          <cell r="AR11" t="str">
            <v>956</v>
          </cell>
          <cell r="AS11" t="str">
            <v>0000096506</v>
          </cell>
          <cell r="AT11" t="str">
            <v>AUSTIN CLUB</v>
          </cell>
        </row>
        <row r="12">
          <cell r="A12" t="str">
            <v>00682590</v>
          </cell>
          <cell r="B12" t="str">
            <v>9564265004</v>
          </cell>
          <cell r="C12" t="str">
            <v>ICB4TARGET0000000153</v>
          </cell>
          <cell r="D12">
            <v>2015</v>
          </cell>
          <cell r="E12">
            <v>6</v>
          </cell>
          <cell r="F12" t="str">
            <v>2015-06-30</v>
          </cell>
          <cell r="G12" t="str">
            <v>PRJ</v>
          </cell>
          <cell r="H12" t="str">
            <v>119</v>
          </cell>
          <cell r="I12" t="str">
            <v>211</v>
          </cell>
          <cell r="K12" t="str">
            <v>000001121</v>
          </cell>
          <cell r="L12" t="str">
            <v>4265004</v>
          </cell>
          <cell r="M12" t="str">
            <v>1585</v>
          </cell>
          <cell r="N12" t="str">
            <v>99920</v>
          </cell>
          <cell r="O12" t="str">
            <v>13042</v>
          </cell>
          <cell r="P12" t="str">
            <v>292</v>
          </cell>
          <cell r="Q12" t="str">
            <v>956</v>
          </cell>
          <cell r="R12" t="str">
            <v>INTERCO BILL W/O</v>
          </cell>
          <cell r="S12" t="str">
            <v>PRA</v>
          </cell>
          <cell r="U12" t="str">
            <v>2015-06-30</v>
          </cell>
          <cell r="V12">
            <v>75.87</v>
          </cell>
          <cell r="W12" t="str">
            <v>UTXEMEM101</v>
          </cell>
          <cell r="Y12" t="str">
            <v>LEGAL</v>
          </cell>
          <cell r="AA12" t="str">
            <v>ICB3</v>
          </cell>
          <cell r="AC12" t="str">
            <v>ICB</v>
          </cell>
          <cell r="AD12" t="str">
            <v>ICB</v>
          </cell>
          <cell r="AF12" t="str">
            <v>211</v>
          </cell>
          <cell r="AG12" t="str">
            <v>0000146747</v>
          </cell>
          <cell r="AR12" t="str">
            <v>956</v>
          </cell>
          <cell r="AS12" t="str">
            <v>0000146747</v>
          </cell>
          <cell r="AT12" t="str">
            <v>JP MORGAN CHASE CORPORATE CARD ACTIVITY</v>
          </cell>
          <cell r="AU12" t="str">
            <v>DO NOT TAKE OFF HOLD- INTERFACE PURPOSES</v>
          </cell>
        </row>
        <row r="13">
          <cell r="A13" t="str">
            <v>00657812</v>
          </cell>
          <cell r="B13" t="str">
            <v>9534264000</v>
          </cell>
          <cell r="C13" t="str">
            <v>ICB4TARGET0000000154</v>
          </cell>
          <cell r="D13">
            <v>2015</v>
          </cell>
          <cell r="E13">
            <v>1</v>
          </cell>
          <cell r="F13" t="str">
            <v>2015-01-31</v>
          </cell>
          <cell r="G13" t="str">
            <v>PRJ</v>
          </cell>
          <cell r="H13" t="str">
            <v>119</v>
          </cell>
          <cell r="I13" t="str">
            <v>211</v>
          </cell>
          <cell r="K13" t="str">
            <v>000001121</v>
          </cell>
          <cell r="L13" t="str">
            <v>4264000</v>
          </cell>
          <cell r="M13" t="str">
            <v>1585</v>
          </cell>
          <cell r="N13" t="str">
            <v>99920</v>
          </cell>
          <cell r="O13" t="str">
            <v>11404</v>
          </cell>
          <cell r="P13" t="str">
            <v>289</v>
          </cell>
          <cell r="Q13" t="str">
            <v>953</v>
          </cell>
          <cell r="R13" t="str">
            <v>INTERCO BILL W/O</v>
          </cell>
          <cell r="S13" t="str">
            <v>PRA</v>
          </cell>
          <cell r="U13" t="str">
            <v>2015-01-31</v>
          </cell>
          <cell r="V13">
            <v>10137.49</v>
          </cell>
          <cell r="W13" t="str">
            <v>UTXEMEM101</v>
          </cell>
          <cell r="Y13" t="str">
            <v>LEGAL</v>
          </cell>
          <cell r="AA13" t="str">
            <v>ICB3</v>
          </cell>
          <cell r="AC13" t="str">
            <v>ICB</v>
          </cell>
          <cell r="AD13" t="str">
            <v>ICB</v>
          </cell>
          <cell r="AF13" t="str">
            <v>211</v>
          </cell>
          <cell r="AG13" t="str">
            <v>0000096469</v>
          </cell>
          <cell r="AR13" t="str">
            <v>953</v>
          </cell>
          <cell r="AS13" t="str">
            <v>0000096469</v>
          </cell>
          <cell r="AT13" t="str">
            <v>ASSOCIATION OF ELECTRIC</v>
          </cell>
          <cell r="AU13" t="str">
            <v>COMPANIES OF TEXAS INC</v>
          </cell>
        </row>
        <row r="14">
          <cell r="A14" t="str">
            <v>00660077</v>
          </cell>
          <cell r="B14" t="str">
            <v>9564265004</v>
          </cell>
          <cell r="C14" t="str">
            <v>ICB4TARGET0000000172</v>
          </cell>
          <cell r="D14">
            <v>2015</v>
          </cell>
          <cell r="E14">
            <v>1</v>
          </cell>
          <cell r="F14" t="str">
            <v>2015-01-31</v>
          </cell>
          <cell r="G14" t="str">
            <v>PRJ</v>
          </cell>
          <cell r="H14" t="str">
            <v>119</v>
          </cell>
          <cell r="I14" t="str">
            <v>211</v>
          </cell>
          <cell r="K14" t="str">
            <v>000001121</v>
          </cell>
          <cell r="L14" t="str">
            <v>4265004</v>
          </cell>
          <cell r="M14" t="str">
            <v>1585</v>
          </cell>
          <cell r="N14" t="str">
            <v>99920</v>
          </cell>
          <cell r="O14" t="str">
            <v>11404</v>
          </cell>
          <cell r="P14" t="str">
            <v>292</v>
          </cell>
          <cell r="Q14" t="str">
            <v>956</v>
          </cell>
          <cell r="R14" t="str">
            <v>INTERCO BILL W/O</v>
          </cell>
          <cell r="S14" t="str">
            <v>PRA</v>
          </cell>
          <cell r="U14" t="str">
            <v>2015-01-31</v>
          </cell>
          <cell r="V14">
            <v>40.729999999999997</v>
          </cell>
          <cell r="W14" t="str">
            <v>UTXEMEM101</v>
          </cell>
          <cell r="Y14" t="str">
            <v>LEGAL</v>
          </cell>
          <cell r="AA14" t="str">
            <v>ICB3</v>
          </cell>
          <cell r="AC14" t="str">
            <v>ICB</v>
          </cell>
          <cell r="AD14" t="str">
            <v>ICB</v>
          </cell>
          <cell r="AF14" t="str">
            <v>211</v>
          </cell>
          <cell r="AG14" t="str">
            <v>0000096506</v>
          </cell>
          <cell r="AR14" t="str">
            <v>956</v>
          </cell>
          <cell r="AS14" t="str">
            <v>0000096506</v>
          </cell>
          <cell r="AT14" t="str">
            <v>AUSTIN CLUB</v>
          </cell>
        </row>
        <row r="15">
          <cell r="A15" t="str">
            <v>00660078</v>
          </cell>
          <cell r="B15" t="str">
            <v>9564265004</v>
          </cell>
          <cell r="C15" t="str">
            <v>ICB4TARGET0000000173</v>
          </cell>
          <cell r="D15">
            <v>2015</v>
          </cell>
          <cell r="E15">
            <v>1</v>
          </cell>
          <cell r="F15" t="str">
            <v>2015-01-31</v>
          </cell>
          <cell r="G15" t="str">
            <v>PRJ</v>
          </cell>
          <cell r="H15" t="str">
            <v>119</v>
          </cell>
          <cell r="I15" t="str">
            <v>211</v>
          </cell>
          <cell r="K15" t="str">
            <v>000001121</v>
          </cell>
          <cell r="L15" t="str">
            <v>4265004</v>
          </cell>
          <cell r="M15" t="str">
            <v>1585</v>
          </cell>
          <cell r="N15" t="str">
            <v>99920</v>
          </cell>
          <cell r="O15" t="str">
            <v>11404</v>
          </cell>
          <cell r="P15" t="str">
            <v>292</v>
          </cell>
          <cell r="Q15" t="str">
            <v>956</v>
          </cell>
          <cell r="R15" t="str">
            <v>INTERCO BILL W/O</v>
          </cell>
          <cell r="S15" t="str">
            <v>PRA</v>
          </cell>
          <cell r="U15" t="str">
            <v>2015-01-31</v>
          </cell>
          <cell r="V15">
            <v>38.840000000000003</v>
          </cell>
          <cell r="W15" t="str">
            <v>UTXEMEM101</v>
          </cell>
          <cell r="Y15" t="str">
            <v>LEGAL</v>
          </cell>
          <cell r="AA15" t="str">
            <v>ICB3</v>
          </cell>
          <cell r="AC15" t="str">
            <v>ICB</v>
          </cell>
          <cell r="AD15" t="str">
            <v>ICB</v>
          </cell>
          <cell r="AF15" t="str">
            <v>211</v>
          </cell>
          <cell r="AG15" t="str">
            <v>0000096506</v>
          </cell>
          <cell r="AR15" t="str">
            <v>956</v>
          </cell>
          <cell r="AS15" t="str">
            <v>0000096506</v>
          </cell>
          <cell r="AT15" t="str">
            <v>AUSTIN CLUB</v>
          </cell>
        </row>
        <row r="16">
          <cell r="A16" t="str">
            <v>00644868</v>
          </cell>
          <cell r="B16" t="str">
            <v>9534264000</v>
          </cell>
          <cell r="C16" t="str">
            <v>ICB4TARGET0000000250</v>
          </cell>
          <cell r="D16">
            <v>2014</v>
          </cell>
          <cell r="E16">
            <v>11</v>
          </cell>
          <cell r="F16" t="str">
            <v>2014-11-30</v>
          </cell>
          <cell r="G16" t="str">
            <v>PRJ</v>
          </cell>
          <cell r="H16" t="str">
            <v>119</v>
          </cell>
          <cell r="I16" t="str">
            <v>211</v>
          </cell>
          <cell r="K16" t="str">
            <v>000001121</v>
          </cell>
          <cell r="L16" t="str">
            <v>4264000</v>
          </cell>
          <cell r="M16" t="str">
            <v>1585</v>
          </cell>
          <cell r="N16" t="str">
            <v>99920</v>
          </cell>
          <cell r="O16" t="str">
            <v>11404</v>
          </cell>
          <cell r="P16" t="str">
            <v>289</v>
          </cell>
          <cell r="Q16" t="str">
            <v>953</v>
          </cell>
          <cell r="R16" t="str">
            <v>INTERCO BILL W/O</v>
          </cell>
          <cell r="S16" t="str">
            <v>PRA</v>
          </cell>
          <cell r="U16" t="str">
            <v>2014-11-30</v>
          </cell>
          <cell r="V16">
            <v>10394.959999999999</v>
          </cell>
          <cell r="W16" t="str">
            <v>UTXEMEM101</v>
          </cell>
          <cell r="Y16" t="str">
            <v>LEGAL</v>
          </cell>
          <cell r="AA16" t="str">
            <v>ICB3</v>
          </cell>
          <cell r="AC16" t="str">
            <v>ICB</v>
          </cell>
          <cell r="AD16" t="str">
            <v>ICB</v>
          </cell>
          <cell r="AF16" t="str">
            <v>211</v>
          </cell>
          <cell r="AG16" t="str">
            <v>0000096469</v>
          </cell>
          <cell r="AR16" t="str">
            <v>953</v>
          </cell>
          <cell r="AS16" t="str">
            <v>0000096469</v>
          </cell>
          <cell r="AT16" t="str">
            <v>ASSOCIATION OF ELECTRIC</v>
          </cell>
          <cell r="AU16" t="str">
            <v>COMPANIES OF TEXAS INC</v>
          </cell>
        </row>
        <row r="17">
          <cell r="A17" t="str">
            <v>00644869</v>
          </cell>
          <cell r="B17" t="str">
            <v>9534264000</v>
          </cell>
          <cell r="C17" t="str">
            <v>ICB4TARGET0000000251</v>
          </cell>
          <cell r="D17">
            <v>2014</v>
          </cell>
          <cell r="E17">
            <v>11</v>
          </cell>
          <cell r="F17" t="str">
            <v>2014-11-30</v>
          </cell>
          <cell r="G17" t="str">
            <v>PRJ</v>
          </cell>
          <cell r="H17" t="str">
            <v>119</v>
          </cell>
          <cell r="I17" t="str">
            <v>211</v>
          </cell>
          <cell r="K17" t="str">
            <v>000001121</v>
          </cell>
          <cell r="L17" t="str">
            <v>4264000</v>
          </cell>
          <cell r="M17" t="str">
            <v>1585</v>
          </cell>
          <cell r="N17" t="str">
            <v>99920</v>
          </cell>
          <cell r="O17" t="str">
            <v>11404</v>
          </cell>
          <cell r="P17" t="str">
            <v>289</v>
          </cell>
          <cell r="Q17" t="str">
            <v>953</v>
          </cell>
          <cell r="R17" t="str">
            <v>INTERCO BILL W/O</v>
          </cell>
          <cell r="S17" t="str">
            <v>PRA</v>
          </cell>
          <cell r="U17" t="str">
            <v>2014-11-30</v>
          </cell>
          <cell r="V17">
            <v>10394.959999999999</v>
          </cell>
          <cell r="W17" t="str">
            <v>UTXEMEM101</v>
          </cell>
          <cell r="Y17" t="str">
            <v>LEGAL</v>
          </cell>
          <cell r="AA17" t="str">
            <v>ICB3</v>
          </cell>
          <cell r="AC17" t="str">
            <v>ICB</v>
          </cell>
          <cell r="AD17" t="str">
            <v>ICB</v>
          </cell>
          <cell r="AF17" t="str">
            <v>211</v>
          </cell>
          <cell r="AG17" t="str">
            <v>0000096469</v>
          </cell>
          <cell r="AR17" t="str">
            <v>953</v>
          </cell>
          <cell r="AS17" t="str">
            <v>0000096469</v>
          </cell>
          <cell r="AT17" t="str">
            <v>ASSOCIATION OF ELECTRIC</v>
          </cell>
          <cell r="AU17" t="str">
            <v>COMPANIES OF TEXAS INC</v>
          </cell>
        </row>
        <row r="18">
          <cell r="A18" t="str">
            <v>00644408</v>
          </cell>
          <cell r="B18" t="str">
            <v>9564265004</v>
          </cell>
          <cell r="C18" t="str">
            <v>ICB4TARGET0000000279</v>
          </cell>
          <cell r="D18">
            <v>2014</v>
          </cell>
          <cell r="E18">
            <v>11</v>
          </cell>
          <cell r="F18" t="str">
            <v>2014-11-30</v>
          </cell>
          <cell r="G18" t="str">
            <v>PRJ</v>
          </cell>
          <cell r="H18" t="str">
            <v>119</v>
          </cell>
          <cell r="I18" t="str">
            <v>211</v>
          </cell>
          <cell r="K18" t="str">
            <v>000001121</v>
          </cell>
          <cell r="L18" t="str">
            <v>4265004</v>
          </cell>
          <cell r="M18" t="str">
            <v>1585</v>
          </cell>
          <cell r="N18" t="str">
            <v>99920</v>
          </cell>
          <cell r="O18" t="str">
            <v>11404</v>
          </cell>
          <cell r="P18" t="str">
            <v>292</v>
          </cell>
          <cell r="Q18" t="str">
            <v>956</v>
          </cell>
          <cell r="R18" t="str">
            <v>INTERCO BILL W/O</v>
          </cell>
          <cell r="S18" t="str">
            <v>PRA</v>
          </cell>
          <cell r="U18" t="str">
            <v>2014-11-30</v>
          </cell>
          <cell r="V18">
            <v>0.24</v>
          </cell>
          <cell r="W18" t="str">
            <v>UTXEMEM101</v>
          </cell>
          <cell r="Y18" t="str">
            <v>LEGAL</v>
          </cell>
          <cell r="AA18" t="str">
            <v>ICB3</v>
          </cell>
          <cell r="AC18" t="str">
            <v>ICB</v>
          </cell>
          <cell r="AD18" t="str">
            <v>ICB</v>
          </cell>
          <cell r="AF18" t="str">
            <v>211</v>
          </cell>
          <cell r="AG18" t="str">
            <v>0000096506</v>
          </cell>
          <cell r="AR18" t="str">
            <v>956</v>
          </cell>
          <cell r="AS18" t="str">
            <v>0000096506</v>
          </cell>
          <cell r="AT18" t="str">
            <v>AUSTIN CLUB</v>
          </cell>
        </row>
        <row r="19">
          <cell r="A19" t="str">
            <v>00644409</v>
          </cell>
          <cell r="B19" t="str">
            <v>9564265004</v>
          </cell>
          <cell r="C19" t="str">
            <v>ICB4TARGET0000000280</v>
          </cell>
          <cell r="D19">
            <v>2014</v>
          </cell>
          <cell r="E19">
            <v>11</v>
          </cell>
          <cell r="F19" t="str">
            <v>2014-11-30</v>
          </cell>
          <cell r="G19" t="str">
            <v>PRJ</v>
          </cell>
          <cell r="H19" t="str">
            <v>119</v>
          </cell>
          <cell r="I19" t="str">
            <v>211</v>
          </cell>
          <cell r="K19" t="str">
            <v>000001121</v>
          </cell>
          <cell r="L19" t="str">
            <v>4265004</v>
          </cell>
          <cell r="M19" t="str">
            <v>1585</v>
          </cell>
          <cell r="N19" t="str">
            <v>99920</v>
          </cell>
          <cell r="O19" t="str">
            <v>11404</v>
          </cell>
          <cell r="P19" t="str">
            <v>292</v>
          </cell>
          <cell r="Q19" t="str">
            <v>956</v>
          </cell>
          <cell r="R19" t="str">
            <v>INTERCO BILL W/O</v>
          </cell>
          <cell r="S19" t="str">
            <v>PRA</v>
          </cell>
          <cell r="U19" t="str">
            <v>2014-11-30</v>
          </cell>
          <cell r="V19">
            <v>42.88</v>
          </cell>
          <cell r="W19" t="str">
            <v>UTXEMEM101</v>
          </cell>
          <cell r="Y19" t="str">
            <v>LEGAL</v>
          </cell>
          <cell r="AA19" t="str">
            <v>ICB3</v>
          </cell>
          <cell r="AC19" t="str">
            <v>ICB</v>
          </cell>
          <cell r="AD19" t="str">
            <v>ICB</v>
          </cell>
          <cell r="AF19" t="str">
            <v>211</v>
          </cell>
          <cell r="AG19" t="str">
            <v>0000096506</v>
          </cell>
          <cell r="AR19" t="str">
            <v>956</v>
          </cell>
          <cell r="AS19" t="str">
            <v>0000096506</v>
          </cell>
          <cell r="AT19" t="str">
            <v>AUSTIN CLUB</v>
          </cell>
        </row>
        <row r="20">
          <cell r="A20" t="str">
            <v>00644410</v>
          </cell>
          <cell r="B20" t="str">
            <v>9564265004</v>
          </cell>
          <cell r="C20" t="str">
            <v>ICB4TARGET0000000281</v>
          </cell>
          <cell r="D20">
            <v>2014</v>
          </cell>
          <cell r="E20">
            <v>11</v>
          </cell>
          <cell r="F20" t="str">
            <v>2014-11-30</v>
          </cell>
          <cell r="G20" t="str">
            <v>PRJ</v>
          </cell>
          <cell r="H20" t="str">
            <v>119</v>
          </cell>
          <cell r="I20" t="str">
            <v>211</v>
          </cell>
          <cell r="K20" t="str">
            <v>000001121</v>
          </cell>
          <cell r="L20" t="str">
            <v>4265004</v>
          </cell>
          <cell r="M20" t="str">
            <v>1585</v>
          </cell>
          <cell r="N20" t="str">
            <v>99920</v>
          </cell>
          <cell r="O20" t="str">
            <v>11404</v>
          </cell>
          <cell r="P20" t="str">
            <v>292</v>
          </cell>
          <cell r="Q20" t="str">
            <v>956</v>
          </cell>
          <cell r="R20" t="str">
            <v>INTERCO BILL W/O</v>
          </cell>
          <cell r="S20" t="str">
            <v>PRA</v>
          </cell>
          <cell r="U20" t="str">
            <v>2014-11-30</v>
          </cell>
          <cell r="V20">
            <v>39.950000000000003</v>
          </cell>
          <cell r="W20" t="str">
            <v>UTXEMEM101</v>
          </cell>
          <cell r="Y20" t="str">
            <v>LEGAL</v>
          </cell>
          <cell r="AA20" t="str">
            <v>ICB3</v>
          </cell>
          <cell r="AC20" t="str">
            <v>ICB</v>
          </cell>
          <cell r="AD20" t="str">
            <v>ICB</v>
          </cell>
          <cell r="AF20" t="str">
            <v>211</v>
          </cell>
          <cell r="AG20" t="str">
            <v>0000096506</v>
          </cell>
          <cell r="AR20" t="str">
            <v>956</v>
          </cell>
          <cell r="AS20" t="str">
            <v>0000096506</v>
          </cell>
          <cell r="AT20" t="str">
            <v>AUSTIN CLUB</v>
          </cell>
        </row>
        <row r="21">
          <cell r="A21" t="str">
            <v>00646491</v>
          </cell>
          <cell r="B21" t="str">
            <v>9564265004</v>
          </cell>
          <cell r="C21" t="str">
            <v>ICB4TARGET0000000282</v>
          </cell>
          <cell r="D21">
            <v>2014</v>
          </cell>
          <cell r="E21">
            <v>11</v>
          </cell>
          <cell r="F21" t="str">
            <v>2014-11-30</v>
          </cell>
          <cell r="G21" t="str">
            <v>PRJ</v>
          </cell>
          <cell r="H21" t="str">
            <v>119</v>
          </cell>
          <cell r="I21" t="str">
            <v>211</v>
          </cell>
          <cell r="K21" t="str">
            <v>000001121</v>
          </cell>
          <cell r="L21" t="str">
            <v>4265004</v>
          </cell>
          <cell r="M21" t="str">
            <v>1585</v>
          </cell>
          <cell r="N21" t="str">
            <v>99920</v>
          </cell>
          <cell r="O21" t="str">
            <v>12091</v>
          </cell>
          <cell r="P21" t="str">
            <v>293</v>
          </cell>
          <cell r="Q21" t="str">
            <v>956</v>
          </cell>
          <cell r="R21" t="str">
            <v>INTERCO BILL W/O</v>
          </cell>
          <cell r="S21" t="str">
            <v>PRA</v>
          </cell>
          <cell r="U21" t="str">
            <v>2014-11-30</v>
          </cell>
          <cell r="V21">
            <v>10.94</v>
          </cell>
          <cell r="W21" t="str">
            <v>UTXEMEM101</v>
          </cell>
          <cell r="Y21" t="str">
            <v>LEGAL</v>
          </cell>
          <cell r="AA21" t="str">
            <v>ICB3</v>
          </cell>
          <cell r="AC21" t="str">
            <v>ICB</v>
          </cell>
          <cell r="AD21" t="str">
            <v>ICB</v>
          </cell>
          <cell r="AF21" t="str">
            <v>211</v>
          </cell>
          <cell r="AG21" t="str">
            <v>0000146747</v>
          </cell>
          <cell r="AR21" t="str">
            <v>956</v>
          </cell>
          <cell r="AS21" t="str">
            <v>0000146747</v>
          </cell>
          <cell r="AT21" t="str">
            <v>JP MORGAN CHASE CORPORATE CARD ACTIVITY</v>
          </cell>
          <cell r="AU21" t="str">
            <v>DO NOT TAKE OFF HOLD- INTERFACE PURPOSES</v>
          </cell>
        </row>
        <row r="22">
          <cell r="A22" t="str">
            <v>00634420</v>
          </cell>
          <cell r="B22" t="str">
            <v>9564265004</v>
          </cell>
          <cell r="C22" t="str">
            <v>ICB4TARGET0000000304</v>
          </cell>
          <cell r="D22">
            <v>2014</v>
          </cell>
          <cell r="E22">
            <v>9</v>
          </cell>
          <cell r="F22" t="str">
            <v>2014-09-30</v>
          </cell>
          <cell r="G22" t="str">
            <v>PRJ</v>
          </cell>
          <cell r="H22" t="str">
            <v>119</v>
          </cell>
          <cell r="I22" t="str">
            <v>211</v>
          </cell>
          <cell r="K22" t="str">
            <v>000001121</v>
          </cell>
          <cell r="L22" t="str">
            <v>4265004</v>
          </cell>
          <cell r="M22" t="str">
            <v>1585</v>
          </cell>
          <cell r="N22" t="str">
            <v>99920</v>
          </cell>
          <cell r="O22" t="str">
            <v>11404</v>
          </cell>
          <cell r="P22" t="str">
            <v>292</v>
          </cell>
          <cell r="Q22" t="str">
            <v>956</v>
          </cell>
          <cell r="R22" t="str">
            <v>INTERCO BILL W/O</v>
          </cell>
          <cell r="S22" t="str">
            <v>PRA</v>
          </cell>
          <cell r="U22" t="str">
            <v>2014-09-30</v>
          </cell>
          <cell r="V22">
            <v>3.9</v>
          </cell>
          <cell r="W22" t="str">
            <v>UTXEMEM101</v>
          </cell>
          <cell r="Y22" t="str">
            <v>LEGAL</v>
          </cell>
          <cell r="AA22" t="str">
            <v>ICB3</v>
          </cell>
          <cell r="AC22" t="str">
            <v>ICB</v>
          </cell>
          <cell r="AD22" t="str">
            <v>ICB</v>
          </cell>
          <cell r="AF22" t="str">
            <v>211</v>
          </cell>
          <cell r="AG22" t="str">
            <v>0000096506</v>
          </cell>
          <cell r="AR22" t="str">
            <v>956</v>
          </cell>
          <cell r="AS22" t="str">
            <v>0000096506</v>
          </cell>
          <cell r="AT22" t="str">
            <v>AUSTIN CLUB</v>
          </cell>
        </row>
        <row r="23">
          <cell r="A23" t="str">
            <v>00637004</v>
          </cell>
          <cell r="B23" t="str">
            <v>9564265004</v>
          </cell>
          <cell r="C23" t="str">
            <v>ICB4TARGET0000000307</v>
          </cell>
          <cell r="D23">
            <v>2014</v>
          </cell>
          <cell r="E23">
            <v>9</v>
          </cell>
          <cell r="F23" t="str">
            <v>2014-09-30</v>
          </cell>
          <cell r="G23" t="str">
            <v>PRJ</v>
          </cell>
          <cell r="H23" t="str">
            <v>119</v>
          </cell>
          <cell r="I23" t="str">
            <v>211</v>
          </cell>
          <cell r="K23" t="str">
            <v>000001121</v>
          </cell>
          <cell r="L23" t="str">
            <v>4265004</v>
          </cell>
          <cell r="M23" t="str">
            <v>1585</v>
          </cell>
          <cell r="N23" t="str">
            <v>99920</v>
          </cell>
          <cell r="O23" t="str">
            <v>13042</v>
          </cell>
          <cell r="P23" t="str">
            <v>292</v>
          </cell>
          <cell r="Q23" t="str">
            <v>956</v>
          </cell>
          <cell r="R23" t="str">
            <v>INTERCO BILL W/O</v>
          </cell>
          <cell r="S23" t="str">
            <v>PRA</v>
          </cell>
          <cell r="U23" t="str">
            <v>2014-09-30</v>
          </cell>
          <cell r="V23">
            <v>9.25</v>
          </cell>
          <cell r="W23" t="str">
            <v>UTXEMEM101</v>
          </cell>
          <cell r="Y23" t="str">
            <v>LEGAL</v>
          </cell>
          <cell r="AA23" t="str">
            <v>ICB3</v>
          </cell>
          <cell r="AC23" t="str">
            <v>ICB</v>
          </cell>
          <cell r="AD23" t="str">
            <v>ICB</v>
          </cell>
          <cell r="AF23" t="str">
            <v>211</v>
          </cell>
          <cell r="AG23" t="str">
            <v>0000096506</v>
          </cell>
          <cell r="AR23" t="str">
            <v>956</v>
          </cell>
          <cell r="AS23" t="str">
            <v>0000096506</v>
          </cell>
          <cell r="AT23" t="str">
            <v>AUSTIN CLUB</v>
          </cell>
        </row>
        <row r="24">
          <cell r="A24" t="str">
            <v>00675999</v>
          </cell>
          <cell r="B24" t="str">
            <v>9564265004</v>
          </cell>
          <cell r="C24" t="str">
            <v>ICB4TARGET0000000340</v>
          </cell>
          <cell r="D24">
            <v>2015</v>
          </cell>
          <cell r="E24">
            <v>5</v>
          </cell>
          <cell r="F24" t="str">
            <v>2015-05-31</v>
          </cell>
          <cell r="G24" t="str">
            <v>PRJ</v>
          </cell>
          <cell r="H24" t="str">
            <v>119</v>
          </cell>
          <cell r="I24" t="str">
            <v>211</v>
          </cell>
          <cell r="K24" t="str">
            <v>000001121</v>
          </cell>
          <cell r="L24" t="str">
            <v>4265004</v>
          </cell>
          <cell r="M24" t="str">
            <v>1585</v>
          </cell>
          <cell r="N24" t="str">
            <v>99920</v>
          </cell>
          <cell r="O24" t="str">
            <v>10381</v>
          </cell>
          <cell r="P24" t="str">
            <v>292</v>
          </cell>
          <cell r="Q24" t="str">
            <v>956</v>
          </cell>
          <cell r="R24" t="str">
            <v>INTERCO BILL W/O</v>
          </cell>
          <cell r="S24" t="str">
            <v>PRA</v>
          </cell>
          <cell r="U24" t="str">
            <v>2015-05-31</v>
          </cell>
          <cell r="V24">
            <v>11.4</v>
          </cell>
          <cell r="W24" t="str">
            <v>UTXEMEM101</v>
          </cell>
          <cell r="Y24" t="str">
            <v>LEGAL</v>
          </cell>
          <cell r="AA24" t="str">
            <v>ICB3</v>
          </cell>
          <cell r="AC24" t="str">
            <v>ICB</v>
          </cell>
          <cell r="AD24" t="str">
            <v>ICB</v>
          </cell>
          <cell r="AF24" t="str">
            <v>211</v>
          </cell>
          <cell r="AG24" t="str">
            <v>0000096506</v>
          </cell>
          <cell r="AR24" t="str">
            <v>956</v>
          </cell>
          <cell r="AS24" t="str">
            <v>0000096506</v>
          </cell>
          <cell r="AT24" t="str">
            <v>AUSTIN CLUB</v>
          </cell>
        </row>
        <row r="25">
          <cell r="A25" t="str">
            <v>00654806</v>
          </cell>
          <cell r="B25" t="str">
            <v>9564265004</v>
          </cell>
          <cell r="C25" t="str">
            <v>ICB4TARGET0000000341</v>
          </cell>
          <cell r="D25">
            <v>2014</v>
          </cell>
          <cell r="E25">
            <v>12</v>
          </cell>
          <cell r="F25" t="str">
            <v>2014-12-31</v>
          </cell>
          <cell r="G25" t="str">
            <v>PRJ</v>
          </cell>
          <cell r="H25" t="str">
            <v>119</v>
          </cell>
          <cell r="I25" t="str">
            <v>211</v>
          </cell>
          <cell r="K25" t="str">
            <v>TDOANDA</v>
          </cell>
          <cell r="L25" t="str">
            <v>4265004</v>
          </cell>
          <cell r="M25" t="str">
            <v>1585</v>
          </cell>
          <cell r="N25" t="str">
            <v>99920</v>
          </cell>
          <cell r="O25" t="str">
            <v>12091</v>
          </cell>
          <cell r="P25" t="str">
            <v>293</v>
          </cell>
          <cell r="Q25" t="str">
            <v>956</v>
          </cell>
          <cell r="R25" t="str">
            <v>INTERCO BILL W/O</v>
          </cell>
          <cell r="S25" t="str">
            <v>PRA</v>
          </cell>
          <cell r="U25" t="str">
            <v>2014-12-31</v>
          </cell>
          <cell r="V25">
            <v>12.84</v>
          </cell>
          <cell r="W25" t="str">
            <v>UTXE000301</v>
          </cell>
          <cell r="Y25" t="str">
            <v>TDOTH</v>
          </cell>
          <cell r="AA25" t="str">
            <v>ICB3</v>
          </cell>
          <cell r="AC25" t="str">
            <v>ICB</v>
          </cell>
          <cell r="AD25" t="str">
            <v>ICB</v>
          </cell>
          <cell r="AF25" t="str">
            <v>211</v>
          </cell>
          <cell r="AG25" t="str">
            <v>0000146747</v>
          </cell>
          <cell r="AR25" t="str">
            <v>956</v>
          </cell>
          <cell r="AS25" t="str">
            <v>0000146747</v>
          </cell>
          <cell r="AT25" t="str">
            <v>JP MORGAN CHASE CORPORATE CARD ACTIVITY</v>
          </cell>
          <cell r="AU25" t="str">
            <v>DO NOT TAKE OFF HOLD- INTERFACE PURPOSES</v>
          </cell>
        </row>
        <row r="26">
          <cell r="A26" t="str">
            <v>00678119</v>
          </cell>
          <cell r="B26" t="str">
            <v>9564265004</v>
          </cell>
          <cell r="C26" t="str">
            <v>ICB4TARGET0000000341</v>
          </cell>
          <cell r="D26">
            <v>2015</v>
          </cell>
          <cell r="E26">
            <v>5</v>
          </cell>
          <cell r="F26" t="str">
            <v>2015-05-31</v>
          </cell>
          <cell r="G26" t="str">
            <v>PRJ</v>
          </cell>
          <cell r="H26" t="str">
            <v>119</v>
          </cell>
          <cell r="I26" t="str">
            <v>211</v>
          </cell>
          <cell r="K26" t="str">
            <v>000001121</v>
          </cell>
          <cell r="L26" t="str">
            <v>4265004</v>
          </cell>
          <cell r="M26" t="str">
            <v>1585</v>
          </cell>
          <cell r="N26" t="str">
            <v>99920</v>
          </cell>
          <cell r="O26" t="str">
            <v>13042</v>
          </cell>
          <cell r="P26" t="str">
            <v>292</v>
          </cell>
          <cell r="Q26" t="str">
            <v>956</v>
          </cell>
          <cell r="R26" t="str">
            <v>INTERCO BILL W/O</v>
          </cell>
          <cell r="S26" t="str">
            <v>PRA</v>
          </cell>
          <cell r="U26" t="str">
            <v>2015-05-31</v>
          </cell>
          <cell r="V26">
            <v>248.56</v>
          </cell>
          <cell r="W26" t="str">
            <v>UTXEMEM101</v>
          </cell>
          <cell r="Y26" t="str">
            <v>LEGAL</v>
          </cell>
          <cell r="AA26" t="str">
            <v>ICB3</v>
          </cell>
          <cell r="AC26" t="str">
            <v>ICB</v>
          </cell>
          <cell r="AD26" t="str">
            <v>ICB</v>
          </cell>
          <cell r="AF26" t="str">
            <v>211</v>
          </cell>
          <cell r="AG26" t="str">
            <v>0000146747</v>
          </cell>
          <cell r="AR26" t="str">
            <v>956</v>
          </cell>
          <cell r="AS26" t="str">
            <v>0000146747</v>
          </cell>
          <cell r="AT26" t="str">
            <v>JP MORGAN CHASE CORPORATE CARD ACTIVITY</v>
          </cell>
          <cell r="AU26" t="str">
            <v>DO NOT TAKE OFF HOLD- INTERFACE PURPOSES</v>
          </cell>
        </row>
        <row r="27">
          <cell r="A27" t="str">
            <v>00652859</v>
          </cell>
          <cell r="B27" t="str">
            <v>9564265004</v>
          </cell>
          <cell r="C27" t="str">
            <v>ICB4TARGET0000000359</v>
          </cell>
          <cell r="D27">
            <v>2014</v>
          </cell>
          <cell r="E27">
            <v>12</v>
          </cell>
          <cell r="F27" t="str">
            <v>2014-12-31</v>
          </cell>
          <cell r="G27" t="str">
            <v>PRJ</v>
          </cell>
          <cell r="H27" t="str">
            <v>119</v>
          </cell>
          <cell r="I27" t="str">
            <v>211</v>
          </cell>
          <cell r="K27" t="str">
            <v>000001121</v>
          </cell>
          <cell r="L27" t="str">
            <v>4265004</v>
          </cell>
          <cell r="M27" t="str">
            <v>1585</v>
          </cell>
          <cell r="N27" t="str">
            <v>99920</v>
          </cell>
          <cell r="O27" t="str">
            <v>11404</v>
          </cell>
          <cell r="P27" t="str">
            <v>292</v>
          </cell>
          <cell r="Q27" t="str">
            <v>956</v>
          </cell>
          <cell r="R27" t="str">
            <v>INTERCO BILL W/O</v>
          </cell>
          <cell r="S27" t="str">
            <v>PRA</v>
          </cell>
          <cell r="U27" t="str">
            <v>2014-12-31</v>
          </cell>
          <cell r="V27">
            <v>7.5</v>
          </cell>
          <cell r="W27" t="str">
            <v>UTXEMEM101</v>
          </cell>
          <cell r="Y27" t="str">
            <v>LEGAL</v>
          </cell>
          <cell r="AA27" t="str">
            <v>ICB3</v>
          </cell>
          <cell r="AC27" t="str">
            <v>ICB</v>
          </cell>
          <cell r="AD27" t="str">
            <v>ICB</v>
          </cell>
          <cell r="AF27" t="str">
            <v>211</v>
          </cell>
          <cell r="AG27" t="str">
            <v>0000096506</v>
          </cell>
          <cell r="AR27" t="str">
            <v>956</v>
          </cell>
          <cell r="AS27" t="str">
            <v>0000096506</v>
          </cell>
          <cell r="AT27" t="str">
            <v>AUSTIN CLUB</v>
          </cell>
        </row>
        <row r="28">
          <cell r="A28" t="str">
            <v>00652860</v>
          </cell>
          <cell r="B28" t="str">
            <v>9564265004</v>
          </cell>
          <cell r="C28" t="str">
            <v>ICB4TARGET0000000360</v>
          </cell>
          <cell r="D28">
            <v>2014</v>
          </cell>
          <cell r="E28">
            <v>12</v>
          </cell>
          <cell r="F28" t="str">
            <v>2014-12-31</v>
          </cell>
          <cell r="G28" t="str">
            <v>PRJ</v>
          </cell>
          <cell r="H28" t="str">
            <v>119</v>
          </cell>
          <cell r="I28" t="str">
            <v>211</v>
          </cell>
          <cell r="K28" t="str">
            <v>000001121</v>
          </cell>
          <cell r="L28" t="str">
            <v>4265004</v>
          </cell>
          <cell r="M28" t="str">
            <v>1585</v>
          </cell>
          <cell r="N28" t="str">
            <v>99920</v>
          </cell>
          <cell r="O28" t="str">
            <v>11404</v>
          </cell>
          <cell r="P28" t="str">
            <v>292</v>
          </cell>
          <cell r="Q28" t="str">
            <v>956</v>
          </cell>
          <cell r="R28" t="str">
            <v>INTERCO BILL W/O</v>
          </cell>
          <cell r="S28" t="str">
            <v>PRA</v>
          </cell>
          <cell r="U28" t="str">
            <v>2014-12-31</v>
          </cell>
          <cell r="V28">
            <v>3.06</v>
          </cell>
          <cell r="W28" t="str">
            <v>UTXEMEM101</v>
          </cell>
          <cell r="Y28" t="str">
            <v>LEGAL</v>
          </cell>
          <cell r="AA28" t="str">
            <v>ICB3</v>
          </cell>
          <cell r="AC28" t="str">
            <v>ICB</v>
          </cell>
          <cell r="AD28" t="str">
            <v>ICB</v>
          </cell>
          <cell r="AF28" t="str">
            <v>211</v>
          </cell>
          <cell r="AG28" t="str">
            <v>0000096506</v>
          </cell>
          <cell r="AR28" t="str">
            <v>956</v>
          </cell>
          <cell r="AS28" t="str">
            <v>0000096506</v>
          </cell>
          <cell r="AT28" t="str">
            <v>AUSTIN CLUB</v>
          </cell>
        </row>
        <row r="29">
          <cell r="A29" t="str">
            <v>00652861</v>
          </cell>
          <cell r="B29" t="str">
            <v>9564265004</v>
          </cell>
          <cell r="C29" t="str">
            <v>ICB4TARGET0000000361</v>
          </cell>
          <cell r="D29">
            <v>2014</v>
          </cell>
          <cell r="E29">
            <v>12</v>
          </cell>
          <cell r="F29" t="str">
            <v>2014-12-31</v>
          </cell>
          <cell r="G29" t="str">
            <v>PRJ</v>
          </cell>
          <cell r="H29" t="str">
            <v>119</v>
          </cell>
          <cell r="I29" t="str">
            <v>211</v>
          </cell>
          <cell r="K29" t="str">
            <v>000001121</v>
          </cell>
          <cell r="L29" t="str">
            <v>4265004</v>
          </cell>
          <cell r="M29" t="str">
            <v>1585</v>
          </cell>
          <cell r="N29" t="str">
            <v>99920</v>
          </cell>
          <cell r="O29" t="str">
            <v>11404</v>
          </cell>
          <cell r="P29" t="str">
            <v>292</v>
          </cell>
          <cell r="Q29" t="str">
            <v>956</v>
          </cell>
          <cell r="R29" t="str">
            <v>INTERCO BILL W/O</v>
          </cell>
          <cell r="S29" t="str">
            <v>PRA</v>
          </cell>
          <cell r="U29" t="str">
            <v>2014-12-31</v>
          </cell>
          <cell r="V29">
            <v>42.26</v>
          </cell>
          <cell r="W29" t="str">
            <v>UTXEMEM101</v>
          </cell>
          <cell r="Y29" t="str">
            <v>LEGAL</v>
          </cell>
          <cell r="AA29" t="str">
            <v>ICB3</v>
          </cell>
          <cell r="AC29" t="str">
            <v>ICB</v>
          </cell>
          <cell r="AD29" t="str">
            <v>ICB</v>
          </cell>
          <cell r="AF29" t="str">
            <v>211</v>
          </cell>
          <cell r="AG29" t="str">
            <v>0000096506</v>
          </cell>
          <cell r="AR29" t="str">
            <v>956</v>
          </cell>
          <cell r="AS29" t="str">
            <v>0000096506</v>
          </cell>
          <cell r="AT29" t="str">
            <v>AUSTIN CLUB</v>
          </cell>
        </row>
        <row r="30">
          <cell r="A30" t="str">
            <v>00652862</v>
          </cell>
          <cell r="B30" t="str">
            <v>9564265004</v>
          </cell>
          <cell r="C30" t="str">
            <v>ICB4TARGET0000000362</v>
          </cell>
          <cell r="D30">
            <v>2014</v>
          </cell>
          <cell r="E30">
            <v>12</v>
          </cell>
          <cell r="F30" t="str">
            <v>2014-12-31</v>
          </cell>
          <cell r="G30" t="str">
            <v>PRJ</v>
          </cell>
          <cell r="H30" t="str">
            <v>119</v>
          </cell>
          <cell r="I30" t="str">
            <v>211</v>
          </cell>
          <cell r="K30" t="str">
            <v>000001121</v>
          </cell>
          <cell r="L30" t="str">
            <v>4265004</v>
          </cell>
          <cell r="M30" t="str">
            <v>1585</v>
          </cell>
          <cell r="N30" t="str">
            <v>99920</v>
          </cell>
          <cell r="O30" t="str">
            <v>11404</v>
          </cell>
          <cell r="P30" t="str">
            <v>292</v>
          </cell>
          <cell r="Q30" t="str">
            <v>956</v>
          </cell>
          <cell r="R30" t="str">
            <v>INTERCO BILL W/O</v>
          </cell>
          <cell r="S30" t="str">
            <v>PRA</v>
          </cell>
          <cell r="U30" t="str">
            <v>2014-12-31</v>
          </cell>
          <cell r="V30">
            <v>12.25</v>
          </cell>
          <cell r="W30" t="str">
            <v>UTXEMEM101</v>
          </cell>
          <cell r="Y30" t="str">
            <v>LEGAL</v>
          </cell>
          <cell r="AA30" t="str">
            <v>ICB3</v>
          </cell>
          <cell r="AC30" t="str">
            <v>ICB</v>
          </cell>
          <cell r="AD30" t="str">
            <v>ICB</v>
          </cell>
          <cell r="AF30" t="str">
            <v>211</v>
          </cell>
          <cell r="AG30" t="str">
            <v>0000096506</v>
          </cell>
          <cell r="AR30" t="str">
            <v>956</v>
          </cell>
          <cell r="AS30" t="str">
            <v>0000096506</v>
          </cell>
          <cell r="AT30" t="str">
            <v>AUSTIN CLUB</v>
          </cell>
        </row>
        <row r="31">
          <cell r="A31" t="str">
            <v>00652896</v>
          </cell>
          <cell r="B31" t="str">
            <v>9564265004</v>
          </cell>
          <cell r="C31" t="str">
            <v>ICB4TARGET0000000363</v>
          </cell>
          <cell r="D31">
            <v>2014</v>
          </cell>
          <cell r="E31">
            <v>12</v>
          </cell>
          <cell r="F31" t="str">
            <v>2014-12-31</v>
          </cell>
          <cell r="G31" t="str">
            <v>PRJ</v>
          </cell>
          <cell r="H31" t="str">
            <v>119</v>
          </cell>
          <cell r="I31" t="str">
            <v>211</v>
          </cell>
          <cell r="K31" t="str">
            <v>000001121</v>
          </cell>
          <cell r="L31" t="str">
            <v>4265004</v>
          </cell>
          <cell r="M31" t="str">
            <v>1585</v>
          </cell>
          <cell r="N31" t="str">
            <v>99920</v>
          </cell>
          <cell r="O31" t="str">
            <v>13042</v>
          </cell>
          <cell r="P31" t="str">
            <v>292</v>
          </cell>
          <cell r="Q31" t="str">
            <v>956</v>
          </cell>
          <cell r="R31" t="str">
            <v>INTERCO BILL W/O</v>
          </cell>
          <cell r="S31" t="str">
            <v>PRA</v>
          </cell>
          <cell r="U31" t="str">
            <v>2014-12-31</v>
          </cell>
          <cell r="V31">
            <v>80.75</v>
          </cell>
          <cell r="W31" t="str">
            <v>UTXEMEM101</v>
          </cell>
          <cell r="Y31" t="str">
            <v>LEGAL</v>
          </cell>
          <cell r="AA31" t="str">
            <v>ICB3</v>
          </cell>
          <cell r="AC31" t="str">
            <v>ICB</v>
          </cell>
          <cell r="AD31" t="str">
            <v>ICB</v>
          </cell>
          <cell r="AF31" t="str">
            <v>211</v>
          </cell>
          <cell r="AG31" t="str">
            <v>0000146747</v>
          </cell>
          <cell r="AR31" t="str">
            <v>956</v>
          </cell>
          <cell r="AS31" t="str">
            <v>0000146747</v>
          </cell>
          <cell r="AT31" t="str">
            <v>JP MORGAN CHASE CORPORATE CARD ACTIVITY</v>
          </cell>
          <cell r="AU31" t="str">
            <v>DO NOT TAKE OFF HOLD- INTERFACE PURPOSES</v>
          </cell>
        </row>
        <row r="32">
          <cell r="A32" t="str">
            <v>00660146</v>
          </cell>
          <cell r="B32" t="str">
            <v>9564264000</v>
          </cell>
          <cell r="C32" t="str">
            <v>ICB4TARGET0000000376</v>
          </cell>
          <cell r="D32">
            <v>2015</v>
          </cell>
          <cell r="E32">
            <v>2</v>
          </cell>
          <cell r="F32" t="str">
            <v>2015-02-28</v>
          </cell>
          <cell r="G32" t="str">
            <v>PRJ</v>
          </cell>
          <cell r="H32" t="str">
            <v>119</v>
          </cell>
          <cell r="I32" t="str">
            <v>211</v>
          </cell>
          <cell r="K32" t="str">
            <v>TDOANDA</v>
          </cell>
          <cell r="L32" t="str">
            <v>4264000</v>
          </cell>
          <cell r="M32" t="str">
            <v>1585</v>
          </cell>
          <cell r="N32" t="str">
            <v>99920</v>
          </cell>
          <cell r="O32" t="str">
            <v>13042</v>
          </cell>
          <cell r="P32" t="str">
            <v>289</v>
          </cell>
          <cell r="Q32" t="str">
            <v>956</v>
          </cell>
          <cell r="R32" t="str">
            <v>INTERCO BILL W/O</v>
          </cell>
          <cell r="S32" t="str">
            <v>PRA</v>
          </cell>
          <cell r="U32" t="str">
            <v>2015-02-28</v>
          </cell>
          <cell r="V32">
            <v>69.260000000000005</v>
          </cell>
          <cell r="W32" t="str">
            <v>UTXE000301</v>
          </cell>
          <cell r="Y32" t="str">
            <v>TDOTH</v>
          </cell>
          <cell r="AA32" t="str">
            <v>ICB3</v>
          </cell>
          <cell r="AC32" t="str">
            <v>ICB</v>
          </cell>
          <cell r="AD32" t="str">
            <v>ICB</v>
          </cell>
          <cell r="AF32" t="str">
            <v>211</v>
          </cell>
          <cell r="AG32" t="str">
            <v>0000146747</v>
          </cell>
          <cell r="AR32" t="str">
            <v>956</v>
          </cell>
          <cell r="AS32" t="str">
            <v>0000146747</v>
          </cell>
          <cell r="AT32" t="str">
            <v>JP MORGAN CHASE CORPORATE CARD ACTIVITY</v>
          </cell>
          <cell r="AU32" t="str">
            <v>DO NOT TAKE OFF HOLD- INTERFACE PURPOSES</v>
          </cell>
        </row>
        <row r="33">
          <cell r="A33" t="str">
            <v>00672145</v>
          </cell>
          <cell r="B33" t="str">
            <v>9534264000</v>
          </cell>
          <cell r="C33" t="str">
            <v>ICB4TARGET0000000383</v>
          </cell>
          <cell r="D33">
            <v>2015</v>
          </cell>
          <cell r="E33">
            <v>4</v>
          </cell>
          <cell r="F33" t="str">
            <v>2015-04-30</v>
          </cell>
          <cell r="G33" t="str">
            <v>PRJ</v>
          </cell>
          <cell r="H33" t="str">
            <v>119</v>
          </cell>
          <cell r="I33" t="str">
            <v>211</v>
          </cell>
          <cell r="K33" t="str">
            <v>000001121</v>
          </cell>
          <cell r="L33" t="str">
            <v>4264000</v>
          </cell>
          <cell r="M33" t="str">
            <v>1585</v>
          </cell>
          <cell r="N33" t="str">
            <v>99920</v>
          </cell>
          <cell r="O33" t="str">
            <v>11404</v>
          </cell>
          <cell r="P33" t="str">
            <v>292</v>
          </cell>
          <cell r="Q33" t="str">
            <v>953</v>
          </cell>
          <cell r="R33" t="str">
            <v>INTERCO BILL W/O</v>
          </cell>
          <cell r="S33" t="str">
            <v>PRA</v>
          </cell>
          <cell r="U33" t="str">
            <v>2015-04-30</v>
          </cell>
          <cell r="V33">
            <v>10093</v>
          </cell>
          <cell r="W33" t="str">
            <v>UTXEMEM101</v>
          </cell>
          <cell r="Y33" t="str">
            <v>LEGAL</v>
          </cell>
          <cell r="AA33" t="str">
            <v>ICB3</v>
          </cell>
          <cell r="AC33" t="str">
            <v>ICB</v>
          </cell>
          <cell r="AD33" t="str">
            <v>ICB</v>
          </cell>
          <cell r="AF33" t="str">
            <v>211</v>
          </cell>
          <cell r="AG33" t="str">
            <v>0000096469</v>
          </cell>
          <cell r="AR33" t="str">
            <v>953</v>
          </cell>
          <cell r="AS33" t="str">
            <v>0000096469</v>
          </cell>
          <cell r="AT33" t="str">
            <v>ASSOCIATION OF ELECTRIC</v>
          </cell>
          <cell r="AU33" t="str">
            <v>COMPANIES OF TEXAS INC</v>
          </cell>
        </row>
        <row r="34">
          <cell r="A34" t="str">
            <v>00660146</v>
          </cell>
          <cell r="B34" t="str">
            <v>9564265004</v>
          </cell>
          <cell r="C34" t="str">
            <v>ICB4TARGET0000000407</v>
          </cell>
          <cell r="D34">
            <v>2015</v>
          </cell>
          <cell r="E34">
            <v>2</v>
          </cell>
          <cell r="F34" t="str">
            <v>2015-02-28</v>
          </cell>
          <cell r="G34" t="str">
            <v>PRJ</v>
          </cell>
          <cell r="H34" t="str">
            <v>119</v>
          </cell>
          <cell r="I34" t="str">
            <v>211</v>
          </cell>
          <cell r="K34" t="str">
            <v>000001121</v>
          </cell>
          <cell r="L34" t="str">
            <v>4265004</v>
          </cell>
          <cell r="M34" t="str">
            <v>1585</v>
          </cell>
          <cell r="N34" t="str">
            <v>99920</v>
          </cell>
          <cell r="O34" t="str">
            <v>13042</v>
          </cell>
          <cell r="P34" t="str">
            <v>292</v>
          </cell>
          <cell r="Q34" t="str">
            <v>956</v>
          </cell>
          <cell r="R34" t="str">
            <v>INTERCO BILL W/O</v>
          </cell>
          <cell r="S34" t="str">
            <v>PRA</v>
          </cell>
          <cell r="U34" t="str">
            <v>2015-02-28</v>
          </cell>
          <cell r="V34">
            <v>160.6</v>
          </cell>
          <cell r="W34" t="str">
            <v>UTXEMEM101</v>
          </cell>
          <cell r="Y34" t="str">
            <v>LEGAL</v>
          </cell>
          <cell r="AA34" t="str">
            <v>ICB3</v>
          </cell>
          <cell r="AC34" t="str">
            <v>ICB</v>
          </cell>
          <cell r="AD34" t="str">
            <v>ICB</v>
          </cell>
          <cell r="AF34" t="str">
            <v>211</v>
          </cell>
          <cell r="AG34" t="str">
            <v>0000146747</v>
          </cell>
          <cell r="AR34" t="str">
            <v>956</v>
          </cell>
          <cell r="AS34" t="str">
            <v>0000146747</v>
          </cell>
          <cell r="AT34" t="str">
            <v>JP MORGAN CHASE CORPORATE CARD ACTIVITY</v>
          </cell>
          <cell r="AU34" t="str">
            <v>DO NOT TAKE OFF HOLD- INTERFACE PURPOSES</v>
          </cell>
        </row>
        <row r="35">
          <cell r="A35" t="str">
            <v>00667875</v>
          </cell>
          <cell r="B35" t="str">
            <v>9534264000</v>
          </cell>
          <cell r="C35" t="str">
            <v>ICB4TARGET0000000412</v>
          </cell>
          <cell r="D35">
            <v>2015</v>
          </cell>
          <cell r="E35">
            <v>3</v>
          </cell>
          <cell r="F35" t="str">
            <v>2015-03-31</v>
          </cell>
          <cell r="G35" t="str">
            <v>PRJ</v>
          </cell>
          <cell r="H35" t="str">
            <v>119</v>
          </cell>
          <cell r="I35" t="str">
            <v>211</v>
          </cell>
          <cell r="K35" t="str">
            <v>000001121</v>
          </cell>
          <cell r="L35" t="str">
            <v>4264000</v>
          </cell>
          <cell r="M35" t="str">
            <v>1585</v>
          </cell>
          <cell r="N35" t="str">
            <v>99920</v>
          </cell>
          <cell r="O35" t="str">
            <v>11404</v>
          </cell>
          <cell r="P35" t="str">
            <v>289</v>
          </cell>
          <cell r="Q35" t="str">
            <v>953</v>
          </cell>
          <cell r="R35" t="str">
            <v>INTERCO BILL W/O</v>
          </cell>
          <cell r="S35" t="str">
            <v>PRA</v>
          </cell>
          <cell r="U35" t="str">
            <v>2015-03-31</v>
          </cell>
          <cell r="V35">
            <v>459.9</v>
          </cell>
          <cell r="W35" t="str">
            <v>UTXEMEM101</v>
          </cell>
          <cell r="Y35" t="str">
            <v>LEGAL</v>
          </cell>
          <cell r="AA35" t="str">
            <v>ICB3</v>
          </cell>
          <cell r="AC35" t="str">
            <v>ICB</v>
          </cell>
          <cell r="AD35" t="str">
            <v>ICB</v>
          </cell>
          <cell r="AF35" t="str">
            <v>211</v>
          </cell>
          <cell r="AG35" t="str">
            <v>0000141907</v>
          </cell>
          <cell r="AR35" t="str">
            <v>953</v>
          </cell>
          <cell r="AS35" t="str">
            <v>0000141907</v>
          </cell>
          <cell r="AT35" t="str">
            <v>TEXAS ASSOCIATION OF BUSINESS</v>
          </cell>
        </row>
        <row r="36">
          <cell r="A36" t="str">
            <v>00673320</v>
          </cell>
          <cell r="B36" t="str">
            <v>9564265004</v>
          </cell>
          <cell r="C36" t="str">
            <v>ICB4TARGET0000000413</v>
          </cell>
          <cell r="D36">
            <v>2015</v>
          </cell>
          <cell r="E36">
            <v>4</v>
          </cell>
          <cell r="F36" t="str">
            <v>2015-04-30</v>
          </cell>
          <cell r="G36" t="str">
            <v>PRJ</v>
          </cell>
          <cell r="H36" t="str">
            <v>119</v>
          </cell>
          <cell r="I36" t="str">
            <v>211</v>
          </cell>
          <cell r="K36" t="str">
            <v>000001121</v>
          </cell>
          <cell r="L36" t="str">
            <v>4265004</v>
          </cell>
          <cell r="M36" t="str">
            <v>1585</v>
          </cell>
          <cell r="N36" t="str">
            <v>99920</v>
          </cell>
          <cell r="O36" t="str">
            <v>11404</v>
          </cell>
          <cell r="P36" t="str">
            <v>292</v>
          </cell>
          <cell r="Q36" t="str">
            <v>956</v>
          </cell>
          <cell r="R36" t="str">
            <v>INTERCO BILL W/O</v>
          </cell>
          <cell r="S36" t="str">
            <v>PRA</v>
          </cell>
          <cell r="U36" t="str">
            <v>2015-04-30</v>
          </cell>
          <cell r="V36">
            <v>49.48</v>
          </cell>
          <cell r="W36" t="str">
            <v>UTXEMEM101</v>
          </cell>
          <cell r="Y36" t="str">
            <v>LEGAL</v>
          </cell>
          <cell r="AA36" t="str">
            <v>ICB3</v>
          </cell>
          <cell r="AC36" t="str">
            <v>ICB</v>
          </cell>
          <cell r="AD36" t="str">
            <v>ICB</v>
          </cell>
          <cell r="AF36" t="str">
            <v>211</v>
          </cell>
          <cell r="AG36" t="str">
            <v>0000096506</v>
          </cell>
          <cell r="AR36" t="str">
            <v>956</v>
          </cell>
          <cell r="AS36" t="str">
            <v>0000096506</v>
          </cell>
          <cell r="AT36" t="str">
            <v>AUSTIN CLUB</v>
          </cell>
        </row>
        <row r="37">
          <cell r="A37" t="str">
            <v>00673321</v>
          </cell>
          <cell r="B37" t="str">
            <v>9564265004</v>
          </cell>
          <cell r="C37" t="str">
            <v>ICB4TARGET0000000414</v>
          </cell>
          <cell r="D37">
            <v>2015</v>
          </cell>
          <cell r="E37">
            <v>4</v>
          </cell>
          <cell r="F37" t="str">
            <v>2015-04-30</v>
          </cell>
          <cell r="G37" t="str">
            <v>PRJ</v>
          </cell>
          <cell r="H37" t="str">
            <v>119</v>
          </cell>
          <cell r="I37" t="str">
            <v>211</v>
          </cell>
          <cell r="K37" t="str">
            <v>000001121</v>
          </cell>
          <cell r="L37" t="str">
            <v>4265004</v>
          </cell>
          <cell r="M37" t="str">
            <v>1585</v>
          </cell>
          <cell r="N37" t="str">
            <v>99920</v>
          </cell>
          <cell r="O37" t="str">
            <v>11404</v>
          </cell>
          <cell r="P37" t="str">
            <v>292</v>
          </cell>
          <cell r="Q37" t="str">
            <v>956</v>
          </cell>
          <cell r="R37" t="str">
            <v>INTERCO BILL W/O</v>
          </cell>
          <cell r="S37" t="str">
            <v>PRA</v>
          </cell>
          <cell r="U37" t="str">
            <v>2015-04-30</v>
          </cell>
          <cell r="V37">
            <v>11.42</v>
          </cell>
          <cell r="W37" t="str">
            <v>UTXEMEM101</v>
          </cell>
          <cell r="Y37" t="str">
            <v>LEGAL</v>
          </cell>
          <cell r="AA37" t="str">
            <v>ICB3</v>
          </cell>
          <cell r="AC37" t="str">
            <v>ICB</v>
          </cell>
          <cell r="AD37" t="str">
            <v>ICB</v>
          </cell>
          <cell r="AF37" t="str">
            <v>211</v>
          </cell>
          <cell r="AG37" t="str">
            <v>0000096506</v>
          </cell>
          <cell r="AR37" t="str">
            <v>956</v>
          </cell>
          <cell r="AS37" t="str">
            <v>0000096506</v>
          </cell>
          <cell r="AT37" t="str">
            <v>AUSTIN CLUB</v>
          </cell>
        </row>
        <row r="38">
          <cell r="A38" t="str">
            <v>00673420</v>
          </cell>
          <cell r="B38" t="str">
            <v>9564265004</v>
          </cell>
          <cell r="C38" t="str">
            <v>ICB4TARGET0000000415</v>
          </cell>
          <cell r="D38">
            <v>2015</v>
          </cell>
          <cell r="E38">
            <v>4</v>
          </cell>
          <cell r="F38" t="str">
            <v>2015-04-30</v>
          </cell>
          <cell r="G38" t="str">
            <v>PRJ</v>
          </cell>
          <cell r="H38" t="str">
            <v>119</v>
          </cell>
          <cell r="I38" t="str">
            <v>211</v>
          </cell>
          <cell r="K38" t="str">
            <v>000001121</v>
          </cell>
          <cell r="L38" t="str">
            <v>4265004</v>
          </cell>
          <cell r="M38" t="str">
            <v>1585</v>
          </cell>
          <cell r="N38" t="str">
            <v>99920</v>
          </cell>
          <cell r="O38" t="str">
            <v>11404</v>
          </cell>
          <cell r="P38" t="str">
            <v>292</v>
          </cell>
          <cell r="Q38" t="str">
            <v>956</v>
          </cell>
          <cell r="R38" t="str">
            <v>INTERCO BILL W/O</v>
          </cell>
          <cell r="S38" t="str">
            <v>PRA</v>
          </cell>
          <cell r="U38" t="str">
            <v>2015-04-30</v>
          </cell>
          <cell r="V38">
            <v>11.42</v>
          </cell>
          <cell r="W38" t="str">
            <v>UTXEMEM101</v>
          </cell>
          <cell r="Y38" t="str">
            <v>LEGAL</v>
          </cell>
          <cell r="AA38" t="str">
            <v>ICB3</v>
          </cell>
          <cell r="AC38" t="str">
            <v>ICB</v>
          </cell>
          <cell r="AD38" t="str">
            <v>ICB</v>
          </cell>
          <cell r="AF38" t="str">
            <v>211</v>
          </cell>
          <cell r="AG38" t="str">
            <v>0000096506</v>
          </cell>
          <cell r="AR38" t="str">
            <v>956</v>
          </cell>
          <cell r="AS38" t="str">
            <v>0000096506</v>
          </cell>
          <cell r="AT38" t="str">
            <v>AUSTIN CLUB</v>
          </cell>
        </row>
        <row r="39">
          <cell r="A39" t="str">
            <v>00667775</v>
          </cell>
          <cell r="B39" t="str">
            <v>9564265004</v>
          </cell>
          <cell r="C39" t="str">
            <v>ICB4TARGET0000000430</v>
          </cell>
          <cell r="D39">
            <v>2015</v>
          </cell>
          <cell r="E39">
            <v>3</v>
          </cell>
          <cell r="F39" t="str">
            <v>2015-03-31</v>
          </cell>
          <cell r="G39" t="str">
            <v>PRJ</v>
          </cell>
          <cell r="H39" t="str">
            <v>119</v>
          </cell>
          <cell r="I39" t="str">
            <v>211</v>
          </cell>
          <cell r="K39" t="str">
            <v>000001121</v>
          </cell>
          <cell r="L39" t="str">
            <v>4265004</v>
          </cell>
          <cell r="M39" t="str">
            <v>1585</v>
          </cell>
          <cell r="N39" t="str">
            <v>99920</v>
          </cell>
          <cell r="O39" t="str">
            <v>10381</v>
          </cell>
          <cell r="P39" t="str">
            <v>292</v>
          </cell>
          <cell r="Q39" t="str">
            <v>956</v>
          </cell>
          <cell r="R39" t="str">
            <v>INTERCO BILL W/O</v>
          </cell>
          <cell r="S39" t="str">
            <v>PRA</v>
          </cell>
          <cell r="U39" t="str">
            <v>2015-03-31</v>
          </cell>
          <cell r="V39">
            <v>0.53</v>
          </cell>
          <cell r="W39" t="str">
            <v>UTXEMEM101</v>
          </cell>
          <cell r="Y39" t="str">
            <v>LEGAL</v>
          </cell>
          <cell r="AA39" t="str">
            <v>ICB3</v>
          </cell>
          <cell r="AC39" t="str">
            <v>ICB</v>
          </cell>
          <cell r="AD39" t="str">
            <v>ICB</v>
          </cell>
          <cell r="AF39" t="str">
            <v>211</v>
          </cell>
          <cell r="AG39" t="str">
            <v>0000096506</v>
          </cell>
          <cell r="AR39" t="str">
            <v>956</v>
          </cell>
          <cell r="AS39" t="str">
            <v>0000096506</v>
          </cell>
          <cell r="AT39" t="str">
            <v>AUSTIN CLUB</v>
          </cell>
        </row>
        <row r="40">
          <cell r="A40" t="str">
            <v>00667931</v>
          </cell>
          <cell r="B40" t="str">
            <v>9564265004</v>
          </cell>
          <cell r="C40" t="str">
            <v>ICB4TARGET0000000431</v>
          </cell>
          <cell r="D40">
            <v>2015</v>
          </cell>
          <cell r="E40">
            <v>3</v>
          </cell>
          <cell r="F40" t="str">
            <v>2015-03-31</v>
          </cell>
          <cell r="G40" t="str">
            <v>PRJ</v>
          </cell>
          <cell r="H40" t="str">
            <v>119</v>
          </cell>
          <cell r="I40" t="str">
            <v>211</v>
          </cell>
          <cell r="K40" t="str">
            <v>000001121</v>
          </cell>
          <cell r="L40" t="str">
            <v>4265004</v>
          </cell>
          <cell r="M40" t="str">
            <v>1585</v>
          </cell>
          <cell r="N40" t="str">
            <v>99920</v>
          </cell>
          <cell r="O40" t="str">
            <v>13042</v>
          </cell>
          <cell r="P40" t="str">
            <v>292</v>
          </cell>
          <cell r="Q40" t="str">
            <v>956</v>
          </cell>
          <cell r="R40" t="str">
            <v>INTERCO BILL W/O</v>
          </cell>
          <cell r="S40" t="str">
            <v>PRA</v>
          </cell>
          <cell r="U40" t="str">
            <v>2015-03-31</v>
          </cell>
          <cell r="V40">
            <v>38.229999999999997</v>
          </cell>
          <cell r="W40" t="str">
            <v>UTXEMEM101</v>
          </cell>
          <cell r="Y40" t="str">
            <v>LEGAL</v>
          </cell>
          <cell r="AA40" t="str">
            <v>ICB3</v>
          </cell>
          <cell r="AC40" t="str">
            <v>ICB</v>
          </cell>
          <cell r="AD40" t="str">
            <v>ICB</v>
          </cell>
          <cell r="AF40" t="str">
            <v>211</v>
          </cell>
          <cell r="AG40" t="str">
            <v>0000096506</v>
          </cell>
          <cell r="AR40" t="str">
            <v>956</v>
          </cell>
          <cell r="AS40" t="str">
            <v>0000096506</v>
          </cell>
          <cell r="AT40" t="str">
            <v>AUSTIN CLUB</v>
          </cell>
        </row>
        <row r="41">
          <cell r="A41" t="str">
            <v>00667932</v>
          </cell>
          <cell r="B41" t="str">
            <v>9564265004</v>
          </cell>
          <cell r="C41" t="str">
            <v>ICB4TARGET0000000432</v>
          </cell>
          <cell r="D41">
            <v>2015</v>
          </cell>
          <cell r="E41">
            <v>3</v>
          </cell>
          <cell r="F41" t="str">
            <v>2015-03-31</v>
          </cell>
          <cell r="G41" t="str">
            <v>PRJ</v>
          </cell>
          <cell r="H41" t="str">
            <v>119</v>
          </cell>
          <cell r="I41" t="str">
            <v>211</v>
          </cell>
          <cell r="K41" t="str">
            <v>000001121</v>
          </cell>
          <cell r="L41" t="str">
            <v>4265004</v>
          </cell>
          <cell r="M41" t="str">
            <v>1585</v>
          </cell>
          <cell r="N41" t="str">
            <v>99920</v>
          </cell>
          <cell r="O41" t="str">
            <v>11404</v>
          </cell>
          <cell r="P41" t="str">
            <v>292</v>
          </cell>
          <cell r="Q41" t="str">
            <v>956</v>
          </cell>
          <cell r="R41" t="str">
            <v>INTERCO BILL W/O</v>
          </cell>
          <cell r="S41" t="str">
            <v>PRA</v>
          </cell>
          <cell r="U41" t="str">
            <v>2015-03-31</v>
          </cell>
          <cell r="V41">
            <v>8.73</v>
          </cell>
          <cell r="W41" t="str">
            <v>UTXEMEM101</v>
          </cell>
          <cell r="Y41" t="str">
            <v>LEGAL</v>
          </cell>
          <cell r="AA41" t="str">
            <v>ICB3</v>
          </cell>
          <cell r="AC41" t="str">
            <v>ICB</v>
          </cell>
          <cell r="AD41" t="str">
            <v>ICB</v>
          </cell>
          <cell r="AF41" t="str">
            <v>211</v>
          </cell>
          <cell r="AG41" t="str">
            <v>0000096506</v>
          </cell>
          <cell r="AR41" t="str">
            <v>956</v>
          </cell>
          <cell r="AS41" t="str">
            <v>0000096506</v>
          </cell>
          <cell r="AT41" t="str">
            <v>AUSTIN CLUB</v>
          </cell>
        </row>
        <row r="42">
          <cell r="A42" t="str">
            <v>00628309</v>
          </cell>
          <cell r="B42" t="str">
            <v>9544265004</v>
          </cell>
          <cell r="C42" t="str">
            <v>ICB4TARGET0000000813</v>
          </cell>
          <cell r="D42">
            <v>2014</v>
          </cell>
          <cell r="E42">
            <v>8</v>
          </cell>
          <cell r="F42" t="str">
            <v>2014-08-31</v>
          </cell>
          <cell r="G42" t="str">
            <v>PRJ</v>
          </cell>
          <cell r="H42" t="str">
            <v>119</v>
          </cell>
          <cell r="I42" t="str">
            <v>211</v>
          </cell>
          <cell r="K42" t="str">
            <v>000001121</v>
          </cell>
          <cell r="L42" t="str">
            <v>4265004</v>
          </cell>
          <cell r="M42" t="str">
            <v>1585</v>
          </cell>
          <cell r="N42" t="str">
            <v>99920</v>
          </cell>
          <cell r="O42" t="str">
            <v>13042</v>
          </cell>
          <cell r="P42" t="str">
            <v>292</v>
          </cell>
          <cell r="Q42" t="str">
            <v>954</v>
          </cell>
          <cell r="R42" t="str">
            <v>INTERCO BILL W/O</v>
          </cell>
          <cell r="S42" t="str">
            <v>PRA</v>
          </cell>
          <cell r="U42" t="str">
            <v>2014-08-31</v>
          </cell>
          <cell r="V42">
            <v>81.260000000000005</v>
          </cell>
          <cell r="W42" t="str">
            <v>UTXEMEM101</v>
          </cell>
          <cell r="Y42" t="str">
            <v>LEGAL</v>
          </cell>
          <cell r="AA42" t="str">
            <v>ICB3</v>
          </cell>
          <cell r="AC42" t="str">
            <v>ICB</v>
          </cell>
          <cell r="AD42" t="str">
            <v>ICB</v>
          </cell>
          <cell r="AF42" t="str">
            <v>211</v>
          </cell>
          <cell r="AG42" t="str">
            <v>0000146747</v>
          </cell>
          <cell r="AR42" t="str">
            <v>954</v>
          </cell>
          <cell r="AS42" t="str">
            <v>0000146747</v>
          </cell>
          <cell r="AT42" t="str">
            <v>JP MORGAN CHASE CORPORATE CARD ACTIVITY</v>
          </cell>
          <cell r="AU42" t="str">
            <v>DO NOT TAKE OFF HOLD- INTERFACE PURPOSES</v>
          </cell>
        </row>
        <row r="43">
          <cell r="A43" t="str">
            <v>00628313</v>
          </cell>
          <cell r="B43" t="str">
            <v>9544265004</v>
          </cell>
          <cell r="C43" t="str">
            <v>ICB4TARGET0000000814</v>
          </cell>
          <cell r="D43">
            <v>2014</v>
          </cell>
          <cell r="E43">
            <v>8</v>
          </cell>
          <cell r="F43" t="str">
            <v>2014-08-31</v>
          </cell>
          <cell r="G43" t="str">
            <v>PRJ</v>
          </cell>
          <cell r="H43" t="str">
            <v>119</v>
          </cell>
          <cell r="I43" t="str">
            <v>211</v>
          </cell>
          <cell r="K43" t="str">
            <v>000001121</v>
          </cell>
          <cell r="L43" t="str">
            <v>4265004</v>
          </cell>
          <cell r="M43" t="str">
            <v>1585</v>
          </cell>
          <cell r="N43" t="str">
            <v>99920</v>
          </cell>
          <cell r="O43" t="str">
            <v>13042</v>
          </cell>
          <cell r="P43" t="str">
            <v>292</v>
          </cell>
          <cell r="Q43" t="str">
            <v>954</v>
          </cell>
          <cell r="R43" t="str">
            <v>INTERCO BILL W/O</v>
          </cell>
          <cell r="S43" t="str">
            <v>PRA</v>
          </cell>
          <cell r="U43" t="str">
            <v>2014-08-31</v>
          </cell>
          <cell r="V43">
            <v>251.79</v>
          </cell>
          <cell r="W43" t="str">
            <v>UTXEMEM101</v>
          </cell>
          <cell r="Y43" t="str">
            <v>LEGAL</v>
          </cell>
          <cell r="AA43" t="str">
            <v>ICB3</v>
          </cell>
          <cell r="AC43" t="str">
            <v>ICB</v>
          </cell>
          <cell r="AD43" t="str">
            <v>ICB</v>
          </cell>
          <cell r="AF43" t="str">
            <v>211</v>
          </cell>
          <cell r="AG43" t="str">
            <v>0000146747</v>
          </cell>
          <cell r="AR43" t="str">
            <v>954</v>
          </cell>
          <cell r="AS43" t="str">
            <v>0000146747</v>
          </cell>
          <cell r="AT43" t="str">
            <v>JP MORGAN CHASE CORPORATE CARD ACTIVITY</v>
          </cell>
          <cell r="AU43" t="str">
            <v>DO NOT TAKE OFF HOLD- INTERFACE PURPOSES</v>
          </cell>
        </row>
        <row r="44">
          <cell r="A44" t="str">
            <v>00629368</v>
          </cell>
          <cell r="B44" t="str">
            <v>9564265004</v>
          </cell>
          <cell r="C44" t="str">
            <v>ICB4TARGET0000000815</v>
          </cell>
          <cell r="D44">
            <v>2014</v>
          </cell>
          <cell r="E44">
            <v>8</v>
          </cell>
          <cell r="F44" t="str">
            <v>2014-08-31</v>
          </cell>
          <cell r="G44" t="str">
            <v>PRJ</v>
          </cell>
          <cell r="H44" t="str">
            <v>119</v>
          </cell>
          <cell r="I44" t="str">
            <v>211</v>
          </cell>
          <cell r="K44" t="str">
            <v>000001121</v>
          </cell>
          <cell r="L44" t="str">
            <v>4265004</v>
          </cell>
          <cell r="M44" t="str">
            <v>1585</v>
          </cell>
          <cell r="N44" t="str">
            <v>99920</v>
          </cell>
          <cell r="O44" t="str">
            <v>11404</v>
          </cell>
          <cell r="P44" t="str">
            <v>292</v>
          </cell>
          <cell r="Q44" t="str">
            <v>956</v>
          </cell>
          <cell r="R44" t="str">
            <v>INTERCO BILL W/O</v>
          </cell>
          <cell r="S44" t="str">
            <v>PRA</v>
          </cell>
          <cell r="U44" t="str">
            <v>2014-08-31</v>
          </cell>
          <cell r="V44">
            <v>1.24</v>
          </cell>
          <cell r="W44" t="str">
            <v>UTXEMEM101</v>
          </cell>
          <cell r="Y44" t="str">
            <v>LEGAL</v>
          </cell>
          <cell r="AA44" t="str">
            <v>ICB3</v>
          </cell>
          <cell r="AC44" t="str">
            <v>ICB</v>
          </cell>
          <cell r="AD44" t="str">
            <v>ICB</v>
          </cell>
          <cell r="AF44" t="str">
            <v>211</v>
          </cell>
          <cell r="AG44" t="str">
            <v>0000096506</v>
          </cell>
          <cell r="AR44" t="str">
            <v>956</v>
          </cell>
          <cell r="AS44" t="str">
            <v>0000096506</v>
          </cell>
          <cell r="AT44" t="str">
            <v>AUSTIN CLUB</v>
          </cell>
        </row>
        <row r="45">
          <cell r="A45" t="str">
            <v>00629369</v>
          </cell>
          <cell r="B45" t="str">
            <v>9564265004</v>
          </cell>
          <cell r="C45" t="str">
            <v>ICB4TARGET0000000816</v>
          </cell>
          <cell r="D45">
            <v>2014</v>
          </cell>
          <cell r="E45">
            <v>8</v>
          </cell>
          <cell r="F45" t="str">
            <v>2014-08-31</v>
          </cell>
          <cell r="G45" t="str">
            <v>PRJ</v>
          </cell>
          <cell r="H45" t="str">
            <v>119</v>
          </cell>
          <cell r="I45" t="str">
            <v>211</v>
          </cell>
          <cell r="K45" t="str">
            <v>000001121</v>
          </cell>
          <cell r="L45" t="str">
            <v>4265004</v>
          </cell>
          <cell r="M45" t="str">
            <v>1585</v>
          </cell>
          <cell r="N45" t="str">
            <v>99920</v>
          </cell>
          <cell r="O45" t="str">
            <v>11404</v>
          </cell>
          <cell r="P45" t="str">
            <v>292</v>
          </cell>
          <cell r="Q45" t="str">
            <v>956</v>
          </cell>
          <cell r="R45" t="str">
            <v>INTERCO BILL W/O</v>
          </cell>
          <cell r="S45" t="str">
            <v>PRA</v>
          </cell>
          <cell r="U45" t="str">
            <v>2014-08-31</v>
          </cell>
          <cell r="V45">
            <v>1.23</v>
          </cell>
          <cell r="W45" t="str">
            <v>UTXEMEM101</v>
          </cell>
          <cell r="Y45" t="str">
            <v>LEGAL</v>
          </cell>
          <cell r="AA45" t="str">
            <v>ICB3</v>
          </cell>
          <cell r="AC45" t="str">
            <v>ICB</v>
          </cell>
          <cell r="AD45" t="str">
            <v>ICB</v>
          </cell>
          <cell r="AF45" t="str">
            <v>211</v>
          </cell>
          <cell r="AG45" t="str">
            <v>0000096506</v>
          </cell>
          <cell r="AR45" t="str">
            <v>956</v>
          </cell>
          <cell r="AS45" t="str">
            <v>0000096506</v>
          </cell>
          <cell r="AT45" t="str">
            <v>AUSTIN CLUB</v>
          </cell>
        </row>
        <row r="46">
          <cell r="A46" t="str">
            <v>00629370</v>
          </cell>
          <cell r="B46" t="str">
            <v>9564265004</v>
          </cell>
          <cell r="C46" t="str">
            <v>ICB4TARGET0000000817</v>
          </cell>
          <cell r="D46">
            <v>2014</v>
          </cell>
          <cell r="E46">
            <v>8</v>
          </cell>
          <cell r="F46" t="str">
            <v>2014-08-31</v>
          </cell>
          <cell r="G46" t="str">
            <v>PRJ</v>
          </cell>
          <cell r="H46" t="str">
            <v>119</v>
          </cell>
          <cell r="I46" t="str">
            <v>211</v>
          </cell>
          <cell r="K46" t="str">
            <v>000001121</v>
          </cell>
          <cell r="L46" t="str">
            <v>4265004</v>
          </cell>
          <cell r="M46" t="str">
            <v>1585</v>
          </cell>
          <cell r="N46" t="str">
            <v>99920</v>
          </cell>
          <cell r="O46" t="str">
            <v>13042</v>
          </cell>
          <cell r="P46" t="str">
            <v>292</v>
          </cell>
          <cell r="Q46" t="str">
            <v>956</v>
          </cell>
          <cell r="R46" t="str">
            <v>INTERCO BILL W/O</v>
          </cell>
          <cell r="S46" t="str">
            <v>PRA</v>
          </cell>
          <cell r="U46" t="str">
            <v>2014-08-31</v>
          </cell>
          <cell r="V46">
            <v>1.23</v>
          </cell>
          <cell r="W46" t="str">
            <v>UTXEMEM101</v>
          </cell>
          <cell r="Y46" t="str">
            <v>LEGAL</v>
          </cell>
          <cell r="AA46" t="str">
            <v>ICB3</v>
          </cell>
          <cell r="AC46" t="str">
            <v>ICB</v>
          </cell>
          <cell r="AD46" t="str">
            <v>ICB</v>
          </cell>
          <cell r="AF46" t="str">
            <v>211</v>
          </cell>
          <cell r="AG46" t="str">
            <v>0000096506</v>
          </cell>
          <cell r="AR46" t="str">
            <v>956</v>
          </cell>
          <cell r="AS46" t="str">
            <v>0000096506</v>
          </cell>
          <cell r="AT46" t="str">
            <v>AUSTIN CLUB</v>
          </cell>
        </row>
        <row r="47">
          <cell r="A47" t="str">
            <v>00632305</v>
          </cell>
          <cell r="B47" t="str">
            <v>9564265004</v>
          </cell>
          <cell r="C47" t="str">
            <v>ICB4TARGET0000000818</v>
          </cell>
          <cell r="D47">
            <v>2014</v>
          </cell>
          <cell r="E47">
            <v>8</v>
          </cell>
          <cell r="F47" t="str">
            <v>2014-08-31</v>
          </cell>
          <cell r="G47" t="str">
            <v>PRJ</v>
          </cell>
          <cell r="H47" t="str">
            <v>119</v>
          </cell>
          <cell r="I47" t="str">
            <v>211</v>
          </cell>
          <cell r="K47" t="str">
            <v>000001121</v>
          </cell>
          <cell r="L47" t="str">
            <v>4265004</v>
          </cell>
          <cell r="M47" t="str">
            <v>1585</v>
          </cell>
          <cell r="N47" t="str">
            <v>99920</v>
          </cell>
          <cell r="O47" t="str">
            <v>11404</v>
          </cell>
          <cell r="P47" t="str">
            <v>292</v>
          </cell>
          <cell r="Q47" t="str">
            <v>956</v>
          </cell>
          <cell r="R47" t="str">
            <v>INTERCO BILL W/O</v>
          </cell>
          <cell r="S47" t="str">
            <v>PRA</v>
          </cell>
          <cell r="U47" t="str">
            <v>2014-08-31</v>
          </cell>
          <cell r="V47">
            <v>40.68</v>
          </cell>
          <cell r="W47" t="str">
            <v>UTXEMEM101</v>
          </cell>
          <cell r="Y47" t="str">
            <v>LEGAL</v>
          </cell>
          <cell r="AA47" t="str">
            <v>ICB3</v>
          </cell>
          <cell r="AC47" t="str">
            <v>ICB</v>
          </cell>
          <cell r="AD47" t="str">
            <v>ICB</v>
          </cell>
          <cell r="AF47" t="str">
            <v>211</v>
          </cell>
          <cell r="AG47" t="str">
            <v>0000096506</v>
          </cell>
          <cell r="AR47" t="str">
            <v>956</v>
          </cell>
          <cell r="AS47" t="str">
            <v>0000096506</v>
          </cell>
          <cell r="AT47" t="str">
            <v>AUSTIN CLUB</v>
          </cell>
        </row>
        <row r="48">
          <cell r="A48" t="str">
            <v>00632306</v>
          </cell>
          <cell r="B48" t="str">
            <v>9564265004</v>
          </cell>
          <cell r="C48" t="str">
            <v>ICB4TARGET0000000819</v>
          </cell>
          <cell r="D48">
            <v>2014</v>
          </cell>
          <cell r="E48">
            <v>8</v>
          </cell>
          <cell r="F48" t="str">
            <v>2014-08-31</v>
          </cell>
          <cell r="G48" t="str">
            <v>PRJ</v>
          </cell>
          <cell r="H48" t="str">
            <v>119</v>
          </cell>
          <cell r="I48" t="str">
            <v>211</v>
          </cell>
          <cell r="K48" t="str">
            <v>000001121</v>
          </cell>
          <cell r="L48" t="str">
            <v>4265004</v>
          </cell>
          <cell r="M48" t="str">
            <v>1585</v>
          </cell>
          <cell r="N48" t="str">
            <v>99920</v>
          </cell>
          <cell r="O48" t="str">
            <v>11404</v>
          </cell>
          <cell r="P48" t="str">
            <v>292</v>
          </cell>
          <cell r="Q48" t="str">
            <v>956</v>
          </cell>
          <cell r="R48" t="str">
            <v>INTERCO BILL W/O</v>
          </cell>
          <cell r="S48" t="str">
            <v>PRA</v>
          </cell>
          <cell r="U48" t="str">
            <v>2014-08-31</v>
          </cell>
          <cell r="V48">
            <v>40.06</v>
          </cell>
          <cell r="W48" t="str">
            <v>UTXEMEM101</v>
          </cell>
          <cell r="Y48" t="str">
            <v>LEGAL</v>
          </cell>
          <cell r="AA48" t="str">
            <v>ICB3</v>
          </cell>
          <cell r="AC48" t="str">
            <v>ICB</v>
          </cell>
          <cell r="AD48" t="str">
            <v>ICB</v>
          </cell>
          <cell r="AF48" t="str">
            <v>211</v>
          </cell>
          <cell r="AG48" t="str">
            <v>0000096506</v>
          </cell>
          <cell r="AR48" t="str">
            <v>956</v>
          </cell>
          <cell r="AS48" t="str">
            <v>0000096506</v>
          </cell>
          <cell r="AT48" t="str">
            <v>AUSTIN CLUB</v>
          </cell>
        </row>
        <row r="49">
          <cell r="A49" t="str">
            <v>00629842</v>
          </cell>
          <cell r="B49" t="str">
            <v>9564265004</v>
          </cell>
          <cell r="C49" t="str">
            <v>ICB4TARGET0000000820</v>
          </cell>
          <cell r="D49">
            <v>2014</v>
          </cell>
          <cell r="E49">
            <v>8</v>
          </cell>
          <cell r="F49" t="str">
            <v>2014-08-31</v>
          </cell>
          <cell r="G49" t="str">
            <v>PRJ</v>
          </cell>
          <cell r="H49" t="str">
            <v>119</v>
          </cell>
          <cell r="I49" t="str">
            <v>211</v>
          </cell>
          <cell r="K49" t="str">
            <v>000001121</v>
          </cell>
          <cell r="L49" t="str">
            <v>4265004</v>
          </cell>
          <cell r="M49" t="str">
            <v>1585</v>
          </cell>
          <cell r="N49" t="str">
            <v>99920</v>
          </cell>
          <cell r="O49" t="str">
            <v>13042</v>
          </cell>
          <cell r="P49" t="str">
            <v>292</v>
          </cell>
          <cell r="Q49" t="str">
            <v>956</v>
          </cell>
          <cell r="R49" t="str">
            <v>INTERCO BILL W/O</v>
          </cell>
          <cell r="S49" t="str">
            <v>PRA</v>
          </cell>
          <cell r="U49" t="str">
            <v>2014-08-31</v>
          </cell>
          <cell r="V49">
            <v>146.69</v>
          </cell>
          <cell r="W49" t="str">
            <v>UTXEMEM101</v>
          </cell>
          <cell r="Y49" t="str">
            <v>LEGAL</v>
          </cell>
          <cell r="AA49" t="str">
            <v>ICB3</v>
          </cell>
          <cell r="AC49" t="str">
            <v>ICB</v>
          </cell>
          <cell r="AD49" t="str">
            <v>ICB</v>
          </cell>
          <cell r="AF49" t="str">
            <v>211</v>
          </cell>
          <cell r="AG49" t="str">
            <v>0000146747</v>
          </cell>
          <cell r="AR49" t="str">
            <v>956</v>
          </cell>
          <cell r="AS49" t="str">
            <v>0000146747</v>
          </cell>
          <cell r="AT49" t="str">
            <v>JP MORGAN CHASE CORPORATE CARD ACTIVITY</v>
          </cell>
          <cell r="AU49" t="str">
            <v>DO NOT TAKE OFF HOLD- INTERFACE PURPOSES</v>
          </cell>
        </row>
        <row r="50">
          <cell r="A50" t="str">
            <v>00629843</v>
          </cell>
          <cell r="B50" t="str">
            <v>9564265004</v>
          </cell>
          <cell r="C50" t="str">
            <v>ICB4TARGET0000000821</v>
          </cell>
          <cell r="D50">
            <v>2014</v>
          </cell>
          <cell r="E50">
            <v>8</v>
          </cell>
          <cell r="F50" t="str">
            <v>2014-08-31</v>
          </cell>
          <cell r="G50" t="str">
            <v>PRJ</v>
          </cell>
          <cell r="H50" t="str">
            <v>119</v>
          </cell>
          <cell r="I50" t="str">
            <v>211</v>
          </cell>
          <cell r="K50" t="str">
            <v>000001121</v>
          </cell>
          <cell r="L50" t="str">
            <v>4265004</v>
          </cell>
          <cell r="M50" t="str">
            <v>1585</v>
          </cell>
          <cell r="N50" t="str">
            <v>99920</v>
          </cell>
          <cell r="O50" t="str">
            <v>13042</v>
          </cell>
          <cell r="P50" t="str">
            <v>292</v>
          </cell>
          <cell r="Q50" t="str">
            <v>956</v>
          </cell>
          <cell r="R50" t="str">
            <v>INTERCO BILL W/O</v>
          </cell>
          <cell r="S50" t="str">
            <v>PRA</v>
          </cell>
          <cell r="U50" t="str">
            <v>2014-08-31</v>
          </cell>
          <cell r="V50">
            <v>-65.430000000000007</v>
          </cell>
          <cell r="W50" t="str">
            <v>UTXEMEM101</v>
          </cell>
          <cell r="Y50" t="str">
            <v>LEGAL</v>
          </cell>
          <cell r="AA50" t="str">
            <v>ICB3</v>
          </cell>
          <cell r="AC50" t="str">
            <v>ICB</v>
          </cell>
          <cell r="AD50" t="str">
            <v>ICB</v>
          </cell>
          <cell r="AF50" t="str">
            <v>211</v>
          </cell>
          <cell r="AG50" t="str">
            <v>0000245350</v>
          </cell>
          <cell r="AR50" t="str">
            <v>956</v>
          </cell>
          <cell r="AS50" t="str">
            <v>0000245350</v>
          </cell>
          <cell r="AT50" t="str">
            <v>BLACK, WILLIAM R</v>
          </cell>
        </row>
        <row r="51">
          <cell r="A51" t="str">
            <v>00623863</v>
          </cell>
          <cell r="B51" t="str">
            <v>9564265004</v>
          </cell>
          <cell r="C51" t="str">
            <v>ICB4TARGET0000001054</v>
          </cell>
          <cell r="D51">
            <v>2014</v>
          </cell>
          <cell r="E51">
            <v>7</v>
          </cell>
          <cell r="F51" t="str">
            <v>2014-07-31</v>
          </cell>
          <cell r="G51" t="str">
            <v>PRJ</v>
          </cell>
          <cell r="H51" t="str">
            <v>119</v>
          </cell>
          <cell r="I51" t="str">
            <v>211</v>
          </cell>
          <cell r="K51" t="str">
            <v>000001121</v>
          </cell>
          <cell r="L51" t="str">
            <v>4265004</v>
          </cell>
          <cell r="M51" t="str">
            <v>1585</v>
          </cell>
          <cell r="N51" t="str">
            <v>99920</v>
          </cell>
          <cell r="O51" t="str">
            <v>13042</v>
          </cell>
          <cell r="P51" t="str">
            <v>292</v>
          </cell>
          <cell r="Q51" t="str">
            <v>956</v>
          </cell>
          <cell r="R51" t="str">
            <v>INTERCO BILL W/O</v>
          </cell>
          <cell r="S51" t="str">
            <v>PRA</v>
          </cell>
          <cell r="U51" t="str">
            <v>2014-07-31</v>
          </cell>
          <cell r="V51">
            <v>39.450000000000003</v>
          </cell>
          <cell r="W51" t="str">
            <v>UTXEMEM101</v>
          </cell>
          <cell r="Y51" t="str">
            <v>LEGAL</v>
          </cell>
          <cell r="AA51" t="str">
            <v>ICB3</v>
          </cell>
          <cell r="AC51" t="str">
            <v>ICB</v>
          </cell>
          <cell r="AD51" t="str">
            <v>ICB</v>
          </cell>
          <cell r="AF51" t="str">
            <v>211</v>
          </cell>
          <cell r="AG51" t="str">
            <v>0000096506</v>
          </cell>
          <cell r="AR51" t="str">
            <v>956</v>
          </cell>
          <cell r="AS51" t="str">
            <v>0000096506</v>
          </cell>
          <cell r="AT51" t="str">
            <v>AUSTIN CLUB</v>
          </cell>
        </row>
        <row r="52">
          <cell r="A52" t="str">
            <v>00625754</v>
          </cell>
          <cell r="B52" t="str">
            <v>9544265004</v>
          </cell>
          <cell r="C52" t="str">
            <v>ICB4TARGET0000001055</v>
          </cell>
          <cell r="D52">
            <v>2014</v>
          </cell>
          <cell r="E52">
            <v>7</v>
          </cell>
          <cell r="F52" t="str">
            <v>2014-07-31</v>
          </cell>
          <cell r="G52" t="str">
            <v>PRJ</v>
          </cell>
          <cell r="H52" t="str">
            <v>119</v>
          </cell>
          <cell r="I52" t="str">
            <v>211</v>
          </cell>
          <cell r="K52" t="str">
            <v>000001121</v>
          </cell>
          <cell r="L52" t="str">
            <v>4265004</v>
          </cell>
          <cell r="M52" t="str">
            <v>1585</v>
          </cell>
          <cell r="N52" t="str">
            <v>99920</v>
          </cell>
          <cell r="O52" t="str">
            <v>12091</v>
          </cell>
          <cell r="P52" t="str">
            <v>293</v>
          </cell>
          <cell r="Q52" t="str">
            <v>954</v>
          </cell>
          <cell r="R52" t="str">
            <v>INTERCO BILL W/O</v>
          </cell>
          <cell r="S52" t="str">
            <v>PRA</v>
          </cell>
          <cell r="U52" t="str">
            <v>2014-07-31</v>
          </cell>
          <cell r="V52">
            <v>9.57</v>
          </cell>
          <cell r="W52" t="str">
            <v>UTXEMEM101</v>
          </cell>
          <cell r="Y52" t="str">
            <v>LEGAL</v>
          </cell>
          <cell r="AA52" t="str">
            <v>ICB3</v>
          </cell>
          <cell r="AC52" t="str">
            <v>ICB</v>
          </cell>
          <cell r="AD52" t="str">
            <v>ICB</v>
          </cell>
          <cell r="AF52" t="str">
            <v>211</v>
          </cell>
          <cell r="AG52" t="str">
            <v>0000146747</v>
          </cell>
          <cell r="AR52" t="str">
            <v>954</v>
          </cell>
          <cell r="AS52" t="str">
            <v>0000146747</v>
          </cell>
          <cell r="AT52" t="str">
            <v>JP MORGAN CHASE CORPORATE CARD ACTIVITY</v>
          </cell>
          <cell r="AU52" t="str">
            <v>DO NOT TAKE OFF HOLD- INTERFACE PURPOSES</v>
          </cell>
        </row>
        <row r="53">
          <cell r="A53" t="str">
            <v>00627631</v>
          </cell>
          <cell r="B53" t="str">
            <v>9569210001</v>
          </cell>
          <cell r="C53" t="str">
            <v>ICB4TARGET0000009097</v>
          </cell>
          <cell r="D53">
            <v>2014</v>
          </cell>
          <cell r="E53">
            <v>8</v>
          </cell>
          <cell r="F53" t="str">
            <v>2014-08-31</v>
          </cell>
          <cell r="G53" t="str">
            <v>PRJ</v>
          </cell>
          <cell r="H53" t="str">
            <v>119</v>
          </cell>
          <cell r="I53" t="str">
            <v>211</v>
          </cell>
          <cell r="K53" t="str">
            <v>TDOANDA</v>
          </cell>
          <cell r="L53" t="str">
            <v>9210001</v>
          </cell>
          <cell r="M53" t="str">
            <v>1585</v>
          </cell>
          <cell r="N53" t="str">
            <v>99920</v>
          </cell>
          <cell r="O53" t="str">
            <v>11404</v>
          </cell>
          <cell r="P53" t="str">
            <v>263</v>
          </cell>
          <cell r="Q53" t="str">
            <v>956</v>
          </cell>
          <cell r="R53" t="str">
            <v>INTERCO BILL W/O</v>
          </cell>
          <cell r="S53" t="str">
            <v>PRA</v>
          </cell>
          <cell r="U53" t="str">
            <v>2014-08-31</v>
          </cell>
          <cell r="V53">
            <v>69.55</v>
          </cell>
          <cell r="W53" t="str">
            <v>UTXE000301</v>
          </cell>
          <cell r="Y53" t="str">
            <v>TDOTH</v>
          </cell>
          <cell r="AA53" t="str">
            <v>ICB3</v>
          </cell>
          <cell r="AC53" t="str">
            <v>ICB</v>
          </cell>
          <cell r="AD53" t="str">
            <v>ICB</v>
          </cell>
          <cell r="AF53" t="str">
            <v>211</v>
          </cell>
          <cell r="AG53" t="str">
            <v>0000146747</v>
          </cell>
          <cell r="AR53" t="str">
            <v>956</v>
          </cell>
          <cell r="AS53" t="str">
            <v>0000146747</v>
          </cell>
          <cell r="AT53" t="str">
            <v>JP MORGAN CHASE CORPORATE CARD ACTIVITY</v>
          </cell>
          <cell r="AU53" t="str">
            <v>DO NOT TAKE OFF HOLD- INTERFACE PURPOSES</v>
          </cell>
        </row>
        <row r="54">
          <cell r="A54" t="str">
            <v>00623215</v>
          </cell>
          <cell r="B54" t="str">
            <v>9549210001</v>
          </cell>
          <cell r="C54" t="str">
            <v>ICB4TARGET0000009655</v>
          </cell>
          <cell r="D54">
            <v>2014</v>
          </cell>
          <cell r="E54">
            <v>7</v>
          </cell>
          <cell r="F54" t="str">
            <v>2014-07-31</v>
          </cell>
          <cell r="G54" t="str">
            <v>PRJ</v>
          </cell>
          <cell r="H54" t="str">
            <v>119</v>
          </cell>
          <cell r="I54" t="str">
            <v>211</v>
          </cell>
          <cell r="K54" t="str">
            <v>TDOANDA</v>
          </cell>
          <cell r="L54" t="str">
            <v>9210001</v>
          </cell>
          <cell r="M54" t="str">
            <v>1585</v>
          </cell>
          <cell r="N54" t="str">
            <v>99920</v>
          </cell>
          <cell r="O54" t="str">
            <v>10381</v>
          </cell>
          <cell r="P54" t="str">
            <v>289</v>
          </cell>
          <cell r="Q54" t="str">
            <v>954</v>
          </cell>
          <cell r="R54" t="str">
            <v>INTERCO BILL W/O</v>
          </cell>
          <cell r="S54" t="str">
            <v>PRA</v>
          </cell>
          <cell r="U54" t="str">
            <v>2014-07-31</v>
          </cell>
          <cell r="V54">
            <v>61.63</v>
          </cell>
          <cell r="W54" t="str">
            <v>UTXE000101</v>
          </cell>
          <cell r="Y54" t="str">
            <v>TDOTH</v>
          </cell>
          <cell r="AA54" t="str">
            <v>ICB3</v>
          </cell>
          <cell r="AC54" t="str">
            <v>ICB</v>
          </cell>
          <cell r="AD54" t="str">
            <v>ICB</v>
          </cell>
          <cell r="AF54" t="str">
            <v>211</v>
          </cell>
          <cell r="AG54" t="str">
            <v>0000146747</v>
          </cell>
          <cell r="AR54" t="str">
            <v>954</v>
          </cell>
          <cell r="AS54" t="str">
            <v>0000146747</v>
          </cell>
          <cell r="AT54" t="str">
            <v>JP MORGAN CHASE CORPORATE CARD ACTIVITY</v>
          </cell>
          <cell r="AU54" t="str">
            <v>DO NOT TAKE OFF HOLD- INTERFACE PURPOSES</v>
          </cell>
        </row>
        <row r="55">
          <cell r="A55" t="str">
            <v>00623023</v>
          </cell>
          <cell r="B55" t="str">
            <v>9539302000</v>
          </cell>
          <cell r="C55" t="str">
            <v>ICB4TARGET0000010530</v>
          </cell>
          <cell r="D55">
            <v>2014</v>
          </cell>
          <cell r="E55">
            <v>7</v>
          </cell>
          <cell r="F55" t="str">
            <v>2014-07-31</v>
          </cell>
          <cell r="G55" t="str">
            <v>PRJ</v>
          </cell>
          <cell r="H55" t="str">
            <v>119</v>
          </cell>
          <cell r="I55" t="str">
            <v>211</v>
          </cell>
          <cell r="K55" t="str">
            <v>000001121</v>
          </cell>
          <cell r="L55" t="str">
            <v>9302000</v>
          </cell>
          <cell r="M55" t="str">
            <v>1585</v>
          </cell>
          <cell r="N55" t="str">
            <v>99920</v>
          </cell>
          <cell r="O55" t="str">
            <v>11404</v>
          </cell>
          <cell r="P55" t="str">
            <v>292</v>
          </cell>
          <cell r="Q55" t="str">
            <v>953</v>
          </cell>
          <cell r="R55" t="str">
            <v>INTERCO BILL W/O</v>
          </cell>
          <cell r="S55" t="str">
            <v>PRA</v>
          </cell>
          <cell r="U55" t="str">
            <v>2014-07-31</v>
          </cell>
          <cell r="V55">
            <v>369.76</v>
          </cell>
          <cell r="W55" t="str">
            <v>UTXEMEM101</v>
          </cell>
          <cell r="Y55" t="str">
            <v>LEGAL</v>
          </cell>
          <cell r="AA55" t="str">
            <v>ICB3</v>
          </cell>
          <cell r="AC55" t="str">
            <v>ICB</v>
          </cell>
          <cell r="AD55" t="str">
            <v>ICB</v>
          </cell>
          <cell r="AF55" t="str">
            <v>211</v>
          </cell>
          <cell r="AG55" t="str">
            <v>0000097007</v>
          </cell>
          <cell r="AR55" t="str">
            <v>953</v>
          </cell>
          <cell r="AS55" t="str">
            <v>0000097007</v>
          </cell>
          <cell r="AT55" t="str">
            <v>CENTER FOR LEGISLATIVE ENERGY</v>
          </cell>
        </row>
        <row r="56">
          <cell r="A56" t="str">
            <v>00624511</v>
          </cell>
          <cell r="B56" t="str">
            <v>9539302000</v>
          </cell>
          <cell r="C56" t="str">
            <v>ICB4TARGET0000010531</v>
          </cell>
          <cell r="D56">
            <v>2014</v>
          </cell>
          <cell r="E56">
            <v>7</v>
          </cell>
          <cell r="F56" t="str">
            <v>2014-07-31</v>
          </cell>
          <cell r="G56" t="str">
            <v>PRJ</v>
          </cell>
          <cell r="H56" t="str">
            <v>119</v>
          </cell>
          <cell r="I56" t="str">
            <v>211</v>
          </cell>
          <cell r="K56" t="str">
            <v>000001121</v>
          </cell>
          <cell r="L56" t="str">
            <v>9302000</v>
          </cell>
          <cell r="M56" t="str">
            <v>1585</v>
          </cell>
          <cell r="N56" t="str">
            <v>99920</v>
          </cell>
          <cell r="O56" t="str">
            <v>11404</v>
          </cell>
          <cell r="P56" t="str">
            <v>292</v>
          </cell>
          <cell r="Q56" t="str">
            <v>953</v>
          </cell>
          <cell r="R56" t="str">
            <v>INTERCO BILL W/O</v>
          </cell>
          <cell r="S56" t="str">
            <v>PRA</v>
          </cell>
          <cell r="U56" t="str">
            <v>2014-07-31</v>
          </cell>
          <cell r="V56">
            <v>61.02</v>
          </cell>
          <cell r="W56" t="str">
            <v>UTXEMEM101</v>
          </cell>
          <cell r="Y56" t="str">
            <v>LEGAL</v>
          </cell>
          <cell r="AA56" t="str">
            <v>ICB3</v>
          </cell>
          <cell r="AC56" t="str">
            <v>ICB</v>
          </cell>
          <cell r="AD56" t="str">
            <v>ICB</v>
          </cell>
          <cell r="AF56" t="str">
            <v>211</v>
          </cell>
          <cell r="AG56" t="str">
            <v>0000122688</v>
          </cell>
          <cell r="AR56" t="str">
            <v>953</v>
          </cell>
          <cell r="AS56" t="str">
            <v>0000122688</v>
          </cell>
          <cell r="AT56" t="str">
            <v>UTILITY ECONOMIC DEVELOPMENT ASSOCIATION</v>
          </cell>
        </row>
        <row r="57">
          <cell r="A57" t="str">
            <v>00654764</v>
          </cell>
          <cell r="B57" t="str">
            <v>9549210001</v>
          </cell>
          <cell r="C57" t="str">
            <v>ICB4TARGET0000011635</v>
          </cell>
          <cell r="D57">
            <v>2014</v>
          </cell>
          <cell r="E57">
            <v>12</v>
          </cell>
          <cell r="F57" t="str">
            <v>2014-12-31</v>
          </cell>
          <cell r="G57" t="str">
            <v>PRJ</v>
          </cell>
          <cell r="H57" t="str">
            <v>119</v>
          </cell>
          <cell r="I57" t="str">
            <v>211</v>
          </cell>
          <cell r="K57" t="str">
            <v>TDOANDA</v>
          </cell>
          <cell r="L57" t="str">
            <v>9210001</v>
          </cell>
          <cell r="M57" t="str">
            <v>1585</v>
          </cell>
          <cell r="N57" t="str">
            <v>99920</v>
          </cell>
          <cell r="O57" t="str">
            <v>13042</v>
          </cell>
          <cell r="P57" t="str">
            <v>289</v>
          </cell>
          <cell r="Q57" t="str">
            <v>954</v>
          </cell>
          <cell r="R57" t="str">
            <v>INTERCO BILL W/O</v>
          </cell>
          <cell r="S57" t="str">
            <v>PRA</v>
          </cell>
          <cell r="U57" t="str">
            <v>2014-12-31</v>
          </cell>
          <cell r="V57">
            <v>93.96</v>
          </cell>
          <cell r="W57" t="str">
            <v>UTXE000301</v>
          </cell>
          <cell r="Y57" t="str">
            <v>TDOTH</v>
          </cell>
          <cell r="AA57" t="str">
            <v>ICB3</v>
          </cell>
          <cell r="AC57" t="str">
            <v>ICB</v>
          </cell>
          <cell r="AD57" t="str">
            <v>ICB</v>
          </cell>
          <cell r="AF57" t="str">
            <v>211</v>
          </cell>
          <cell r="AG57" t="str">
            <v>0000146747</v>
          </cell>
          <cell r="AR57" t="str">
            <v>954</v>
          </cell>
          <cell r="AS57" t="str">
            <v>0000146747</v>
          </cell>
          <cell r="AT57" t="str">
            <v>JP MORGAN CHASE CORPORATE CARD ACTIVITY</v>
          </cell>
          <cell r="AU57" t="str">
            <v>DO NOT TAKE OFF HOLD- INTERFACE PURPOSES</v>
          </cell>
        </row>
        <row r="58">
          <cell r="A58" t="str">
            <v>00652655</v>
          </cell>
          <cell r="B58" t="str">
            <v>9539302000</v>
          </cell>
          <cell r="C58" t="str">
            <v>ICB4TARGET0000012816</v>
          </cell>
          <cell r="D58">
            <v>2014</v>
          </cell>
          <cell r="E58">
            <v>12</v>
          </cell>
          <cell r="F58" t="str">
            <v>2014-12-31</v>
          </cell>
          <cell r="G58" t="str">
            <v>PRJ</v>
          </cell>
          <cell r="H58" t="str">
            <v>119</v>
          </cell>
          <cell r="I58" t="str">
            <v>211</v>
          </cell>
          <cell r="K58" t="str">
            <v>000001121</v>
          </cell>
          <cell r="L58" t="str">
            <v>9302000</v>
          </cell>
          <cell r="M58" t="str">
            <v>1585</v>
          </cell>
          <cell r="N58" t="str">
            <v>99920</v>
          </cell>
          <cell r="O58" t="str">
            <v>11404</v>
          </cell>
          <cell r="P58" t="str">
            <v>292</v>
          </cell>
          <cell r="Q58" t="str">
            <v>953</v>
          </cell>
          <cell r="R58" t="str">
            <v>INTERCO BILL W/O</v>
          </cell>
          <cell r="S58" t="str">
            <v>PRA</v>
          </cell>
          <cell r="U58" t="str">
            <v>2014-12-31</v>
          </cell>
          <cell r="V58">
            <v>27.56</v>
          </cell>
          <cell r="W58" t="str">
            <v>UTXEMEM101</v>
          </cell>
          <cell r="Y58" t="str">
            <v>LEGAL</v>
          </cell>
          <cell r="AA58" t="str">
            <v>ICB3</v>
          </cell>
          <cell r="AC58" t="str">
            <v>ICB</v>
          </cell>
          <cell r="AD58" t="str">
            <v>ICB</v>
          </cell>
          <cell r="AF58" t="str">
            <v>211</v>
          </cell>
          <cell r="AG58" t="str">
            <v>0000056180</v>
          </cell>
          <cell r="AR58" t="str">
            <v>953</v>
          </cell>
          <cell r="AS58" t="str">
            <v>0000056180</v>
          </cell>
          <cell r="AT58" t="str">
            <v>SOUTHERN ECONOMIC DEVELOPMENT COUNCIL</v>
          </cell>
        </row>
        <row r="59">
          <cell r="A59" t="str">
            <v>00652659</v>
          </cell>
          <cell r="B59" t="str">
            <v>9539302000</v>
          </cell>
          <cell r="C59" t="str">
            <v>ICB4TARGET0000012817</v>
          </cell>
          <cell r="D59">
            <v>2014</v>
          </cell>
          <cell r="E59">
            <v>12</v>
          </cell>
          <cell r="F59" t="str">
            <v>2014-12-31</v>
          </cell>
          <cell r="G59" t="str">
            <v>PRJ</v>
          </cell>
          <cell r="H59" t="str">
            <v>119</v>
          </cell>
          <cell r="I59" t="str">
            <v>211</v>
          </cell>
          <cell r="K59" t="str">
            <v>000001121</v>
          </cell>
          <cell r="L59" t="str">
            <v>9302000</v>
          </cell>
          <cell r="M59" t="str">
            <v>1585</v>
          </cell>
          <cell r="N59" t="str">
            <v>99920</v>
          </cell>
          <cell r="O59" t="str">
            <v>11404</v>
          </cell>
          <cell r="P59" t="str">
            <v>292</v>
          </cell>
          <cell r="Q59" t="str">
            <v>953</v>
          </cell>
          <cell r="R59" t="str">
            <v>INTERCO BILL W/O</v>
          </cell>
          <cell r="S59" t="str">
            <v>PRA</v>
          </cell>
          <cell r="U59" t="str">
            <v>2014-12-31</v>
          </cell>
          <cell r="V59">
            <v>183.12</v>
          </cell>
          <cell r="W59" t="str">
            <v>UTXEMEM101</v>
          </cell>
          <cell r="Y59" t="str">
            <v>LEGAL</v>
          </cell>
          <cell r="AA59" t="str">
            <v>ICB3</v>
          </cell>
          <cell r="AC59" t="str">
            <v>ICB</v>
          </cell>
          <cell r="AD59" t="str">
            <v>ICB</v>
          </cell>
          <cell r="AF59" t="str">
            <v>211</v>
          </cell>
          <cell r="AG59" t="str">
            <v>0000277730</v>
          </cell>
          <cell r="AR59" t="str">
            <v>953</v>
          </cell>
          <cell r="AS59" t="str">
            <v>0000277730</v>
          </cell>
          <cell r="AT59" t="str">
            <v>INDUSTRIAL ASSET MANAGEMENT COUNCIL</v>
          </cell>
        </row>
        <row r="60">
          <cell r="A60" t="str">
            <v>00646490</v>
          </cell>
          <cell r="B60" t="str">
            <v>9549210001</v>
          </cell>
          <cell r="C60" t="str">
            <v>ICB4TARGET0000012866</v>
          </cell>
          <cell r="D60">
            <v>2014</v>
          </cell>
          <cell r="E60">
            <v>11</v>
          </cell>
          <cell r="F60" t="str">
            <v>2014-11-30</v>
          </cell>
          <cell r="G60" t="str">
            <v>PRJ</v>
          </cell>
          <cell r="H60" t="str">
            <v>119</v>
          </cell>
          <cell r="I60" t="str">
            <v>211</v>
          </cell>
          <cell r="K60" t="str">
            <v>000001121</v>
          </cell>
          <cell r="L60" t="str">
            <v>9210001</v>
          </cell>
          <cell r="M60" t="str">
            <v>1585</v>
          </cell>
          <cell r="N60" t="str">
            <v>99920</v>
          </cell>
          <cell r="O60" t="str">
            <v>12091</v>
          </cell>
          <cell r="P60" t="str">
            <v>293</v>
          </cell>
          <cell r="Q60" t="str">
            <v>954</v>
          </cell>
          <cell r="R60" t="str">
            <v>INTERCO BILL W/O</v>
          </cell>
          <cell r="S60" t="str">
            <v>PRA</v>
          </cell>
          <cell r="U60" t="str">
            <v>2014-11-30</v>
          </cell>
          <cell r="V60">
            <v>31.22</v>
          </cell>
          <cell r="W60" t="str">
            <v>UTXEMEM101</v>
          </cell>
          <cell r="Y60" t="str">
            <v>LEGAL</v>
          </cell>
          <cell r="AA60" t="str">
            <v>ICB3</v>
          </cell>
          <cell r="AC60" t="str">
            <v>ICB</v>
          </cell>
          <cell r="AD60" t="str">
            <v>ICB</v>
          </cell>
          <cell r="AF60" t="str">
            <v>211</v>
          </cell>
          <cell r="AG60" t="str">
            <v>0000146747</v>
          </cell>
          <cell r="AR60" t="str">
            <v>954</v>
          </cell>
          <cell r="AS60" t="str">
            <v>0000146747</v>
          </cell>
          <cell r="AT60" t="str">
            <v>JP MORGAN CHASE CORPORATE CARD ACTIVITY</v>
          </cell>
          <cell r="AU60" t="str">
            <v>DO NOT TAKE OFF HOLD- INTERFACE PURPOSES</v>
          </cell>
        </row>
        <row r="61">
          <cell r="A61" t="str">
            <v>00647382</v>
          </cell>
          <cell r="B61" t="str">
            <v>9539302000</v>
          </cell>
          <cell r="C61" t="str">
            <v>ICB4TARGET0000013296</v>
          </cell>
          <cell r="D61">
            <v>2014</v>
          </cell>
          <cell r="E61">
            <v>11</v>
          </cell>
          <cell r="F61" t="str">
            <v>2014-11-30</v>
          </cell>
          <cell r="G61" t="str">
            <v>PRJ</v>
          </cell>
          <cell r="H61" t="str">
            <v>119</v>
          </cell>
          <cell r="I61" t="str">
            <v>211</v>
          </cell>
          <cell r="K61" t="str">
            <v>000001121</v>
          </cell>
          <cell r="L61" t="str">
            <v>9302000</v>
          </cell>
          <cell r="M61" t="str">
            <v>1585</v>
          </cell>
          <cell r="N61" t="str">
            <v>99920</v>
          </cell>
          <cell r="O61" t="str">
            <v>11404</v>
          </cell>
          <cell r="P61" t="str">
            <v>292</v>
          </cell>
          <cell r="Q61" t="str">
            <v>953</v>
          </cell>
          <cell r="R61" t="str">
            <v>INTERCO BILL W/O</v>
          </cell>
          <cell r="S61" t="str">
            <v>PRA</v>
          </cell>
          <cell r="U61" t="str">
            <v>2014-11-30</v>
          </cell>
          <cell r="V61">
            <v>10394.959999999999</v>
          </cell>
          <cell r="W61" t="str">
            <v>UTXEMEM101</v>
          </cell>
          <cell r="Y61" t="str">
            <v>LEGAL</v>
          </cell>
          <cell r="AA61" t="str">
            <v>ICB3</v>
          </cell>
          <cell r="AC61" t="str">
            <v>ICB</v>
          </cell>
          <cell r="AD61" t="str">
            <v>ICB</v>
          </cell>
          <cell r="AF61" t="str">
            <v>211</v>
          </cell>
          <cell r="AG61" t="str">
            <v>0000096469</v>
          </cell>
          <cell r="AR61" t="str">
            <v>953</v>
          </cell>
          <cell r="AS61" t="str">
            <v>0000096469</v>
          </cell>
          <cell r="AT61" t="str">
            <v>ASSOCIATION OF ELECTRIC</v>
          </cell>
          <cell r="AU61" t="str">
            <v>COMPANIES OF TEXAS INC</v>
          </cell>
        </row>
        <row r="62">
          <cell r="A62" t="str">
            <v>00648200</v>
          </cell>
          <cell r="B62" t="str">
            <v>9539302000</v>
          </cell>
          <cell r="C62" t="str">
            <v>ICB4TARGET0000013297</v>
          </cell>
          <cell r="D62">
            <v>2014</v>
          </cell>
          <cell r="E62">
            <v>11</v>
          </cell>
          <cell r="F62" t="str">
            <v>2014-11-30</v>
          </cell>
          <cell r="G62" t="str">
            <v>PRJ</v>
          </cell>
          <cell r="H62" t="str">
            <v>119</v>
          </cell>
          <cell r="I62" t="str">
            <v>211</v>
          </cell>
          <cell r="K62" t="str">
            <v>000001121</v>
          </cell>
          <cell r="L62" t="str">
            <v>9302000</v>
          </cell>
          <cell r="M62" t="str">
            <v>1585</v>
          </cell>
          <cell r="N62" t="str">
            <v>99920</v>
          </cell>
          <cell r="O62" t="str">
            <v>11404</v>
          </cell>
          <cell r="P62" t="str">
            <v>292</v>
          </cell>
          <cell r="Q62" t="str">
            <v>953</v>
          </cell>
          <cell r="R62" t="str">
            <v>INTERCO BILL W/O</v>
          </cell>
          <cell r="S62" t="str">
            <v>PRA</v>
          </cell>
          <cell r="U62" t="str">
            <v>2014-11-30</v>
          </cell>
          <cell r="V62">
            <v>1224.8800000000001</v>
          </cell>
          <cell r="W62" t="str">
            <v>UTXEMEM101</v>
          </cell>
          <cell r="Y62" t="str">
            <v>LEGAL</v>
          </cell>
          <cell r="AA62" t="str">
            <v>ICB3</v>
          </cell>
          <cell r="AC62" t="str">
            <v>ICB</v>
          </cell>
          <cell r="AD62" t="str">
            <v>ICB</v>
          </cell>
          <cell r="AF62" t="str">
            <v>211</v>
          </cell>
          <cell r="AG62" t="str">
            <v>0000101368</v>
          </cell>
          <cell r="AR62" t="str">
            <v>953</v>
          </cell>
          <cell r="AS62" t="str">
            <v>0000101368</v>
          </cell>
          <cell r="AT62" t="str">
            <v>TEXAS ECONOMIC DEVELOPMENT CORP</v>
          </cell>
        </row>
        <row r="63">
          <cell r="A63" t="str">
            <v>00647383</v>
          </cell>
          <cell r="B63" t="str">
            <v>9539302000</v>
          </cell>
          <cell r="C63" t="str">
            <v>ICB4TARGET0000013298</v>
          </cell>
          <cell r="D63">
            <v>2014</v>
          </cell>
          <cell r="E63">
            <v>11</v>
          </cell>
          <cell r="F63" t="str">
            <v>2014-11-30</v>
          </cell>
          <cell r="G63" t="str">
            <v>PRJ</v>
          </cell>
          <cell r="H63" t="str">
            <v>119</v>
          </cell>
          <cell r="I63" t="str">
            <v>211</v>
          </cell>
          <cell r="K63" t="str">
            <v>000001121</v>
          </cell>
          <cell r="L63" t="str">
            <v>9302000</v>
          </cell>
          <cell r="M63" t="str">
            <v>1585</v>
          </cell>
          <cell r="N63" t="str">
            <v>99920</v>
          </cell>
          <cell r="O63" t="str">
            <v>11404</v>
          </cell>
          <cell r="P63" t="str">
            <v>292</v>
          </cell>
          <cell r="Q63" t="str">
            <v>953</v>
          </cell>
          <cell r="R63" t="str">
            <v>INTERCO BILL W/O</v>
          </cell>
          <cell r="S63" t="str">
            <v>PRA</v>
          </cell>
          <cell r="U63" t="str">
            <v>2014-11-30</v>
          </cell>
          <cell r="V63">
            <v>2449.7600000000002</v>
          </cell>
          <cell r="W63" t="str">
            <v>UTXEMEM101</v>
          </cell>
          <cell r="Y63" t="str">
            <v>LEGAL</v>
          </cell>
          <cell r="AA63" t="str">
            <v>ICB3</v>
          </cell>
          <cell r="AC63" t="str">
            <v>ICB</v>
          </cell>
          <cell r="AD63" t="str">
            <v>ICB</v>
          </cell>
          <cell r="AF63" t="str">
            <v>211</v>
          </cell>
          <cell r="AG63" t="str">
            <v>0000101434</v>
          </cell>
          <cell r="AR63" t="str">
            <v>953</v>
          </cell>
          <cell r="AS63" t="str">
            <v>0000101434</v>
          </cell>
          <cell r="AT63" t="str">
            <v>TEXAS TAXPAYERS &amp; RESEARCH ASSOCIATION</v>
          </cell>
        </row>
        <row r="64">
          <cell r="A64" t="str">
            <v>00659538</v>
          </cell>
          <cell r="B64" t="str">
            <v>9549210001</v>
          </cell>
          <cell r="C64" t="str">
            <v>ICB4TARGET0000017985</v>
          </cell>
          <cell r="D64">
            <v>2015</v>
          </cell>
          <cell r="E64">
            <v>1</v>
          </cell>
          <cell r="F64" t="str">
            <v>2015-01-31</v>
          </cell>
          <cell r="G64" t="str">
            <v>PRJ</v>
          </cell>
          <cell r="H64" t="str">
            <v>119</v>
          </cell>
          <cell r="I64" t="str">
            <v>211</v>
          </cell>
          <cell r="K64" t="str">
            <v>TDOANDA</v>
          </cell>
          <cell r="L64" t="str">
            <v>9210001</v>
          </cell>
          <cell r="M64" t="str">
            <v>1585</v>
          </cell>
          <cell r="N64" t="str">
            <v>99920</v>
          </cell>
          <cell r="O64" t="str">
            <v>10381</v>
          </cell>
          <cell r="P64" t="str">
            <v>289</v>
          </cell>
          <cell r="Q64" t="str">
            <v>954</v>
          </cell>
          <cell r="R64" t="str">
            <v>INTERCO BILL W/O</v>
          </cell>
          <cell r="S64" t="str">
            <v>PRA</v>
          </cell>
          <cell r="U64" t="str">
            <v>2015-01-31</v>
          </cell>
          <cell r="V64">
            <v>152.30000000000001</v>
          </cell>
          <cell r="W64" t="str">
            <v>UTXE000101</v>
          </cell>
          <cell r="Y64" t="str">
            <v>TDOTH</v>
          </cell>
          <cell r="AA64" t="str">
            <v>ICB3</v>
          </cell>
          <cell r="AC64" t="str">
            <v>ICB</v>
          </cell>
          <cell r="AD64" t="str">
            <v>ICB</v>
          </cell>
          <cell r="AF64" t="str">
            <v>211</v>
          </cell>
          <cell r="AG64" t="str">
            <v>0000146747</v>
          </cell>
          <cell r="AR64" t="str">
            <v>954</v>
          </cell>
          <cell r="AS64" t="str">
            <v>0000146747</v>
          </cell>
          <cell r="AT64" t="str">
            <v>JP MORGAN CHASE CORPORATE CARD ACTIVITY</v>
          </cell>
          <cell r="AU64" t="str">
            <v>DO NOT TAKE OFF HOLD- INTERFACE PURPOSES</v>
          </cell>
        </row>
        <row r="65">
          <cell r="A65" t="str">
            <v>00660146</v>
          </cell>
          <cell r="B65" t="str">
            <v>9569210001</v>
          </cell>
          <cell r="C65" t="str">
            <v>ICB4TARGET0000020268</v>
          </cell>
          <cell r="D65">
            <v>2015</v>
          </cell>
          <cell r="E65">
            <v>2</v>
          </cell>
          <cell r="F65" t="str">
            <v>2015-02-28</v>
          </cell>
          <cell r="G65" t="str">
            <v>PRJ</v>
          </cell>
          <cell r="H65" t="str">
            <v>119</v>
          </cell>
          <cell r="I65" t="str">
            <v>211</v>
          </cell>
          <cell r="K65" t="str">
            <v>TDOANDA</v>
          </cell>
          <cell r="L65" t="str">
            <v>9210001</v>
          </cell>
          <cell r="M65" t="str">
            <v>1585</v>
          </cell>
          <cell r="N65" t="str">
            <v>99920</v>
          </cell>
          <cell r="O65" t="str">
            <v>13042</v>
          </cell>
          <cell r="P65" t="str">
            <v>289</v>
          </cell>
          <cell r="Q65" t="str">
            <v>956</v>
          </cell>
          <cell r="R65" t="str">
            <v>INTERCO BILL W/O</v>
          </cell>
          <cell r="S65" t="str">
            <v>PRA</v>
          </cell>
          <cell r="U65" t="str">
            <v>2015-02-28</v>
          </cell>
          <cell r="V65">
            <v>31.11</v>
          </cell>
          <cell r="W65" t="str">
            <v>UTXE000301</v>
          </cell>
          <cell r="Y65" t="str">
            <v>TDOTH</v>
          </cell>
          <cell r="AA65" t="str">
            <v>ICB3</v>
          </cell>
          <cell r="AC65" t="str">
            <v>ICB</v>
          </cell>
          <cell r="AD65" t="str">
            <v>ICB</v>
          </cell>
          <cell r="AF65" t="str">
            <v>211</v>
          </cell>
          <cell r="AG65" t="str">
            <v>0000146747</v>
          </cell>
          <cell r="AR65" t="str">
            <v>956</v>
          </cell>
          <cell r="AS65" t="str">
            <v>0000146747</v>
          </cell>
          <cell r="AT65" t="str">
            <v>JP MORGAN CHASE CORPORATE CARD ACTIVITY</v>
          </cell>
          <cell r="AU65" t="str">
            <v>DO NOT TAKE OFF HOLD- INTERFACE PURPOSES</v>
          </cell>
        </row>
        <row r="66">
          <cell r="A66" t="str">
            <v>00670931</v>
          </cell>
          <cell r="B66" t="str">
            <v>9549030001</v>
          </cell>
          <cell r="C66" t="str">
            <v>ICB4TARGET0000020792</v>
          </cell>
          <cell r="D66">
            <v>2015</v>
          </cell>
          <cell r="E66">
            <v>4</v>
          </cell>
          <cell r="F66" t="str">
            <v>2015-04-30</v>
          </cell>
          <cell r="G66" t="str">
            <v>PRJ</v>
          </cell>
          <cell r="H66" t="str">
            <v>119</v>
          </cell>
          <cell r="I66" t="str">
            <v>211</v>
          </cell>
          <cell r="K66" t="str">
            <v>000008295</v>
          </cell>
          <cell r="L66" t="str">
            <v>9030001</v>
          </cell>
          <cell r="M66" t="str">
            <v>1397</v>
          </cell>
          <cell r="N66" t="str">
            <v>99920</v>
          </cell>
          <cell r="O66" t="str">
            <v>12150</v>
          </cell>
          <cell r="P66" t="str">
            <v>259</v>
          </cell>
          <cell r="Q66" t="str">
            <v>954</v>
          </cell>
          <cell r="R66" t="str">
            <v>INTERCO BILL W/O</v>
          </cell>
          <cell r="S66" t="str">
            <v>PRA</v>
          </cell>
          <cell r="U66" t="str">
            <v>2015-04-30</v>
          </cell>
          <cell r="V66">
            <v>7.52</v>
          </cell>
          <cell r="W66" t="str">
            <v>UTXC000101</v>
          </cell>
          <cell r="Y66" t="str">
            <v>DISTR</v>
          </cell>
          <cell r="AA66" t="str">
            <v>ICB3</v>
          </cell>
          <cell r="AC66" t="str">
            <v>ICB</v>
          </cell>
          <cell r="AD66" t="str">
            <v>ICB</v>
          </cell>
          <cell r="AF66" t="str">
            <v>211</v>
          </cell>
          <cell r="AG66" t="str">
            <v>0000146747</v>
          </cell>
          <cell r="AR66" t="str">
            <v>954</v>
          </cell>
          <cell r="AS66" t="str">
            <v>0000146747</v>
          </cell>
          <cell r="AT66" t="str">
            <v>JP MORGAN CHASE CORPORATE CARD ACTIVITY</v>
          </cell>
          <cell r="AU66" t="str">
            <v>DO NOT TAKE OFF HOLD- INTERFACE PURPOSES</v>
          </cell>
        </row>
        <row r="67">
          <cell r="A67" t="str">
            <v>00681536</v>
          </cell>
          <cell r="B67" t="str">
            <v>9539302000</v>
          </cell>
          <cell r="C67" t="str">
            <v>ICB4TARGET0000023815</v>
          </cell>
          <cell r="D67">
            <v>2015</v>
          </cell>
          <cell r="E67">
            <v>6</v>
          </cell>
          <cell r="F67" t="str">
            <v>2015-06-30</v>
          </cell>
          <cell r="G67" t="str">
            <v>PRJ</v>
          </cell>
          <cell r="H67" t="str">
            <v>119</v>
          </cell>
          <cell r="I67" t="str">
            <v>211</v>
          </cell>
          <cell r="K67" t="str">
            <v>000001121</v>
          </cell>
          <cell r="L67" t="str">
            <v>9302000</v>
          </cell>
          <cell r="M67" t="str">
            <v>1585</v>
          </cell>
          <cell r="N67" t="str">
            <v>99920</v>
          </cell>
          <cell r="O67" t="str">
            <v>11404</v>
          </cell>
          <cell r="P67" t="str">
            <v>292</v>
          </cell>
          <cell r="Q67" t="str">
            <v>953</v>
          </cell>
          <cell r="R67" t="str">
            <v>INTERCO BILL W/O</v>
          </cell>
          <cell r="S67" t="str">
            <v>PRA</v>
          </cell>
          <cell r="U67" t="str">
            <v>2015-06-30</v>
          </cell>
          <cell r="V67">
            <v>76.709999999999994</v>
          </cell>
          <cell r="W67" t="str">
            <v>UTXEMEM101</v>
          </cell>
          <cell r="Y67" t="str">
            <v>LEGAL</v>
          </cell>
          <cell r="AA67" t="str">
            <v>ICB3</v>
          </cell>
          <cell r="AC67" t="str">
            <v>ICB</v>
          </cell>
          <cell r="AD67" t="str">
            <v>ICB</v>
          </cell>
          <cell r="AF67" t="str">
            <v>211</v>
          </cell>
          <cell r="AG67" t="str">
            <v>0000122688</v>
          </cell>
          <cell r="AR67" t="str">
            <v>953</v>
          </cell>
          <cell r="AS67" t="str">
            <v>0000122688</v>
          </cell>
          <cell r="AT67" t="str">
            <v>UTILITY ECONOMIC DEVELOPMENT ASSOCIATION</v>
          </cell>
        </row>
        <row r="68">
          <cell r="A68" t="str">
            <v>00667240</v>
          </cell>
          <cell r="B68" t="str">
            <v>9539302000</v>
          </cell>
          <cell r="C68" t="str">
            <v>ICB4TARGET0000026331</v>
          </cell>
          <cell r="D68">
            <v>2015</v>
          </cell>
          <cell r="E68">
            <v>3</v>
          </cell>
          <cell r="F68" t="str">
            <v>2015-03-31</v>
          </cell>
          <cell r="G68" t="str">
            <v>PRJ</v>
          </cell>
          <cell r="H68" t="str">
            <v>119</v>
          </cell>
          <cell r="I68" t="str">
            <v>211</v>
          </cell>
          <cell r="K68" t="str">
            <v>000001121</v>
          </cell>
          <cell r="L68" t="str">
            <v>9302000</v>
          </cell>
          <cell r="M68" t="str">
            <v>1585</v>
          </cell>
          <cell r="N68" t="str">
            <v>99920</v>
          </cell>
          <cell r="O68" t="str">
            <v>11404</v>
          </cell>
          <cell r="P68" t="str">
            <v>292</v>
          </cell>
          <cell r="Q68" t="str">
            <v>953</v>
          </cell>
          <cell r="R68" t="str">
            <v>INTERCO BILL W/O</v>
          </cell>
          <cell r="S68" t="str">
            <v>PRA</v>
          </cell>
          <cell r="U68" t="str">
            <v>2015-03-31</v>
          </cell>
          <cell r="V68">
            <v>298.62</v>
          </cell>
          <cell r="W68" t="str">
            <v>UTXEMEM101</v>
          </cell>
          <cell r="Y68" t="str">
            <v>LEGAL</v>
          </cell>
          <cell r="AA68" t="str">
            <v>ICB3</v>
          </cell>
          <cell r="AC68" t="str">
            <v>ICB</v>
          </cell>
          <cell r="AD68" t="str">
            <v>ICB</v>
          </cell>
          <cell r="AF68" t="str">
            <v>211</v>
          </cell>
          <cell r="AG68" t="str">
            <v>0000098419</v>
          </cell>
          <cell r="AR68" t="str">
            <v>953</v>
          </cell>
          <cell r="AS68" t="str">
            <v>0000098419</v>
          </cell>
          <cell r="AT68" t="str">
            <v>GULF COAST POWER ASSOCIATION</v>
          </cell>
        </row>
        <row r="69">
          <cell r="A69" t="str">
            <v>00667874</v>
          </cell>
          <cell r="B69" t="str">
            <v>9539302000</v>
          </cell>
          <cell r="C69" t="str">
            <v>ICB4TARGET0000026332</v>
          </cell>
          <cell r="D69">
            <v>2015</v>
          </cell>
          <cell r="E69">
            <v>3</v>
          </cell>
          <cell r="F69" t="str">
            <v>2015-03-31</v>
          </cell>
          <cell r="G69" t="str">
            <v>PRJ</v>
          </cell>
          <cell r="H69" t="str">
            <v>119</v>
          </cell>
          <cell r="I69" t="str">
            <v>211</v>
          </cell>
          <cell r="K69" t="str">
            <v>000001121</v>
          </cell>
          <cell r="L69" t="str">
            <v>9302000</v>
          </cell>
          <cell r="M69" t="str">
            <v>1585</v>
          </cell>
          <cell r="N69" t="str">
            <v>99920</v>
          </cell>
          <cell r="O69" t="str">
            <v>11404</v>
          </cell>
          <cell r="P69" t="str">
            <v>292</v>
          </cell>
          <cell r="Q69" t="str">
            <v>953</v>
          </cell>
          <cell r="R69" t="str">
            <v>INTERCO BILL W/O</v>
          </cell>
          <cell r="S69" t="str">
            <v>PRA</v>
          </cell>
          <cell r="U69" t="str">
            <v>2015-03-31</v>
          </cell>
          <cell r="V69">
            <v>854.1</v>
          </cell>
          <cell r="W69" t="str">
            <v>UTXEMEM101</v>
          </cell>
          <cell r="Y69" t="str">
            <v>LEGAL</v>
          </cell>
          <cell r="AA69" t="str">
            <v>ICB3</v>
          </cell>
          <cell r="AC69" t="str">
            <v>ICB</v>
          </cell>
          <cell r="AD69" t="str">
            <v>ICB</v>
          </cell>
          <cell r="AF69" t="str">
            <v>211</v>
          </cell>
          <cell r="AG69" t="str">
            <v>0000141907</v>
          </cell>
          <cell r="AR69" t="str">
            <v>953</v>
          </cell>
          <cell r="AS69" t="str">
            <v>0000141907</v>
          </cell>
          <cell r="AT69" t="str">
            <v>TEXAS ASSOCIATION OF BUSINESS</v>
          </cell>
        </row>
        <row r="70">
          <cell r="A70" t="str">
            <v>00675231</v>
          </cell>
          <cell r="B70" t="str">
            <v>9539070001</v>
          </cell>
          <cell r="C70" t="str">
            <v>ICB4TARGET0000028123</v>
          </cell>
          <cell r="D70">
            <v>2015</v>
          </cell>
          <cell r="E70">
            <v>5</v>
          </cell>
          <cell r="F70" t="str">
            <v>2015-05-31</v>
          </cell>
          <cell r="G70" t="str">
            <v>PRJ</v>
          </cell>
          <cell r="H70" t="str">
            <v>119</v>
          </cell>
          <cell r="I70" t="str">
            <v>211</v>
          </cell>
          <cell r="K70" t="str">
            <v>TXDSMANDA</v>
          </cell>
          <cell r="L70" t="str">
            <v>9070001</v>
          </cell>
          <cell r="M70" t="str">
            <v>1397</v>
          </cell>
          <cell r="N70" t="str">
            <v>99920</v>
          </cell>
          <cell r="O70" t="str">
            <v>10329</v>
          </cell>
          <cell r="P70" t="str">
            <v>721</v>
          </cell>
          <cell r="Q70" t="str">
            <v>953</v>
          </cell>
          <cell r="R70" t="str">
            <v>INTERCO BILL W/O</v>
          </cell>
          <cell r="S70" t="str">
            <v>PRA</v>
          </cell>
          <cell r="U70" t="str">
            <v>2015-05-31</v>
          </cell>
          <cell r="V70">
            <v>939.82</v>
          </cell>
          <cell r="W70" t="str">
            <v>UTXC008201</v>
          </cell>
          <cell r="Y70" t="str">
            <v>LEGAL</v>
          </cell>
          <cell r="AA70" t="str">
            <v>ICB3</v>
          </cell>
          <cell r="AC70" t="str">
            <v>ICB</v>
          </cell>
          <cell r="AD70" t="str">
            <v>ICB</v>
          </cell>
          <cell r="AF70" t="str">
            <v>211</v>
          </cell>
          <cell r="AG70" t="str">
            <v>0000011145</v>
          </cell>
          <cell r="AR70" t="str">
            <v>953</v>
          </cell>
          <cell r="AS70" t="str">
            <v>0000011145</v>
          </cell>
          <cell r="AT70" t="str">
            <v>ASSOCIATION OF ENERGY SERVICES</v>
          </cell>
          <cell r="AU70" t="str">
            <v>PROFESSIONALS</v>
          </cell>
        </row>
        <row r="71">
          <cell r="A71" t="str">
            <v>00682159</v>
          </cell>
          <cell r="B71" t="str">
            <v>9564265004</v>
          </cell>
          <cell r="C71" t="str">
            <v>ICB4TARGET0000000154</v>
          </cell>
          <cell r="D71">
            <v>2015</v>
          </cell>
          <cell r="E71">
            <v>6</v>
          </cell>
          <cell r="F71" t="str">
            <v>2015-06-30</v>
          </cell>
          <cell r="G71" t="str">
            <v>PRJ</v>
          </cell>
          <cell r="H71" t="str">
            <v>169</v>
          </cell>
          <cell r="I71" t="str">
            <v>211</v>
          </cell>
          <cell r="K71" t="str">
            <v>000001121</v>
          </cell>
          <cell r="L71" t="str">
            <v>4265004</v>
          </cell>
          <cell r="M71" t="str">
            <v>1585</v>
          </cell>
          <cell r="N71" t="str">
            <v>99920</v>
          </cell>
          <cell r="O71" t="str">
            <v>11404</v>
          </cell>
          <cell r="P71" t="str">
            <v>292</v>
          </cell>
          <cell r="Q71" t="str">
            <v>956</v>
          </cell>
          <cell r="R71" t="str">
            <v>INTERCO BILL W/O</v>
          </cell>
          <cell r="S71" t="str">
            <v>PRA</v>
          </cell>
          <cell r="U71" t="str">
            <v>2015-06-30</v>
          </cell>
          <cell r="V71">
            <v>101.56</v>
          </cell>
          <cell r="W71" t="str">
            <v>UTXEMEM101</v>
          </cell>
          <cell r="Y71" t="str">
            <v>LEGAL</v>
          </cell>
          <cell r="AA71" t="str">
            <v>ICB3</v>
          </cell>
          <cell r="AC71" t="str">
            <v>ICB</v>
          </cell>
          <cell r="AD71" t="str">
            <v>ICB</v>
          </cell>
          <cell r="AF71" t="str">
            <v>211</v>
          </cell>
          <cell r="AG71" t="str">
            <v>0000096506</v>
          </cell>
          <cell r="AR71" t="str">
            <v>956</v>
          </cell>
          <cell r="AS71" t="str">
            <v>0000096506</v>
          </cell>
          <cell r="AT71" t="str">
            <v>AUSTIN CLUB</v>
          </cell>
        </row>
        <row r="72">
          <cell r="A72" t="str">
            <v>00657812</v>
          </cell>
          <cell r="B72" t="str">
            <v>9534264000</v>
          </cell>
          <cell r="C72" t="str">
            <v>ICB4TARGET0000000155</v>
          </cell>
          <cell r="D72">
            <v>2015</v>
          </cell>
          <cell r="E72">
            <v>1</v>
          </cell>
          <cell r="F72" t="str">
            <v>2015-01-31</v>
          </cell>
          <cell r="G72" t="str">
            <v>PRJ</v>
          </cell>
          <cell r="H72" t="str">
            <v>169</v>
          </cell>
          <cell r="I72" t="str">
            <v>211</v>
          </cell>
          <cell r="K72" t="str">
            <v>000001121</v>
          </cell>
          <cell r="L72" t="str">
            <v>4264000</v>
          </cell>
          <cell r="M72" t="str">
            <v>1585</v>
          </cell>
          <cell r="N72" t="str">
            <v>99920</v>
          </cell>
          <cell r="O72" t="str">
            <v>11404</v>
          </cell>
          <cell r="P72" t="str">
            <v>289</v>
          </cell>
          <cell r="Q72" t="str">
            <v>953</v>
          </cell>
          <cell r="R72" t="str">
            <v>INTERCO BILL W/O</v>
          </cell>
          <cell r="S72" t="str">
            <v>PRA</v>
          </cell>
          <cell r="U72" t="str">
            <v>2015-01-31</v>
          </cell>
          <cell r="V72">
            <v>26917.15</v>
          </cell>
          <cell r="W72" t="str">
            <v>UTXEMEM101</v>
          </cell>
          <cell r="Y72" t="str">
            <v>LEGAL</v>
          </cell>
          <cell r="AA72" t="str">
            <v>ICB3</v>
          </cell>
          <cell r="AC72" t="str">
            <v>ICB</v>
          </cell>
          <cell r="AD72" t="str">
            <v>ICB</v>
          </cell>
          <cell r="AF72" t="str">
            <v>211</v>
          </cell>
          <cell r="AG72" t="str">
            <v>0000096469</v>
          </cell>
          <cell r="AR72" t="str">
            <v>953</v>
          </cell>
          <cell r="AS72" t="str">
            <v>0000096469</v>
          </cell>
          <cell r="AT72" t="str">
            <v>ASSOCIATION OF ELECTRIC</v>
          </cell>
          <cell r="AU72" t="str">
            <v>COMPANIES OF TEXAS INC</v>
          </cell>
        </row>
        <row r="73">
          <cell r="A73" t="str">
            <v>00682160</v>
          </cell>
          <cell r="B73" t="str">
            <v>9564265004</v>
          </cell>
          <cell r="C73" t="str">
            <v>ICB4TARGET0000000155</v>
          </cell>
          <cell r="D73">
            <v>2015</v>
          </cell>
          <cell r="E73">
            <v>6</v>
          </cell>
          <cell r="F73" t="str">
            <v>2015-06-30</v>
          </cell>
          <cell r="G73" t="str">
            <v>PRJ</v>
          </cell>
          <cell r="H73" t="str">
            <v>169</v>
          </cell>
          <cell r="I73" t="str">
            <v>211</v>
          </cell>
          <cell r="K73" t="str">
            <v>000001121</v>
          </cell>
          <cell r="L73" t="str">
            <v>4265004</v>
          </cell>
          <cell r="M73" t="str">
            <v>1585</v>
          </cell>
          <cell r="N73" t="str">
            <v>99920</v>
          </cell>
          <cell r="O73" t="str">
            <v>11404</v>
          </cell>
          <cell r="P73" t="str">
            <v>292</v>
          </cell>
          <cell r="Q73" t="str">
            <v>956</v>
          </cell>
          <cell r="R73" t="str">
            <v>INTERCO BILL W/O</v>
          </cell>
          <cell r="S73" t="str">
            <v>PRA</v>
          </cell>
          <cell r="U73" t="str">
            <v>2015-06-30</v>
          </cell>
          <cell r="V73">
            <v>28.34</v>
          </cell>
          <cell r="W73" t="str">
            <v>UTXEMEM101</v>
          </cell>
          <cell r="Y73" t="str">
            <v>LEGAL</v>
          </cell>
          <cell r="AA73" t="str">
            <v>ICB3</v>
          </cell>
          <cell r="AC73" t="str">
            <v>ICB</v>
          </cell>
          <cell r="AD73" t="str">
            <v>ICB</v>
          </cell>
          <cell r="AF73" t="str">
            <v>211</v>
          </cell>
          <cell r="AG73" t="str">
            <v>0000096506</v>
          </cell>
          <cell r="AR73" t="str">
            <v>956</v>
          </cell>
          <cell r="AS73" t="str">
            <v>0000096506</v>
          </cell>
          <cell r="AT73" t="str">
            <v>AUSTIN CLUB</v>
          </cell>
        </row>
        <row r="74">
          <cell r="A74" t="str">
            <v>00682181</v>
          </cell>
          <cell r="B74" t="str">
            <v>9564265004</v>
          </cell>
          <cell r="C74" t="str">
            <v>ICB4TARGET0000000156</v>
          </cell>
          <cell r="D74">
            <v>2015</v>
          </cell>
          <cell r="E74">
            <v>6</v>
          </cell>
          <cell r="F74" t="str">
            <v>2015-06-30</v>
          </cell>
          <cell r="G74" t="str">
            <v>PRJ</v>
          </cell>
          <cell r="H74" t="str">
            <v>169</v>
          </cell>
          <cell r="I74" t="str">
            <v>211</v>
          </cell>
          <cell r="K74" t="str">
            <v>000001121</v>
          </cell>
          <cell r="L74" t="str">
            <v>4265004</v>
          </cell>
          <cell r="M74" t="str">
            <v>1585</v>
          </cell>
          <cell r="N74" t="str">
            <v>99920</v>
          </cell>
          <cell r="O74" t="str">
            <v>11404</v>
          </cell>
          <cell r="P74" t="str">
            <v>292</v>
          </cell>
          <cell r="Q74" t="str">
            <v>956</v>
          </cell>
          <cell r="R74" t="str">
            <v>INTERCO BILL W/O</v>
          </cell>
          <cell r="S74" t="str">
            <v>PRA</v>
          </cell>
          <cell r="U74" t="str">
            <v>2015-06-30</v>
          </cell>
          <cell r="V74">
            <v>0.72</v>
          </cell>
          <cell r="W74" t="str">
            <v>UTXEMEM101</v>
          </cell>
          <cell r="Y74" t="str">
            <v>LEGAL</v>
          </cell>
          <cell r="AA74" t="str">
            <v>ICB3</v>
          </cell>
          <cell r="AC74" t="str">
            <v>ICB</v>
          </cell>
          <cell r="AD74" t="str">
            <v>ICB</v>
          </cell>
          <cell r="AF74" t="str">
            <v>211</v>
          </cell>
          <cell r="AG74" t="str">
            <v>0000096506</v>
          </cell>
          <cell r="AR74" t="str">
            <v>956</v>
          </cell>
          <cell r="AS74" t="str">
            <v>0000096506</v>
          </cell>
          <cell r="AT74" t="str">
            <v>AUSTIN CLUB</v>
          </cell>
        </row>
        <row r="75">
          <cell r="A75" t="str">
            <v>00682718</v>
          </cell>
          <cell r="B75" t="str">
            <v>9564265004</v>
          </cell>
          <cell r="C75" t="str">
            <v>ICB4TARGET0000000157</v>
          </cell>
          <cell r="D75">
            <v>2015</v>
          </cell>
          <cell r="E75">
            <v>6</v>
          </cell>
          <cell r="F75" t="str">
            <v>2015-06-30</v>
          </cell>
          <cell r="G75" t="str">
            <v>PRJ</v>
          </cell>
          <cell r="H75" t="str">
            <v>169</v>
          </cell>
          <cell r="I75" t="str">
            <v>211</v>
          </cell>
          <cell r="K75" t="str">
            <v>000001121</v>
          </cell>
          <cell r="L75" t="str">
            <v>4265004</v>
          </cell>
          <cell r="M75" t="str">
            <v>1585</v>
          </cell>
          <cell r="N75" t="str">
            <v>99920</v>
          </cell>
          <cell r="O75" t="str">
            <v>10381</v>
          </cell>
          <cell r="P75" t="str">
            <v>292</v>
          </cell>
          <cell r="Q75" t="str">
            <v>956</v>
          </cell>
          <cell r="R75" t="str">
            <v>INTERCO BILL W/O</v>
          </cell>
          <cell r="S75" t="str">
            <v>PRA</v>
          </cell>
          <cell r="U75" t="str">
            <v>2015-06-30</v>
          </cell>
          <cell r="V75">
            <v>0.75</v>
          </cell>
          <cell r="W75" t="str">
            <v>UTXEMEM101</v>
          </cell>
          <cell r="Y75" t="str">
            <v>LEGAL</v>
          </cell>
          <cell r="AA75" t="str">
            <v>ICB3</v>
          </cell>
          <cell r="AC75" t="str">
            <v>ICB</v>
          </cell>
          <cell r="AD75" t="str">
            <v>ICB</v>
          </cell>
          <cell r="AF75" t="str">
            <v>211</v>
          </cell>
          <cell r="AG75" t="str">
            <v>0000096506</v>
          </cell>
          <cell r="AR75" t="str">
            <v>956</v>
          </cell>
          <cell r="AS75" t="str">
            <v>0000096506</v>
          </cell>
          <cell r="AT75" t="str">
            <v>AUSTIN CLUB</v>
          </cell>
        </row>
        <row r="76">
          <cell r="A76" t="str">
            <v>00659394</v>
          </cell>
          <cell r="B76" t="str">
            <v>9534264000</v>
          </cell>
          <cell r="C76" t="str">
            <v>ICB4TARGET0000000158</v>
          </cell>
          <cell r="D76">
            <v>2015</v>
          </cell>
          <cell r="E76">
            <v>1</v>
          </cell>
          <cell r="F76" t="str">
            <v>2015-01-31</v>
          </cell>
          <cell r="G76" t="str">
            <v>PRJ</v>
          </cell>
          <cell r="H76" t="str">
            <v>169</v>
          </cell>
          <cell r="I76" t="str">
            <v>211</v>
          </cell>
          <cell r="K76" t="str">
            <v>000001121</v>
          </cell>
          <cell r="L76" t="str">
            <v>4264000</v>
          </cell>
          <cell r="M76" t="str">
            <v>1113</v>
          </cell>
          <cell r="N76" t="str">
            <v>99920</v>
          </cell>
          <cell r="O76" t="str">
            <v>11404</v>
          </cell>
          <cell r="P76" t="str">
            <v>289</v>
          </cell>
          <cell r="Q76" t="str">
            <v>953</v>
          </cell>
          <cell r="R76" t="str">
            <v>INTERCO BILL W/O</v>
          </cell>
          <cell r="S76" t="str">
            <v>PRA</v>
          </cell>
          <cell r="U76" t="str">
            <v>2015-01-31</v>
          </cell>
          <cell r="V76">
            <v>301.35000000000002</v>
          </cell>
          <cell r="W76" t="str">
            <v>UTXEMEM201</v>
          </cell>
          <cell r="Y76" t="str">
            <v>LEGAL</v>
          </cell>
          <cell r="AA76" t="str">
            <v>ICB3</v>
          </cell>
          <cell r="AC76" t="str">
            <v>ICB</v>
          </cell>
          <cell r="AD76" t="str">
            <v>ICB</v>
          </cell>
          <cell r="AF76" t="str">
            <v>211</v>
          </cell>
          <cell r="AG76" t="str">
            <v>0000160470</v>
          </cell>
          <cell r="AR76" t="str">
            <v>953</v>
          </cell>
          <cell r="AS76" t="str">
            <v>0000160470</v>
          </cell>
          <cell r="AT76" t="str">
            <v>RIO GRANDE VALLEY</v>
          </cell>
        </row>
        <row r="77">
          <cell r="A77" t="str">
            <v>00683519</v>
          </cell>
          <cell r="B77" t="str">
            <v>9564265004</v>
          </cell>
          <cell r="C77" t="str">
            <v>ICB4TARGET0000000158</v>
          </cell>
          <cell r="D77">
            <v>2015</v>
          </cell>
          <cell r="E77">
            <v>6</v>
          </cell>
          <cell r="F77" t="str">
            <v>2015-06-30</v>
          </cell>
          <cell r="G77" t="str">
            <v>PRJ</v>
          </cell>
          <cell r="H77" t="str">
            <v>169</v>
          </cell>
          <cell r="I77" t="str">
            <v>211</v>
          </cell>
          <cell r="K77" t="str">
            <v>000001121</v>
          </cell>
          <cell r="L77" t="str">
            <v>4265004</v>
          </cell>
          <cell r="M77" t="str">
            <v>1585</v>
          </cell>
          <cell r="N77" t="str">
            <v>99920</v>
          </cell>
          <cell r="O77" t="str">
            <v>11404</v>
          </cell>
          <cell r="P77" t="str">
            <v>292</v>
          </cell>
          <cell r="Q77" t="str">
            <v>956</v>
          </cell>
          <cell r="R77" t="str">
            <v>INTERCO BILL W/O</v>
          </cell>
          <cell r="S77" t="str">
            <v>PRA</v>
          </cell>
          <cell r="U77" t="str">
            <v>2015-06-30</v>
          </cell>
          <cell r="V77">
            <v>115.25</v>
          </cell>
          <cell r="W77" t="str">
            <v>UTXEMEM101</v>
          </cell>
          <cell r="Y77" t="str">
            <v>LEGAL</v>
          </cell>
          <cell r="AA77" t="str">
            <v>ICB3</v>
          </cell>
          <cell r="AC77" t="str">
            <v>ICB</v>
          </cell>
          <cell r="AD77" t="str">
            <v>ICB</v>
          </cell>
          <cell r="AF77" t="str">
            <v>211</v>
          </cell>
          <cell r="AG77" t="str">
            <v>0000096506</v>
          </cell>
          <cell r="AR77" t="str">
            <v>956</v>
          </cell>
          <cell r="AS77" t="str">
            <v>0000096506</v>
          </cell>
          <cell r="AT77" t="str">
            <v>AUSTIN CLUB</v>
          </cell>
        </row>
        <row r="78">
          <cell r="A78" t="str">
            <v>00682590</v>
          </cell>
          <cell r="B78" t="str">
            <v>9564265004</v>
          </cell>
          <cell r="C78" t="str">
            <v>ICB4TARGET0000000159</v>
          </cell>
          <cell r="D78">
            <v>2015</v>
          </cell>
          <cell r="E78">
            <v>6</v>
          </cell>
          <cell r="F78" t="str">
            <v>2015-06-30</v>
          </cell>
          <cell r="G78" t="str">
            <v>PRJ</v>
          </cell>
          <cell r="H78" t="str">
            <v>169</v>
          </cell>
          <cell r="I78" t="str">
            <v>211</v>
          </cell>
          <cell r="K78" t="str">
            <v>000001121</v>
          </cell>
          <cell r="L78" t="str">
            <v>4265004</v>
          </cell>
          <cell r="M78" t="str">
            <v>1585</v>
          </cell>
          <cell r="N78" t="str">
            <v>99920</v>
          </cell>
          <cell r="O78" t="str">
            <v>13042</v>
          </cell>
          <cell r="P78" t="str">
            <v>292</v>
          </cell>
          <cell r="Q78" t="str">
            <v>956</v>
          </cell>
          <cell r="R78" t="str">
            <v>INTERCO BILL W/O</v>
          </cell>
          <cell r="S78" t="str">
            <v>PRA</v>
          </cell>
          <cell r="U78" t="str">
            <v>2015-06-30</v>
          </cell>
          <cell r="V78">
            <v>202.47</v>
          </cell>
          <cell r="W78" t="str">
            <v>UTXEMEM101</v>
          </cell>
          <cell r="Y78" t="str">
            <v>LEGAL</v>
          </cell>
          <cell r="AA78" t="str">
            <v>ICB3</v>
          </cell>
          <cell r="AC78" t="str">
            <v>ICB</v>
          </cell>
          <cell r="AD78" t="str">
            <v>ICB</v>
          </cell>
          <cell r="AF78" t="str">
            <v>211</v>
          </cell>
          <cell r="AG78" t="str">
            <v>0000146747</v>
          </cell>
          <cell r="AR78" t="str">
            <v>956</v>
          </cell>
          <cell r="AS78" t="str">
            <v>0000146747</v>
          </cell>
          <cell r="AT78" t="str">
            <v>JP MORGAN CHASE CORPORATE CARD ACTIVITY</v>
          </cell>
          <cell r="AU78" t="str">
            <v>DO NOT TAKE OFF HOLD- INTERFACE PURPOSES</v>
          </cell>
        </row>
        <row r="79">
          <cell r="A79" t="str">
            <v>00680206</v>
          </cell>
          <cell r="B79" t="str">
            <v>9544265004</v>
          </cell>
          <cell r="C79" t="str">
            <v>ICB4TARGET0000000172</v>
          </cell>
          <cell r="D79">
            <v>2015</v>
          </cell>
          <cell r="E79">
            <v>6</v>
          </cell>
          <cell r="F79" t="str">
            <v>2015-06-30</v>
          </cell>
          <cell r="G79" t="str">
            <v>PRJ</v>
          </cell>
          <cell r="H79" t="str">
            <v>169</v>
          </cell>
          <cell r="I79" t="str">
            <v>211</v>
          </cell>
          <cell r="K79" t="str">
            <v>000001121</v>
          </cell>
          <cell r="L79" t="str">
            <v>4265004</v>
          </cell>
          <cell r="M79" t="str">
            <v>1113</v>
          </cell>
          <cell r="N79" t="str">
            <v>99920</v>
          </cell>
          <cell r="O79" t="str">
            <v>13124</v>
          </cell>
          <cell r="P79" t="str">
            <v>261</v>
          </cell>
          <cell r="Q79" t="str">
            <v>954</v>
          </cell>
          <cell r="R79" t="str">
            <v>INTERCO BILL W/O</v>
          </cell>
          <cell r="S79" t="str">
            <v>PRA</v>
          </cell>
          <cell r="U79" t="str">
            <v>2015-06-30</v>
          </cell>
          <cell r="V79">
            <v>55.36</v>
          </cell>
          <cell r="W79" t="str">
            <v>UTXEMEM201</v>
          </cell>
          <cell r="Y79" t="str">
            <v>LEGAL</v>
          </cell>
          <cell r="AA79" t="str">
            <v>ICB3</v>
          </cell>
          <cell r="AC79" t="str">
            <v>ICB</v>
          </cell>
          <cell r="AD79" t="str">
            <v>ICB</v>
          </cell>
          <cell r="AF79" t="str">
            <v>211</v>
          </cell>
          <cell r="AG79" t="str">
            <v>0000154344</v>
          </cell>
          <cell r="AR79" t="str">
            <v>954</v>
          </cell>
          <cell r="AS79" t="str">
            <v>0000154344</v>
          </cell>
          <cell r="AT79" t="str">
            <v>KING, PATRICK S</v>
          </cell>
        </row>
        <row r="80">
          <cell r="A80" t="str">
            <v>00684146</v>
          </cell>
          <cell r="B80" t="str">
            <v>9564265004</v>
          </cell>
          <cell r="C80" t="str">
            <v>ICB4TARGET0000000173</v>
          </cell>
          <cell r="D80">
            <v>2015</v>
          </cell>
          <cell r="E80">
            <v>6</v>
          </cell>
          <cell r="F80" t="str">
            <v>2015-06-30</v>
          </cell>
          <cell r="G80" t="str">
            <v>PRJ</v>
          </cell>
          <cell r="H80" t="str">
            <v>169</v>
          </cell>
          <cell r="I80" t="str">
            <v>211</v>
          </cell>
          <cell r="K80" t="str">
            <v>000001121</v>
          </cell>
          <cell r="L80" t="str">
            <v>4265004</v>
          </cell>
          <cell r="M80" t="str">
            <v>1113</v>
          </cell>
          <cell r="N80" t="str">
            <v>99920</v>
          </cell>
          <cell r="O80" t="str">
            <v>11404</v>
          </cell>
          <cell r="P80" t="str">
            <v>292</v>
          </cell>
          <cell r="Q80" t="str">
            <v>956</v>
          </cell>
          <cell r="R80" t="str">
            <v>INTERCO BILL W/O</v>
          </cell>
          <cell r="S80" t="str">
            <v>PRA</v>
          </cell>
          <cell r="U80" t="str">
            <v>2015-06-30</v>
          </cell>
          <cell r="V80">
            <v>226.37</v>
          </cell>
          <cell r="W80" t="str">
            <v>UTXEMEM201</v>
          </cell>
          <cell r="Y80" t="str">
            <v>LEGAL</v>
          </cell>
          <cell r="AA80" t="str">
            <v>ICB3</v>
          </cell>
          <cell r="AC80" t="str">
            <v>ICB</v>
          </cell>
          <cell r="AD80" t="str">
            <v>ICB</v>
          </cell>
          <cell r="AF80" t="str">
            <v>211</v>
          </cell>
          <cell r="AG80" t="str">
            <v>0000106409</v>
          </cell>
          <cell r="AR80" t="str">
            <v>956</v>
          </cell>
          <cell r="AS80" t="str">
            <v>0000106409</v>
          </cell>
          <cell r="AT80" t="str">
            <v>CORPUS CHRISTI COUNTRY CLUB</v>
          </cell>
        </row>
        <row r="81">
          <cell r="A81" t="str">
            <v>00660077</v>
          </cell>
          <cell r="B81" t="str">
            <v>9564265004</v>
          </cell>
          <cell r="C81" t="str">
            <v>ICB4TARGET0000000174</v>
          </cell>
          <cell r="D81">
            <v>2015</v>
          </cell>
          <cell r="E81">
            <v>1</v>
          </cell>
          <cell r="F81" t="str">
            <v>2015-01-31</v>
          </cell>
          <cell r="G81" t="str">
            <v>PRJ</v>
          </cell>
          <cell r="H81" t="str">
            <v>169</v>
          </cell>
          <cell r="I81" t="str">
            <v>211</v>
          </cell>
          <cell r="K81" t="str">
            <v>000001121</v>
          </cell>
          <cell r="L81" t="str">
            <v>4265004</v>
          </cell>
          <cell r="M81" t="str">
            <v>1585</v>
          </cell>
          <cell r="N81" t="str">
            <v>99920</v>
          </cell>
          <cell r="O81" t="str">
            <v>11404</v>
          </cell>
          <cell r="P81" t="str">
            <v>292</v>
          </cell>
          <cell r="Q81" t="str">
            <v>956</v>
          </cell>
          <cell r="R81" t="str">
            <v>INTERCO BILL W/O</v>
          </cell>
          <cell r="S81" t="str">
            <v>PRA</v>
          </cell>
          <cell r="U81" t="str">
            <v>2015-01-31</v>
          </cell>
          <cell r="V81">
            <v>108.14</v>
          </cell>
          <cell r="W81" t="str">
            <v>UTXEMEM101</v>
          </cell>
          <cell r="Y81" t="str">
            <v>LEGAL</v>
          </cell>
          <cell r="AA81" t="str">
            <v>ICB3</v>
          </cell>
          <cell r="AC81" t="str">
            <v>ICB</v>
          </cell>
          <cell r="AD81" t="str">
            <v>ICB</v>
          </cell>
          <cell r="AF81" t="str">
            <v>211</v>
          </cell>
          <cell r="AG81" t="str">
            <v>0000096506</v>
          </cell>
          <cell r="AR81" t="str">
            <v>956</v>
          </cell>
          <cell r="AS81" t="str">
            <v>0000096506</v>
          </cell>
          <cell r="AT81" t="str">
            <v>AUSTIN CLUB</v>
          </cell>
        </row>
        <row r="82">
          <cell r="A82" t="str">
            <v>00660078</v>
          </cell>
          <cell r="B82" t="str">
            <v>9564265004</v>
          </cell>
          <cell r="C82" t="str">
            <v>ICB4TARGET0000000175</v>
          </cell>
          <cell r="D82">
            <v>2015</v>
          </cell>
          <cell r="E82">
            <v>1</v>
          </cell>
          <cell r="F82" t="str">
            <v>2015-01-31</v>
          </cell>
          <cell r="G82" t="str">
            <v>PRJ</v>
          </cell>
          <cell r="H82" t="str">
            <v>169</v>
          </cell>
          <cell r="I82" t="str">
            <v>211</v>
          </cell>
          <cell r="K82" t="str">
            <v>000001121</v>
          </cell>
          <cell r="L82" t="str">
            <v>4265004</v>
          </cell>
          <cell r="M82" t="str">
            <v>1585</v>
          </cell>
          <cell r="N82" t="str">
            <v>99920</v>
          </cell>
          <cell r="O82" t="str">
            <v>11404</v>
          </cell>
          <cell r="P82" t="str">
            <v>292</v>
          </cell>
          <cell r="Q82" t="str">
            <v>956</v>
          </cell>
          <cell r="R82" t="str">
            <v>INTERCO BILL W/O</v>
          </cell>
          <cell r="S82" t="str">
            <v>PRA</v>
          </cell>
          <cell r="U82" t="str">
            <v>2015-01-31</v>
          </cell>
          <cell r="V82">
            <v>103.12</v>
          </cell>
          <cell r="W82" t="str">
            <v>UTXEMEM101</v>
          </cell>
          <cell r="Y82" t="str">
            <v>LEGAL</v>
          </cell>
          <cell r="AA82" t="str">
            <v>ICB3</v>
          </cell>
          <cell r="AC82" t="str">
            <v>ICB</v>
          </cell>
          <cell r="AD82" t="str">
            <v>ICB</v>
          </cell>
          <cell r="AF82" t="str">
            <v>211</v>
          </cell>
          <cell r="AG82" t="str">
            <v>0000096506</v>
          </cell>
          <cell r="AR82" t="str">
            <v>956</v>
          </cell>
          <cell r="AS82" t="str">
            <v>0000096506</v>
          </cell>
          <cell r="AT82" t="str">
            <v>AUSTIN CLUB</v>
          </cell>
        </row>
        <row r="83">
          <cell r="A83" t="str">
            <v>00657598</v>
          </cell>
          <cell r="B83" t="str">
            <v>9564265004</v>
          </cell>
          <cell r="C83" t="str">
            <v>ICB4TARGET0000000180</v>
          </cell>
          <cell r="D83">
            <v>2015</v>
          </cell>
          <cell r="E83">
            <v>1</v>
          </cell>
          <cell r="F83" t="str">
            <v>2015-01-31</v>
          </cell>
          <cell r="G83" t="str">
            <v>PRJ</v>
          </cell>
          <cell r="H83" t="str">
            <v>169</v>
          </cell>
          <cell r="I83" t="str">
            <v>211</v>
          </cell>
          <cell r="K83" t="str">
            <v>000001121</v>
          </cell>
          <cell r="L83" t="str">
            <v>4265004</v>
          </cell>
          <cell r="M83" t="str">
            <v>1113</v>
          </cell>
          <cell r="N83" t="str">
            <v>99920</v>
          </cell>
          <cell r="O83" t="str">
            <v>11404</v>
          </cell>
          <cell r="P83" t="str">
            <v>292</v>
          </cell>
          <cell r="Q83" t="str">
            <v>956</v>
          </cell>
          <cell r="R83" t="str">
            <v>INTERCO BILL W/O</v>
          </cell>
          <cell r="S83" t="str">
            <v>PRA</v>
          </cell>
          <cell r="U83" t="str">
            <v>2015-01-31</v>
          </cell>
          <cell r="V83">
            <v>226.69</v>
          </cell>
          <cell r="W83" t="str">
            <v>UTXEMEM201</v>
          </cell>
          <cell r="Y83" t="str">
            <v>LEGAL</v>
          </cell>
          <cell r="AA83" t="str">
            <v>ICB3</v>
          </cell>
          <cell r="AC83" t="str">
            <v>ICB</v>
          </cell>
          <cell r="AD83" t="str">
            <v>ICB</v>
          </cell>
          <cell r="AF83" t="str">
            <v>211</v>
          </cell>
          <cell r="AG83" t="str">
            <v>0000106409</v>
          </cell>
          <cell r="AR83" t="str">
            <v>956</v>
          </cell>
          <cell r="AS83" t="str">
            <v>0000106409</v>
          </cell>
          <cell r="AT83" t="str">
            <v>CORPUS CHRISTI COUNTRY CLUB</v>
          </cell>
        </row>
        <row r="84">
          <cell r="B84" t="str">
            <v>3934265004</v>
          </cell>
          <cell r="C84" t="str">
            <v>ICB4TARGET0000000216</v>
          </cell>
          <cell r="D84">
            <v>2014</v>
          </cell>
          <cell r="E84">
            <v>10</v>
          </cell>
          <cell r="F84" t="str">
            <v>2014-10-31</v>
          </cell>
          <cell r="G84" t="str">
            <v>PRJ</v>
          </cell>
          <cell r="H84" t="str">
            <v>169</v>
          </cell>
          <cell r="I84" t="str">
            <v>211</v>
          </cell>
          <cell r="K84" t="str">
            <v>TDOANDA</v>
          </cell>
          <cell r="L84" t="str">
            <v>4265004</v>
          </cell>
          <cell r="M84" t="str">
            <v>1113</v>
          </cell>
          <cell r="N84" t="str">
            <v>99920</v>
          </cell>
          <cell r="O84" t="str">
            <v>11833</v>
          </cell>
          <cell r="P84" t="str">
            <v>294</v>
          </cell>
          <cell r="Q84" t="str">
            <v>393</v>
          </cell>
          <cell r="R84" t="str">
            <v>INTERCO BILL W/O</v>
          </cell>
          <cell r="S84" t="str">
            <v>PRA</v>
          </cell>
          <cell r="U84" t="str">
            <v>2014-10-31</v>
          </cell>
          <cell r="V84">
            <v>264.14</v>
          </cell>
          <cell r="W84" t="str">
            <v>UTXE000501</v>
          </cell>
          <cell r="Y84" t="str">
            <v>TDOTH</v>
          </cell>
          <cell r="AA84" t="str">
            <v>ICB3</v>
          </cell>
          <cell r="AC84" t="str">
            <v>ICB</v>
          </cell>
          <cell r="AD84" t="str">
            <v>ICB</v>
          </cell>
          <cell r="AR84" t="str">
            <v>393</v>
          </cell>
        </row>
        <row r="85">
          <cell r="A85" t="str">
            <v>00640318</v>
          </cell>
          <cell r="B85" t="str">
            <v>9564265004</v>
          </cell>
          <cell r="C85" t="str">
            <v>ICB4TARGET0000000250</v>
          </cell>
          <cell r="D85">
            <v>2014</v>
          </cell>
          <cell r="E85">
            <v>10</v>
          </cell>
          <cell r="F85" t="str">
            <v>2014-10-31</v>
          </cell>
          <cell r="G85" t="str">
            <v>PRJ</v>
          </cell>
          <cell r="H85" t="str">
            <v>169</v>
          </cell>
          <cell r="I85" t="str">
            <v>211</v>
          </cell>
          <cell r="K85" t="str">
            <v>000001121</v>
          </cell>
          <cell r="L85" t="str">
            <v>4265004</v>
          </cell>
          <cell r="M85" t="str">
            <v>1113</v>
          </cell>
          <cell r="N85" t="str">
            <v>99920</v>
          </cell>
          <cell r="O85" t="str">
            <v>11404</v>
          </cell>
          <cell r="P85" t="str">
            <v>292</v>
          </cell>
          <cell r="Q85" t="str">
            <v>956</v>
          </cell>
          <cell r="R85" t="str">
            <v>INTERCO BILL W/O</v>
          </cell>
          <cell r="S85" t="str">
            <v>PRA</v>
          </cell>
          <cell r="U85" t="str">
            <v>2014-10-31</v>
          </cell>
          <cell r="V85">
            <v>300.81</v>
          </cell>
          <cell r="W85" t="str">
            <v>UTXEMEM201</v>
          </cell>
          <cell r="Y85" t="str">
            <v>LEGAL</v>
          </cell>
          <cell r="AA85" t="str">
            <v>ICB3</v>
          </cell>
          <cell r="AC85" t="str">
            <v>ICB</v>
          </cell>
          <cell r="AD85" t="str">
            <v>ICB</v>
          </cell>
          <cell r="AF85" t="str">
            <v>211</v>
          </cell>
          <cell r="AG85" t="str">
            <v>0000106409</v>
          </cell>
          <cell r="AR85" t="str">
            <v>956</v>
          </cell>
          <cell r="AS85" t="str">
            <v>0000106409</v>
          </cell>
          <cell r="AT85" t="str">
            <v>CORPUS CHRISTI COUNTRY CLUB</v>
          </cell>
        </row>
        <row r="86">
          <cell r="A86" t="str">
            <v>00640326</v>
          </cell>
          <cell r="B86" t="str">
            <v>9564265004</v>
          </cell>
          <cell r="C86" t="str">
            <v>ICB4TARGET0000000251</v>
          </cell>
          <cell r="D86">
            <v>2014</v>
          </cell>
          <cell r="E86">
            <v>10</v>
          </cell>
          <cell r="F86" t="str">
            <v>2014-10-31</v>
          </cell>
          <cell r="G86" t="str">
            <v>PRJ</v>
          </cell>
          <cell r="H86" t="str">
            <v>169</v>
          </cell>
          <cell r="I86" t="str">
            <v>211</v>
          </cell>
          <cell r="K86" t="str">
            <v>000001121</v>
          </cell>
          <cell r="L86" t="str">
            <v>4265004</v>
          </cell>
          <cell r="M86" t="str">
            <v>1113</v>
          </cell>
          <cell r="N86" t="str">
            <v>99920</v>
          </cell>
          <cell r="O86" t="str">
            <v>11404</v>
          </cell>
          <cell r="P86" t="str">
            <v>292</v>
          </cell>
          <cell r="Q86" t="str">
            <v>956</v>
          </cell>
          <cell r="R86" t="str">
            <v>INTERCO BILL W/O</v>
          </cell>
          <cell r="S86" t="str">
            <v>PRA</v>
          </cell>
          <cell r="U86" t="str">
            <v>2014-10-31</v>
          </cell>
          <cell r="V86">
            <v>391.4</v>
          </cell>
          <cell r="W86" t="str">
            <v>UTXEMEM201</v>
          </cell>
          <cell r="Y86" t="str">
            <v>LEGAL</v>
          </cell>
          <cell r="AA86" t="str">
            <v>ICB3</v>
          </cell>
          <cell r="AC86" t="str">
            <v>ICB</v>
          </cell>
          <cell r="AD86" t="str">
            <v>ICB</v>
          </cell>
          <cell r="AF86" t="str">
            <v>211</v>
          </cell>
          <cell r="AG86" t="str">
            <v>0000120050</v>
          </cell>
          <cell r="AR86" t="str">
            <v>956</v>
          </cell>
          <cell r="AS86" t="str">
            <v>0000120050</v>
          </cell>
          <cell r="AT86" t="str">
            <v>TEXAS A&amp;M</v>
          </cell>
        </row>
        <row r="87">
          <cell r="A87" t="str">
            <v>00644868</v>
          </cell>
          <cell r="B87" t="str">
            <v>9534264000</v>
          </cell>
          <cell r="C87" t="str">
            <v>ICB4TARGET0000000252</v>
          </cell>
          <cell r="D87">
            <v>2014</v>
          </cell>
          <cell r="E87">
            <v>11</v>
          </cell>
          <cell r="F87" t="str">
            <v>2014-11-30</v>
          </cell>
          <cell r="G87" t="str">
            <v>PRJ</v>
          </cell>
          <cell r="H87" t="str">
            <v>169</v>
          </cell>
          <cell r="I87" t="str">
            <v>211</v>
          </cell>
          <cell r="K87" t="str">
            <v>000001121</v>
          </cell>
          <cell r="L87" t="str">
            <v>4264000</v>
          </cell>
          <cell r="M87" t="str">
            <v>1585</v>
          </cell>
          <cell r="N87" t="str">
            <v>99920</v>
          </cell>
          <cell r="O87" t="str">
            <v>11404</v>
          </cell>
          <cell r="P87" t="str">
            <v>289</v>
          </cell>
          <cell r="Q87" t="str">
            <v>953</v>
          </cell>
          <cell r="R87" t="str">
            <v>INTERCO BILL W/O</v>
          </cell>
          <cell r="S87" t="str">
            <v>PRA</v>
          </cell>
          <cell r="U87" t="str">
            <v>2014-11-30</v>
          </cell>
          <cell r="V87">
            <v>25769.57</v>
          </cell>
          <cell r="W87" t="str">
            <v>UTXEMEM101</v>
          </cell>
          <cell r="Y87" t="str">
            <v>LEGAL</v>
          </cell>
          <cell r="AA87" t="str">
            <v>ICB3</v>
          </cell>
          <cell r="AC87" t="str">
            <v>ICB</v>
          </cell>
          <cell r="AD87" t="str">
            <v>ICB</v>
          </cell>
          <cell r="AF87" t="str">
            <v>211</v>
          </cell>
          <cell r="AG87" t="str">
            <v>0000096469</v>
          </cell>
          <cell r="AR87" t="str">
            <v>953</v>
          </cell>
          <cell r="AS87" t="str">
            <v>0000096469</v>
          </cell>
          <cell r="AT87" t="str">
            <v>ASSOCIATION OF ELECTRIC</v>
          </cell>
          <cell r="AU87" t="str">
            <v>COMPANIES OF TEXAS INC</v>
          </cell>
        </row>
        <row r="88">
          <cell r="A88" t="str">
            <v>00641594</v>
          </cell>
          <cell r="B88" t="str">
            <v>9564265004</v>
          </cell>
          <cell r="C88" t="str">
            <v>ICB4TARGET0000000252</v>
          </cell>
          <cell r="D88">
            <v>2014</v>
          </cell>
          <cell r="E88">
            <v>10</v>
          </cell>
          <cell r="F88" t="str">
            <v>2014-10-31</v>
          </cell>
          <cell r="G88" t="str">
            <v>PRJ</v>
          </cell>
          <cell r="H88" t="str">
            <v>169</v>
          </cell>
          <cell r="I88" t="str">
            <v>211</v>
          </cell>
          <cell r="K88" t="str">
            <v>000001121</v>
          </cell>
          <cell r="L88" t="str">
            <v>4265004</v>
          </cell>
          <cell r="M88" t="str">
            <v>1113</v>
          </cell>
          <cell r="N88" t="str">
            <v>99920</v>
          </cell>
          <cell r="O88" t="str">
            <v>11404</v>
          </cell>
          <cell r="P88" t="str">
            <v>292</v>
          </cell>
          <cell r="Q88" t="str">
            <v>956</v>
          </cell>
          <cell r="R88" t="str">
            <v>INTERCO BILL W/O</v>
          </cell>
          <cell r="S88" t="str">
            <v>PRA</v>
          </cell>
          <cell r="U88" t="str">
            <v>2014-10-31</v>
          </cell>
          <cell r="V88">
            <v>157.52000000000001</v>
          </cell>
          <cell r="W88" t="str">
            <v>UTXEMEM201</v>
          </cell>
          <cell r="Y88" t="str">
            <v>LEGAL</v>
          </cell>
          <cell r="AA88" t="str">
            <v>ICB3</v>
          </cell>
          <cell r="AC88" t="str">
            <v>ICB</v>
          </cell>
          <cell r="AD88" t="str">
            <v>ICB</v>
          </cell>
          <cell r="AF88" t="str">
            <v>211</v>
          </cell>
          <cell r="AG88" t="str">
            <v>0000146747</v>
          </cell>
          <cell r="AR88" t="str">
            <v>956</v>
          </cell>
          <cell r="AS88" t="str">
            <v>0000146747</v>
          </cell>
          <cell r="AT88" t="str">
            <v>JP MORGAN CHASE CORPORATE CARD ACTIVITY</v>
          </cell>
          <cell r="AU88" t="str">
            <v>DO NOT TAKE OFF HOLD- INTERFACE PURPOSES</v>
          </cell>
        </row>
        <row r="89">
          <cell r="A89" t="str">
            <v>00644869</v>
          </cell>
          <cell r="B89" t="str">
            <v>9534264000</v>
          </cell>
          <cell r="C89" t="str">
            <v>ICB4TARGET0000000253</v>
          </cell>
          <cell r="D89">
            <v>2014</v>
          </cell>
          <cell r="E89">
            <v>11</v>
          </cell>
          <cell r="F89" t="str">
            <v>2014-11-30</v>
          </cell>
          <cell r="G89" t="str">
            <v>PRJ</v>
          </cell>
          <cell r="H89" t="str">
            <v>169</v>
          </cell>
          <cell r="I89" t="str">
            <v>211</v>
          </cell>
          <cell r="K89" t="str">
            <v>000001121</v>
          </cell>
          <cell r="L89" t="str">
            <v>4264000</v>
          </cell>
          <cell r="M89" t="str">
            <v>1585</v>
          </cell>
          <cell r="N89" t="str">
            <v>99920</v>
          </cell>
          <cell r="O89" t="str">
            <v>11404</v>
          </cell>
          <cell r="P89" t="str">
            <v>289</v>
          </cell>
          <cell r="Q89" t="str">
            <v>953</v>
          </cell>
          <cell r="R89" t="str">
            <v>INTERCO BILL W/O</v>
          </cell>
          <cell r="S89" t="str">
            <v>PRA</v>
          </cell>
          <cell r="U89" t="str">
            <v>2014-11-30</v>
          </cell>
          <cell r="V89">
            <v>25769.57</v>
          </cell>
          <cell r="W89" t="str">
            <v>UTXEMEM101</v>
          </cell>
          <cell r="Y89" t="str">
            <v>LEGAL</v>
          </cell>
          <cell r="AA89" t="str">
            <v>ICB3</v>
          </cell>
          <cell r="AC89" t="str">
            <v>ICB</v>
          </cell>
          <cell r="AD89" t="str">
            <v>ICB</v>
          </cell>
          <cell r="AF89" t="str">
            <v>211</v>
          </cell>
          <cell r="AG89" t="str">
            <v>0000096469</v>
          </cell>
          <cell r="AR89" t="str">
            <v>953</v>
          </cell>
          <cell r="AS89" t="str">
            <v>0000096469</v>
          </cell>
          <cell r="AT89" t="str">
            <v>ASSOCIATION OF ELECTRIC</v>
          </cell>
          <cell r="AU89" t="str">
            <v>COMPANIES OF TEXAS INC</v>
          </cell>
        </row>
        <row r="90">
          <cell r="A90" t="str">
            <v>00644408</v>
          </cell>
          <cell r="B90" t="str">
            <v>9564265004</v>
          </cell>
          <cell r="C90" t="str">
            <v>ICB4TARGET0000000283</v>
          </cell>
          <cell r="D90">
            <v>2014</v>
          </cell>
          <cell r="E90">
            <v>11</v>
          </cell>
          <cell r="F90" t="str">
            <v>2014-11-30</v>
          </cell>
          <cell r="G90" t="str">
            <v>PRJ</v>
          </cell>
          <cell r="H90" t="str">
            <v>169</v>
          </cell>
          <cell r="I90" t="str">
            <v>211</v>
          </cell>
          <cell r="K90" t="str">
            <v>000001121</v>
          </cell>
          <cell r="L90" t="str">
            <v>4265004</v>
          </cell>
          <cell r="M90" t="str">
            <v>1585</v>
          </cell>
          <cell r="N90" t="str">
            <v>99920</v>
          </cell>
          <cell r="O90" t="str">
            <v>11404</v>
          </cell>
          <cell r="P90" t="str">
            <v>292</v>
          </cell>
          <cell r="Q90" t="str">
            <v>956</v>
          </cell>
          <cell r="R90" t="str">
            <v>INTERCO BILL W/O</v>
          </cell>
          <cell r="S90" t="str">
            <v>PRA</v>
          </cell>
          <cell r="U90" t="str">
            <v>2014-11-30</v>
          </cell>
          <cell r="V90">
            <v>0.6</v>
          </cell>
          <cell r="W90" t="str">
            <v>UTXEMEM101</v>
          </cell>
          <cell r="Y90" t="str">
            <v>LEGAL</v>
          </cell>
          <cell r="AA90" t="str">
            <v>ICB3</v>
          </cell>
          <cell r="AC90" t="str">
            <v>ICB</v>
          </cell>
          <cell r="AD90" t="str">
            <v>ICB</v>
          </cell>
          <cell r="AF90" t="str">
            <v>211</v>
          </cell>
          <cell r="AG90" t="str">
            <v>0000096506</v>
          </cell>
          <cell r="AR90" t="str">
            <v>956</v>
          </cell>
          <cell r="AS90" t="str">
            <v>0000096506</v>
          </cell>
          <cell r="AT90" t="str">
            <v>AUSTIN CLUB</v>
          </cell>
        </row>
        <row r="91">
          <cell r="A91" t="str">
            <v>00644409</v>
          </cell>
          <cell r="B91" t="str">
            <v>9564265004</v>
          </cell>
          <cell r="C91" t="str">
            <v>ICB4TARGET0000000284</v>
          </cell>
          <cell r="D91">
            <v>2014</v>
          </cell>
          <cell r="E91">
            <v>11</v>
          </cell>
          <cell r="F91" t="str">
            <v>2014-11-30</v>
          </cell>
          <cell r="G91" t="str">
            <v>PRJ</v>
          </cell>
          <cell r="H91" t="str">
            <v>169</v>
          </cell>
          <cell r="I91" t="str">
            <v>211</v>
          </cell>
          <cell r="K91" t="str">
            <v>000001121</v>
          </cell>
          <cell r="L91" t="str">
            <v>4265004</v>
          </cell>
          <cell r="M91" t="str">
            <v>1585</v>
          </cell>
          <cell r="N91" t="str">
            <v>99920</v>
          </cell>
          <cell r="O91" t="str">
            <v>11404</v>
          </cell>
          <cell r="P91" t="str">
            <v>292</v>
          </cell>
          <cell r="Q91" t="str">
            <v>956</v>
          </cell>
          <cell r="R91" t="str">
            <v>INTERCO BILL W/O</v>
          </cell>
          <cell r="S91" t="str">
            <v>PRA</v>
          </cell>
          <cell r="U91" t="str">
            <v>2014-11-30</v>
          </cell>
          <cell r="V91">
            <v>106.31</v>
          </cell>
          <cell r="W91" t="str">
            <v>UTXEMEM101</v>
          </cell>
          <cell r="Y91" t="str">
            <v>LEGAL</v>
          </cell>
          <cell r="AA91" t="str">
            <v>ICB3</v>
          </cell>
          <cell r="AC91" t="str">
            <v>ICB</v>
          </cell>
          <cell r="AD91" t="str">
            <v>ICB</v>
          </cell>
          <cell r="AF91" t="str">
            <v>211</v>
          </cell>
          <cell r="AG91" t="str">
            <v>0000096506</v>
          </cell>
          <cell r="AR91" t="str">
            <v>956</v>
          </cell>
          <cell r="AS91" t="str">
            <v>0000096506</v>
          </cell>
          <cell r="AT91" t="str">
            <v>AUSTIN CLUB</v>
          </cell>
        </row>
        <row r="92">
          <cell r="A92" t="str">
            <v>00644410</v>
          </cell>
          <cell r="B92" t="str">
            <v>9564265004</v>
          </cell>
          <cell r="C92" t="str">
            <v>ICB4TARGET0000000285</v>
          </cell>
          <cell r="D92">
            <v>2014</v>
          </cell>
          <cell r="E92">
            <v>11</v>
          </cell>
          <cell r="F92" t="str">
            <v>2014-11-30</v>
          </cell>
          <cell r="G92" t="str">
            <v>PRJ</v>
          </cell>
          <cell r="H92" t="str">
            <v>169</v>
          </cell>
          <cell r="I92" t="str">
            <v>211</v>
          </cell>
          <cell r="K92" t="str">
            <v>000001121</v>
          </cell>
          <cell r="L92" t="str">
            <v>4265004</v>
          </cell>
          <cell r="M92" t="str">
            <v>1585</v>
          </cell>
          <cell r="N92" t="str">
            <v>99920</v>
          </cell>
          <cell r="O92" t="str">
            <v>11404</v>
          </cell>
          <cell r="P92" t="str">
            <v>292</v>
          </cell>
          <cell r="Q92" t="str">
            <v>956</v>
          </cell>
          <cell r="R92" t="str">
            <v>INTERCO BILL W/O</v>
          </cell>
          <cell r="S92" t="str">
            <v>PRA</v>
          </cell>
          <cell r="U92" t="str">
            <v>2014-11-30</v>
          </cell>
          <cell r="V92">
            <v>99.03</v>
          </cell>
          <cell r="W92" t="str">
            <v>UTXEMEM101</v>
          </cell>
          <cell r="Y92" t="str">
            <v>LEGAL</v>
          </cell>
          <cell r="AA92" t="str">
            <v>ICB3</v>
          </cell>
          <cell r="AC92" t="str">
            <v>ICB</v>
          </cell>
          <cell r="AD92" t="str">
            <v>ICB</v>
          </cell>
          <cell r="AF92" t="str">
            <v>211</v>
          </cell>
          <cell r="AG92" t="str">
            <v>0000096506</v>
          </cell>
          <cell r="AR92" t="str">
            <v>956</v>
          </cell>
          <cell r="AS92" t="str">
            <v>0000096506</v>
          </cell>
          <cell r="AT92" t="str">
            <v>AUSTIN CLUB</v>
          </cell>
        </row>
        <row r="93">
          <cell r="A93" t="str">
            <v>00646491</v>
          </cell>
          <cell r="B93" t="str">
            <v>9564265004</v>
          </cell>
          <cell r="C93" t="str">
            <v>ICB4TARGET0000000286</v>
          </cell>
          <cell r="D93">
            <v>2014</v>
          </cell>
          <cell r="E93">
            <v>11</v>
          </cell>
          <cell r="F93" t="str">
            <v>2014-11-30</v>
          </cell>
          <cell r="G93" t="str">
            <v>PRJ</v>
          </cell>
          <cell r="H93" t="str">
            <v>169</v>
          </cell>
          <cell r="I93" t="str">
            <v>211</v>
          </cell>
          <cell r="K93" t="str">
            <v>000001121</v>
          </cell>
          <cell r="L93" t="str">
            <v>4265004</v>
          </cell>
          <cell r="M93" t="str">
            <v>1585</v>
          </cell>
          <cell r="N93" t="str">
            <v>99920</v>
          </cell>
          <cell r="O93" t="str">
            <v>12091</v>
          </cell>
          <cell r="P93" t="str">
            <v>293</v>
          </cell>
          <cell r="Q93" t="str">
            <v>956</v>
          </cell>
          <cell r="R93" t="str">
            <v>INTERCO BILL W/O</v>
          </cell>
          <cell r="S93" t="str">
            <v>PRA</v>
          </cell>
          <cell r="U93" t="str">
            <v>2014-11-30</v>
          </cell>
          <cell r="V93">
            <v>27.12</v>
          </cell>
          <cell r="W93" t="str">
            <v>UTXEMEM101</v>
          </cell>
          <cell r="Y93" t="str">
            <v>LEGAL</v>
          </cell>
          <cell r="AA93" t="str">
            <v>ICB3</v>
          </cell>
          <cell r="AC93" t="str">
            <v>ICB</v>
          </cell>
          <cell r="AD93" t="str">
            <v>ICB</v>
          </cell>
          <cell r="AF93" t="str">
            <v>211</v>
          </cell>
          <cell r="AG93" t="str">
            <v>0000146747</v>
          </cell>
          <cell r="AR93" t="str">
            <v>956</v>
          </cell>
          <cell r="AS93" t="str">
            <v>0000146747</v>
          </cell>
          <cell r="AT93" t="str">
            <v>JP MORGAN CHASE CORPORATE CARD ACTIVITY</v>
          </cell>
          <cell r="AU93" t="str">
            <v>DO NOT TAKE OFF HOLD- INTERFACE PURPOSES</v>
          </cell>
        </row>
        <row r="94">
          <cell r="A94" t="str">
            <v>00644701</v>
          </cell>
          <cell r="B94" t="str">
            <v>9544265004</v>
          </cell>
          <cell r="C94" t="str">
            <v>ICB4TARGET0000000295</v>
          </cell>
          <cell r="D94">
            <v>2014</v>
          </cell>
          <cell r="E94">
            <v>11</v>
          </cell>
          <cell r="F94" t="str">
            <v>2014-11-30</v>
          </cell>
          <cell r="G94" t="str">
            <v>PRJ</v>
          </cell>
          <cell r="H94" t="str">
            <v>169</v>
          </cell>
          <cell r="I94" t="str">
            <v>211</v>
          </cell>
          <cell r="K94" t="str">
            <v>000001121</v>
          </cell>
          <cell r="L94" t="str">
            <v>4265004</v>
          </cell>
          <cell r="M94" t="str">
            <v>1113</v>
          </cell>
          <cell r="N94" t="str">
            <v>99920</v>
          </cell>
          <cell r="O94" t="str">
            <v>13124</v>
          </cell>
          <cell r="P94" t="str">
            <v>261</v>
          </cell>
          <cell r="Q94" t="str">
            <v>954</v>
          </cell>
          <cell r="R94" t="str">
            <v>INTERCO BILL W/O</v>
          </cell>
          <cell r="S94" t="str">
            <v>PRA</v>
          </cell>
          <cell r="U94" t="str">
            <v>2014-11-30</v>
          </cell>
          <cell r="V94">
            <v>23.48</v>
          </cell>
          <cell r="W94" t="str">
            <v>UTXEMEM201</v>
          </cell>
          <cell r="Y94" t="str">
            <v>LEGAL</v>
          </cell>
          <cell r="AA94" t="str">
            <v>ICB3</v>
          </cell>
          <cell r="AC94" t="str">
            <v>ICB</v>
          </cell>
          <cell r="AD94" t="str">
            <v>ICB</v>
          </cell>
          <cell r="AF94" t="str">
            <v>211</v>
          </cell>
          <cell r="AG94" t="str">
            <v>0000154344</v>
          </cell>
          <cell r="AR94" t="str">
            <v>954</v>
          </cell>
          <cell r="AS94" t="str">
            <v>0000154344</v>
          </cell>
          <cell r="AT94" t="str">
            <v>KING, PATRICK S</v>
          </cell>
        </row>
        <row r="95">
          <cell r="A95" t="str">
            <v>01735724</v>
          </cell>
          <cell r="B95" t="str">
            <v>5204265004</v>
          </cell>
          <cell r="C95" t="str">
            <v>ICB4TARGET0000000296</v>
          </cell>
          <cell r="D95">
            <v>2014</v>
          </cell>
          <cell r="E95">
            <v>9</v>
          </cell>
          <cell r="F95" t="str">
            <v>2014-09-30</v>
          </cell>
          <cell r="G95" t="str">
            <v>PRJ</v>
          </cell>
          <cell r="H95" t="str">
            <v>169</v>
          </cell>
          <cell r="I95" t="str">
            <v>211</v>
          </cell>
          <cell r="K95" t="str">
            <v>TDOANDA</v>
          </cell>
          <cell r="L95" t="str">
            <v>4265004</v>
          </cell>
          <cell r="M95" t="str">
            <v>1113</v>
          </cell>
          <cell r="N95" t="str">
            <v>99920</v>
          </cell>
          <cell r="O95" t="str">
            <v>11833</v>
          </cell>
          <cell r="P95" t="str">
            <v>294</v>
          </cell>
          <cell r="Q95" t="str">
            <v>520</v>
          </cell>
          <cell r="R95" t="str">
            <v>INTERCO BILL W/O</v>
          </cell>
          <cell r="S95" t="str">
            <v>PRA</v>
          </cell>
          <cell r="U95" t="str">
            <v>2014-09-30</v>
          </cell>
          <cell r="V95">
            <v>3232.97</v>
          </cell>
          <cell r="W95" t="str">
            <v>UTXE000501</v>
          </cell>
          <cell r="Y95" t="str">
            <v>TDOTH</v>
          </cell>
          <cell r="AA95" t="str">
            <v>ICB3</v>
          </cell>
          <cell r="AC95" t="str">
            <v>ICB</v>
          </cell>
          <cell r="AD95" t="str">
            <v>ICB</v>
          </cell>
          <cell r="AF95" t="str">
            <v>103</v>
          </cell>
          <cell r="AG95" t="str">
            <v>0000247561</v>
          </cell>
          <cell r="AR95" t="str">
            <v>520</v>
          </cell>
          <cell r="AS95" t="str">
            <v>0000247561</v>
          </cell>
          <cell r="AT95" t="str">
            <v>CLASSY PROMO</v>
          </cell>
        </row>
        <row r="96">
          <cell r="A96" t="str">
            <v>00647121</v>
          </cell>
          <cell r="B96" t="str">
            <v>9564265004</v>
          </cell>
          <cell r="C96" t="str">
            <v>ICB4TARGET0000000296</v>
          </cell>
          <cell r="D96">
            <v>2014</v>
          </cell>
          <cell r="E96">
            <v>11</v>
          </cell>
          <cell r="F96" t="str">
            <v>2014-11-30</v>
          </cell>
          <cell r="G96" t="str">
            <v>PRJ</v>
          </cell>
          <cell r="H96" t="str">
            <v>169</v>
          </cell>
          <cell r="I96" t="str">
            <v>211</v>
          </cell>
          <cell r="K96" t="str">
            <v>000001121</v>
          </cell>
          <cell r="L96" t="str">
            <v>4265004</v>
          </cell>
          <cell r="M96" t="str">
            <v>1113</v>
          </cell>
          <cell r="N96" t="str">
            <v>99920</v>
          </cell>
          <cell r="O96" t="str">
            <v>11404</v>
          </cell>
          <cell r="P96" t="str">
            <v>292</v>
          </cell>
          <cell r="Q96" t="str">
            <v>956</v>
          </cell>
          <cell r="R96" t="str">
            <v>INTERCO BILL W/O</v>
          </cell>
          <cell r="S96" t="str">
            <v>PRA</v>
          </cell>
          <cell r="U96" t="str">
            <v>2014-11-30</v>
          </cell>
          <cell r="V96">
            <v>236.76</v>
          </cell>
          <cell r="W96" t="str">
            <v>UTXEMEM201</v>
          </cell>
          <cell r="Y96" t="str">
            <v>LEGAL</v>
          </cell>
          <cell r="AA96" t="str">
            <v>ICB3</v>
          </cell>
          <cell r="AC96" t="str">
            <v>ICB</v>
          </cell>
          <cell r="AD96" t="str">
            <v>ICB</v>
          </cell>
          <cell r="AF96" t="str">
            <v>211</v>
          </cell>
          <cell r="AG96" t="str">
            <v>0000106409</v>
          </cell>
          <cell r="AR96" t="str">
            <v>956</v>
          </cell>
          <cell r="AS96" t="str">
            <v>0000106409</v>
          </cell>
          <cell r="AT96" t="str">
            <v>CORPUS CHRISTI COUNTRY CLUB</v>
          </cell>
        </row>
        <row r="97">
          <cell r="A97" t="str">
            <v>00634420</v>
          </cell>
          <cell r="B97" t="str">
            <v>9564265004</v>
          </cell>
          <cell r="C97" t="str">
            <v>ICB4TARGET0000000308</v>
          </cell>
          <cell r="D97">
            <v>2014</v>
          </cell>
          <cell r="E97">
            <v>9</v>
          </cell>
          <cell r="F97" t="str">
            <v>2014-09-30</v>
          </cell>
          <cell r="G97" t="str">
            <v>PRJ</v>
          </cell>
          <cell r="H97" t="str">
            <v>169</v>
          </cell>
          <cell r="I97" t="str">
            <v>211</v>
          </cell>
          <cell r="K97" t="str">
            <v>000001121</v>
          </cell>
          <cell r="L97" t="str">
            <v>4265004</v>
          </cell>
          <cell r="M97" t="str">
            <v>1585</v>
          </cell>
          <cell r="N97" t="str">
            <v>99920</v>
          </cell>
          <cell r="O97" t="str">
            <v>11404</v>
          </cell>
          <cell r="P97" t="str">
            <v>292</v>
          </cell>
          <cell r="Q97" t="str">
            <v>956</v>
          </cell>
          <cell r="R97" t="str">
            <v>INTERCO BILL W/O</v>
          </cell>
          <cell r="S97" t="str">
            <v>PRA</v>
          </cell>
          <cell r="U97" t="str">
            <v>2014-09-30</v>
          </cell>
          <cell r="V97">
            <v>9.69</v>
          </cell>
          <cell r="W97" t="str">
            <v>UTXEMEM101</v>
          </cell>
          <cell r="Y97" t="str">
            <v>LEGAL</v>
          </cell>
          <cell r="AA97" t="str">
            <v>ICB3</v>
          </cell>
          <cell r="AC97" t="str">
            <v>ICB</v>
          </cell>
          <cell r="AD97" t="str">
            <v>ICB</v>
          </cell>
          <cell r="AF97" t="str">
            <v>211</v>
          </cell>
          <cell r="AG97" t="str">
            <v>0000096506</v>
          </cell>
          <cell r="AR97" t="str">
            <v>956</v>
          </cell>
          <cell r="AS97" t="str">
            <v>0000096506</v>
          </cell>
          <cell r="AT97" t="str">
            <v>AUSTIN CLUB</v>
          </cell>
        </row>
        <row r="98">
          <cell r="A98" t="str">
            <v>00637004</v>
          </cell>
          <cell r="B98" t="str">
            <v>9564265004</v>
          </cell>
          <cell r="C98" t="str">
            <v>ICB4TARGET0000000311</v>
          </cell>
          <cell r="D98">
            <v>2014</v>
          </cell>
          <cell r="E98">
            <v>9</v>
          </cell>
          <cell r="F98" t="str">
            <v>2014-09-30</v>
          </cell>
          <cell r="G98" t="str">
            <v>PRJ</v>
          </cell>
          <cell r="H98" t="str">
            <v>169</v>
          </cell>
          <cell r="I98" t="str">
            <v>211</v>
          </cell>
          <cell r="K98" t="str">
            <v>000001121</v>
          </cell>
          <cell r="L98" t="str">
            <v>4265004</v>
          </cell>
          <cell r="M98" t="str">
            <v>1585</v>
          </cell>
          <cell r="N98" t="str">
            <v>99920</v>
          </cell>
          <cell r="O98" t="str">
            <v>13042</v>
          </cell>
          <cell r="P98" t="str">
            <v>292</v>
          </cell>
          <cell r="Q98" t="str">
            <v>956</v>
          </cell>
          <cell r="R98" t="str">
            <v>INTERCO BILL W/O</v>
          </cell>
          <cell r="S98" t="str">
            <v>PRA</v>
          </cell>
          <cell r="U98" t="str">
            <v>2014-09-30</v>
          </cell>
          <cell r="V98">
            <v>22.97</v>
          </cell>
          <cell r="W98" t="str">
            <v>UTXEMEM101</v>
          </cell>
          <cell r="Y98" t="str">
            <v>LEGAL</v>
          </cell>
          <cell r="AA98" t="str">
            <v>ICB3</v>
          </cell>
          <cell r="AC98" t="str">
            <v>ICB</v>
          </cell>
          <cell r="AD98" t="str">
            <v>ICB</v>
          </cell>
          <cell r="AF98" t="str">
            <v>211</v>
          </cell>
          <cell r="AG98" t="str">
            <v>0000096506</v>
          </cell>
          <cell r="AR98" t="str">
            <v>956</v>
          </cell>
          <cell r="AS98" t="str">
            <v>0000096506</v>
          </cell>
          <cell r="AT98" t="str">
            <v>AUSTIN CLUB</v>
          </cell>
        </row>
        <row r="99">
          <cell r="A99" t="str">
            <v>00651188</v>
          </cell>
          <cell r="B99" t="str">
            <v>9534264000</v>
          </cell>
          <cell r="C99" t="str">
            <v>ICB4TARGET0000000314</v>
          </cell>
          <cell r="D99">
            <v>2014</v>
          </cell>
          <cell r="E99">
            <v>12</v>
          </cell>
          <cell r="F99" t="str">
            <v>2014-12-31</v>
          </cell>
          <cell r="G99" t="str">
            <v>PRJ</v>
          </cell>
          <cell r="H99" t="str">
            <v>169</v>
          </cell>
          <cell r="I99" t="str">
            <v>211</v>
          </cell>
          <cell r="K99" t="str">
            <v>000001121</v>
          </cell>
          <cell r="L99" t="str">
            <v>4264000</v>
          </cell>
          <cell r="M99" t="str">
            <v>1113</v>
          </cell>
          <cell r="N99" t="str">
            <v>99920</v>
          </cell>
          <cell r="O99" t="str">
            <v>11404</v>
          </cell>
          <cell r="P99" t="str">
            <v>289</v>
          </cell>
          <cell r="Q99" t="str">
            <v>953</v>
          </cell>
          <cell r="R99" t="str">
            <v>INTERCO BILL W/O</v>
          </cell>
          <cell r="S99" t="str">
            <v>PRA</v>
          </cell>
          <cell r="U99" t="str">
            <v>2014-12-31</v>
          </cell>
          <cell r="V99">
            <v>1957.01</v>
          </cell>
          <cell r="W99" t="str">
            <v>UTXEMEM201</v>
          </cell>
          <cell r="Y99" t="str">
            <v>LEGAL</v>
          </cell>
          <cell r="AA99" t="str">
            <v>ICB3</v>
          </cell>
          <cell r="AC99" t="str">
            <v>ICB</v>
          </cell>
          <cell r="AD99" t="str">
            <v>ICB</v>
          </cell>
          <cell r="AF99" t="str">
            <v>211</v>
          </cell>
          <cell r="AG99" t="str">
            <v>0000124825</v>
          </cell>
          <cell r="AR99" t="str">
            <v>953</v>
          </cell>
          <cell r="AS99" t="str">
            <v>0000124825</v>
          </cell>
          <cell r="AT99" t="str">
            <v>CORPUS CHRISTI CHAMBER OF COMMERCE</v>
          </cell>
        </row>
        <row r="100">
          <cell r="A100" t="str">
            <v>00651195</v>
          </cell>
          <cell r="B100" t="str">
            <v>9534264000</v>
          </cell>
          <cell r="C100" t="str">
            <v>ICB4TARGET0000000315</v>
          </cell>
          <cell r="D100">
            <v>2014</v>
          </cell>
          <cell r="E100">
            <v>12</v>
          </cell>
          <cell r="F100" t="str">
            <v>2014-12-31</v>
          </cell>
          <cell r="G100" t="str">
            <v>PRJ</v>
          </cell>
          <cell r="H100" t="str">
            <v>169</v>
          </cell>
          <cell r="I100" t="str">
            <v>211</v>
          </cell>
          <cell r="K100" t="str">
            <v>000001121</v>
          </cell>
          <cell r="L100" t="str">
            <v>4264000</v>
          </cell>
          <cell r="M100" t="str">
            <v>1113</v>
          </cell>
          <cell r="N100" t="str">
            <v>99920</v>
          </cell>
          <cell r="O100" t="str">
            <v>11404</v>
          </cell>
          <cell r="P100" t="str">
            <v>289</v>
          </cell>
          <cell r="Q100" t="str">
            <v>953</v>
          </cell>
          <cell r="R100" t="str">
            <v>INTERCO BILL W/O</v>
          </cell>
          <cell r="S100" t="str">
            <v>PRA</v>
          </cell>
          <cell r="U100" t="str">
            <v>2014-12-31</v>
          </cell>
          <cell r="V100">
            <v>174.17</v>
          </cell>
          <cell r="W100" t="str">
            <v>UTXEMEM201</v>
          </cell>
          <cell r="Y100" t="str">
            <v>LEGAL</v>
          </cell>
          <cell r="AA100" t="str">
            <v>ICB3</v>
          </cell>
          <cell r="AC100" t="str">
            <v>ICB</v>
          </cell>
          <cell r="AD100" t="str">
            <v>ICB</v>
          </cell>
          <cell r="AF100" t="str">
            <v>211</v>
          </cell>
          <cell r="AG100" t="str">
            <v>0000137195</v>
          </cell>
          <cell r="AR100" t="str">
            <v>953</v>
          </cell>
          <cell r="AS100" t="str">
            <v>0000137195</v>
          </cell>
          <cell r="AT100" t="str">
            <v>LAREDO BUILDERS ASSOCIATION</v>
          </cell>
        </row>
        <row r="101">
          <cell r="A101" t="str">
            <v>00651187</v>
          </cell>
          <cell r="B101" t="str">
            <v>9534264000</v>
          </cell>
          <cell r="C101" t="str">
            <v>ICB4TARGET0000000316</v>
          </cell>
          <cell r="D101">
            <v>2014</v>
          </cell>
          <cell r="E101">
            <v>12</v>
          </cell>
          <cell r="F101" t="str">
            <v>2014-12-31</v>
          </cell>
          <cell r="G101" t="str">
            <v>PRJ</v>
          </cell>
          <cell r="H101" t="str">
            <v>169</v>
          </cell>
          <cell r="I101" t="str">
            <v>211</v>
          </cell>
          <cell r="K101" t="str">
            <v>000001121</v>
          </cell>
          <cell r="L101" t="str">
            <v>4264000</v>
          </cell>
          <cell r="M101" t="str">
            <v>1113</v>
          </cell>
          <cell r="N101" t="str">
            <v>99920</v>
          </cell>
          <cell r="O101" t="str">
            <v>11404</v>
          </cell>
          <cell r="P101" t="str">
            <v>289</v>
          </cell>
          <cell r="Q101" t="str">
            <v>953</v>
          </cell>
          <cell r="R101" t="str">
            <v>INTERCO BILL W/O</v>
          </cell>
          <cell r="S101" t="str">
            <v>PRA</v>
          </cell>
          <cell r="U101" t="str">
            <v>2014-12-31</v>
          </cell>
          <cell r="V101">
            <v>3914.02</v>
          </cell>
          <cell r="W101" t="str">
            <v>UTXEMEM201</v>
          </cell>
          <cell r="Y101" t="str">
            <v>LEGAL</v>
          </cell>
          <cell r="AA101" t="str">
            <v>ICB3</v>
          </cell>
          <cell r="AC101" t="str">
            <v>ICB</v>
          </cell>
          <cell r="AD101" t="str">
            <v>ICB</v>
          </cell>
          <cell r="AF101" t="str">
            <v>211</v>
          </cell>
          <cell r="AG101" t="str">
            <v>0000160470</v>
          </cell>
          <cell r="AR101" t="str">
            <v>953</v>
          </cell>
          <cell r="AS101" t="str">
            <v>0000160470</v>
          </cell>
          <cell r="AT101" t="str">
            <v>RIO GRANDE VALLEY</v>
          </cell>
        </row>
        <row r="102">
          <cell r="A102" t="str">
            <v>00652902</v>
          </cell>
          <cell r="B102" t="str">
            <v>9534264000</v>
          </cell>
          <cell r="C102" t="str">
            <v>ICB4TARGET0000000317</v>
          </cell>
          <cell r="D102">
            <v>2014</v>
          </cell>
          <cell r="E102">
            <v>12</v>
          </cell>
          <cell r="F102" t="str">
            <v>2014-12-31</v>
          </cell>
          <cell r="G102" t="str">
            <v>PRJ</v>
          </cell>
          <cell r="H102" t="str">
            <v>169</v>
          </cell>
          <cell r="I102" t="str">
            <v>211</v>
          </cell>
          <cell r="K102" t="str">
            <v>000001121</v>
          </cell>
          <cell r="L102" t="str">
            <v>4264000</v>
          </cell>
          <cell r="M102" t="str">
            <v>1113</v>
          </cell>
          <cell r="N102" t="str">
            <v>99920</v>
          </cell>
          <cell r="O102" t="str">
            <v>11404</v>
          </cell>
          <cell r="P102" t="str">
            <v>289</v>
          </cell>
          <cell r="Q102" t="str">
            <v>953</v>
          </cell>
          <cell r="R102" t="str">
            <v>INTERCO BILL W/O</v>
          </cell>
          <cell r="S102" t="str">
            <v>PRA</v>
          </cell>
          <cell r="U102" t="str">
            <v>2014-12-31</v>
          </cell>
          <cell r="V102">
            <v>37.18</v>
          </cell>
          <cell r="W102" t="str">
            <v>UTXEMEM201</v>
          </cell>
          <cell r="Y102" t="str">
            <v>LEGAL</v>
          </cell>
          <cell r="AA102" t="str">
            <v>ICB3</v>
          </cell>
          <cell r="AC102" t="str">
            <v>ICB</v>
          </cell>
          <cell r="AD102" t="str">
            <v>ICB</v>
          </cell>
          <cell r="AF102" t="str">
            <v>211</v>
          </cell>
          <cell r="AG102" t="str">
            <v>0000167547</v>
          </cell>
          <cell r="AR102" t="str">
            <v>953</v>
          </cell>
          <cell r="AS102" t="str">
            <v>0000167547</v>
          </cell>
          <cell r="AT102" t="str">
            <v>PADRE ISLAND BUSINESS ASSN</v>
          </cell>
        </row>
        <row r="103">
          <cell r="A103" t="str">
            <v>00653232</v>
          </cell>
          <cell r="B103" t="str">
            <v>9534264000</v>
          </cell>
          <cell r="C103" t="str">
            <v>ICB4TARGET0000000318</v>
          </cell>
          <cell r="D103">
            <v>2014</v>
          </cell>
          <cell r="E103">
            <v>12</v>
          </cell>
          <cell r="F103" t="str">
            <v>2014-12-31</v>
          </cell>
          <cell r="G103" t="str">
            <v>PRJ</v>
          </cell>
          <cell r="H103" t="str">
            <v>169</v>
          </cell>
          <cell r="I103" t="str">
            <v>211</v>
          </cell>
          <cell r="K103" t="str">
            <v>000001121</v>
          </cell>
          <cell r="L103" t="str">
            <v>4264000</v>
          </cell>
          <cell r="M103" t="str">
            <v>1113</v>
          </cell>
          <cell r="N103" t="str">
            <v>99920</v>
          </cell>
          <cell r="O103" t="str">
            <v>11404</v>
          </cell>
          <cell r="P103" t="str">
            <v>289</v>
          </cell>
          <cell r="Q103" t="str">
            <v>953</v>
          </cell>
          <cell r="R103" t="str">
            <v>INTERCO BILL W/O</v>
          </cell>
          <cell r="S103" t="str">
            <v>PRA</v>
          </cell>
          <cell r="U103" t="str">
            <v>2014-12-31</v>
          </cell>
          <cell r="V103">
            <v>352.25</v>
          </cell>
          <cell r="W103" t="str">
            <v>UTXEMEM201</v>
          </cell>
          <cell r="Y103" t="str">
            <v>LEGAL</v>
          </cell>
          <cell r="AA103" t="str">
            <v>ICB3</v>
          </cell>
          <cell r="AC103" t="str">
            <v>ICB</v>
          </cell>
          <cell r="AD103" t="str">
            <v>ICB</v>
          </cell>
          <cell r="AF103" t="str">
            <v>211</v>
          </cell>
          <cell r="AG103" t="str">
            <v>0000210694</v>
          </cell>
          <cell r="AR103" t="str">
            <v>953</v>
          </cell>
          <cell r="AS103" t="str">
            <v>0000210694</v>
          </cell>
          <cell r="AT103" t="str">
            <v>CORPUS CHRISTI BLACK CHAMBER OF COMMERCE</v>
          </cell>
        </row>
        <row r="104">
          <cell r="A104" t="str">
            <v>00635083</v>
          </cell>
          <cell r="B104" t="str">
            <v>9544265004</v>
          </cell>
          <cell r="C104" t="str">
            <v>ICB4TARGET0000000320</v>
          </cell>
          <cell r="D104">
            <v>2014</v>
          </cell>
          <cell r="E104">
            <v>9</v>
          </cell>
          <cell r="F104" t="str">
            <v>2014-09-30</v>
          </cell>
          <cell r="G104" t="str">
            <v>PRJ</v>
          </cell>
          <cell r="H104" t="str">
            <v>169</v>
          </cell>
          <cell r="I104" t="str">
            <v>211</v>
          </cell>
          <cell r="K104" t="str">
            <v>000001121</v>
          </cell>
          <cell r="L104" t="str">
            <v>4265004</v>
          </cell>
          <cell r="M104" t="str">
            <v>1113</v>
          </cell>
          <cell r="N104" t="str">
            <v>99920</v>
          </cell>
          <cell r="O104" t="str">
            <v>13124</v>
          </cell>
          <cell r="P104" t="str">
            <v>261</v>
          </cell>
          <cell r="Q104" t="str">
            <v>954</v>
          </cell>
          <cell r="R104" t="str">
            <v>INTERCO BILL W/O</v>
          </cell>
          <cell r="S104" t="str">
            <v>PRA</v>
          </cell>
          <cell r="U104" t="str">
            <v>2014-09-30</v>
          </cell>
          <cell r="V104">
            <v>52.17</v>
          </cell>
          <cell r="W104" t="str">
            <v>UTXEMEM201</v>
          </cell>
          <cell r="Y104" t="str">
            <v>LEGAL</v>
          </cell>
          <cell r="AA104" t="str">
            <v>ICB3</v>
          </cell>
          <cell r="AC104" t="str">
            <v>ICB</v>
          </cell>
          <cell r="AD104" t="str">
            <v>ICB</v>
          </cell>
          <cell r="AF104" t="str">
            <v>211</v>
          </cell>
          <cell r="AG104" t="str">
            <v>0000154344</v>
          </cell>
          <cell r="AR104" t="str">
            <v>954</v>
          </cell>
          <cell r="AS104" t="str">
            <v>0000154344</v>
          </cell>
          <cell r="AT104" t="str">
            <v>KING, PATRICK S</v>
          </cell>
        </row>
        <row r="105">
          <cell r="A105" t="str">
            <v>00634405</v>
          </cell>
          <cell r="B105" t="str">
            <v>9544265004</v>
          </cell>
          <cell r="C105" t="str">
            <v>ICB4TARGET0000000321</v>
          </cell>
          <cell r="D105">
            <v>2014</v>
          </cell>
          <cell r="E105">
            <v>9</v>
          </cell>
          <cell r="F105" t="str">
            <v>2014-09-30</v>
          </cell>
          <cell r="G105" t="str">
            <v>PRJ</v>
          </cell>
          <cell r="H105" t="str">
            <v>169</v>
          </cell>
          <cell r="I105" t="str">
            <v>211</v>
          </cell>
          <cell r="K105" t="str">
            <v>000001121</v>
          </cell>
          <cell r="L105" t="str">
            <v>4265004</v>
          </cell>
          <cell r="M105" t="str">
            <v>1113</v>
          </cell>
          <cell r="N105" t="str">
            <v>99920</v>
          </cell>
          <cell r="O105" t="str">
            <v>11404</v>
          </cell>
          <cell r="P105" t="str">
            <v>292</v>
          </cell>
          <cell r="Q105" t="str">
            <v>954</v>
          </cell>
          <cell r="R105" t="str">
            <v>INTERCO BILL W/O</v>
          </cell>
          <cell r="S105" t="str">
            <v>PRA</v>
          </cell>
          <cell r="U105" t="str">
            <v>2014-09-30</v>
          </cell>
          <cell r="V105">
            <v>144.25</v>
          </cell>
          <cell r="W105" t="str">
            <v>UTXEMEM201</v>
          </cell>
          <cell r="Y105" t="str">
            <v>LEGAL</v>
          </cell>
          <cell r="AA105" t="str">
            <v>ICB3</v>
          </cell>
          <cell r="AC105" t="str">
            <v>ICB</v>
          </cell>
          <cell r="AD105" t="str">
            <v>ICB</v>
          </cell>
          <cell r="AF105" t="str">
            <v>211</v>
          </cell>
          <cell r="AG105" t="str">
            <v>0000134166</v>
          </cell>
          <cell r="AR105" t="str">
            <v>954</v>
          </cell>
          <cell r="AS105" t="str">
            <v>0000134166</v>
          </cell>
          <cell r="AT105" t="str">
            <v>EAGLE LAKE NOON LIONS CLUB</v>
          </cell>
        </row>
        <row r="106">
          <cell r="A106" t="str">
            <v>00633256</v>
          </cell>
          <cell r="B106" t="str">
            <v>9544265004</v>
          </cell>
          <cell r="C106" t="str">
            <v>ICB4TARGET0000000322</v>
          </cell>
          <cell r="D106">
            <v>2014</v>
          </cell>
          <cell r="E106">
            <v>9</v>
          </cell>
          <cell r="F106" t="str">
            <v>2014-09-30</v>
          </cell>
          <cell r="G106" t="str">
            <v>PRJ</v>
          </cell>
          <cell r="H106" t="str">
            <v>169</v>
          </cell>
          <cell r="I106" t="str">
            <v>211</v>
          </cell>
          <cell r="K106" t="str">
            <v>000001121</v>
          </cell>
          <cell r="L106" t="str">
            <v>4265004</v>
          </cell>
          <cell r="M106" t="str">
            <v>1113</v>
          </cell>
          <cell r="N106" t="str">
            <v>99920</v>
          </cell>
          <cell r="O106" t="str">
            <v>11404</v>
          </cell>
          <cell r="P106" t="str">
            <v>292</v>
          </cell>
          <cell r="Q106" t="str">
            <v>954</v>
          </cell>
          <cell r="R106" t="str">
            <v>INTERCO BILL W/O</v>
          </cell>
          <cell r="S106" t="str">
            <v>PRA</v>
          </cell>
          <cell r="U106" t="str">
            <v>2014-09-30</v>
          </cell>
          <cell r="V106">
            <v>70.599999999999994</v>
          </cell>
          <cell r="W106" t="str">
            <v>UTXEMEM201</v>
          </cell>
          <cell r="Y106" t="str">
            <v>LEGAL</v>
          </cell>
          <cell r="AA106" t="str">
            <v>ICB3</v>
          </cell>
          <cell r="AC106" t="str">
            <v>ICB</v>
          </cell>
          <cell r="AD106" t="str">
            <v>ICB</v>
          </cell>
          <cell r="AF106" t="str">
            <v>211</v>
          </cell>
          <cell r="AG106" t="str">
            <v>0000146747</v>
          </cell>
          <cell r="AR106" t="str">
            <v>954</v>
          </cell>
          <cell r="AS106" t="str">
            <v>0000146747</v>
          </cell>
          <cell r="AT106" t="str">
            <v>JP MORGAN CHASE CORPORATE CARD ACTIVITY</v>
          </cell>
          <cell r="AU106" t="str">
            <v>DO NOT TAKE OFF HOLD- INTERFACE PURPOSES</v>
          </cell>
        </row>
        <row r="107">
          <cell r="A107" t="str">
            <v>00634404</v>
          </cell>
          <cell r="B107" t="str">
            <v>9564265004</v>
          </cell>
          <cell r="C107" t="str">
            <v>ICB4TARGET0000000323</v>
          </cell>
          <cell r="D107">
            <v>2014</v>
          </cell>
          <cell r="E107">
            <v>9</v>
          </cell>
          <cell r="F107" t="str">
            <v>2014-09-30</v>
          </cell>
          <cell r="G107" t="str">
            <v>PRJ</v>
          </cell>
          <cell r="H107" t="str">
            <v>169</v>
          </cell>
          <cell r="I107" t="str">
            <v>211</v>
          </cell>
          <cell r="K107" t="str">
            <v>000001121</v>
          </cell>
          <cell r="L107" t="str">
            <v>4265004</v>
          </cell>
          <cell r="M107" t="str">
            <v>1113</v>
          </cell>
          <cell r="N107" t="str">
            <v>99920</v>
          </cell>
          <cell r="O107" t="str">
            <v>11404</v>
          </cell>
          <cell r="P107" t="str">
            <v>292</v>
          </cell>
          <cell r="Q107" t="str">
            <v>956</v>
          </cell>
          <cell r="R107" t="str">
            <v>INTERCO BILL W/O</v>
          </cell>
          <cell r="S107" t="str">
            <v>PRA</v>
          </cell>
          <cell r="U107" t="str">
            <v>2014-09-30</v>
          </cell>
          <cell r="V107">
            <v>235.13</v>
          </cell>
          <cell r="W107" t="str">
            <v>UTXEMEM201</v>
          </cell>
          <cell r="Y107" t="str">
            <v>LEGAL</v>
          </cell>
          <cell r="AA107" t="str">
            <v>ICB3</v>
          </cell>
          <cell r="AC107" t="str">
            <v>ICB</v>
          </cell>
          <cell r="AD107" t="str">
            <v>ICB</v>
          </cell>
          <cell r="AF107" t="str">
            <v>211</v>
          </cell>
          <cell r="AG107" t="str">
            <v>0000106409</v>
          </cell>
          <cell r="AR107" t="str">
            <v>956</v>
          </cell>
          <cell r="AS107" t="str">
            <v>0000106409</v>
          </cell>
          <cell r="AT107" t="str">
            <v>CORPUS CHRISTI COUNTRY CLUB</v>
          </cell>
        </row>
        <row r="108">
          <cell r="A108" t="str">
            <v>00654806</v>
          </cell>
          <cell r="B108" t="str">
            <v>9564265004</v>
          </cell>
          <cell r="C108" t="str">
            <v>ICB4TARGET0000000342</v>
          </cell>
          <cell r="D108">
            <v>2014</v>
          </cell>
          <cell r="E108">
            <v>12</v>
          </cell>
          <cell r="F108" t="str">
            <v>2014-12-31</v>
          </cell>
          <cell r="G108" t="str">
            <v>PRJ</v>
          </cell>
          <cell r="H108" t="str">
            <v>169</v>
          </cell>
          <cell r="I108" t="str">
            <v>211</v>
          </cell>
          <cell r="K108" t="str">
            <v>TDOANDA</v>
          </cell>
          <cell r="L108" t="str">
            <v>4265004</v>
          </cell>
          <cell r="M108" t="str">
            <v>1585</v>
          </cell>
          <cell r="N108" t="str">
            <v>99920</v>
          </cell>
          <cell r="O108" t="str">
            <v>12091</v>
          </cell>
          <cell r="P108" t="str">
            <v>293</v>
          </cell>
          <cell r="Q108" t="str">
            <v>956</v>
          </cell>
          <cell r="R108" t="str">
            <v>INTERCO BILL W/O</v>
          </cell>
          <cell r="S108" t="str">
            <v>PRA</v>
          </cell>
          <cell r="U108" t="str">
            <v>2014-12-31</v>
          </cell>
          <cell r="V108">
            <v>31.84</v>
          </cell>
          <cell r="W108" t="str">
            <v>UTXE000301</v>
          </cell>
          <cell r="Y108" t="str">
            <v>TDOTH</v>
          </cell>
          <cell r="AA108" t="str">
            <v>ICB3</v>
          </cell>
          <cell r="AC108" t="str">
            <v>ICB</v>
          </cell>
          <cell r="AD108" t="str">
            <v>ICB</v>
          </cell>
          <cell r="AF108" t="str">
            <v>211</v>
          </cell>
          <cell r="AG108" t="str">
            <v>0000146747</v>
          </cell>
          <cell r="AR108" t="str">
            <v>956</v>
          </cell>
          <cell r="AS108" t="str">
            <v>0000146747</v>
          </cell>
          <cell r="AT108" t="str">
            <v>JP MORGAN CHASE CORPORATE CARD ACTIVITY</v>
          </cell>
          <cell r="AU108" t="str">
            <v>DO NOT TAKE OFF HOLD- INTERFACE PURPOSES</v>
          </cell>
        </row>
        <row r="109">
          <cell r="A109" t="str">
            <v>00675999</v>
          </cell>
          <cell r="B109" t="str">
            <v>9564265004</v>
          </cell>
          <cell r="C109" t="str">
            <v>ICB4TARGET0000000342</v>
          </cell>
          <cell r="D109">
            <v>2015</v>
          </cell>
          <cell r="E109">
            <v>5</v>
          </cell>
          <cell r="F109" t="str">
            <v>2015-05-31</v>
          </cell>
          <cell r="G109" t="str">
            <v>PRJ</v>
          </cell>
          <cell r="H109" t="str">
            <v>169</v>
          </cell>
          <cell r="I109" t="str">
            <v>211</v>
          </cell>
          <cell r="K109" t="str">
            <v>000001121</v>
          </cell>
          <cell r="L109" t="str">
            <v>4265004</v>
          </cell>
          <cell r="M109" t="str">
            <v>1585</v>
          </cell>
          <cell r="N109" t="str">
            <v>99920</v>
          </cell>
          <cell r="O109" t="str">
            <v>10381</v>
          </cell>
          <cell r="P109" t="str">
            <v>292</v>
          </cell>
          <cell r="Q109" t="str">
            <v>956</v>
          </cell>
          <cell r="R109" t="str">
            <v>INTERCO BILL W/O</v>
          </cell>
          <cell r="S109" t="str">
            <v>PRA</v>
          </cell>
          <cell r="U109" t="str">
            <v>2015-05-31</v>
          </cell>
          <cell r="V109">
            <v>30.47</v>
          </cell>
          <cell r="W109" t="str">
            <v>UTXEMEM101</v>
          </cell>
          <cell r="Y109" t="str">
            <v>LEGAL</v>
          </cell>
          <cell r="AA109" t="str">
            <v>ICB3</v>
          </cell>
          <cell r="AC109" t="str">
            <v>ICB</v>
          </cell>
          <cell r="AD109" t="str">
            <v>ICB</v>
          </cell>
          <cell r="AF109" t="str">
            <v>211</v>
          </cell>
          <cell r="AG109" t="str">
            <v>0000096506</v>
          </cell>
          <cell r="AR109" t="str">
            <v>956</v>
          </cell>
          <cell r="AS109" t="str">
            <v>0000096506</v>
          </cell>
          <cell r="AT109" t="str">
            <v>AUSTIN CLUB</v>
          </cell>
        </row>
        <row r="110">
          <cell r="A110" t="str">
            <v>00678119</v>
          </cell>
          <cell r="B110" t="str">
            <v>9564265004</v>
          </cell>
          <cell r="C110" t="str">
            <v>ICB4TARGET0000000343</v>
          </cell>
          <cell r="D110">
            <v>2015</v>
          </cell>
          <cell r="E110">
            <v>5</v>
          </cell>
          <cell r="F110" t="str">
            <v>2015-05-31</v>
          </cell>
          <cell r="G110" t="str">
            <v>PRJ</v>
          </cell>
          <cell r="H110" t="str">
            <v>169</v>
          </cell>
          <cell r="I110" t="str">
            <v>211</v>
          </cell>
          <cell r="K110" t="str">
            <v>000001121</v>
          </cell>
          <cell r="L110" t="str">
            <v>4265004</v>
          </cell>
          <cell r="M110" t="str">
            <v>1585</v>
          </cell>
          <cell r="N110" t="str">
            <v>99920</v>
          </cell>
          <cell r="O110" t="str">
            <v>13042</v>
          </cell>
          <cell r="P110" t="str">
            <v>292</v>
          </cell>
          <cell r="Q110" t="str">
            <v>956</v>
          </cell>
          <cell r="R110" t="str">
            <v>INTERCO BILL W/O</v>
          </cell>
          <cell r="S110" t="str">
            <v>PRA</v>
          </cell>
          <cell r="U110" t="str">
            <v>2015-05-31</v>
          </cell>
          <cell r="V110">
            <v>663.29</v>
          </cell>
          <cell r="W110" t="str">
            <v>UTXEMEM101</v>
          </cell>
          <cell r="Y110" t="str">
            <v>LEGAL</v>
          </cell>
          <cell r="AA110" t="str">
            <v>ICB3</v>
          </cell>
          <cell r="AC110" t="str">
            <v>ICB</v>
          </cell>
          <cell r="AD110" t="str">
            <v>ICB</v>
          </cell>
          <cell r="AF110" t="str">
            <v>211</v>
          </cell>
          <cell r="AG110" t="str">
            <v>0000146747</v>
          </cell>
          <cell r="AR110" t="str">
            <v>956</v>
          </cell>
          <cell r="AS110" t="str">
            <v>0000146747</v>
          </cell>
          <cell r="AT110" t="str">
            <v>JP MORGAN CHASE CORPORATE CARD ACTIVITY</v>
          </cell>
          <cell r="AU110" t="str">
            <v>DO NOT TAKE OFF HOLD- INTERFACE PURPOSES</v>
          </cell>
        </row>
        <row r="111">
          <cell r="A111" t="str">
            <v>00676969</v>
          </cell>
          <cell r="B111" t="str">
            <v>9544265004</v>
          </cell>
          <cell r="C111" t="str">
            <v>ICB4TARGET0000000348</v>
          </cell>
          <cell r="D111">
            <v>2015</v>
          </cell>
          <cell r="E111">
            <v>5</v>
          </cell>
          <cell r="F111" t="str">
            <v>2015-05-31</v>
          </cell>
          <cell r="G111" t="str">
            <v>PRJ</v>
          </cell>
          <cell r="H111" t="str">
            <v>169</v>
          </cell>
          <cell r="I111" t="str">
            <v>211</v>
          </cell>
          <cell r="K111" t="str">
            <v>000001121</v>
          </cell>
          <cell r="L111" t="str">
            <v>4265004</v>
          </cell>
          <cell r="M111" t="str">
            <v>1113</v>
          </cell>
          <cell r="N111" t="str">
            <v>99920</v>
          </cell>
          <cell r="O111" t="str">
            <v>11404</v>
          </cell>
          <cell r="P111" t="str">
            <v>292</v>
          </cell>
          <cell r="Q111" t="str">
            <v>954</v>
          </cell>
          <cell r="R111" t="str">
            <v>INTERCO BILL W/O</v>
          </cell>
          <cell r="S111" t="str">
            <v>PRA</v>
          </cell>
          <cell r="U111" t="str">
            <v>2015-05-31</v>
          </cell>
          <cell r="V111">
            <v>105.45</v>
          </cell>
          <cell r="W111" t="str">
            <v>UTXEMEM201</v>
          </cell>
          <cell r="Y111" t="str">
            <v>LEGAL</v>
          </cell>
          <cell r="AA111" t="str">
            <v>ICB3</v>
          </cell>
          <cell r="AC111" t="str">
            <v>ICB</v>
          </cell>
          <cell r="AD111" t="str">
            <v>ICB</v>
          </cell>
          <cell r="AF111" t="str">
            <v>211</v>
          </cell>
          <cell r="AG111" t="str">
            <v>0000110984</v>
          </cell>
          <cell r="AR111" t="str">
            <v>954</v>
          </cell>
          <cell r="AS111" t="str">
            <v>0000110984</v>
          </cell>
          <cell r="AT111" t="str">
            <v>LAREDO GATEWAY ROTARY</v>
          </cell>
        </row>
        <row r="112">
          <cell r="A112" t="str">
            <v>00678607</v>
          </cell>
          <cell r="B112" t="str">
            <v>9564265004</v>
          </cell>
          <cell r="C112" t="str">
            <v>ICB4TARGET0000000349</v>
          </cell>
          <cell r="D112">
            <v>2015</v>
          </cell>
          <cell r="E112">
            <v>5</v>
          </cell>
          <cell r="F112" t="str">
            <v>2015-05-31</v>
          </cell>
          <cell r="G112" t="str">
            <v>PRJ</v>
          </cell>
          <cell r="H112" t="str">
            <v>169</v>
          </cell>
          <cell r="I112" t="str">
            <v>211</v>
          </cell>
          <cell r="K112" t="str">
            <v>000001121</v>
          </cell>
          <cell r="L112" t="str">
            <v>4265004</v>
          </cell>
          <cell r="M112" t="str">
            <v>1113</v>
          </cell>
          <cell r="N112" t="str">
            <v>99920</v>
          </cell>
          <cell r="O112" t="str">
            <v>11404</v>
          </cell>
          <cell r="P112" t="str">
            <v>292</v>
          </cell>
          <cell r="Q112" t="str">
            <v>956</v>
          </cell>
          <cell r="R112" t="str">
            <v>INTERCO BILL W/O</v>
          </cell>
          <cell r="S112" t="str">
            <v>PRA</v>
          </cell>
          <cell r="U112" t="str">
            <v>2015-05-31</v>
          </cell>
          <cell r="V112">
            <v>226.37</v>
          </cell>
          <cell r="W112" t="str">
            <v>UTXEMEM201</v>
          </cell>
          <cell r="Y112" t="str">
            <v>LEGAL</v>
          </cell>
          <cell r="AA112" t="str">
            <v>ICB3</v>
          </cell>
          <cell r="AC112" t="str">
            <v>ICB</v>
          </cell>
          <cell r="AD112" t="str">
            <v>ICB</v>
          </cell>
          <cell r="AF112" t="str">
            <v>211</v>
          </cell>
          <cell r="AG112" t="str">
            <v>0000106409</v>
          </cell>
          <cell r="AR112" t="str">
            <v>956</v>
          </cell>
          <cell r="AS112" t="str">
            <v>0000106409</v>
          </cell>
          <cell r="AT112" t="str">
            <v>CORPUS CHRISTI COUNTRY CLUB</v>
          </cell>
        </row>
        <row r="113">
          <cell r="A113" t="str">
            <v>00678033</v>
          </cell>
          <cell r="B113" t="str">
            <v>9564265004</v>
          </cell>
          <cell r="C113" t="str">
            <v>ICB4TARGET0000000350</v>
          </cell>
          <cell r="D113">
            <v>2015</v>
          </cell>
          <cell r="E113">
            <v>5</v>
          </cell>
          <cell r="F113" t="str">
            <v>2015-05-31</v>
          </cell>
          <cell r="G113" t="str">
            <v>PRJ</v>
          </cell>
          <cell r="H113" t="str">
            <v>169</v>
          </cell>
          <cell r="I113" t="str">
            <v>211</v>
          </cell>
          <cell r="K113" t="str">
            <v>000001121</v>
          </cell>
          <cell r="L113" t="str">
            <v>4265004</v>
          </cell>
          <cell r="M113" t="str">
            <v>1113</v>
          </cell>
          <cell r="N113" t="str">
            <v>99920</v>
          </cell>
          <cell r="O113" t="str">
            <v>11404</v>
          </cell>
          <cell r="P113" t="str">
            <v>292</v>
          </cell>
          <cell r="Q113" t="str">
            <v>956</v>
          </cell>
          <cell r="R113" t="str">
            <v>INTERCO BILL W/O</v>
          </cell>
          <cell r="S113" t="str">
            <v>PRA</v>
          </cell>
          <cell r="U113" t="str">
            <v>2015-05-31</v>
          </cell>
          <cell r="V113">
            <v>337.73</v>
          </cell>
          <cell r="W113" t="str">
            <v>UTXEMEM201</v>
          </cell>
          <cell r="Y113" t="str">
            <v>LEGAL</v>
          </cell>
          <cell r="AA113" t="str">
            <v>ICB3</v>
          </cell>
          <cell r="AC113" t="str">
            <v>ICB</v>
          </cell>
          <cell r="AD113" t="str">
            <v>ICB</v>
          </cell>
          <cell r="AF113" t="str">
            <v>211</v>
          </cell>
          <cell r="AG113" t="str">
            <v>0000146747</v>
          </cell>
          <cell r="AR113" t="str">
            <v>956</v>
          </cell>
          <cell r="AS113" t="str">
            <v>0000146747</v>
          </cell>
          <cell r="AT113" t="str">
            <v>JP MORGAN CHASE CORPORATE CARD ACTIVITY</v>
          </cell>
          <cell r="AU113" t="str">
            <v>DO NOT TAKE OFF HOLD- INTERFACE PURPOSES</v>
          </cell>
        </row>
        <row r="114">
          <cell r="A114" t="str">
            <v>00652859</v>
          </cell>
          <cell r="B114" t="str">
            <v>9564265004</v>
          </cell>
          <cell r="C114" t="str">
            <v>ICB4TARGET0000000364</v>
          </cell>
          <cell r="D114">
            <v>2014</v>
          </cell>
          <cell r="E114">
            <v>12</v>
          </cell>
          <cell r="F114" t="str">
            <v>2014-12-31</v>
          </cell>
          <cell r="G114" t="str">
            <v>PRJ</v>
          </cell>
          <cell r="H114" t="str">
            <v>169</v>
          </cell>
          <cell r="I114" t="str">
            <v>211</v>
          </cell>
          <cell r="K114" t="str">
            <v>000001121</v>
          </cell>
          <cell r="L114" t="str">
            <v>4265004</v>
          </cell>
          <cell r="M114" t="str">
            <v>1585</v>
          </cell>
          <cell r="N114" t="str">
            <v>99920</v>
          </cell>
          <cell r="O114" t="str">
            <v>11404</v>
          </cell>
          <cell r="P114" t="str">
            <v>292</v>
          </cell>
          <cell r="Q114" t="str">
            <v>956</v>
          </cell>
          <cell r="R114" t="str">
            <v>INTERCO BILL W/O</v>
          </cell>
          <cell r="S114" t="str">
            <v>PRA</v>
          </cell>
          <cell r="U114" t="str">
            <v>2014-12-31</v>
          </cell>
          <cell r="V114">
            <v>18.579999999999998</v>
          </cell>
          <cell r="W114" t="str">
            <v>UTXEMEM101</v>
          </cell>
          <cell r="Y114" t="str">
            <v>LEGAL</v>
          </cell>
          <cell r="AA114" t="str">
            <v>ICB3</v>
          </cell>
          <cell r="AC114" t="str">
            <v>ICB</v>
          </cell>
          <cell r="AD114" t="str">
            <v>ICB</v>
          </cell>
          <cell r="AF114" t="str">
            <v>211</v>
          </cell>
          <cell r="AG114" t="str">
            <v>0000096506</v>
          </cell>
          <cell r="AR114" t="str">
            <v>956</v>
          </cell>
          <cell r="AS114" t="str">
            <v>0000096506</v>
          </cell>
          <cell r="AT114" t="str">
            <v>AUSTIN CLUB</v>
          </cell>
        </row>
        <row r="115">
          <cell r="A115" t="str">
            <v>00652860</v>
          </cell>
          <cell r="B115" t="str">
            <v>9564265004</v>
          </cell>
          <cell r="C115" t="str">
            <v>ICB4TARGET0000000365</v>
          </cell>
          <cell r="D115">
            <v>2014</v>
          </cell>
          <cell r="E115">
            <v>12</v>
          </cell>
          <cell r="F115" t="str">
            <v>2014-12-31</v>
          </cell>
          <cell r="G115" t="str">
            <v>PRJ</v>
          </cell>
          <cell r="H115" t="str">
            <v>169</v>
          </cell>
          <cell r="I115" t="str">
            <v>211</v>
          </cell>
          <cell r="K115" t="str">
            <v>000001121</v>
          </cell>
          <cell r="L115" t="str">
            <v>4265004</v>
          </cell>
          <cell r="M115" t="str">
            <v>1585</v>
          </cell>
          <cell r="N115" t="str">
            <v>99920</v>
          </cell>
          <cell r="O115" t="str">
            <v>11404</v>
          </cell>
          <cell r="P115" t="str">
            <v>292</v>
          </cell>
          <cell r="Q115" t="str">
            <v>956</v>
          </cell>
          <cell r="R115" t="str">
            <v>INTERCO BILL W/O</v>
          </cell>
          <cell r="S115" t="str">
            <v>PRA</v>
          </cell>
          <cell r="U115" t="str">
            <v>2014-12-31</v>
          </cell>
          <cell r="V115">
            <v>7.59</v>
          </cell>
          <cell r="W115" t="str">
            <v>UTXEMEM101</v>
          </cell>
          <cell r="Y115" t="str">
            <v>LEGAL</v>
          </cell>
          <cell r="AA115" t="str">
            <v>ICB3</v>
          </cell>
          <cell r="AC115" t="str">
            <v>ICB</v>
          </cell>
          <cell r="AD115" t="str">
            <v>ICB</v>
          </cell>
          <cell r="AF115" t="str">
            <v>211</v>
          </cell>
          <cell r="AG115" t="str">
            <v>0000096506</v>
          </cell>
          <cell r="AR115" t="str">
            <v>956</v>
          </cell>
          <cell r="AS115" t="str">
            <v>0000096506</v>
          </cell>
          <cell r="AT115" t="str">
            <v>AUSTIN CLUB</v>
          </cell>
        </row>
        <row r="116">
          <cell r="A116" t="str">
            <v>00652861</v>
          </cell>
          <cell r="B116" t="str">
            <v>9564265004</v>
          </cell>
          <cell r="C116" t="str">
            <v>ICB4TARGET0000000366</v>
          </cell>
          <cell r="D116">
            <v>2014</v>
          </cell>
          <cell r="E116">
            <v>12</v>
          </cell>
          <cell r="F116" t="str">
            <v>2014-12-31</v>
          </cell>
          <cell r="G116" t="str">
            <v>PRJ</v>
          </cell>
          <cell r="H116" t="str">
            <v>169</v>
          </cell>
          <cell r="I116" t="str">
            <v>211</v>
          </cell>
          <cell r="K116" t="str">
            <v>000001121</v>
          </cell>
          <cell r="L116" t="str">
            <v>4265004</v>
          </cell>
          <cell r="M116" t="str">
            <v>1585</v>
          </cell>
          <cell r="N116" t="str">
            <v>99920</v>
          </cell>
          <cell r="O116" t="str">
            <v>11404</v>
          </cell>
          <cell r="P116" t="str">
            <v>292</v>
          </cell>
          <cell r="Q116" t="str">
            <v>956</v>
          </cell>
          <cell r="R116" t="str">
            <v>INTERCO BILL W/O</v>
          </cell>
          <cell r="S116" t="str">
            <v>PRA</v>
          </cell>
          <cell r="U116" t="str">
            <v>2014-12-31</v>
          </cell>
          <cell r="V116">
            <v>104.76</v>
          </cell>
          <cell r="W116" t="str">
            <v>UTXEMEM101</v>
          </cell>
          <cell r="Y116" t="str">
            <v>LEGAL</v>
          </cell>
          <cell r="AA116" t="str">
            <v>ICB3</v>
          </cell>
          <cell r="AC116" t="str">
            <v>ICB</v>
          </cell>
          <cell r="AD116" t="str">
            <v>ICB</v>
          </cell>
          <cell r="AF116" t="str">
            <v>211</v>
          </cell>
          <cell r="AG116" t="str">
            <v>0000096506</v>
          </cell>
          <cell r="AR116" t="str">
            <v>956</v>
          </cell>
          <cell r="AS116" t="str">
            <v>0000096506</v>
          </cell>
          <cell r="AT116" t="str">
            <v>AUSTIN CLUB</v>
          </cell>
        </row>
        <row r="117">
          <cell r="A117" t="str">
            <v>00652862</v>
          </cell>
          <cell r="B117" t="str">
            <v>9564265004</v>
          </cell>
          <cell r="C117" t="str">
            <v>ICB4TARGET0000000367</v>
          </cell>
          <cell r="D117">
            <v>2014</v>
          </cell>
          <cell r="E117">
            <v>12</v>
          </cell>
          <cell r="F117" t="str">
            <v>2014-12-31</v>
          </cell>
          <cell r="G117" t="str">
            <v>PRJ</v>
          </cell>
          <cell r="H117" t="str">
            <v>169</v>
          </cell>
          <cell r="I117" t="str">
            <v>211</v>
          </cell>
          <cell r="K117" t="str">
            <v>000001121</v>
          </cell>
          <cell r="L117" t="str">
            <v>4265004</v>
          </cell>
          <cell r="M117" t="str">
            <v>1585</v>
          </cell>
          <cell r="N117" t="str">
            <v>99920</v>
          </cell>
          <cell r="O117" t="str">
            <v>11404</v>
          </cell>
          <cell r="P117" t="str">
            <v>292</v>
          </cell>
          <cell r="Q117" t="str">
            <v>956</v>
          </cell>
          <cell r="R117" t="str">
            <v>INTERCO BILL W/O</v>
          </cell>
          <cell r="S117" t="str">
            <v>PRA</v>
          </cell>
          <cell r="U117" t="str">
            <v>2014-12-31</v>
          </cell>
          <cell r="V117">
            <v>30.37</v>
          </cell>
          <cell r="W117" t="str">
            <v>UTXEMEM101</v>
          </cell>
          <cell r="Y117" t="str">
            <v>LEGAL</v>
          </cell>
          <cell r="AA117" t="str">
            <v>ICB3</v>
          </cell>
          <cell r="AC117" t="str">
            <v>ICB</v>
          </cell>
          <cell r="AD117" t="str">
            <v>ICB</v>
          </cell>
          <cell r="AF117" t="str">
            <v>211</v>
          </cell>
          <cell r="AG117" t="str">
            <v>0000096506</v>
          </cell>
          <cell r="AR117" t="str">
            <v>956</v>
          </cell>
          <cell r="AS117" t="str">
            <v>0000096506</v>
          </cell>
          <cell r="AT117" t="str">
            <v>AUSTIN CLUB</v>
          </cell>
        </row>
        <row r="118">
          <cell r="A118" t="str">
            <v>00652896</v>
          </cell>
          <cell r="B118" t="str">
            <v>9564265004</v>
          </cell>
          <cell r="C118" t="str">
            <v>ICB4TARGET0000000368</v>
          </cell>
          <cell r="D118">
            <v>2014</v>
          </cell>
          <cell r="E118">
            <v>12</v>
          </cell>
          <cell r="F118" t="str">
            <v>2014-12-31</v>
          </cell>
          <cell r="G118" t="str">
            <v>PRJ</v>
          </cell>
          <cell r="H118" t="str">
            <v>169</v>
          </cell>
          <cell r="I118" t="str">
            <v>211</v>
          </cell>
          <cell r="K118" t="str">
            <v>000001121</v>
          </cell>
          <cell r="L118" t="str">
            <v>4265004</v>
          </cell>
          <cell r="M118" t="str">
            <v>1585</v>
          </cell>
          <cell r="N118" t="str">
            <v>99920</v>
          </cell>
          <cell r="O118" t="str">
            <v>13042</v>
          </cell>
          <cell r="P118" t="str">
            <v>292</v>
          </cell>
          <cell r="Q118" t="str">
            <v>956</v>
          </cell>
          <cell r="R118" t="str">
            <v>INTERCO BILL W/O</v>
          </cell>
          <cell r="S118" t="str">
            <v>PRA</v>
          </cell>
          <cell r="U118" t="str">
            <v>2014-12-31</v>
          </cell>
          <cell r="V118">
            <v>200.18</v>
          </cell>
          <cell r="W118" t="str">
            <v>UTXEMEM101</v>
          </cell>
          <cell r="Y118" t="str">
            <v>LEGAL</v>
          </cell>
          <cell r="AA118" t="str">
            <v>ICB3</v>
          </cell>
          <cell r="AC118" t="str">
            <v>ICB</v>
          </cell>
          <cell r="AD118" t="str">
            <v>ICB</v>
          </cell>
          <cell r="AF118" t="str">
            <v>211</v>
          </cell>
          <cell r="AG118" t="str">
            <v>0000146747</v>
          </cell>
          <cell r="AR118" t="str">
            <v>956</v>
          </cell>
          <cell r="AS118" t="str">
            <v>0000146747</v>
          </cell>
          <cell r="AT118" t="str">
            <v>JP MORGAN CHASE CORPORATE CARD ACTIVITY</v>
          </cell>
          <cell r="AU118" t="str">
            <v>DO NOT TAKE OFF HOLD- INTERFACE PURPOSES</v>
          </cell>
        </row>
        <row r="119">
          <cell r="A119" t="str">
            <v>00652113</v>
          </cell>
          <cell r="B119" t="str">
            <v>9544265004</v>
          </cell>
          <cell r="C119" t="str">
            <v>ICB4TARGET0000000379</v>
          </cell>
          <cell r="D119">
            <v>2014</v>
          </cell>
          <cell r="E119">
            <v>12</v>
          </cell>
          <cell r="F119" t="str">
            <v>2014-12-31</v>
          </cell>
          <cell r="G119" t="str">
            <v>PRJ</v>
          </cell>
          <cell r="H119" t="str">
            <v>169</v>
          </cell>
          <cell r="I119" t="str">
            <v>211</v>
          </cell>
          <cell r="K119" t="str">
            <v>000001121</v>
          </cell>
          <cell r="L119" t="str">
            <v>4265004</v>
          </cell>
          <cell r="M119" t="str">
            <v>1113</v>
          </cell>
          <cell r="N119" t="str">
            <v>99920</v>
          </cell>
          <cell r="O119" t="str">
            <v>13124</v>
          </cell>
          <cell r="P119" t="str">
            <v>261</v>
          </cell>
          <cell r="Q119" t="str">
            <v>954</v>
          </cell>
          <cell r="R119" t="str">
            <v>INTERCO BILL W/O</v>
          </cell>
          <cell r="S119" t="str">
            <v>PRA</v>
          </cell>
          <cell r="U119" t="str">
            <v>2014-12-31</v>
          </cell>
          <cell r="V119">
            <v>237.97</v>
          </cell>
          <cell r="W119" t="str">
            <v>UTXEMEM201</v>
          </cell>
          <cell r="Y119" t="str">
            <v>LEGAL</v>
          </cell>
          <cell r="AA119" t="str">
            <v>ICB3</v>
          </cell>
          <cell r="AC119" t="str">
            <v>ICB</v>
          </cell>
          <cell r="AD119" t="str">
            <v>ICB</v>
          </cell>
          <cell r="AF119" t="str">
            <v>211</v>
          </cell>
          <cell r="AG119" t="str">
            <v>0000154344</v>
          </cell>
          <cell r="AR119" t="str">
            <v>954</v>
          </cell>
          <cell r="AS119" t="str">
            <v>0000154344</v>
          </cell>
          <cell r="AT119" t="str">
            <v>KING, PATRICK S</v>
          </cell>
        </row>
        <row r="120">
          <cell r="A120" t="str">
            <v>00651189</v>
          </cell>
          <cell r="B120" t="str">
            <v>9564265004</v>
          </cell>
          <cell r="C120" t="str">
            <v>ICB4TARGET0000000380</v>
          </cell>
          <cell r="D120">
            <v>2014</v>
          </cell>
          <cell r="E120">
            <v>12</v>
          </cell>
          <cell r="F120" t="str">
            <v>2014-12-31</v>
          </cell>
          <cell r="G120" t="str">
            <v>PRJ</v>
          </cell>
          <cell r="H120" t="str">
            <v>169</v>
          </cell>
          <cell r="I120" t="str">
            <v>211</v>
          </cell>
          <cell r="K120" t="str">
            <v>000001121</v>
          </cell>
          <cell r="L120" t="str">
            <v>4265004</v>
          </cell>
          <cell r="M120" t="str">
            <v>1113</v>
          </cell>
          <cell r="N120" t="str">
            <v>99920</v>
          </cell>
          <cell r="O120" t="str">
            <v>11404</v>
          </cell>
          <cell r="P120" t="str">
            <v>292</v>
          </cell>
          <cell r="Q120" t="str">
            <v>956</v>
          </cell>
          <cell r="R120" t="str">
            <v>INTERCO BILL W/O</v>
          </cell>
          <cell r="S120" t="str">
            <v>PRA</v>
          </cell>
          <cell r="U120" t="str">
            <v>2014-12-31</v>
          </cell>
          <cell r="V120">
            <v>213.28</v>
          </cell>
          <cell r="W120" t="str">
            <v>UTXEMEM201</v>
          </cell>
          <cell r="Y120" t="str">
            <v>LEGAL</v>
          </cell>
          <cell r="AA120" t="str">
            <v>ICB3</v>
          </cell>
          <cell r="AC120" t="str">
            <v>ICB</v>
          </cell>
          <cell r="AD120" t="str">
            <v>ICB</v>
          </cell>
          <cell r="AF120" t="str">
            <v>211</v>
          </cell>
          <cell r="AG120" t="str">
            <v>0000106409</v>
          </cell>
          <cell r="AR120" t="str">
            <v>956</v>
          </cell>
          <cell r="AS120" t="str">
            <v>0000106409</v>
          </cell>
          <cell r="AT120" t="str">
            <v>CORPUS CHRISTI COUNTRY CLUB</v>
          </cell>
        </row>
        <row r="121">
          <cell r="A121" t="str">
            <v>00655377</v>
          </cell>
          <cell r="B121" t="str">
            <v>9534265004</v>
          </cell>
          <cell r="C121" t="str">
            <v>ICB4TARGET0000000381</v>
          </cell>
          <cell r="D121">
            <v>2014</v>
          </cell>
          <cell r="E121">
            <v>12</v>
          </cell>
          <cell r="F121" t="str">
            <v>2014-12-31</v>
          </cell>
          <cell r="G121" t="str">
            <v>PRJ</v>
          </cell>
          <cell r="H121" t="str">
            <v>169</v>
          </cell>
          <cell r="I121" t="str">
            <v>211</v>
          </cell>
          <cell r="K121" t="str">
            <v>000001121</v>
          </cell>
          <cell r="L121" t="str">
            <v>4265004</v>
          </cell>
          <cell r="M121" t="str">
            <v>1113</v>
          </cell>
          <cell r="N121" t="str">
            <v>99920</v>
          </cell>
          <cell r="O121" t="str">
            <v>12397</v>
          </cell>
          <cell r="P121" t="str">
            <v>294</v>
          </cell>
          <cell r="Q121" t="str">
            <v>953</v>
          </cell>
          <cell r="R121" t="str">
            <v>INTERCO BILL W/O</v>
          </cell>
          <cell r="S121" t="str">
            <v>PRA</v>
          </cell>
          <cell r="U121" t="str">
            <v>2014-12-31</v>
          </cell>
          <cell r="V121">
            <v>19.57</v>
          </cell>
          <cell r="W121" t="str">
            <v>UTXEMEM201</v>
          </cell>
          <cell r="Y121" t="str">
            <v>LEGAL</v>
          </cell>
          <cell r="AA121" t="str">
            <v>ICB3</v>
          </cell>
          <cell r="AC121" t="str">
            <v>ICB</v>
          </cell>
          <cell r="AD121" t="str">
            <v>ICB</v>
          </cell>
          <cell r="AF121" t="str">
            <v>211</v>
          </cell>
          <cell r="AG121" t="str">
            <v>0000133757</v>
          </cell>
          <cell r="AR121" t="str">
            <v>953</v>
          </cell>
          <cell r="AS121" t="str">
            <v>0000133757</v>
          </cell>
          <cell r="AT121" t="str">
            <v>DEL MAR COLLEGE FOUNDATION INC</v>
          </cell>
        </row>
        <row r="122">
          <cell r="A122" t="str">
            <v>00660146</v>
          </cell>
          <cell r="B122" t="str">
            <v>9564264000</v>
          </cell>
          <cell r="C122" t="str">
            <v>ICB4TARGET0000000382</v>
          </cell>
          <cell r="D122">
            <v>2015</v>
          </cell>
          <cell r="E122">
            <v>2</v>
          </cell>
          <cell r="F122" t="str">
            <v>2015-02-28</v>
          </cell>
          <cell r="G122" t="str">
            <v>PRJ</v>
          </cell>
          <cell r="H122" t="str">
            <v>169</v>
          </cell>
          <cell r="I122" t="str">
            <v>211</v>
          </cell>
          <cell r="K122" t="str">
            <v>TDOANDA</v>
          </cell>
          <cell r="L122" t="str">
            <v>4264000</v>
          </cell>
          <cell r="M122" t="str">
            <v>1585</v>
          </cell>
          <cell r="N122" t="str">
            <v>99920</v>
          </cell>
          <cell r="O122" t="str">
            <v>13042</v>
          </cell>
          <cell r="P122" t="str">
            <v>289</v>
          </cell>
          <cell r="Q122" t="str">
            <v>956</v>
          </cell>
          <cell r="R122" t="str">
            <v>INTERCO BILL W/O</v>
          </cell>
          <cell r="S122" t="str">
            <v>PRA</v>
          </cell>
          <cell r="U122" t="str">
            <v>2015-02-28</v>
          </cell>
          <cell r="V122">
            <v>183.89</v>
          </cell>
          <cell r="W122" t="str">
            <v>UTXE000301</v>
          </cell>
          <cell r="Y122" t="str">
            <v>TDOTH</v>
          </cell>
          <cell r="AA122" t="str">
            <v>ICB3</v>
          </cell>
          <cell r="AC122" t="str">
            <v>ICB</v>
          </cell>
          <cell r="AD122" t="str">
            <v>ICB</v>
          </cell>
          <cell r="AF122" t="str">
            <v>211</v>
          </cell>
          <cell r="AG122" t="str">
            <v>0000146747</v>
          </cell>
          <cell r="AR122" t="str">
            <v>956</v>
          </cell>
          <cell r="AS122" t="str">
            <v>0000146747</v>
          </cell>
          <cell r="AT122" t="str">
            <v>JP MORGAN CHASE CORPORATE CARD ACTIVITY</v>
          </cell>
          <cell r="AU122" t="str">
            <v>DO NOT TAKE OFF HOLD- INTERFACE PURPOSES</v>
          </cell>
        </row>
        <row r="123">
          <cell r="A123" t="str">
            <v>00672145</v>
          </cell>
          <cell r="B123" t="str">
            <v>9534264000</v>
          </cell>
          <cell r="C123" t="str">
            <v>ICB4TARGET0000000384</v>
          </cell>
          <cell r="D123">
            <v>2015</v>
          </cell>
          <cell r="E123">
            <v>4</v>
          </cell>
          <cell r="F123" t="str">
            <v>2015-04-30</v>
          </cell>
          <cell r="G123" t="str">
            <v>PRJ</v>
          </cell>
          <cell r="H123" t="str">
            <v>169</v>
          </cell>
          <cell r="I123" t="str">
            <v>211</v>
          </cell>
          <cell r="K123" t="str">
            <v>000001121</v>
          </cell>
          <cell r="L123" t="str">
            <v>4264000</v>
          </cell>
          <cell r="M123" t="str">
            <v>1585</v>
          </cell>
          <cell r="N123" t="str">
            <v>99920</v>
          </cell>
          <cell r="O123" t="str">
            <v>11404</v>
          </cell>
          <cell r="P123" t="str">
            <v>292</v>
          </cell>
          <cell r="Q123" t="str">
            <v>953</v>
          </cell>
          <cell r="R123" t="str">
            <v>INTERCO BILL W/O</v>
          </cell>
          <cell r="S123" t="str">
            <v>PRA</v>
          </cell>
          <cell r="U123" t="str">
            <v>2015-04-30</v>
          </cell>
          <cell r="V123">
            <v>26933.27</v>
          </cell>
          <cell r="W123" t="str">
            <v>UTXEMEM101</v>
          </cell>
          <cell r="Y123" t="str">
            <v>LEGAL</v>
          </cell>
          <cell r="AA123" t="str">
            <v>ICB3</v>
          </cell>
          <cell r="AC123" t="str">
            <v>ICB</v>
          </cell>
          <cell r="AD123" t="str">
            <v>ICB</v>
          </cell>
          <cell r="AF123" t="str">
            <v>211</v>
          </cell>
          <cell r="AG123" t="str">
            <v>0000096469</v>
          </cell>
          <cell r="AR123" t="str">
            <v>953</v>
          </cell>
          <cell r="AS123" t="str">
            <v>0000096469</v>
          </cell>
          <cell r="AT123" t="str">
            <v>ASSOCIATION OF ELECTRIC</v>
          </cell>
          <cell r="AU123" t="str">
            <v>COMPANIES OF TEXAS INC</v>
          </cell>
        </row>
        <row r="124">
          <cell r="A124" t="str">
            <v>00660852</v>
          </cell>
          <cell r="B124" t="str">
            <v>9534264000</v>
          </cell>
          <cell r="C124" t="str">
            <v>ICB4TARGET0000000395</v>
          </cell>
          <cell r="D124">
            <v>2015</v>
          </cell>
          <cell r="E124">
            <v>2</v>
          </cell>
          <cell r="F124" t="str">
            <v>2015-02-28</v>
          </cell>
          <cell r="G124" t="str">
            <v>PRJ</v>
          </cell>
          <cell r="H124" t="str">
            <v>169</v>
          </cell>
          <cell r="I124" t="str">
            <v>211</v>
          </cell>
          <cell r="K124" t="str">
            <v>000001121</v>
          </cell>
          <cell r="L124" t="str">
            <v>4264000</v>
          </cell>
          <cell r="M124" t="str">
            <v>1113</v>
          </cell>
          <cell r="N124" t="str">
            <v>99920</v>
          </cell>
          <cell r="O124" t="str">
            <v>11404</v>
          </cell>
          <cell r="P124" t="str">
            <v>289</v>
          </cell>
          <cell r="Q124" t="str">
            <v>953</v>
          </cell>
          <cell r="R124" t="str">
            <v>INTERCO BILL W/O</v>
          </cell>
          <cell r="S124" t="str">
            <v>PRA</v>
          </cell>
          <cell r="U124" t="str">
            <v>2015-02-28</v>
          </cell>
          <cell r="V124">
            <v>649.80999999999995</v>
          </cell>
          <cell r="W124" t="str">
            <v>UTXEMEM201</v>
          </cell>
          <cell r="Y124" t="str">
            <v>LEGAL</v>
          </cell>
          <cell r="AA124" t="str">
            <v>ICB3</v>
          </cell>
          <cell r="AC124" t="str">
            <v>ICB</v>
          </cell>
          <cell r="AD124" t="str">
            <v>ICB</v>
          </cell>
          <cell r="AF124" t="str">
            <v>211</v>
          </cell>
          <cell r="AG124" t="str">
            <v>0000099469</v>
          </cell>
          <cell r="AR124" t="str">
            <v>953</v>
          </cell>
          <cell r="AS124" t="str">
            <v>0000099469</v>
          </cell>
          <cell r="AT124" t="str">
            <v>MCALLEN CHAMBER OF COMMERCE</v>
          </cell>
        </row>
        <row r="125">
          <cell r="A125" t="str">
            <v>00660318</v>
          </cell>
          <cell r="B125" t="str">
            <v>9534264000</v>
          </cell>
          <cell r="C125" t="str">
            <v>ICB4TARGET0000000396</v>
          </cell>
          <cell r="D125">
            <v>2015</v>
          </cell>
          <cell r="E125">
            <v>2</v>
          </cell>
          <cell r="F125" t="str">
            <v>2015-02-28</v>
          </cell>
          <cell r="G125" t="str">
            <v>PRJ</v>
          </cell>
          <cell r="H125" t="str">
            <v>169</v>
          </cell>
          <cell r="I125" t="str">
            <v>211</v>
          </cell>
          <cell r="K125" t="str">
            <v>000001121</v>
          </cell>
          <cell r="L125" t="str">
            <v>4264000</v>
          </cell>
          <cell r="M125" t="str">
            <v>1113</v>
          </cell>
          <cell r="N125" t="str">
            <v>99920</v>
          </cell>
          <cell r="O125" t="str">
            <v>11404</v>
          </cell>
          <cell r="P125" t="str">
            <v>289</v>
          </cell>
          <cell r="Q125" t="str">
            <v>953</v>
          </cell>
          <cell r="R125" t="str">
            <v>INTERCO BILL W/O</v>
          </cell>
          <cell r="S125" t="str">
            <v>PRA</v>
          </cell>
          <cell r="U125" t="str">
            <v>2015-02-28</v>
          </cell>
          <cell r="V125">
            <v>4061.29</v>
          </cell>
          <cell r="W125" t="str">
            <v>UTXEMEM201</v>
          </cell>
          <cell r="Y125" t="str">
            <v>LEGAL</v>
          </cell>
          <cell r="AA125" t="str">
            <v>ICB3</v>
          </cell>
          <cell r="AC125" t="str">
            <v>ICB</v>
          </cell>
          <cell r="AD125" t="str">
            <v>ICB</v>
          </cell>
          <cell r="AF125" t="str">
            <v>211</v>
          </cell>
          <cell r="AG125" t="str">
            <v>0000164499</v>
          </cell>
          <cell r="AR125" t="str">
            <v>953</v>
          </cell>
          <cell r="AS125" t="str">
            <v>0000164499</v>
          </cell>
          <cell r="AT125" t="str">
            <v>CORPUS CHRISTI REGIONAL</v>
          </cell>
          <cell r="AU125" t="str">
            <v>ECONOMIC DEVELOPMENT CORP</v>
          </cell>
        </row>
        <row r="126">
          <cell r="A126" t="str">
            <v>00660146</v>
          </cell>
          <cell r="B126" t="str">
            <v>9564265004</v>
          </cell>
          <cell r="C126" t="str">
            <v>ICB4TARGET0000000408</v>
          </cell>
          <cell r="D126">
            <v>2015</v>
          </cell>
          <cell r="E126">
            <v>2</v>
          </cell>
          <cell r="F126" t="str">
            <v>2015-02-28</v>
          </cell>
          <cell r="G126" t="str">
            <v>PRJ</v>
          </cell>
          <cell r="H126" t="str">
            <v>169</v>
          </cell>
          <cell r="I126" t="str">
            <v>211</v>
          </cell>
          <cell r="K126" t="str">
            <v>000001121</v>
          </cell>
          <cell r="L126" t="str">
            <v>4265004</v>
          </cell>
          <cell r="M126" t="str">
            <v>1585</v>
          </cell>
          <cell r="N126" t="str">
            <v>99920</v>
          </cell>
          <cell r="O126" t="str">
            <v>13042</v>
          </cell>
          <cell r="P126" t="str">
            <v>292</v>
          </cell>
          <cell r="Q126" t="str">
            <v>956</v>
          </cell>
          <cell r="R126" t="str">
            <v>INTERCO BILL W/O</v>
          </cell>
          <cell r="S126" t="str">
            <v>PRA</v>
          </cell>
          <cell r="U126" t="str">
            <v>2015-02-28</v>
          </cell>
          <cell r="V126">
            <v>426.43</v>
          </cell>
          <cell r="W126" t="str">
            <v>UTXEMEM101</v>
          </cell>
          <cell r="Y126" t="str">
            <v>LEGAL</v>
          </cell>
          <cell r="AA126" t="str">
            <v>ICB3</v>
          </cell>
          <cell r="AC126" t="str">
            <v>ICB</v>
          </cell>
          <cell r="AD126" t="str">
            <v>ICB</v>
          </cell>
          <cell r="AF126" t="str">
            <v>211</v>
          </cell>
          <cell r="AG126" t="str">
            <v>0000146747</v>
          </cell>
          <cell r="AR126" t="str">
            <v>956</v>
          </cell>
          <cell r="AS126" t="str">
            <v>0000146747</v>
          </cell>
          <cell r="AT126" t="str">
            <v>JP MORGAN CHASE CORPORATE CARD ACTIVITY</v>
          </cell>
          <cell r="AU126" t="str">
            <v>DO NOT TAKE OFF HOLD- INTERFACE PURPOSES</v>
          </cell>
        </row>
        <row r="127">
          <cell r="A127" t="str">
            <v>00661134</v>
          </cell>
          <cell r="B127" t="str">
            <v>9564265004</v>
          </cell>
          <cell r="C127" t="str">
            <v>ICB4TARGET0000000411</v>
          </cell>
          <cell r="D127">
            <v>2015</v>
          </cell>
          <cell r="E127">
            <v>2</v>
          </cell>
          <cell r="F127" t="str">
            <v>2015-02-28</v>
          </cell>
          <cell r="G127" t="str">
            <v>PRJ</v>
          </cell>
          <cell r="H127" t="str">
            <v>169</v>
          </cell>
          <cell r="I127" t="str">
            <v>211</v>
          </cell>
          <cell r="K127" t="str">
            <v>000001121</v>
          </cell>
          <cell r="L127" t="str">
            <v>4265004</v>
          </cell>
          <cell r="M127" t="str">
            <v>1113</v>
          </cell>
          <cell r="N127" t="str">
            <v>99920</v>
          </cell>
          <cell r="O127" t="str">
            <v>13124</v>
          </cell>
          <cell r="P127" t="str">
            <v>261</v>
          </cell>
          <cell r="Q127" t="str">
            <v>956</v>
          </cell>
          <cell r="R127" t="str">
            <v>INTERCO BILL W/O</v>
          </cell>
          <cell r="S127" t="str">
            <v>PRA</v>
          </cell>
          <cell r="U127" t="str">
            <v>2015-02-28</v>
          </cell>
          <cell r="V127">
            <v>53.41</v>
          </cell>
          <cell r="W127" t="str">
            <v>UTXEMEM201</v>
          </cell>
          <cell r="Y127" t="str">
            <v>LEGAL</v>
          </cell>
          <cell r="AA127" t="str">
            <v>ICB3</v>
          </cell>
          <cell r="AC127" t="str">
            <v>ICB</v>
          </cell>
          <cell r="AD127" t="str">
            <v>ICB</v>
          </cell>
          <cell r="AF127" t="str">
            <v>211</v>
          </cell>
          <cell r="AG127" t="str">
            <v>0000154344</v>
          </cell>
          <cell r="AR127" t="str">
            <v>956</v>
          </cell>
          <cell r="AS127" t="str">
            <v>0000154344</v>
          </cell>
          <cell r="AT127" t="str">
            <v>KING, PATRICK S</v>
          </cell>
        </row>
        <row r="128">
          <cell r="A128" t="str">
            <v>00662845</v>
          </cell>
          <cell r="B128" t="str">
            <v>9544265004</v>
          </cell>
          <cell r="C128" t="str">
            <v>ICB4TARGET0000000412</v>
          </cell>
          <cell r="D128">
            <v>2015</v>
          </cell>
          <cell r="E128">
            <v>2</v>
          </cell>
          <cell r="F128" t="str">
            <v>2015-02-28</v>
          </cell>
          <cell r="G128" t="str">
            <v>PRJ</v>
          </cell>
          <cell r="H128" t="str">
            <v>169</v>
          </cell>
          <cell r="I128" t="str">
            <v>211</v>
          </cell>
          <cell r="K128" t="str">
            <v>000001121</v>
          </cell>
          <cell r="L128" t="str">
            <v>4265004</v>
          </cell>
          <cell r="M128" t="str">
            <v>1113</v>
          </cell>
          <cell r="N128" t="str">
            <v>99920</v>
          </cell>
          <cell r="O128" t="str">
            <v>11404</v>
          </cell>
          <cell r="P128" t="str">
            <v>292</v>
          </cell>
          <cell r="Q128" t="str">
            <v>954</v>
          </cell>
          <cell r="R128" t="str">
            <v>INTERCO BILL W/O</v>
          </cell>
          <cell r="S128" t="str">
            <v>PRA</v>
          </cell>
          <cell r="U128" t="str">
            <v>2015-02-28</v>
          </cell>
          <cell r="V128">
            <v>166.51</v>
          </cell>
          <cell r="W128" t="str">
            <v>UTXEMEM201</v>
          </cell>
          <cell r="Y128" t="str">
            <v>LEGAL</v>
          </cell>
          <cell r="AA128" t="str">
            <v>ICB3</v>
          </cell>
          <cell r="AC128" t="str">
            <v>ICB</v>
          </cell>
          <cell r="AD128" t="str">
            <v>ICB</v>
          </cell>
          <cell r="AF128" t="str">
            <v>211</v>
          </cell>
          <cell r="AG128" t="str">
            <v>0000110984</v>
          </cell>
          <cell r="AR128" t="str">
            <v>954</v>
          </cell>
          <cell r="AS128" t="str">
            <v>0000110984</v>
          </cell>
          <cell r="AT128" t="str">
            <v>LAREDO GATEWAY ROTARY</v>
          </cell>
        </row>
        <row r="129">
          <cell r="A129" t="str">
            <v>00667875</v>
          </cell>
          <cell r="B129" t="str">
            <v>9534264000</v>
          </cell>
          <cell r="C129" t="str">
            <v>ICB4TARGET0000000413</v>
          </cell>
          <cell r="D129">
            <v>2015</v>
          </cell>
          <cell r="E129">
            <v>3</v>
          </cell>
          <cell r="F129" t="str">
            <v>2015-03-31</v>
          </cell>
          <cell r="G129" t="str">
            <v>PRJ</v>
          </cell>
          <cell r="H129" t="str">
            <v>169</v>
          </cell>
          <cell r="I129" t="str">
            <v>211</v>
          </cell>
          <cell r="K129" t="str">
            <v>000001121</v>
          </cell>
          <cell r="L129" t="str">
            <v>4264000</v>
          </cell>
          <cell r="M129" t="str">
            <v>1585</v>
          </cell>
          <cell r="N129" t="str">
            <v>99920</v>
          </cell>
          <cell r="O129" t="str">
            <v>11404</v>
          </cell>
          <cell r="P129" t="str">
            <v>289</v>
          </cell>
          <cell r="Q129" t="str">
            <v>953</v>
          </cell>
          <cell r="R129" t="str">
            <v>INTERCO BILL W/O</v>
          </cell>
          <cell r="S129" t="str">
            <v>PRA</v>
          </cell>
          <cell r="U129" t="str">
            <v>2015-03-31</v>
          </cell>
          <cell r="V129">
            <v>1221.1300000000001</v>
          </cell>
          <cell r="W129" t="str">
            <v>UTXEMEM101</v>
          </cell>
          <cell r="Y129" t="str">
            <v>LEGAL</v>
          </cell>
          <cell r="AA129" t="str">
            <v>ICB3</v>
          </cell>
          <cell r="AC129" t="str">
            <v>ICB</v>
          </cell>
          <cell r="AD129" t="str">
            <v>ICB</v>
          </cell>
          <cell r="AF129" t="str">
            <v>211</v>
          </cell>
          <cell r="AG129" t="str">
            <v>0000141907</v>
          </cell>
          <cell r="AR129" t="str">
            <v>953</v>
          </cell>
          <cell r="AS129" t="str">
            <v>0000141907</v>
          </cell>
          <cell r="AT129" t="str">
            <v>TEXAS ASSOCIATION OF BUSINESS</v>
          </cell>
        </row>
        <row r="130">
          <cell r="A130" t="str">
            <v>00662846</v>
          </cell>
          <cell r="B130" t="str">
            <v>9544265004</v>
          </cell>
          <cell r="C130" t="str">
            <v>ICB4TARGET0000000413</v>
          </cell>
          <cell r="D130">
            <v>2015</v>
          </cell>
          <cell r="E130">
            <v>2</v>
          </cell>
          <cell r="F130" t="str">
            <v>2015-02-28</v>
          </cell>
          <cell r="G130" t="str">
            <v>PRJ</v>
          </cell>
          <cell r="H130" t="str">
            <v>169</v>
          </cell>
          <cell r="I130" t="str">
            <v>211</v>
          </cell>
          <cell r="K130" t="str">
            <v>000001121</v>
          </cell>
          <cell r="L130" t="str">
            <v>4265004</v>
          </cell>
          <cell r="M130" t="str">
            <v>1113</v>
          </cell>
          <cell r="N130" t="str">
            <v>99920</v>
          </cell>
          <cell r="O130" t="str">
            <v>11404</v>
          </cell>
          <cell r="P130" t="str">
            <v>292</v>
          </cell>
          <cell r="Q130" t="str">
            <v>954</v>
          </cell>
          <cell r="R130" t="str">
            <v>INTERCO BILL W/O</v>
          </cell>
          <cell r="S130" t="str">
            <v>PRA</v>
          </cell>
          <cell r="U130" t="str">
            <v>2015-02-28</v>
          </cell>
          <cell r="V130">
            <v>99.5</v>
          </cell>
          <cell r="W130" t="str">
            <v>UTXEMEM201</v>
          </cell>
          <cell r="Y130" t="str">
            <v>LEGAL</v>
          </cell>
          <cell r="AA130" t="str">
            <v>ICB3</v>
          </cell>
          <cell r="AC130" t="str">
            <v>ICB</v>
          </cell>
          <cell r="AD130" t="str">
            <v>ICB</v>
          </cell>
          <cell r="AF130" t="str">
            <v>211</v>
          </cell>
          <cell r="AG130" t="str">
            <v>0000134166</v>
          </cell>
          <cell r="AR130" t="str">
            <v>954</v>
          </cell>
          <cell r="AS130" t="str">
            <v>0000134166</v>
          </cell>
          <cell r="AT130" t="str">
            <v>EAGLE LAKE NOON LIONS CLUB</v>
          </cell>
        </row>
        <row r="131">
          <cell r="A131" t="str">
            <v>00662839</v>
          </cell>
          <cell r="B131" t="str">
            <v>9564265004</v>
          </cell>
          <cell r="C131" t="str">
            <v>ICB4TARGET0000000414</v>
          </cell>
          <cell r="D131">
            <v>2015</v>
          </cell>
          <cell r="E131">
            <v>2</v>
          </cell>
          <cell r="F131" t="str">
            <v>2015-02-28</v>
          </cell>
          <cell r="G131" t="str">
            <v>PRJ</v>
          </cell>
          <cell r="H131" t="str">
            <v>169</v>
          </cell>
          <cell r="I131" t="str">
            <v>211</v>
          </cell>
          <cell r="K131" t="str">
            <v>000001121</v>
          </cell>
          <cell r="L131" t="str">
            <v>4265004</v>
          </cell>
          <cell r="M131" t="str">
            <v>1113</v>
          </cell>
          <cell r="N131" t="str">
            <v>99920</v>
          </cell>
          <cell r="O131" t="str">
            <v>11404</v>
          </cell>
          <cell r="P131" t="str">
            <v>292</v>
          </cell>
          <cell r="Q131" t="str">
            <v>956</v>
          </cell>
          <cell r="R131" t="str">
            <v>INTERCO BILL W/O</v>
          </cell>
          <cell r="S131" t="str">
            <v>PRA</v>
          </cell>
          <cell r="U131" t="str">
            <v>2015-02-28</v>
          </cell>
          <cell r="V131">
            <v>226.69</v>
          </cell>
          <cell r="W131" t="str">
            <v>UTXEMEM201</v>
          </cell>
          <cell r="Y131" t="str">
            <v>LEGAL</v>
          </cell>
          <cell r="AA131" t="str">
            <v>ICB3</v>
          </cell>
          <cell r="AC131" t="str">
            <v>ICB</v>
          </cell>
          <cell r="AD131" t="str">
            <v>ICB</v>
          </cell>
          <cell r="AF131" t="str">
            <v>211</v>
          </cell>
          <cell r="AG131" t="str">
            <v>0000106409</v>
          </cell>
          <cell r="AR131" t="str">
            <v>956</v>
          </cell>
          <cell r="AS131" t="str">
            <v>0000106409</v>
          </cell>
          <cell r="AT131" t="str">
            <v>CORPUS CHRISTI COUNTRY CLUB</v>
          </cell>
        </row>
        <row r="132">
          <cell r="A132" t="str">
            <v>00673320</v>
          </cell>
          <cell r="B132" t="str">
            <v>9564265004</v>
          </cell>
          <cell r="C132" t="str">
            <v>ICB4TARGET0000000416</v>
          </cell>
          <cell r="D132">
            <v>2015</v>
          </cell>
          <cell r="E132">
            <v>4</v>
          </cell>
          <cell r="F132" t="str">
            <v>2015-04-30</v>
          </cell>
          <cell r="G132" t="str">
            <v>PRJ</v>
          </cell>
          <cell r="H132" t="str">
            <v>169</v>
          </cell>
          <cell r="I132" t="str">
            <v>211</v>
          </cell>
          <cell r="K132" t="str">
            <v>000001121</v>
          </cell>
          <cell r="L132" t="str">
            <v>4265004</v>
          </cell>
          <cell r="M132" t="str">
            <v>1585</v>
          </cell>
          <cell r="N132" t="str">
            <v>99920</v>
          </cell>
          <cell r="O132" t="str">
            <v>11404</v>
          </cell>
          <cell r="P132" t="str">
            <v>292</v>
          </cell>
          <cell r="Q132" t="str">
            <v>956</v>
          </cell>
          <cell r="R132" t="str">
            <v>INTERCO BILL W/O</v>
          </cell>
          <cell r="S132" t="str">
            <v>PRA</v>
          </cell>
          <cell r="U132" t="str">
            <v>2015-04-30</v>
          </cell>
          <cell r="V132">
            <v>132.02000000000001</v>
          </cell>
          <cell r="W132" t="str">
            <v>UTXEMEM101</v>
          </cell>
          <cell r="Y132" t="str">
            <v>LEGAL</v>
          </cell>
          <cell r="AA132" t="str">
            <v>ICB3</v>
          </cell>
          <cell r="AC132" t="str">
            <v>ICB</v>
          </cell>
          <cell r="AD132" t="str">
            <v>ICB</v>
          </cell>
          <cell r="AF132" t="str">
            <v>211</v>
          </cell>
          <cell r="AG132" t="str">
            <v>0000096506</v>
          </cell>
          <cell r="AR132" t="str">
            <v>956</v>
          </cell>
          <cell r="AS132" t="str">
            <v>0000096506</v>
          </cell>
          <cell r="AT132" t="str">
            <v>AUSTIN CLUB</v>
          </cell>
        </row>
        <row r="133">
          <cell r="A133" t="str">
            <v>00673321</v>
          </cell>
          <cell r="B133" t="str">
            <v>9564265004</v>
          </cell>
          <cell r="C133" t="str">
            <v>ICB4TARGET0000000417</v>
          </cell>
          <cell r="D133">
            <v>2015</v>
          </cell>
          <cell r="E133">
            <v>4</v>
          </cell>
          <cell r="F133" t="str">
            <v>2015-04-30</v>
          </cell>
          <cell r="G133" t="str">
            <v>PRJ</v>
          </cell>
          <cell r="H133" t="str">
            <v>169</v>
          </cell>
          <cell r="I133" t="str">
            <v>211</v>
          </cell>
          <cell r="K133" t="str">
            <v>000001121</v>
          </cell>
          <cell r="L133" t="str">
            <v>4265004</v>
          </cell>
          <cell r="M133" t="str">
            <v>1585</v>
          </cell>
          <cell r="N133" t="str">
            <v>99920</v>
          </cell>
          <cell r="O133" t="str">
            <v>11404</v>
          </cell>
          <cell r="P133" t="str">
            <v>292</v>
          </cell>
          <cell r="Q133" t="str">
            <v>956</v>
          </cell>
          <cell r="R133" t="str">
            <v>INTERCO BILL W/O</v>
          </cell>
          <cell r="S133" t="str">
            <v>PRA</v>
          </cell>
          <cell r="U133" t="str">
            <v>2015-04-30</v>
          </cell>
          <cell r="V133">
            <v>30.47</v>
          </cell>
          <cell r="W133" t="str">
            <v>UTXEMEM101</v>
          </cell>
          <cell r="Y133" t="str">
            <v>LEGAL</v>
          </cell>
          <cell r="AA133" t="str">
            <v>ICB3</v>
          </cell>
          <cell r="AC133" t="str">
            <v>ICB</v>
          </cell>
          <cell r="AD133" t="str">
            <v>ICB</v>
          </cell>
          <cell r="AF133" t="str">
            <v>211</v>
          </cell>
          <cell r="AG133" t="str">
            <v>0000096506</v>
          </cell>
          <cell r="AR133" t="str">
            <v>956</v>
          </cell>
          <cell r="AS133" t="str">
            <v>0000096506</v>
          </cell>
          <cell r="AT133" t="str">
            <v>AUSTIN CLUB</v>
          </cell>
        </row>
        <row r="134">
          <cell r="A134" t="str">
            <v>00673420</v>
          </cell>
          <cell r="B134" t="str">
            <v>9564265004</v>
          </cell>
          <cell r="C134" t="str">
            <v>ICB4TARGET0000000418</v>
          </cell>
          <cell r="D134">
            <v>2015</v>
          </cell>
          <cell r="E134">
            <v>4</v>
          </cell>
          <cell r="F134" t="str">
            <v>2015-04-30</v>
          </cell>
          <cell r="G134" t="str">
            <v>PRJ</v>
          </cell>
          <cell r="H134" t="str">
            <v>169</v>
          </cell>
          <cell r="I134" t="str">
            <v>211</v>
          </cell>
          <cell r="K134" t="str">
            <v>000001121</v>
          </cell>
          <cell r="L134" t="str">
            <v>4265004</v>
          </cell>
          <cell r="M134" t="str">
            <v>1585</v>
          </cell>
          <cell r="N134" t="str">
            <v>99920</v>
          </cell>
          <cell r="O134" t="str">
            <v>11404</v>
          </cell>
          <cell r="P134" t="str">
            <v>292</v>
          </cell>
          <cell r="Q134" t="str">
            <v>956</v>
          </cell>
          <cell r="R134" t="str">
            <v>INTERCO BILL W/O</v>
          </cell>
          <cell r="S134" t="str">
            <v>PRA</v>
          </cell>
          <cell r="U134" t="str">
            <v>2015-04-30</v>
          </cell>
          <cell r="V134">
            <v>30.47</v>
          </cell>
          <cell r="W134" t="str">
            <v>UTXEMEM101</v>
          </cell>
          <cell r="Y134" t="str">
            <v>LEGAL</v>
          </cell>
          <cell r="AA134" t="str">
            <v>ICB3</v>
          </cell>
          <cell r="AC134" t="str">
            <v>ICB</v>
          </cell>
          <cell r="AD134" t="str">
            <v>ICB</v>
          </cell>
          <cell r="AF134" t="str">
            <v>211</v>
          </cell>
          <cell r="AG134" t="str">
            <v>0000096506</v>
          </cell>
          <cell r="AR134" t="str">
            <v>956</v>
          </cell>
          <cell r="AS134" t="str">
            <v>0000096506</v>
          </cell>
          <cell r="AT134" t="str">
            <v>AUSTIN CLUB</v>
          </cell>
        </row>
        <row r="135">
          <cell r="A135" t="str">
            <v>00672142</v>
          </cell>
          <cell r="B135" t="str">
            <v>9564265004</v>
          </cell>
          <cell r="C135" t="str">
            <v>ICB4TARGET0000000425</v>
          </cell>
          <cell r="D135">
            <v>2015</v>
          </cell>
          <cell r="E135">
            <v>4</v>
          </cell>
          <cell r="F135" t="str">
            <v>2015-04-30</v>
          </cell>
          <cell r="G135" t="str">
            <v>PRJ</v>
          </cell>
          <cell r="H135" t="str">
            <v>169</v>
          </cell>
          <cell r="I135" t="str">
            <v>211</v>
          </cell>
          <cell r="K135" t="str">
            <v>000001121</v>
          </cell>
          <cell r="L135" t="str">
            <v>4265004</v>
          </cell>
          <cell r="M135" t="str">
            <v>1113</v>
          </cell>
          <cell r="N135" t="str">
            <v>99920</v>
          </cell>
          <cell r="O135" t="str">
            <v>11404</v>
          </cell>
          <cell r="P135" t="str">
            <v>292</v>
          </cell>
          <cell r="Q135" t="str">
            <v>956</v>
          </cell>
          <cell r="R135" t="str">
            <v>INTERCO BILL W/O</v>
          </cell>
          <cell r="S135" t="str">
            <v>PRA</v>
          </cell>
          <cell r="U135" t="str">
            <v>2015-04-30</v>
          </cell>
          <cell r="V135">
            <v>226.36</v>
          </cell>
          <cell r="W135" t="str">
            <v>UTXEMEM201</v>
          </cell>
          <cell r="Y135" t="str">
            <v>LEGAL</v>
          </cell>
          <cell r="AA135" t="str">
            <v>ICB3</v>
          </cell>
          <cell r="AC135" t="str">
            <v>ICB</v>
          </cell>
          <cell r="AD135" t="str">
            <v>ICB</v>
          </cell>
          <cell r="AF135" t="str">
            <v>211</v>
          </cell>
          <cell r="AG135" t="str">
            <v>0000106409</v>
          </cell>
          <cell r="AR135" t="str">
            <v>956</v>
          </cell>
          <cell r="AS135" t="str">
            <v>0000106409</v>
          </cell>
          <cell r="AT135" t="str">
            <v>CORPUS CHRISTI COUNTRY CLUB</v>
          </cell>
        </row>
        <row r="136">
          <cell r="A136" t="str">
            <v>00667775</v>
          </cell>
          <cell r="B136" t="str">
            <v>9564265004</v>
          </cell>
          <cell r="C136" t="str">
            <v>ICB4TARGET0000000433</v>
          </cell>
          <cell r="D136">
            <v>2015</v>
          </cell>
          <cell r="E136">
            <v>3</v>
          </cell>
          <cell r="F136" t="str">
            <v>2015-03-31</v>
          </cell>
          <cell r="G136" t="str">
            <v>PRJ</v>
          </cell>
          <cell r="H136" t="str">
            <v>169</v>
          </cell>
          <cell r="I136" t="str">
            <v>211</v>
          </cell>
          <cell r="K136" t="str">
            <v>000001121</v>
          </cell>
          <cell r="L136" t="str">
            <v>4265004</v>
          </cell>
          <cell r="M136" t="str">
            <v>1585</v>
          </cell>
          <cell r="N136" t="str">
            <v>99920</v>
          </cell>
          <cell r="O136" t="str">
            <v>10381</v>
          </cell>
          <cell r="P136" t="str">
            <v>292</v>
          </cell>
          <cell r="Q136" t="str">
            <v>956</v>
          </cell>
          <cell r="R136" t="str">
            <v>INTERCO BILL W/O</v>
          </cell>
          <cell r="S136" t="str">
            <v>PRA</v>
          </cell>
          <cell r="U136" t="str">
            <v>2015-03-31</v>
          </cell>
          <cell r="V136">
            <v>1.4</v>
          </cell>
          <cell r="W136" t="str">
            <v>UTXEMEM101</v>
          </cell>
          <cell r="Y136" t="str">
            <v>LEGAL</v>
          </cell>
          <cell r="AA136" t="str">
            <v>ICB3</v>
          </cell>
          <cell r="AC136" t="str">
            <v>ICB</v>
          </cell>
          <cell r="AD136" t="str">
            <v>ICB</v>
          </cell>
          <cell r="AF136" t="str">
            <v>211</v>
          </cell>
          <cell r="AG136" t="str">
            <v>0000096506</v>
          </cell>
          <cell r="AR136" t="str">
            <v>956</v>
          </cell>
          <cell r="AS136" t="str">
            <v>0000096506</v>
          </cell>
          <cell r="AT136" t="str">
            <v>AUSTIN CLUB</v>
          </cell>
        </row>
        <row r="137">
          <cell r="A137" t="str">
            <v>00667931</v>
          </cell>
          <cell r="B137" t="str">
            <v>9564265004</v>
          </cell>
          <cell r="C137" t="str">
            <v>ICB4TARGET0000000434</v>
          </cell>
          <cell r="D137">
            <v>2015</v>
          </cell>
          <cell r="E137">
            <v>3</v>
          </cell>
          <cell r="F137" t="str">
            <v>2015-03-31</v>
          </cell>
          <cell r="G137" t="str">
            <v>PRJ</v>
          </cell>
          <cell r="H137" t="str">
            <v>169</v>
          </cell>
          <cell r="I137" t="str">
            <v>211</v>
          </cell>
          <cell r="K137" t="str">
            <v>000001121</v>
          </cell>
          <cell r="L137" t="str">
            <v>4265004</v>
          </cell>
          <cell r="M137" t="str">
            <v>1585</v>
          </cell>
          <cell r="N137" t="str">
            <v>99920</v>
          </cell>
          <cell r="O137" t="str">
            <v>13042</v>
          </cell>
          <cell r="P137" t="str">
            <v>292</v>
          </cell>
          <cell r="Q137" t="str">
            <v>956</v>
          </cell>
          <cell r="R137" t="str">
            <v>INTERCO BILL W/O</v>
          </cell>
          <cell r="S137" t="str">
            <v>PRA</v>
          </cell>
          <cell r="U137" t="str">
            <v>2015-03-31</v>
          </cell>
          <cell r="V137">
            <v>101.5</v>
          </cell>
          <cell r="W137" t="str">
            <v>UTXEMEM101</v>
          </cell>
          <cell r="Y137" t="str">
            <v>LEGAL</v>
          </cell>
          <cell r="AA137" t="str">
            <v>ICB3</v>
          </cell>
          <cell r="AC137" t="str">
            <v>ICB</v>
          </cell>
          <cell r="AD137" t="str">
            <v>ICB</v>
          </cell>
          <cell r="AF137" t="str">
            <v>211</v>
          </cell>
          <cell r="AG137" t="str">
            <v>0000096506</v>
          </cell>
          <cell r="AR137" t="str">
            <v>956</v>
          </cell>
          <cell r="AS137" t="str">
            <v>0000096506</v>
          </cell>
          <cell r="AT137" t="str">
            <v>AUSTIN CLUB</v>
          </cell>
        </row>
        <row r="138">
          <cell r="A138" t="str">
            <v>00667932</v>
          </cell>
          <cell r="B138" t="str">
            <v>9564265004</v>
          </cell>
          <cell r="C138" t="str">
            <v>ICB4TARGET0000000435</v>
          </cell>
          <cell r="D138">
            <v>2015</v>
          </cell>
          <cell r="E138">
            <v>3</v>
          </cell>
          <cell r="F138" t="str">
            <v>2015-03-31</v>
          </cell>
          <cell r="G138" t="str">
            <v>PRJ</v>
          </cell>
          <cell r="H138" t="str">
            <v>169</v>
          </cell>
          <cell r="I138" t="str">
            <v>211</v>
          </cell>
          <cell r="K138" t="str">
            <v>000001121</v>
          </cell>
          <cell r="L138" t="str">
            <v>4265004</v>
          </cell>
          <cell r="M138" t="str">
            <v>1585</v>
          </cell>
          <cell r="N138" t="str">
            <v>99920</v>
          </cell>
          <cell r="O138" t="str">
            <v>11404</v>
          </cell>
          <cell r="P138" t="str">
            <v>292</v>
          </cell>
          <cell r="Q138" t="str">
            <v>956</v>
          </cell>
          <cell r="R138" t="str">
            <v>INTERCO BILL W/O</v>
          </cell>
          <cell r="S138" t="str">
            <v>PRA</v>
          </cell>
          <cell r="U138" t="str">
            <v>2015-03-31</v>
          </cell>
          <cell r="V138">
            <v>23.17</v>
          </cell>
          <cell r="W138" t="str">
            <v>UTXEMEM101</v>
          </cell>
          <cell r="Y138" t="str">
            <v>LEGAL</v>
          </cell>
          <cell r="AA138" t="str">
            <v>ICB3</v>
          </cell>
          <cell r="AC138" t="str">
            <v>ICB</v>
          </cell>
          <cell r="AD138" t="str">
            <v>ICB</v>
          </cell>
          <cell r="AF138" t="str">
            <v>211</v>
          </cell>
          <cell r="AG138" t="str">
            <v>0000096506</v>
          </cell>
          <cell r="AR138" t="str">
            <v>956</v>
          </cell>
          <cell r="AS138" t="str">
            <v>0000096506</v>
          </cell>
          <cell r="AT138" t="str">
            <v>AUSTIN CLUB</v>
          </cell>
        </row>
        <row r="139">
          <cell r="A139" t="str">
            <v>00667126</v>
          </cell>
          <cell r="B139" t="str">
            <v>9564265004</v>
          </cell>
          <cell r="C139" t="str">
            <v>ICB4TARGET0000000442</v>
          </cell>
          <cell r="D139">
            <v>2015</v>
          </cell>
          <cell r="E139">
            <v>3</v>
          </cell>
          <cell r="F139" t="str">
            <v>2015-03-31</v>
          </cell>
          <cell r="G139" t="str">
            <v>PRJ</v>
          </cell>
          <cell r="H139" t="str">
            <v>169</v>
          </cell>
          <cell r="I139" t="str">
            <v>211</v>
          </cell>
          <cell r="K139" t="str">
            <v>000001121</v>
          </cell>
          <cell r="L139" t="str">
            <v>4265004</v>
          </cell>
          <cell r="M139" t="str">
            <v>1113</v>
          </cell>
          <cell r="N139" t="str">
            <v>99920</v>
          </cell>
          <cell r="O139" t="str">
            <v>11404</v>
          </cell>
          <cell r="P139" t="str">
            <v>292</v>
          </cell>
          <cell r="Q139" t="str">
            <v>956</v>
          </cell>
          <cell r="R139" t="str">
            <v>INTERCO BILL W/O</v>
          </cell>
          <cell r="S139" t="str">
            <v>PRA</v>
          </cell>
          <cell r="U139" t="str">
            <v>2015-03-31</v>
          </cell>
          <cell r="V139">
            <v>226.69</v>
          </cell>
          <cell r="W139" t="str">
            <v>UTXEMEM201</v>
          </cell>
          <cell r="Y139" t="str">
            <v>LEGAL</v>
          </cell>
          <cell r="AA139" t="str">
            <v>ICB3</v>
          </cell>
          <cell r="AC139" t="str">
            <v>ICB</v>
          </cell>
          <cell r="AD139" t="str">
            <v>ICB</v>
          </cell>
          <cell r="AF139" t="str">
            <v>211</v>
          </cell>
          <cell r="AG139" t="str">
            <v>0000106409</v>
          </cell>
          <cell r="AR139" t="str">
            <v>956</v>
          </cell>
          <cell r="AS139" t="str">
            <v>0000106409</v>
          </cell>
          <cell r="AT139" t="str">
            <v>CORPUS CHRISTI COUNTRY CLUB</v>
          </cell>
        </row>
        <row r="140">
          <cell r="A140" t="str">
            <v>00667109</v>
          </cell>
          <cell r="B140" t="str">
            <v>9564265004</v>
          </cell>
          <cell r="C140" t="str">
            <v>ICB4TARGET0000000443</v>
          </cell>
          <cell r="D140">
            <v>2015</v>
          </cell>
          <cell r="E140">
            <v>3</v>
          </cell>
          <cell r="F140" t="str">
            <v>2015-03-31</v>
          </cell>
          <cell r="G140" t="str">
            <v>PRJ</v>
          </cell>
          <cell r="H140" t="str">
            <v>169</v>
          </cell>
          <cell r="I140" t="str">
            <v>211</v>
          </cell>
          <cell r="K140" t="str">
            <v>000001121</v>
          </cell>
          <cell r="L140" t="str">
            <v>4265004</v>
          </cell>
          <cell r="M140" t="str">
            <v>1113</v>
          </cell>
          <cell r="N140" t="str">
            <v>99920</v>
          </cell>
          <cell r="O140" t="str">
            <v>11404</v>
          </cell>
          <cell r="P140" t="str">
            <v>292</v>
          </cell>
          <cell r="Q140" t="str">
            <v>956</v>
          </cell>
          <cell r="R140" t="str">
            <v>INTERCO BILL W/O</v>
          </cell>
          <cell r="S140" t="str">
            <v>PRA</v>
          </cell>
          <cell r="U140" t="str">
            <v>2015-03-31</v>
          </cell>
          <cell r="V140">
            <v>217.62</v>
          </cell>
          <cell r="W140" t="str">
            <v>UTXEMEM201</v>
          </cell>
          <cell r="Y140" t="str">
            <v>LEGAL</v>
          </cell>
          <cell r="AA140" t="str">
            <v>ICB3</v>
          </cell>
          <cell r="AC140" t="str">
            <v>ICB</v>
          </cell>
          <cell r="AD140" t="str">
            <v>ICB</v>
          </cell>
          <cell r="AF140" t="str">
            <v>211</v>
          </cell>
          <cell r="AG140" t="str">
            <v>0000146747</v>
          </cell>
          <cell r="AR140" t="str">
            <v>956</v>
          </cell>
          <cell r="AS140" t="str">
            <v>0000146747</v>
          </cell>
          <cell r="AT140" t="str">
            <v>JP MORGAN CHASE CORPORATE CARD ACTIVITY</v>
          </cell>
          <cell r="AU140" t="str">
            <v>DO NOT TAKE OFF HOLD- INTERFACE PURPOSES</v>
          </cell>
        </row>
        <row r="141">
          <cell r="A141" t="str">
            <v>00628309</v>
          </cell>
          <cell r="B141" t="str">
            <v>9544265004</v>
          </cell>
          <cell r="C141" t="str">
            <v>ICB4TARGET0000000822</v>
          </cell>
          <cell r="D141">
            <v>2014</v>
          </cell>
          <cell r="E141">
            <v>8</v>
          </cell>
          <cell r="F141" t="str">
            <v>2014-08-31</v>
          </cell>
          <cell r="G141" t="str">
            <v>PRJ</v>
          </cell>
          <cell r="H141" t="str">
            <v>169</v>
          </cell>
          <cell r="I141" t="str">
            <v>211</v>
          </cell>
          <cell r="K141" t="str">
            <v>000001121</v>
          </cell>
          <cell r="L141" t="str">
            <v>4265004</v>
          </cell>
          <cell r="M141" t="str">
            <v>1585</v>
          </cell>
          <cell r="N141" t="str">
            <v>99920</v>
          </cell>
          <cell r="O141" t="str">
            <v>13042</v>
          </cell>
          <cell r="P141" t="str">
            <v>292</v>
          </cell>
          <cell r="Q141" t="str">
            <v>954</v>
          </cell>
          <cell r="R141" t="str">
            <v>INTERCO BILL W/O</v>
          </cell>
          <cell r="S141" t="str">
            <v>PRA</v>
          </cell>
          <cell r="U141" t="str">
            <v>2014-08-31</v>
          </cell>
          <cell r="V141">
            <v>201.91</v>
          </cell>
          <cell r="W141" t="str">
            <v>UTXEMEM101</v>
          </cell>
          <cell r="Y141" t="str">
            <v>LEGAL</v>
          </cell>
          <cell r="AA141" t="str">
            <v>ICB3</v>
          </cell>
          <cell r="AC141" t="str">
            <v>ICB</v>
          </cell>
          <cell r="AD141" t="str">
            <v>ICB</v>
          </cell>
          <cell r="AF141" t="str">
            <v>211</v>
          </cell>
          <cell r="AG141" t="str">
            <v>0000146747</v>
          </cell>
          <cell r="AR141" t="str">
            <v>954</v>
          </cell>
          <cell r="AS141" t="str">
            <v>0000146747</v>
          </cell>
          <cell r="AT141" t="str">
            <v>JP MORGAN CHASE CORPORATE CARD ACTIVITY</v>
          </cell>
          <cell r="AU141" t="str">
            <v>DO NOT TAKE OFF HOLD- INTERFACE PURPOSES</v>
          </cell>
        </row>
        <row r="142">
          <cell r="A142" t="str">
            <v>00628313</v>
          </cell>
          <cell r="B142" t="str">
            <v>9544265004</v>
          </cell>
          <cell r="C142" t="str">
            <v>ICB4TARGET0000000823</v>
          </cell>
          <cell r="D142">
            <v>2014</v>
          </cell>
          <cell r="E142">
            <v>8</v>
          </cell>
          <cell r="F142" t="str">
            <v>2014-08-31</v>
          </cell>
          <cell r="G142" t="str">
            <v>PRJ</v>
          </cell>
          <cell r="H142" t="str">
            <v>169</v>
          </cell>
          <cell r="I142" t="str">
            <v>211</v>
          </cell>
          <cell r="K142" t="str">
            <v>000001121</v>
          </cell>
          <cell r="L142" t="str">
            <v>4265004</v>
          </cell>
          <cell r="M142" t="str">
            <v>1585</v>
          </cell>
          <cell r="N142" t="str">
            <v>99920</v>
          </cell>
          <cell r="O142" t="str">
            <v>13042</v>
          </cell>
          <cell r="P142" t="str">
            <v>292</v>
          </cell>
          <cell r="Q142" t="str">
            <v>954</v>
          </cell>
          <cell r="R142" t="str">
            <v>INTERCO BILL W/O</v>
          </cell>
          <cell r="S142" t="str">
            <v>PRA</v>
          </cell>
          <cell r="U142" t="str">
            <v>2014-08-31</v>
          </cell>
          <cell r="V142">
            <v>625.62</v>
          </cell>
          <cell r="W142" t="str">
            <v>UTXEMEM101</v>
          </cell>
          <cell r="Y142" t="str">
            <v>LEGAL</v>
          </cell>
          <cell r="AA142" t="str">
            <v>ICB3</v>
          </cell>
          <cell r="AC142" t="str">
            <v>ICB</v>
          </cell>
          <cell r="AD142" t="str">
            <v>ICB</v>
          </cell>
          <cell r="AF142" t="str">
            <v>211</v>
          </cell>
          <cell r="AG142" t="str">
            <v>0000146747</v>
          </cell>
          <cell r="AR142" t="str">
            <v>954</v>
          </cell>
          <cell r="AS142" t="str">
            <v>0000146747</v>
          </cell>
          <cell r="AT142" t="str">
            <v>JP MORGAN CHASE CORPORATE CARD ACTIVITY</v>
          </cell>
          <cell r="AU142" t="str">
            <v>DO NOT TAKE OFF HOLD- INTERFACE PURPOSES</v>
          </cell>
        </row>
        <row r="143">
          <cell r="A143" t="str">
            <v>00629368</v>
          </cell>
          <cell r="B143" t="str">
            <v>9564265004</v>
          </cell>
          <cell r="C143" t="str">
            <v>ICB4TARGET0000000824</v>
          </cell>
          <cell r="D143">
            <v>2014</v>
          </cell>
          <cell r="E143">
            <v>8</v>
          </cell>
          <cell r="F143" t="str">
            <v>2014-08-31</v>
          </cell>
          <cell r="G143" t="str">
            <v>PRJ</v>
          </cell>
          <cell r="H143" t="str">
            <v>169</v>
          </cell>
          <cell r="I143" t="str">
            <v>211</v>
          </cell>
          <cell r="K143" t="str">
            <v>000001121</v>
          </cell>
          <cell r="L143" t="str">
            <v>4265004</v>
          </cell>
          <cell r="M143" t="str">
            <v>1585</v>
          </cell>
          <cell r="N143" t="str">
            <v>99920</v>
          </cell>
          <cell r="O143" t="str">
            <v>11404</v>
          </cell>
          <cell r="P143" t="str">
            <v>292</v>
          </cell>
          <cell r="Q143" t="str">
            <v>956</v>
          </cell>
          <cell r="R143" t="str">
            <v>INTERCO BILL W/O</v>
          </cell>
          <cell r="S143" t="str">
            <v>PRA</v>
          </cell>
          <cell r="U143" t="str">
            <v>2014-08-31</v>
          </cell>
          <cell r="V143">
            <v>3.06</v>
          </cell>
          <cell r="W143" t="str">
            <v>UTXEMEM101</v>
          </cell>
          <cell r="Y143" t="str">
            <v>LEGAL</v>
          </cell>
          <cell r="AA143" t="str">
            <v>ICB3</v>
          </cell>
          <cell r="AC143" t="str">
            <v>ICB</v>
          </cell>
          <cell r="AD143" t="str">
            <v>ICB</v>
          </cell>
          <cell r="AF143" t="str">
            <v>211</v>
          </cell>
          <cell r="AG143" t="str">
            <v>0000096506</v>
          </cell>
          <cell r="AR143" t="str">
            <v>956</v>
          </cell>
          <cell r="AS143" t="str">
            <v>0000096506</v>
          </cell>
          <cell r="AT143" t="str">
            <v>AUSTIN CLUB</v>
          </cell>
        </row>
        <row r="144">
          <cell r="A144" t="str">
            <v>00629369</v>
          </cell>
          <cell r="B144" t="str">
            <v>9564265004</v>
          </cell>
          <cell r="C144" t="str">
            <v>ICB4TARGET0000000825</v>
          </cell>
          <cell r="D144">
            <v>2014</v>
          </cell>
          <cell r="E144">
            <v>8</v>
          </cell>
          <cell r="F144" t="str">
            <v>2014-08-31</v>
          </cell>
          <cell r="G144" t="str">
            <v>PRJ</v>
          </cell>
          <cell r="H144" t="str">
            <v>169</v>
          </cell>
          <cell r="I144" t="str">
            <v>211</v>
          </cell>
          <cell r="K144" t="str">
            <v>000001121</v>
          </cell>
          <cell r="L144" t="str">
            <v>4265004</v>
          </cell>
          <cell r="M144" t="str">
            <v>1585</v>
          </cell>
          <cell r="N144" t="str">
            <v>99920</v>
          </cell>
          <cell r="O144" t="str">
            <v>11404</v>
          </cell>
          <cell r="P144" t="str">
            <v>292</v>
          </cell>
          <cell r="Q144" t="str">
            <v>956</v>
          </cell>
          <cell r="R144" t="str">
            <v>INTERCO BILL W/O</v>
          </cell>
          <cell r="S144" t="str">
            <v>PRA</v>
          </cell>
          <cell r="U144" t="str">
            <v>2014-08-31</v>
          </cell>
          <cell r="V144">
            <v>3.06</v>
          </cell>
          <cell r="W144" t="str">
            <v>UTXEMEM101</v>
          </cell>
          <cell r="Y144" t="str">
            <v>LEGAL</v>
          </cell>
          <cell r="AA144" t="str">
            <v>ICB3</v>
          </cell>
          <cell r="AC144" t="str">
            <v>ICB</v>
          </cell>
          <cell r="AD144" t="str">
            <v>ICB</v>
          </cell>
          <cell r="AF144" t="str">
            <v>211</v>
          </cell>
          <cell r="AG144" t="str">
            <v>0000096506</v>
          </cell>
          <cell r="AR144" t="str">
            <v>956</v>
          </cell>
          <cell r="AS144" t="str">
            <v>0000096506</v>
          </cell>
          <cell r="AT144" t="str">
            <v>AUSTIN CLUB</v>
          </cell>
        </row>
        <row r="145">
          <cell r="A145" t="str">
            <v>00629370</v>
          </cell>
          <cell r="B145" t="str">
            <v>9564265004</v>
          </cell>
          <cell r="C145" t="str">
            <v>ICB4TARGET0000000826</v>
          </cell>
          <cell r="D145">
            <v>2014</v>
          </cell>
          <cell r="E145">
            <v>8</v>
          </cell>
          <cell r="F145" t="str">
            <v>2014-08-31</v>
          </cell>
          <cell r="G145" t="str">
            <v>PRJ</v>
          </cell>
          <cell r="H145" t="str">
            <v>169</v>
          </cell>
          <cell r="I145" t="str">
            <v>211</v>
          </cell>
          <cell r="K145" t="str">
            <v>000001121</v>
          </cell>
          <cell r="L145" t="str">
            <v>4265004</v>
          </cell>
          <cell r="M145" t="str">
            <v>1585</v>
          </cell>
          <cell r="N145" t="str">
            <v>99920</v>
          </cell>
          <cell r="O145" t="str">
            <v>13042</v>
          </cell>
          <cell r="P145" t="str">
            <v>292</v>
          </cell>
          <cell r="Q145" t="str">
            <v>956</v>
          </cell>
          <cell r="R145" t="str">
            <v>INTERCO BILL W/O</v>
          </cell>
          <cell r="S145" t="str">
            <v>PRA</v>
          </cell>
          <cell r="U145" t="str">
            <v>2014-08-31</v>
          </cell>
          <cell r="V145">
            <v>3.06</v>
          </cell>
          <cell r="W145" t="str">
            <v>UTXEMEM101</v>
          </cell>
          <cell r="Y145" t="str">
            <v>LEGAL</v>
          </cell>
          <cell r="AA145" t="str">
            <v>ICB3</v>
          </cell>
          <cell r="AC145" t="str">
            <v>ICB</v>
          </cell>
          <cell r="AD145" t="str">
            <v>ICB</v>
          </cell>
          <cell r="AF145" t="str">
            <v>211</v>
          </cell>
          <cell r="AG145" t="str">
            <v>0000096506</v>
          </cell>
          <cell r="AR145" t="str">
            <v>956</v>
          </cell>
          <cell r="AS145" t="str">
            <v>0000096506</v>
          </cell>
          <cell r="AT145" t="str">
            <v>AUSTIN CLUB</v>
          </cell>
        </row>
        <row r="146">
          <cell r="A146" t="str">
            <v>00632305</v>
          </cell>
          <cell r="B146" t="str">
            <v>9564265004</v>
          </cell>
          <cell r="C146" t="str">
            <v>ICB4TARGET0000000827</v>
          </cell>
          <cell r="D146">
            <v>2014</v>
          </cell>
          <cell r="E146">
            <v>8</v>
          </cell>
          <cell r="F146" t="str">
            <v>2014-08-31</v>
          </cell>
          <cell r="G146" t="str">
            <v>PRJ</v>
          </cell>
          <cell r="H146" t="str">
            <v>169</v>
          </cell>
          <cell r="I146" t="str">
            <v>211</v>
          </cell>
          <cell r="K146" t="str">
            <v>000001121</v>
          </cell>
          <cell r="L146" t="str">
            <v>4265004</v>
          </cell>
          <cell r="M146" t="str">
            <v>1585</v>
          </cell>
          <cell r="N146" t="str">
            <v>99920</v>
          </cell>
          <cell r="O146" t="str">
            <v>11404</v>
          </cell>
          <cell r="P146" t="str">
            <v>292</v>
          </cell>
          <cell r="Q146" t="str">
            <v>956</v>
          </cell>
          <cell r="R146" t="str">
            <v>INTERCO BILL W/O</v>
          </cell>
          <cell r="S146" t="str">
            <v>PRA</v>
          </cell>
          <cell r="U146" t="str">
            <v>2014-08-31</v>
          </cell>
          <cell r="V146">
            <v>101.07</v>
          </cell>
          <cell r="W146" t="str">
            <v>UTXEMEM101</v>
          </cell>
          <cell r="Y146" t="str">
            <v>LEGAL</v>
          </cell>
          <cell r="AA146" t="str">
            <v>ICB3</v>
          </cell>
          <cell r="AC146" t="str">
            <v>ICB</v>
          </cell>
          <cell r="AD146" t="str">
            <v>ICB</v>
          </cell>
          <cell r="AF146" t="str">
            <v>211</v>
          </cell>
          <cell r="AG146" t="str">
            <v>0000096506</v>
          </cell>
          <cell r="AR146" t="str">
            <v>956</v>
          </cell>
          <cell r="AS146" t="str">
            <v>0000096506</v>
          </cell>
          <cell r="AT146" t="str">
            <v>AUSTIN CLUB</v>
          </cell>
        </row>
        <row r="147">
          <cell r="A147" t="str">
            <v>00632306</v>
          </cell>
          <cell r="B147" t="str">
            <v>9564265004</v>
          </cell>
          <cell r="C147" t="str">
            <v>ICB4TARGET0000000828</v>
          </cell>
          <cell r="D147">
            <v>2014</v>
          </cell>
          <cell r="E147">
            <v>8</v>
          </cell>
          <cell r="F147" t="str">
            <v>2014-08-31</v>
          </cell>
          <cell r="G147" t="str">
            <v>PRJ</v>
          </cell>
          <cell r="H147" t="str">
            <v>169</v>
          </cell>
          <cell r="I147" t="str">
            <v>211</v>
          </cell>
          <cell r="K147" t="str">
            <v>000001121</v>
          </cell>
          <cell r="L147" t="str">
            <v>4265004</v>
          </cell>
          <cell r="M147" t="str">
            <v>1585</v>
          </cell>
          <cell r="N147" t="str">
            <v>99920</v>
          </cell>
          <cell r="O147" t="str">
            <v>11404</v>
          </cell>
          <cell r="P147" t="str">
            <v>292</v>
          </cell>
          <cell r="Q147" t="str">
            <v>956</v>
          </cell>
          <cell r="R147" t="str">
            <v>INTERCO BILL W/O</v>
          </cell>
          <cell r="S147" t="str">
            <v>PRA</v>
          </cell>
          <cell r="U147" t="str">
            <v>2014-08-31</v>
          </cell>
          <cell r="V147">
            <v>99.52</v>
          </cell>
          <cell r="W147" t="str">
            <v>UTXEMEM101</v>
          </cell>
          <cell r="Y147" t="str">
            <v>LEGAL</v>
          </cell>
          <cell r="AA147" t="str">
            <v>ICB3</v>
          </cell>
          <cell r="AC147" t="str">
            <v>ICB</v>
          </cell>
          <cell r="AD147" t="str">
            <v>ICB</v>
          </cell>
          <cell r="AF147" t="str">
            <v>211</v>
          </cell>
          <cell r="AG147" t="str">
            <v>0000096506</v>
          </cell>
          <cell r="AR147" t="str">
            <v>956</v>
          </cell>
          <cell r="AS147" t="str">
            <v>0000096506</v>
          </cell>
          <cell r="AT147" t="str">
            <v>AUSTIN CLUB</v>
          </cell>
        </row>
        <row r="148">
          <cell r="A148" t="str">
            <v>00629842</v>
          </cell>
          <cell r="B148" t="str">
            <v>9564265004</v>
          </cell>
          <cell r="C148" t="str">
            <v>ICB4TARGET0000000829</v>
          </cell>
          <cell r="D148">
            <v>2014</v>
          </cell>
          <cell r="E148">
            <v>8</v>
          </cell>
          <cell r="F148" t="str">
            <v>2014-08-31</v>
          </cell>
          <cell r="G148" t="str">
            <v>PRJ</v>
          </cell>
          <cell r="H148" t="str">
            <v>169</v>
          </cell>
          <cell r="I148" t="str">
            <v>211</v>
          </cell>
          <cell r="K148" t="str">
            <v>000001121</v>
          </cell>
          <cell r="L148" t="str">
            <v>4265004</v>
          </cell>
          <cell r="M148" t="str">
            <v>1585</v>
          </cell>
          <cell r="N148" t="str">
            <v>99920</v>
          </cell>
          <cell r="O148" t="str">
            <v>13042</v>
          </cell>
          <cell r="P148" t="str">
            <v>292</v>
          </cell>
          <cell r="Q148" t="str">
            <v>956</v>
          </cell>
          <cell r="R148" t="str">
            <v>INTERCO BILL W/O</v>
          </cell>
          <cell r="S148" t="str">
            <v>PRA</v>
          </cell>
          <cell r="U148" t="str">
            <v>2014-08-31</v>
          </cell>
          <cell r="V148">
            <v>364.48</v>
          </cell>
          <cell r="W148" t="str">
            <v>UTXEMEM101</v>
          </cell>
          <cell r="Y148" t="str">
            <v>LEGAL</v>
          </cell>
          <cell r="AA148" t="str">
            <v>ICB3</v>
          </cell>
          <cell r="AC148" t="str">
            <v>ICB</v>
          </cell>
          <cell r="AD148" t="str">
            <v>ICB</v>
          </cell>
          <cell r="AF148" t="str">
            <v>211</v>
          </cell>
          <cell r="AG148" t="str">
            <v>0000146747</v>
          </cell>
          <cell r="AR148" t="str">
            <v>956</v>
          </cell>
          <cell r="AS148" t="str">
            <v>0000146747</v>
          </cell>
          <cell r="AT148" t="str">
            <v>JP MORGAN CHASE CORPORATE CARD ACTIVITY</v>
          </cell>
          <cell r="AU148" t="str">
            <v>DO NOT TAKE OFF HOLD- INTERFACE PURPOSES</v>
          </cell>
        </row>
        <row r="149">
          <cell r="A149" t="str">
            <v>00629843</v>
          </cell>
          <cell r="B149" t="str">
            <v>9564265004</v>
          </cell>
          <cell r="C149" t="str">
            <v>ICB4TARGET0000000830</v>
          </cell>
          <cell r="D149">
            <v>2014</v>
          </cell>
          <cell r="E149">
            <v>8</v>
          </cell>
          <cell r="F149" t="str">
            <v>2014-08-31</v>
          </cell>
          <cell r="G149" t="str">
            <v>PRJ</v>
          </cell>
          <cell r="H149" t="str">
            <v>169</v>
          </cell>
          <cell r="I149" t="str">
            <v>211</v>
          </cell>
          <cell r="K149" t="str">
            <v>000001121</v>
          </cell>
          <cell r="L149" t="str">
            <v>4265004</v>
          </cell>
          <cell r="M149" t="str">
            <v>1585</v>
          </cell>
          <cell r="N149" t="str">
            <v>99920</v>
          </cell>
          <cell r="O149" t="str">
            <v>13042</v>
          </cell>
          <cell r="P149" t="str">
            <v>292</v>
          </cell>
          <cell r="Q149" t="str">
            <v>956</v>
          </cell>
          <cell r="R149" t="str">
            <v>INTERCO BILL W/O</v>
          </cell>
          <cell r="S149" t="str">
            <v>PRA</v>
          </cell>
          <cell r="U149" t="str">
            <v>2014-08-31</v>
          </cell>
          <cell r="V149">
            <v>-162.57</v>
          </cell>
          <cell r="W149" t="str">
            <v>UTXEMEM101</v>
          </cell>
          <cell r="Y149" t="str">
            <v>LEGAL</v>
          </cell>
          <cell r="AA149" t="str">
            <v>ICB3</v>
          </cell>
          <cell r="AC149" t="str">
            <v>ICB</v>
          </cell>
          <cell r="AD149" t="str">
            <v>ICB</v>
          </cell>
          <cell r="AF149" t="str">
            <v>211</v>
          </cell>
          <cell r="AG149" t="str">
            <v>0000245350</v>
          </cell>
          <cell r="AR149" t="str">
            <v>956</v>
          </cell>
          <cell r="AS149" t="str">
            <v>0000245350</v>
          </cell>
          <cell r="AT149" t="str">
            <v>BLACK, WILLIAM R</v>
          </cell>
        </row>
        <row r="150">
          <cell r="A150" t="str">
            <v>00631032</v>
          </cell>
          <cell r="B150" t="str">
            <v>9544265004</v>
          </cell>
          <cell r="C150" t="str">
            <v>ICB4TARGET0000000849</v>
          </cell>
          <cell r="D150">
            <v>2014</v>
          </cell>
          <cell r="E150">
            <v>8</v>
          </cell>
          <cell r="F150" t="str">
            <v>2014-08-31</v>
          </cell>
          <cell r="G150" t="str">
            <v>PRJ</v>
          </cell>
          <cell r="H150" t="str">
            <v>169</v>
          </cell>
          <cell r="I150" t="str">
            <v>211</v>
          </cell>
          <cell r="K150" t="str">
            <v>000001121</v>
          </cell>
          <cell r="L150" t="str">
            <v>4265004</v>
          </cell>
          <cell r="M150" t="str">
            <v>1113</v>
          </cell>
          <cell r="N150" t="str">
            <v>99920</v>
          </cell>
          <cell r="O150" t="str">
            <v>11404</v>
          </cell>
          <cell r="P150" t="str">
            <v>292</v>
          </cell>
          <cell r="Q150" t="str">
            <v>954</v>
          </cell>
          <cell r="R150" t="str">
            <v>INTERCO BILL W/O</v>
          </cell>
          <cell r="S150" t="str">
            <v>PRA</v>
          </cell>
          <cell r="U150" t="str">
            <v>2014-08-31</v>
          </cell>
          <cell r="V150">
            <v>118.57</v>
          </cell>
          <cell r="W150" t="str">
            <v>UTXEMEM201</v>
          </cell>
          <cell r="Y150" t="str">
            <v>LEGAL</v>
          </cell>
          <cell r="AA150" t="str">
            <v>ICB3</v>
          </cell>
          <cell r="AC150" t="str">
            <v>ICB</v>
          </cell>
          <cell r="AD150" t="str">
            <v>ICB</v>
          </cell>
          <cell r="AF150" t="str">
            <v>211</v>
          </cell>
          <cell r="AG150" t="str">
            <v>0000052445</v>
          </cell>
          <cell r="AR150" t="str">
            <v>954</v>
          </cell>
          <cell r="AS150" t="str">
            <v>0000052445</v>
          </cell>
          <cell r="AT150" t="str">
            <v>ROTARY CLUB</v>
          </cell>
        </row>
        <row r="151">
          <cell r="A151" t="str">
            <v>00628731</v>
          </cell>
          <cell r="B151" t="str">
            <v>9564265004</v>
          </cell>
          <cell r="C151" t="str">
            <v>ICB4TARGET0000000850</v>
          </cell>
          <cell r="D151">
            <v>2014</v>
          </cell>
          <cell r="E151">
            <v>8</v>
          </cell>
          <cell r="F151" t="str">
            <v>2014-08-31</v>
          </cell>
          <cell r="G151" t="str">
            <v>PRJ</v>
          </cell>
          <cell r="H151" t="str">
            <v>169</v>
          </cell>
          <cell r="I151" t="str">
            <v>211</v>
          </cell>
          <cell r="K151" t="str">
            <v>000001121</v>
          </cell>
          <cell r="L151" t="str">
            <v>4265004</v>
          </cell>
          <cell r="M151" t="str">
            <v>1113</v>
          </cell>
          <cell r="N151" t="str">
            <v>99920</v>
          </cell>
          <cell r="O151" t="str">
            <v>11404</v>
          </cell>
          <cell r="P151" t="str">
            <v>292</v>
          </cell>
          <cell r="Q151" t="str">
            <v>956</v>
          </cell>
          <cell r="R151" t="str">
            <v>INTERCO BILL W/O</v>
          </cell>
          <cell r="S151" t="str">
            <v>PRA</v>
          </cell>
          <cell r="U151" t="str">
            <v>2014-08-31</v>
          </cell>
          <cell r="V151">
            <v>219.71</v>
          </cell>
          <cell r="W151" t="str">
            <v>UTXEMEM201</v>
          </cell>
          <cell r="Y151" t="str">
            <v>LEGAL</v>
          </cell>
          <cell r="AA151" t="str">
            <v>ICB3</v>
          </cell>
          <cell r="AC151" t="str">
            <v>ICB</v>
          </cell>
          <cell r="AD151" t="str">
            <v>ICB</v>
          </cell>
          <cell r="AF151" t="str">
            <v>211</v>
          </cell>
          <cell r="AG151" t="str">
            <v>0000106409</v>
          </cell>
          <cell r="AR151" t="str">
            <v>956</v>
          </cell>
          <cell r="AS151" t="str">
            <v>0000106409</v>
          </cell>
          <cell r="AT151" t="str">
            <v>CORPUS CHRISTI COUNTRY CLUB</v>
          </cell>
        </row>
        <row r="152">
          <cell r="A152" t="str">
            <v>00627631</v>
          </cell>
          <cell r="B152" t="str">
            <v>9564265004</v>
          </cell>
          <cell r="C152" t="str">
            <v>ICB4TARGET0000000851</v>
          </cell>
          <cell r="D152">
            <v>2014</v>
          </cell>
          <cell r="E152">
            <v>8</v>
          </cell>
          <cell r="F152" t="str">
            <v>2014-08-31</v>
          </cell>
          <cell r="G152" t="str">
            <v>PRJ</v>
          </cell>
          <cell r="H152" t="str">
            <v>169</v>
          </cell>
          <cell r="I152" t="str">
            <v>211</v>
          </cell>
          <cell r="K152" t="str">
            <v>000001121</v>
          </cell>
          <cell r="L152" t="str">
            <v>4265004</v>
          </cell>
          <cell r="M152" t="str">
            <v>1113</v>
          </cell>
          <cell r="N152" t="str">
            <v>99920</v>
          </cell>
          <cell r="O152" t="str">
            <v>11404</v>
          </cell>
          <cell r="P152" t="str">
            <v>292</v>
          </cell>
          <cell r="Q152" t="str">
            <v>956</v>
          </cell>
          <cell r="R152" t="str">
            <v>INTERCO BILL W/O</v>
          </cell>
          <cell r="S152" t="str">
            <v>PRA</v>
          </cell>
          <cell r="U152" t="str">
            <v>2014-08-31</v>
          </cell>
          <cell r="V152">
            <v>233.18</v>
          </cell>
          <cell r="W152" t="str">
            <v>UTXEMEM201</v>
          </cell>
          <cell r="Y152" t="str">
            <v>LEGAL</v>
          </cell>
          <cell r="AA152" t="str">
            <v>ICB3</v>
          </cell>
          <cell r="AC152" t="str">
            <v>ICB</v>
          </cell>
          <cell r="AD152" t="str">
            <v>ICB</v>
          </cell>
          <cell r="AF152" t="str">
            <v>211</v>
          </cell>
          <cell r="AG152" t="str">
            <v>0000146747</v>
          </cell>
          <cell r="AR152" t="str">
            <v>956</v>
          </cell>
          <cell r="AS152" t="str">
            <v>0000146747</v>
          </cell>
          <cell r="AT152" t="str">
            <v>JP MORGAN CHASE CORPORATE CARD ACTIVITY</v>
          </cell>
          <cell r="AU152" t="str">
            <v>DO NOT TAKE OFF HOLD- INTERFACE PURPOSES</v>
          </cell>
        </row>
        <row r="153">
          <cell r="A153" t="str">
            <v>00623024</v>
          </cell>
          <cell r="B153" t="str">
            <v>9534264000</v>
          </cell>
          <cell r="C153" t="str">
            <v>ICB4TARGET0000001035</v>
          </cell>
          <cell r="D153">
            <v>2014</v>
          </cell>
          <cell r="E153">
            <v>7</v>
          </cell>
          <cell r="F153" t="str">
            <v>2014-07-31</v>
          </cell>
          <cell r="G153" t="str">
            <v>PRJ</v>
          </cell>
          <cell r="H153" t="str">
            <v>169</v>
          </cell>
          <cell r="I153" t="str">
            <v>211</v>
          </cell>
          <cell r="K153" t="str">
            <v>000001121</v>
          </cell>
          <cell r="L153" t="str">
            <v>4264000</v>
          </cell>
          <cell r="M153" t="str">
            <v>1113</v>
          </cell>
          <cell r="N153" t="str">
            <v>99920</v>
          </cell>
          <cell r="O153" t="str">
            <v>11404</v>
          </cell>
          <cell r="P153" t="str">
            <v>292</v>
          </cell>
          <cell r="Q153" t="str">
            <v>953</v>
          </cell>
          <cell r="R153" t="str">
            <v>INTERCO BILL W/O</v>
          </cell>
          <cell r="S153" t="str">
            <v>PRA</v>
          </cell>
          <cell r="U153" t="str">
            <v>2014-07-31</v>
          </cell>
          <cell r="V153">
            <v>33542.76</v>
          </cell>
          <cell r="W153" t="str">
            <v>UTXEMEM201</v>
          </cell>
          <cell r="Y153" t="str">
            <v>LEGAL</v>
          </cell>
          <cell r="AA153" t="str">
            <v>ICB3</v>
          </cell>
          <cell r="AC153" t="str">
            <v>ICB</v>
          </cell>
          <cell r="AD153" t="str">
            <v>ICB</v>
          </cell>
          <cell r="AF153" t="str">
            <v>211</v>
          </cell>
          <cell r="AG153" t="str">
            <v>0000096469</v>
          </cell>
          <cell r="AR153" t="str">
            <v>953</v>
          </cell>
          <cell r="AS153" t="str">
            <v>0000096469</v>
          </cell>
          <cell r="AT153" t="str">
            <v>ASSOCIATION OF ELECTRIC</v>
          </cell>
          <cell r="AU153" t="str">
            <v>COMPANIES OF TEXAS INC</v>
          </cell>
        </row>
        <row r="154">
          <cell r="A154" t="str">
            <v>00623863</v>
          </cell>
          <cell r="B154" t="str">
            <v>9564265004</v>
          </cell>
          <cell r="C154" t="str">
            <v>ICB4TARGET0000001056</v>
          </cell>
          <cell r="D154">
            <v>2014</v>
          </cell>
          <cell r="E154">
            <v>7</v>
          </cell>
          <cell r="F154" t="str">
            <v>2014-07-31</v>
          </cell>
          <cell r="G154" t="str">
            <v>PRJ</v>
          </cell>
          <cell r="H154" t="str">
            <v>169</v>
          </cell>
          <cell r="I154" t="str">
            <v>211</v>
          </cell>
          <cell r="K154" t="str">
            <v>000001121</v>
          </cell>
          <cell r="L154" t="str">
            <v>4265004</v>
          </cell>
          <cell r="M154" t="str">
            <v>1585</v>
          </cell>
          <cell r="N154" t="str">
            <v>99920</v>
          </cell>
          <cell r="O154" t="str">
            <v>13042</v>
          </cell>
          <cell r="P154" t="str">
            <v>292</v>
          </cell>
          <cell r="Q154" t="str">
            <v>956</v>
          </cell>
          <cell r="R154" t="str">
            <v>INTERCO BILL W/O</v>
          </cell>
          <cell r="S154" t="str">
            <v>PRA</v>
          </cell>
          <cell r="U154" t="str">
            <v>2014-07-31</v>
          </cell>
          <cell r="V154">
            <v>98.01</v>
          </cell>
          <cell r="W154" t="str">
            <v>UTXEMEM101</v>
          </cell>
          <cell r="Y154" t="str">
            <v>LEGAL</v>
          </cell>
          <cell r="AA154" t="str">
            <v>ICB3</v>
          </cell>
          <cell r="AC154" t="str">
            <v>ICB</v>
          </cell>
          <cell r="AD154" t="str">
            <v>ICB</v>
          </cell>
          <cell r="AF154" t="str">
            <v>211</v>
          </cell>
          <cell r="AG154" t="str">
            <v>0000096506</v>
          </cell>
          <cell r="AR154" t="str">
            <v>956</v>
          </cell>
          <cell r="AS154" t="str">
            <v>0000096506</v>
          </cell>
          <cell r="AT154" t="str">
            <v>AUSTIN CLUB</v>
          </cell>
        </row>
        <row r="155">
          <cell r="A155" t="str">
            <v>00625754</v>
          </cell>
          <cell r="B155" t="str">
            <v>9544265004</v>
          </cell>
          <cell r="C155" t="str">
            <v>ICB4TARGET0000001057</v>
          </cell>
          <cell r="D155">
            <v>2014</v>
          </cell>
          <cell r="E155">
            <v>7</v>
          </cell>
          <cell r="F155" t="str">
            <v>2014-07-31</v>
          </cell>
          <cell r="G155" t="str">
            <v>PRJ</v>
          </cell>
          <cell r="H155" t="str">
            <v>169</v>
          </cell>
          <cell r="I155" t="str">
            <v>211</v>
          </cell>
          <cell r="K155" t="str">
            <v>000001121</v>
          </cell>
          <cell r="L155" t="str">
            <v>4265004</v>
          </cell>
          <cell r="M155" t="str">
            <v>1585</v>
          </cell>
          <cell r="N155" t="str">
            <v>99920</v>
          </cell>
          <cell r="O155" t="str">
            <v>12091</v>
          </cell>
          <cell r="P155" t="str">
            <v>293</v>
          </cell>
          <cell r="Q155" t="str">
            <v>954</v>
          </cell>
          <cell r="R155" t="str">
            <v>INTERCO BILL W/O</v>
          </cell>
          <cell r="S155" t="str">
            <v>PRA</v>
          </cell>
          <cell r="U155" t="str">
            <v>2014-07-31</v>
          </cell>
          <cell r="V155">
            <v>23.78</v>
          </cell>
          <cell r="W155" t="str">
            <v>UTXEMEM101</v>
          </cell>
          <cell r="Y155" t="str">
            <v>LEGAL</v>
          </cell>
          <cell r="AA155" t="str">
            <v>ICB3</v>
          </cell>
          <cell r="AC155" t="str">
            <v>ICB</v>
          </cell>
          <cell r="AD155" t="str">
            <v>ICB</v>
          </cell>
          <cell r="AF155" t="str">
            <v>211</v>
          </cell>
          <cell r="AG155" t="str">
            <v>0000146747</v>
          </cell>
          <cell r="AR155" t="str">
            <v>954</v>
          </cell>
          <cell r="AS155" t="str">
            <v>0000146747</v>
          </cell>
          <cell r="AT155" t="str">
            <v>JP MORGAN CHASE CORPORATE CARD ACTIVITY</v>
          </cell>
          <cell r="AU155" t="str">
            <v>DO NOT TAKE OFF HOLD- INTERFACE PURPOSES</v>
          </cell>
        </row>
        <row r="156">
          <cell r="A156" t="str">
            <v>00625117</v>
          </cell>
          <cell r="B156" t="str">
            <v>9544265004</v>
          </cell>
          <cell r="C156" t="str">
            <v>ICB4TARGET0000001062</v>
          </cell>
          <cell r="D156">
            <v>2014</v>
          </cell>
          <cell r="E156">
            <v>7</v>
          </cell>
          <cell r="F156" t="str">
            <v>2014-07-31</v>
          </cell>
          <cell r="G156" t="str">
            <v>PRJ</v>
          </cell>
          <cell r="H156" t="str">
            <v>169</v>
          </cell>
          <cell r="I156" t="str">
            <v>211</v>
          </cell>
          <cell r="K156" t="str">
            <v>000001121</v>
          </cell>
          <cell r="L156" t="str">
            <v>4265004</v>
          </cell>
          <cell r="M156" t="str">
            <v>1113</v>
          </cell>
          <cell r="N156" t="str">
            <v>99920</v>
          </cell>
          <cell r="O156" t="str">
            <v>11404</v>
          </cell>
          <cell r="P156" t="str">
            <v>292</v>
          </cell>
          <cell r="Q156" t="str">
            <v>954</v>
          </cell>
          <cell r="R156" t="str">
            <v>INTERCO BILL W/O</v>
          </cell>
          <cell r="S156" t="str">
            <v>PRA</v>
          </cell>
          <cell r="U156" t="str">
            <v>2014-07-31</v>
          </cell>
          <cell r="V156">
            <v>59.29</v>
          </cell>
          <cell r="W156" t="str">
            <v>UTXEMEM201</v>
          </cell>
          <cell r="Y156" t="str">
            <v>LEGAL</v>
          </cell>
          <cell r="AA156" t="str">
            <v>ICB3</v>
          </cell>
          <cell r="AC156" t="str">
            <v>ICB</v>
          </cell>
          <cell r="AD156" t="str">
            <v>ICB</v>
          </cell>
          <cell r="AF156" t="str">
            <v>211</v>
          </cell>
          <cell r="AG156" t="str">
            <v>0000035634</v>
          </cell>
          <cell r="AR156" t="str">
            <v>954</v>
          </cell>
          <cell r="AS156" t="str">
            <v>0000035634</v>
          </cell>
          <cell r="AT156" t="str">
            <v>JUNIOR ACHIEVEMENT</v>
          </cell>
        </row>
        <row r="157">
          <cell r="A157" t="str">
            <v>00625116</v>
          </cell>
          <cell r="B157" t="str">
            <v>9564265004</v>
          </cell>
          <cell r="C157" t="str">
            <v>ICB4TARGET0000001063</v>
          </cell>
          <cell r="D157">
            <v>2014</v>
          </cell>
          <cell r="E157">
            <v>7</v>
          </cell>
          <cell r="F157" t="str">
            <v>2014-07-31</v>
          </cell>
          <cell r="G157" t="str">
            <v>PRJ</v>
          </cell>
          <cell r="H157" t="str">
            <v>169</v>
          </cell>
          <cell r="I157" t="str">
            <v>211</v>
          </cell>
          <cell r="K157" t="str">
            <v>000001121</v>
          </cell>
          <cell r="L157" t="str">
            <v>4265004</v>
          </cell>
          <cell r="M157" t="str">
            <v>1113</v>
          </cell>
          <cell r="N157" t="str">
            <v>99920</v>
          </cell>
          <cell r="O157" t="str">
            <v>11404</v>
          </cell>
          <cell r="P157" t="str">
            <v>292</v>
          </cell>
          <cell r="Q157" t="str">
            <v>956</v>
          </cell>
          <cell r="R157" t="str">
            <v>INTERCO BILL W/O</v>
          </cell>
          <cell r="S157" t="str">
            <v>PRA</v>
          </cell>
          <cell r="U157" t="str">
            <v>2014-07-31</v>
          </cell>
          <cell r="V157">
            <v>215.37</v>
          </cell>
          <cell r="W157" t="str">
            <v>UTXEMEM201</v>
          </cell>
          <cell r="Y157" t="str">
            <v>LEGAL</v>
          </cell>
          <cell r="AA157" t="str">
            <v>ICB3</v>
          </cell>
          <cell r="AC157" t="str">
            <v>ICB</v>
          </cell>
          <cell r="AD157" t="str">
            <v>ICB</v>
          </cell>
          <cell r="AF157" t="str">
            <v>211</v>
          </cell>
          <cell r="AG157" t="str">
            <v>0000106409</v>
          </cell>
          <cell r="AR157" t="str">
            <v>956</v>
          </cell>
          <cell r="AS157" t="str">
            <v>0000106409</v>
          </cell>
          <cell r="AT157" t="str">
            <v>CORPUS CHRISTI COUNTRY CLUB</v>
          </cell>
        </row>
        <row r="158">
          <cell r="A158" t="str">
            <v>00627631</v>
          </cell>
          <cell r="B158" t="str">
            <v>9569210001</v>
          </cell>
          <cell r="C158" t="str">
            <v>ICB4TARGET0000009202</v>
          </cell>
          <cell r="D158">
            <v>2014</v>
          </cell>
          <cell r="E158">
            <v>8</v>
          </cell>
          <cell r="F158" t="str">
            <v>2014-08-31</v>
          </cell>
          <cell r="G158" t="str">
            <v>PRJ</v>
          </cell>
          <cell r="H158" t="str">
            <v>169</v>
          </cell>
          <cell r="I158" t="str">
            <v>211</v>
          </cell>
          <cell r="K158" t="str">
            <v>TDOANDA</v>
          </cell>
          <cell r="L158" t="str">
            <v>9210001</v>
          </cell>
          <cell r="M158" t="str">
            <v>1585</v>
          </cell>
          <cell r="N158" t="str">
            <v>99920</v>
          </cell>
          <cell r="O158" t="str">
            <v>11404</v>
          </cell>
          <cell r="P158" t="str">
            <v>263</v>
          </cell>
          <cell r="Q158" t="str">
            <v>956</v>
          </cell>
          <cell r="R158" t="str">
            <v>INTERCO BILL W/O</v>
          </cell>
          <cell r="S158" t="str">
            <v>PRA</v>
          </cell>
          <cell r="U158" t="str">
            <v>2014-08-31</v>
          </cell>
          <cell r="V158">
            <v>172.82</v>
          </cell>
          <cell r="W158" t="str">
            <v>UTXE000301</v>
          </cell>
          <cell r="Y158" t="str">
            <v>TDOTH</v>
          </cell>
          <cell r="AA158" t="str">
            <v>ICB3</v>
          </cell>
          <cell r="AC158" t="str">
            <v>ICB</v>
          </cell>
          <cell r="AD158" t="str">
            <v>ICB</v>
          </cell>
          <cell r="AF158" t="str">
            <v>211</v>
          </cell>
          <cell r="AG158" t="str">
            <v>0000146747</v>
          </cell>
          <cell r="AR158" t="str">
            <v>956</v>
          </cell>
          <cell r="AS158" t="str">
            <v>0000146747</v>
          </cell>
          <cell r="AT158" t="str">
            <v>JP MORGAN CHASE CORPORATE CARD ACTIVITY</v>
          </cell>
          <cell r="AU158" t="str">
            <v>DO NOT TAKE OFF HOLD- INTERFACE PURPOSES</v>
          </cell>
        </row>
        <row r="159">
          <cell r="A159" t="str">
            <v>00623215</v>
          </cell>
          <cell r="B159" t="str">
            <v>9549210001</v>
          </cell>
          <cell r="C159" t="str">
            <v>ICB4TARGET0000009661</v>
          </cell>
          <cell r="D159">
            <v>2014</v>
          </cell>
          <cell r="E159">
            <v>7</v>
          </cell>
          <cell r="F159" t="str">
            <v>2014-07-31</v>
          </cell>
          <cell r="G159" t="str">
            <v>PRJ</v>
          </cell>
          <cell r="H159" t="str">
            <v>169</v>
          </cell>
          <cell r="I159" t="str">
            <v>211</v>
          </cell>
          <cell r="K159" t="str">
            <v>TDOANDA</v>
          </cell>
          <cell r="L159" t="str">
            <v>9210001</v>
          </cell>
          <cell r="M159" t="str">
            <v>1585</v>
          </cell>
          <cell r="N159" t="str">
            <v>99920</v>
          </cell>
          <cell r="O159" t="str">
            <v>10381</v>
          </cell>
          <cell r="P159" t="str">
            <v>289</v>
          </cell>
          <cell r="Q159" t="str">
            <v>954</v>
          </cell>
          <cell r="R159" t="str">
            <v>INTERCO BILL W/O</v>
          </cell>
          <cell r="S159" t="str">
            <v>PRA</v>
          </cell>
          <cell r="U159" t="str">
            <v>2014-07-31</v>
          </cell>
          <cell r="V159">
            <v>153.13999999999999</v>
          </cell>
          <cell r="W159" t="str">
            <v>UTXE000101</v>
          </cell>
          <cell r="Y159" t="str">
            <v>TDOTH</v>
          </cell>
          <cell r="AA159" t="str">
            <v>ICB3</v>
          </cell>
          <cell r="AC159" t="str">
            <v>ICB</v>
          </cell>
          <cell r="AD159" t="str">
            <v>ICB</v>
          </cell>
          <cell r="AF159" t="str">
            <v>211</v>
          </cell>
          <cell r="AG159" t="str">
            <v>0000146747</v>
          </cell>
          <cell r="AR159" t="str">
            <v>954</v>
          </cell>
          <cell r="AS159" t="str">
            <v>0000146747</v>
          </cell>
          <cell r="AT159" t="str">
            <v>JP MORGAN CHASE CORPORATE CARD ACTIVITY</v>
          </cell>
          <cell r="AU159" t="str">
            <v>DO NOT TAKE OFF HOLD- INTERFACE PURPOSES</v>
          </cell>
        </row>
        <row r="160">
          <cell r="A160" t="str">
            <v>00629266</v>
          </cell>
          <cell r="B160" t="str">
            <v>9539302000</v>
          </cell>
          <cell r="C160" t="str">
            <v>ICB4TARGET0000010093</v>
          </cell>
          <cell r="D160">
            <v>2014</v>
          </cell>
          <cell r="E160">
            <v>8</v>
          </cell>
          <cell r="F160" t="str">
            <v>2014-08-31</v>
          </cell>
          <cell r="G160" t="str">
            <v>PRJ</v>
          </cell>
          <cell r="H160" t="str">
            <v>169</v>
          </cell>
          <cell r="I160" t="str">
            <v>211</v>
          </cell>
          <cell r="K160" t="str">
            <v>000001121</v>
          </cell>
          <cell r="L160" t="str">
            <v>9302000</v>
          </cell>
          <cell r="M160" t="str">
            <v>1113</v>
          </cell>
          <cell r="N160" t="str">
            <v>99920</v>
          </cell>
          <cell r="O160" t="str">
            <v>11404</v>
          </cell>
          <cell r="P160" t="str">
            <v>292</v>
          </cell>
          <cell r="Q160" t="str">
            <v>953</v>
          </cell>
          <cell r="R160" t="str">
            <v>INTERCO BILL W/O</v>
          </cell>
          <cell r="S160" t="str">
            <v>PRA</v>
          </cell>
          <cell r="U160" t="str">
            <v>2014-08-31</v>
          </cell>
          <cell r="V160">
            <v>94.86</v>
          </cell>
          <cell r="W160" t="str">
            <v>UTXEMEM201</v>
          </cell>
          <cell r="Y160" t="str">
            <v>LEGAL</v>
          </cell>
          <cell r="AA160" t="str">
            <v>ICB3</v>
          </cell>
          <cell r="AC160" t="str">
            <v>ICB</v>
          </cell>
          <cell r="AD160" t="str">
            <v>ICB</v>
          </cell>
          <cell r="AF160" t="str">
            <v>211</v>
          </cell>
          <cell r="AG160" t="str">
            <v>0000108249</v>
          </cell>
          <cell r="AR160" t="str">
            <v>953</v>
          </cell>
          <cell r="AS160" t="str">
            <v>0000108249</v>
          </cell>
          <cell r="AT160" t="str">
            <v>WESTSIDE BUSINESS ASSOCIATION</v>
          </cell>
        </row>
        <row r="161">
          <cell r="A161" t="str">
            <v>00629665</v>
          </cell>
          <cell r="B161" t="str">
            <v>9539302000</v>
          </cell>
          <cell r="C161" t="str">
            <v>ICB4TARGET0000010094</v>
          </cell>
          <cell r="D161">
            <v>2014</v>
          </cell>
          <cell r="E161">
            <v>8</v>
          </cell>
          <cell r="F161" t="str">
            <v>2014-08-31</v>
          </cell>
          <cell r="G161" t="str">
            <v>PRJ</v>
          </cell>
          <cell r="H161" t="str">
            <v>169</v>
          </cell>
          <cell r="I161" t="str">
            <v>211</v>
          </cell>
          <cell r="K161" t="str">
            <v>000001121</v>
          </cell>
          <cell r="L161" t="str">
            <v>9302000</v>
          </cell>
          <cell r="M161" t="str">
            <v>1113</v>
          </cell>
          <cell r="N161" t="str">
            <v>99920</v>
          </cell>
          <cell r="O161" t="str">
            <v>11404</v>
          </cell>
          <cell r="P161" t="str">
            <v>292</v>
          </cell>
          <cell r="Q161" t="str">
            <v>953</v>
          </cell>
          <cell r="R161" t="str">
            <v>INTERCO BILL W/O</v>
          </cell>
          <cell r="S161" t="str">
            <v>PRA</v>
          </cell>
          <cell r="U161" t="str">
            <v>2014-08-31</v>
          </cell>
          <cell r="V161">
            <v>33.6</v>
          </cell>
          <cell r="W161" t="str">
            <v>UTXEMEM201</v>
          </cell>
          <cell r="Y161" t="str">
            <v>LEGAL</v>
          </cell>
          <cell r="AA161" t="str">
            <v>ICB3</v>
          </cell>
          <cell r="AC161" t="str">
            <v>ICB</v>
          </cell>
          <cell r="AD161" t="str">
            <v>ICB</v>
          </cell>
          <cell r="AF161" t="str">
            <v>211</v>
          </cell>
          <cell r="AG161" t="str">
            <v>0000122745</v>
          </cell>
          <cell r="AR161" t="str">
            <v>953</v>
          </cell>
          <cell r="AS161" t="str">
            <v>0000122745</v>
          </cell>
          <cell r="AT161" t="str">
            <v>REFUGIO COUNTY</v>
          </cell>
        </row>
        <row r="162">
          <cell r="A162" t="str">
            <v>00631259</v>
          </cell>
          <cell r="B162" t="str">
            <v>9539302000</v>
          </cell>
          <cell r="C162" t="str">
            <v>ICB4TARGET0000010095</v>
          </cell>
          <cell r="D162">
            <v>2014</v>
          </cell>
          <cell r="E162">
            <v>8</v>
          </cell>
          <cell r="F162" t="str">
            <v>2014-08-31</v>
          </cell>
          <cell r="G162" t="str">
            <v>PRJ</v>
          </cell>
          <cell r="H162" t="str">
            <v>169</v>
          </cell>
          <cell r="I162" t="str">
            <v>211</v>
          </cell>
          <cell r="K162" t="str">
            <v>000001121</v>
          </cell>
          <cell r="L162" t="str">
            <v>9302000</v>
          </cell>
          <cell r="M162" t="str">
            <v>1113</v>
          </cell>
          <cell r="N162" t="str">
            <v>99920</v>
          </cell>
          <cell r="O162" t="str">
            <v>11404</v>
          </cell>
          <cell r="P162" t="str">
            <v>292</v>
          </cell>
          <cell r="Q162" t="str">
            <v>953</v>
          </cell>
          <cell r="R162" t="str">
            <v>INTERCO BILL W/O</v>
          </cell>
          <cell r="S162" t="str">
            <v>PRA</v>
          </cell>
          <cell r="U162" t="str">
            <v>2014-08-31</v>
          </cell>
          <cell r="V162">
            <v>79.05</v>
          </cell>
          <cell r="W162" t="str">
            <v>UTXEMEM201</v>
          </cell>
          <cell r="Y162" t="str">
            <v>LEGAL</v>
          </cell>
          <cell r="AA162" t="str">
            <v>ICB3</v>
          </cell>
          <cell r="AC162" t="str">
            <v>ICB</v>
          </cell>
          <cell r="AD162" t="str">
            <v>ICB</v>
          </cell>
          <cell r="AF162" t="str">
            <v>211</v>
          </cell>
          <cell r="AG162" t="str">
            <v>0000132455</v>
          </cell>
          <cell r="AR162" t="str">
            <v>953</v>
          </cell>
          <cell r="AS162" t="str">
            <v>0000132455</v>
          </cell>
          <cell r="AT162" t="str">
            <v>CISCO CHAMBER OF COMMERCE</v>
          </cell>
        </row>
        <row r="163">
          <cell r="A163" t="str">
            <v>00612166</v>
          </cell>
          <cell r="B163" t="str">
            <v>9539302000</v>
          </cell>
          <cell r="C163" t="str">
            <v>ICB4TARGET0000010096</v>
          </cell>
          <cell r="D163">
            <v>2014</v>
          </cell>
          <cell r="E163">
            <v>8</v>
          </cell>
          <cell r="F163" t="str">
            <v>2014-08-31</v>
          </cell>
          <cell r="G163" t="str">
            <v>PRJ</v>
          </cell>
          <cell r="H163" t="str">
            <v>169</v>
          </cell>
          <cell r="I163" t="str">
            <v>211</v>
          </cell>
          <cell r="K163" t="str">
            <v>000001121</v>
          </cell>
          <cell r="L163" t="str">
            <v>9302000</v>
          </cell>
          <cell r="M163" t="str">
            <v>1113</v>
          </cell>
          <cell r="N163" t="str">
            <v>99920</v>
          </cell>
          <cell r="O163" t="str">
            <v>11404</v>
          </cell>
          <cell r="P163" t="str">
            <v>292</v>
          </cell>
          <cell r="Q163" t="str">
            <v>953</v>
          </cell>
          <cell r="R163" t="str">
            <v>INTERCO BILL W/O</v>
          </cell>
          <cell r="S163" t="str">
            <v>PRA</v>
          </cell>
          <cell r="U163" t="str">
            <v>2014-08-31</v>
          </cell>
          <cell r="V163">
            <v>-118.57</v>
          </cell>
          <cell r="W163" t="str">
            <v>UTXEMEM201</v>
          </cell>
          <cell r="Y163" t="str">
            <v>LEGAL</v>
          </cell>
          <cell r="AA163" t="str">
            <v>ICB3</v>
          </cell>
          <cell r="AC163" t="str">
            <v>ICB</v>
          </cell>
          <cell r="AD163" t="str">
            <v>ICB</v>
          </cell>
          <cell r="AF163" t="str">
            <v>211</v>
          </cell>
          <cell r="AG163" t="str">
            <v>0000137581</v>
          </cell>
          <cell r="AR163" t="str">
            <v>953</v>
          </cell>
          <cell r="AS163" t="str">
            <v>0000137581</v>
          </cell>
          <cell r="AT163" t="str">
            <v>LOS FRESNOS AREA CHAMBER OF COMMERCE</v>
          </cell>
        </row>
        <row r="164">
          <cell r="A164" t="str">
            <v>00623023</v>
          </cell>
          <cell r="B164" t="str">
            <v>9539302000</v>
          </cell>
          <cell r="C164" t="str">
            <v>ICB4TARGET0000010532</v>
          </cell>
          <cell r="D164">
            <v>2014</v>
          </cell>
          <cell r="E164">
            <v>7</v>
          </cell>
          <cell r="F164" t="str">
            <v>2014-07-31</v>
          </cell>
          <cell r="G164" t="str">
            <v>PRJ</v>
          </cell>
          <cell r="H164" t="str">
            <v>169</v>
          </cell>
          <cell r="I164" t="str">
            <v>211</v>
          </cell>
          <cell r="K164" t="str">
            <v>000001121</v>
          </cell>
          <cell r="L164" t="str">
            <v>9302000</v>
          </cell>
          <cell r="M164" t="str">
            <v>1585</v>
          </cell>
          <cell r="N164" t="str">
            <v>99920</v>
          </cell>
          <cell r="O164" t="str">
            <v>11404</v>
          </cell>
          <cell r="P164" t="str">
            <v>292</v>
          </cell>
          <cell r="Q164" t="str">
            <v>953</v>
          </cell>
          <cell r="R164" t="str">
            <v>INTERCO BILL W/O</v>
          </cell>
          <cell r="S164" t="str">
            <v>PRA</v>
          </cell>
          <cell r="U164" t="str">
            <v>2014-07-31</v>
          </cell>
          <cell r="V164">
            <v>918.83</v>
          </cell>
          <cell r="W164" t="str">
            <v>UTXEMEM101</v>
          </cell>
          <cell r="Y164" t="str">
            <v>LEGAL</v>
          </cell>
          <cell r="AA164" t="str">
            <v>ICB3</v>
          </cell>
          <cell r="AC164" t="str">
            <v>ICB</v>
          </cell>
          <cell r="AD164" t="str">
            <v>ICB</v>
          </cell>
          <cell r="AF164" t="str">
            <v>211</v>
          </cell>
          <cell r="AG164" t="str">
            <v>0000097007</v>
          </cell>
          <cell r="AR164" t="str">
            <v>953</v>
          </cell>
          <cell r="AS164" t="str">
            <v>0000097007</v>
          </cell>
          <cell r="AT164" t="str">
            <v>CENTER FOR LEGISLATIVE ENERGY</v>
          </cell>
        </row>
        <row r="165">
          <cell r="A165" t="str">
            <v>00624511</v>
          </cell>
          <cell r="B165" t="str">
            <v>9539302000</v>
          </cell>
          <cell r="C165" t="str">
            <v>ICB4TARGET0000010533</v>
          </cell>
          <cell r="D165">
            <v>2014</v>
          </cell>
          <cell r="E165">
            <v>7</v>
          </cell>
          <cell r="F165" t="str">
            <v>2014-07-31</v>
          </cell>
          <cell r="G165" t="str">
            <v>PRJ</v>
          </cell>
          <cell r="H165" t="str">
            <v>169</v>
          </cell>
          <cell r="I165" t="str">
            <v>211</v>
          </cell>
          <cell r="K165" t="str">
            <v>000001121</v>
          </cell>
          <cell r="L165" t="str">
            <v>9302000</v>
          </cell>
          <cell r="M165" t="str">
            <v>1585</v>
          </cell>
          <cell r="N165" t="str">
            <v>99920</v>
          </cell>
          <cell r="O165" t="str">
            <v>11404</v>
          </cell>
          <cell r="P165" t="str">
            <v>292</v>
          </cell>
          <cell r="Q165" t="str">
            <v>953</v>
          </cell>
          <cell r="R165" t="str">
            <v>INTERCO BILL W/O</v>
          </cell>
          <cell r="S165" t="str">
            <v>PRA</v>
          </cell>
          <cell r="U165" t="str">
            <v>2014-07-31</v>
          </cell>
          <cell r="V165">
            <v>151.61000000000001</v>
          </cell>
          <cell r="W165" t="str">
            <v>UTXEMEM101</v>
          </cell>
          <cell r="Y165" t="str">
            <v>LEGAL</v>
          </cell>
          <cell r="AA165" t="str">
            <v>ICB3</v>
          </cell>
          <cell r="AC165" t="str">
            <v>ICB</v>
          </cell>
          <cell r="AD165" t="str">
            <v>ICB</v>
          </cell>
          <cell r="AF165" t="str">
            <v>211</v>
          </cell>
          <cell r="AG165" t="str">
            <v>0000122688</v>
          </cell>
          <cell r="AR165" t="str">
            <v>953</v>
          </cell>
          <cell r="AS165" t="str">
            <v>0000122688</v>
          </cell>
          <cell r="AT165" t="str">
            <v>UTILITY ECONOMIC DEVELOPMENT ASSOCIATION</v>
          </cell>
        </row>
        <row r="166">
          <cell r="A166" t="str">
            <v>00624507</v>
          </cell>
          <cell r="B166" t="str">
            <v>9539302000</v>
          </cell>
          <cell r="C166" t="str">
            <v>ICB4TARGET0000010538</v>
          </cell>
          <cell r="D166">
            <v>2014</v>
          </cell>
          <cell r="E166">
            <v>7</v>
          </cell>
          <cell r="F166" t="str">
            <v>2014-07-31</v>
          </cell>
          <cell r="G166" t="str">
            <v>PRJ</v>
          </cell>
          <cell r="H166" t="str">
            <v>169</v>
          </cell>
          <cell r="I166" t="str">
            <v>211</v>
          </cell>
          <cell r="K166" t="str">
            <v>000001121</v>
          </cell>
          <cell r="L166" t="str">
            <v>9302000</v>
          </cell>
          <cell r="M166" t="str">
            <v>1113</v>
          </cell>
          <cell r="N166" t="str">
            <v>99920</v>
          </cell>
          <cell r="O166" t="str">
            <v>11404</v>
          </cell>
          <cell r="P166" t="str">
            <v>292</v>
          </cell>
          <cell r="Q166" t="str">
            <v>953</v>
          </cell>
          <cell r="R166" t="str">
            <v>INTERCO BILL W/O</v>
          </cell>
          <cell r="S166" t="str">
            <v>PRA</v>
          </cell>
          <cell r="U166" t="str">
            <v>2014-07-31</v>
          </cell>
          <cell r="V166">
            <v>153.16</v>
          </cell>
          <cell r="W166" t="str">
            <v>UTXEMEM201</v>
          </cell>
          <cell r="Y166" t="str">
            <v>LEGAL</v>
          </cell>
          <cell r="AA166" t="str">
            <v>ICB3</v>
          </cell>
          <cell r="AC166" t="str">
            <v>ICB</v>
          </cell>
          <cell r="AD166" t="str">
            <v>ICB</v>
          </cell>
          <cell r="AF166" t="str">
            <v>211</v>
          </cell>
          <cell r="AG166" t="str">
            <v>0000120927</v>
          </cell>
          <cell r="AR166" t="str">
            <v>953</v>
          </cell>
          <cell r="AS166" t="str">
            <v>0000120927</v>
          </cell>
          <cell r="AT166" t="str">
            <v>EL CAMPO CHAMBER OF COMMERCE</v>
          </cell>
        </row>
        <row r="167">
          <cell r="A167" t="str">
            <v>00624505</v>
          </cell>
          <cell r="B167" t="str">
            <v>9539302000</v>
          </cell>
          <cell r="C167" t="str">
            <v>ICB4TARGET0000010539</v>
          </cell>
          <cell r="D167">
            <v>2014</v>
          </cell>
          <cell r="E167">
            <v>7</v>
          </cell>
          <cell r="F167" t="str">
            <v>2014-07-31</v>
          </cell>
          <cell r="G167" t="str">
            <v>PRJ</v>
          </cell>
          <cell r="H167" t="str">
            <v>169</v>
          </cell>
          <cell r="I167" t="str">
            <v>211</v>
          </cell>
          <cell r="K167" t="str">
            <v>000001121</v>
          </cell>
          <cell r="L167" t="str">
            <v>9302000</v>
          </cell>
          <cell r="M167" t="str">
            <v>1113</v>
          </cell>
          <cell r="N167" t="str">
            <v>99920</v>
          </cell>
          <cell r="O167" t="str">
            <v>11404</v>
          </cell>
          <cell r="P167" t="str">
            <v>292</v>
          </cell>
          <cell r="Q167" t="str">
            <v>953</v>
          </cell>
          <cell r="R167" t="str">
            <v>INTERCO BILL W/O</v>
          </cell>
          <cell r="S167" t="str">
            <v>PRA</v>
          </cell>
          <cell r="U167" t="str">
            <v>2014-07-31</v>
          </cell>
          <cell r="V167">
            <v>166</v>
          </cell>
          <cell r="W167" t="str">
            <v>UTXEMEM201</v>
          </cell>
          <cell r="Y167" t="str">
            <v>LEGAL</v>
          </cell>
          <cell r="AA167" t="str">
            <v>ICB3</v>
          </cell>
          <cell r="AC167" t="str">
            <v>ICB</v>
          </cell>
          <cell r="AD167" t="str">
            <v>ICB</v>
          </cell>
          <cell r="AF167" t="str">
            <v>211</v>
          </cell>
          <cell r="AG167" t="str">
            <v>0000142834</v>
          </cell>
          <cell r="AR167" t="str">
            <v>953</v>
          </cell>
          <cell r="AS167" t="str">
            <v>0000142834</v>
          </cell>
          <cell r="AT167" t="str">
            <v>UVALDE AREA CHAMBER OF COMMERCE</v>
          </cell>
        </row>
        <row r="168">
          <cell r="A168" t="str">
            <v>00654764</v>
          </cell>
          <cell r="B168" t="str">
            <v>9549210001</v>
          </cell>
          <cell r="C168" t="str">
            <v>ICB4TARGET0000011745</v>
          </cell>
          <cell r="D168">
            <v>2014</v>
          </cell>
          <cell r="E168">
            <v>12</v>
          </cell>
          <cell r="F168" t="str">
            <v>2014-12-31</v>
          </cell>
          <cell r="G168" t="str">
            <v>PRJ</v>
          </cell>
          <cell r="H168" t="str">
            <v>169</v>
          </cell>
          <cell r="I168" t="str">
            <v>211</v>
          </cell>
          <cell r="K168" t="str">
            <v>TDOANDA</v>
          </cell>
          <cell r="L168" t="str">
            <v>9210001</v>
          </cell>
          <cell r="M168" t="str">
            <v>1585</v>
          </cell>
          <cell r="N168" t="str">
            <v>99920</v>
          </cell>
          <cell r="O168" t="str">
            <v>13042</v>
          </cell>
          <cell r="P168" t="str">
            <v>289</v>
          </cell>
          <cell r="Q168" t="str">
            <v>954</v>
          </cell>
          <cell r="R168" t="str">
            <v>INTERCO BILL W/O</v>
          </cell>
          <cell r="S168" t="str">
            <v>PRA</v>
          </cell>
          <cell r="U168" t="str">
            <v>2014-12-31</v>
          </cell>
          <cell r="V168">
            <v>232.94</v>
          </cell>
          <cell r="W168" t="str">
            <v>UTXE000301</v>
          </cell>
          <cell r="Y168" t="str">
            <v>TDOTH</v>
          </cell>
          <cell r="AA168" t="str">
            <v>ICB3</v>
          </cell>
          <cell r="AC168" t="str">
            <v>ICB</v>
          </cell>
          <cell r="AD168" t="str">
            <v>ICB</v>
          </cell>
          <cell r="AF168" t="str">
            <v>211</v>
          </cell>
          <cell r="AG168" t="str">
            <v>0000146747</v>
          </cell>
          <cell r="AR168" t="str">
            <v>954</v>
          </cell>
          <cell r="AS168" t="str">
            <v>0000146747</v>
          </cell>
          <cell r="AT168" t="str">
            <v>JP MORGAN CHASE CORPORATE CARD ACTIVITY</v>
          </cell>
          <cell r="AU168" t="str">
            <v>DO NOT TAKE OFF HOLD- INTERFACE PURPOSES</v>
          </cell>
        </row>
        <row r="169">
          <cell r="A169" t="str">
            <v>00653316</v>
          </cell>
          <cell r="B169" t="str">
            <v>9549210001</v>
          </cell>
          <cell r="C169" t="str">
            <v>ICB4TARGET0000012129</v>
          </cell>
          <cell r="D169">
            <v>2014</v>
          </cell>
          <cell r="E169">
            <v>12</v>
          </cell>
          <cell r="F169" t="str">
            <v>2014-12-31</v>
          </cell>
          <cell r="G169" t="str">
            <v>PRJ</v>
          </cell>
          <cell r="H169" t="str">
            <v>169</v>
          </cell>
          <cell r="I169" t="str">
            <v>211</v>
          </cell>
          <cell r="K169" t="str">
            <v>TDOANDA</v>
          </cell>
          <cell r="L169" t="str">
            <v>9210001</v>
          </cell>
          <cell r="M169" t="str">
            <v>1113</v>
          </cell>
          <cell r="N169" t="str">
            <v>99920</v>
          </cell>
          <cell r="O169" t="str">
            <v>13123</v>
          </cell>
          <cell r="P169" t="str">
            <v>263</v>
          </cell>
          <cell r="Q169" t="str">
            <v>954</v>
          </cell>
          <cell r="R169" t="str">
            <v>INTERCO BILL W/O</v>
          </cell>
          <cell r="S169" t="str">
            <v>PRA</v>
          </cell>
          <cell r="U169" t="str">
            <v>2014-12-31</v>
          </cell>
          <cell r="V169">
            <v>54.8</v>
          </cell>
          <cell r="W169" t="str">
            <v>UTXE000501</v>
          </cell>
          <cell r="Y169" t="str">
            <v>TDOTH</v>
          </cell>
          <cell r="AA169" t="str">
            <v>ICB3</v>
          </cell>
          <cell r="AC169" t="str">
            <v>ICB</v>
          </cell>
          <cell r="AD169" t="str">
            <v>ICB</v>
          </cell>
          <cell r="AF169" t="str">
            <v>211</v>
          </cell>
          <cell r="AG169" t="str">
            <v>0000266656</v>
          </cell>
          <cell r="AR169" t="str">
            <v>954</v>
          </cell>
          <cell r="AS169" t="str">
            <v>0000266656</v>
          </cell>
          <cell r="AT169" t="str">
            <v>LONGORIA, JOHN F</v>
          </cell>
        </row>
        <row r="170">
          <cell r="A170" t="str">
            <v>00653900</v>
          </cell>
          <cell r="B170" t="str">
            <v>9549210001</v>
          </cell>
          <cell r="C170" t="str">
            <v>ICB4TARGET0000012167</v>
          </cell>
          <cell r="D170">
            <v>2014</v>
          </cell>
          <cell r="E170">
            <v>12</v>
          </cell>
          <cell r="F170" t="str">
            <v>2014-12-31</v>
          </cell>
          <cell r="G170" t="str">
            <v>PRJ</v>
          </cell>
          <cell r="H170" t="str">
            <v>169</v>
          </cell>
          <cell r="I170" t="str">
            <v>211</v>
          </cell>
          <cell r="K170" t="str">
            <v>TDOANDA</v>
          </cell>
          <cell r="L170" t="str">
            <v>9210001</v>
          </cell>
          <cell r="M170" t="str">
            <v>1113</v>
          </cell>
          <cell r="N170" t="str">
            <v>99920</v>
          </cell>
          <cell r="O170" t="str">
            <v>11833</v>
          </cell>
          <cell r="P170" t="str">
            <v>294</v>
          </cell>
          <cell r="Q170" t="str">
            <v>954</v>
          </cell>
          <cell r="R170" t="str">
            <v>INTERCO BILL W/O</v>
          </cell>
          <cell r="S170" t="str">
            <v>PRA</v>
          </cell>
          <cell r="U170" t="str">
            <v>2014-12-31</v>
          </cell>
          <cell r="V170">
            <v>138.16999999999999</v>
          </cell>
          <cell r="W170" t="str">
            <v>UTXE000501</v>
          </cell>
          <cell r="Y170" t="str">
            <v>TDOTH</v>
          </cell>
          <cell r="AA170" t="str">
            <v>ICB3</v>
          </cell>
          <cell r="AC170" t="str">
            <v>ICB</v>
          </cell>
          <cell r="AD170" t="str">
            <v>ICB</v>
          </cell>
          <cell r="AF170" t="str">
            <v>211</v>
          </cell>
          <cell r="AG170" t="str">
            <v>0000146747</v>
          </cell>
          <cell r="AR170" t="str">
            <v>954</v>
          </cell>
          <cell r="AS170" t="str">
            <v>0000146747</v>
          </cell>
          <cell r="AT170" t="str">
            <v>JP MORGAN CHASE CORPORATE CARD ACTIVITY</v>
          </cell>
          <cell r="AU170" t="str">
            <v>DO NOT TAKE OFF HOLD- INTERFACE PURPOSES</v>
          </cell>
        </row>
        <row r="171">
          <cell r="A171" t="str">
            <v>00652655</v>
          </cell>
          <cell r="B171" t="str">
            <v>9539302000</v>
          </cell>
          <cell r="C171" t="str">
            <v>ICB4TARGET0000012818</v>
          </cell>
          <cell r="D171">
            <v>2014</v>
          </cell>
          <cell r="E171">
            <v>12</v>
          </cell>
          <cell r="F171" t="str">
            <v>2014-12-31</v>
          </cell>
          <cell r="G171" t="str">
            <v>PRJ</v>
          </cell>
          <cell r="H171" t="str">
            <v>169</v>
          </cell>
          <cell r="I171" t="str">
            <v>211</v>
          </cell>
          <cell r="K171" t="str">
            <v>000001121</v>
          </cell>
          <cell r="L171" t="str">
            <v>9302000</v>
          </cell>
          <cell r="M171" t="str">
            <v>1585</v>
          </cell>
          <cell r="N171" t="str">
            <v>99920</v>
          </cell>
          <cell r="O171" t="str">
            <v>11404</v>
          </cell>
          <cell r="P171" t="str">
            <v>292</v>
          </cell>
          <cell r="Q171" t="str">
            <v>953</v>
          </cell>
          <cell r="R171" t="str">
            <v>INTERCO BILL W/O</v>
          </cell>
          <cell r="S171" t="str">
            <v>PRA</v>
          </cell>
          <cell r="U171" t="str">
            <v>2014-12-31</v>
          </cell>
          <cell r="V171">
            <v>68.319999999999993</v>
          </cell>
          <cell r="W171" t="str">
            <v>UTXEMEM101</v>
          </cell>
          <cell r="Y171" t="str">
            <v>LEGAL</v>
          </cell>
          <cell r="AA171" t="str">
            <v>ICB3</v>
          </cell>
          <cell r="AC171" t="str">
            <v>ICB</v>
          </cell>
          <cell r="AD171" t="str">
            <v>ICB</v>
          </cell>
          <cell r="AF171" t="str">
            <v>211</v>
          </cell>
          <cell r="AG171" t="str">
            <v>0000056180</v>
          </cell>
          <cell r="AR171" t="str">
            <v>953</v>
          </cell>
          <cell r="AS171" t="str">
            <v>0000056180</v>
          </cell>
          <cell r="AT171" t="str">
            <v>SOUTHERN ECONOMIC DEVELOPMENT COUNCIL</v>
          </cell>
        </row>
        <row r="172">
          <cell r="A172" t="str">
            <v>00652659</v>
          </cell>
          <cell r="B172" t="str">
            <v>9539302000</v>
          </cell>
          <cell r="C172" t="str">
            <v>ICB4TARGET0000012819</v>
          </cell>
          <cell r="D172">
            <v>2014</v>
          </cell>
          <cell r="E172">
            <v>12</v>
          </cell>
          <cell r="F172" t="str">
            <v>2014-12-31</v>
          </cell>
          <cell r="G172" t="str">
            <v>PRJ</v>
          </cell>
          <cell r="H172" t="str">
            <v>169</v>
          </cell>
          <cell r="I172" t="str">
            <v>211</v>
          </cell>
          <cell r="K172" t="str">
            <v>000001121</v>
          </cell>
          <cell r="L172" t="str">
            <v>9302000</v>
          </cell>
          <cell r="M172" t="str">
            <v>1585</v>
          </cell>
          <cell r="N172" t="str">
            <v>99920</v>
          </cell>
          <cell r="O172" t="str">
            <v>11404</v>
          </cell>
          <cell r="P172" t="str">
            <v>292</v>
          </cell>
          <cell r="Q172" t="str">
            <v>953</v>
          </cell>
          <cell r="R172" t="str">
            <v>INTERCO BILL W/O</v>
          </cell>
          <cell r="S172" t="str">
            <v>PRA</v>
          </cell>
          <cell r="U172" t="str">
            <v>2014-12-31</v>
          </cell>
          <cell r="V172">
            <v>453.96</v>
          </cell>
          <cell r="W172" t="str">
            <v>UTXEMEM101</v>
          </cell>
          <cell r="Y172" t="str">
            <v>LEGAL</v>
          </cell>
          <cell r="AA172" t="str">
            <v>ICB3</v>
          </cell>
          <cell r="AC172" t="str">
            <v>ICB</v>
          </cell>
          <cell r="AD172" t="str">
            <v>ICB</v>
          </cell>
          <cell r="AF172" t="str">
            <v>211</v>
          </cell>
          <cell r="AG172" t="str">
            <v>0000277730</v>
          </cell>
          <cell r="AR172" t="str">
            <v>953</v>
          </cell>
          <cell r="AS172" t="str">
            <v>0000277730</v>
          </cell>
          <cell r="AT172" t="str">
            <v>INDUSTRIAL ASSET MANAGEMENT COUNCIL</v>
          </cell>
        </row>
        <row r="173">
          <cell r="A173" t="str">
            <v>00652652</v>
          </cell>
          <cell r="B173" t="str">
            <v>9539302000</v>
          </cell>
          <cell r="C173" t="str">
            <v>ICB4TARGET0000012824</v>
          </cell>
          <cell r="D173">
            <v>2014</v>
          </cell>
          <cell r="E173">
            <v>12</v>
          </cell>
          <cell r="F173" t="str">
            <v>2014-12-31</v>
          </cell>
          <cell r="G173" t="str">
            <v>PRJ</v>
          </cell>
          <cell r="H173" t="str">
            <v>169</v>
          </cell>
          <cell r="I173" t="str">
            <v>211</v>
          </cell>
          <cell r="K173" t="str">
            <v>000001121</v>
          </cell>
          <cell r="L173" t="str">
            <v>9302000</v>
          </cell>
          <cell r="M173" t="str">
            <v>1113</v>
          </cell>
          <cell r="N173" t="str">
            <v>99920</v>
          </cell>
          <cell r="O173" t="str">
            <v>11404</v>
          </cell>
          <cell r="P173" t="str">
            <v>292</v>
          </cell>
          <cell r="Q173" t="str">
            <v>953</v>
          </cell>
          <cell r="R173" t="str">
            <v>INTERCO BILL W/O</v>
          </cell>
          <cell r="S173" t="str">
            <v>PRA</v>
          </cell>
          <cell r="U173" t="str">
            <v>2014-12-31</v>
          </cell>
          <cell r="V173">
            <v>99.81</v>
          </cell>
          <cell r="W173" t="str">
            <v>UTXEMEM201</v>
          </cell>
          <cell r="Y173" t="str">
            <v>LEGAL</v>
          </cell>
          <cell r="AA173" t="str">
            <v>ICB3</v>
          </cell>
          <cell r="AC173" t="str">
            <v>ICB</v>
          </cell>
          <cell r="AD173" t="str">
            <v>ICB</v>
          </cell>
          <cell r="AF173" t="str">
            <v>211</v>
          </cell>
          <cell r="AG173" t="str">
            <v>0000048823</v>
          </cell>
          <cell r="AR173" t="str">
            <v>953</v>
          </cell>
          <cell r="AS173" t="str">
            <v>0000048823</v>
          </cell>
          <cell r="AT173" t="str">
            <v>PORTLAND CHAMBER OF COMMERCE</v>
          </cell>
        </row>
        <row r="174">
          <cell r="A174" t="str">
            <v>00652134</v>
          </cell>
          <cell r="B174" t="str">
            <v>9539302000</v>
          </cell>
          <cell r="C174" t="str">
            <v>ICB4TARGET0000012825</v>
          </cell>
          <cell r="D174">
            <v>2014</v>
          </cell>
          <cell r="E174">
            <v>12</v>
          </cell>
          <cell r="F174" t="str">
            <v>2014-12-31</v>
          </cell>
          <cell r="G174" t="str">
            <v>PRJ</v>
          </cell>
          <cell r="H174" t="str">
            <v>169</v>
          </cell>
          <cell r="I174" t="str">
            <v>211</v>
          </cell>
          <cell r="K174" t="str">
            <v>000001121</v>
          </cell>
          <cell r="L174" t="str">
            <v>9302000</v>
          </cell>
          <cell r="M174" t="str">
            <v>1113</v>
          </cell>
          <cell r="N174" t="str">
            <v>99920</v>
          </cell>
          <cell r="O174" t="str">
            <v>11404</v>
          </cell>
          <cell r="P174" t="str">
            <v>292</v>
          </cell>
          <cell r="Q174" t="str">
            <v>953</v>
          </cell>
          <cell r="R174" t="str">
            <v>INTERCO BILL W/O</v>
          </cell>
          <cell r="S174" t="str">
            <v>PRA</v>
          </cell>
          <cell r="U174" t="str">
            <v>2014-12-31</v>
          </cell>
          <cell r="V174">
            <v>156.56</v>
          </cell>
          <cell r="W174" t="str">
            <v>UTXEMEM201</v>
          </cell>
          <cell r="Y174" t="str">
            <v>LEGAL</v>
          </cell>
          <cell r="AA174" t="str">
            <v>ICB3</v>
          </cell>
          <cell r="AC174" t="str">
            <v>ICB</v>
          </cell>
          <cell r="AD174" t="str">
            <v>ICB</v>
          </cell>
          <cell r="AF174" t="str">
            <v>211</v>
          </cell>
          <cell r="AG174" t="str">
            <v>0000167024</v>
          </cell>
          <cell r="AR174" t="str">
            <v>953</v>
          </cell>
          <cell r="AS174" t="str">
            <v>0000167024</v>
          </cell>
          <cell r="AT174" t="str">
            <v>DIMMIT COUNTY CHAMBER OF COMMERCE</v>
          </cell>
        </row>
        <row r="175">
          <cell r="A175" t="str">
            <v>00646490</v>
          </cell>
          <cell r="B175" t="str">
            <v>9549210001</v>
          </cell>
          <cell r="C175" t="str">
            <v>ICB4TARGET0000012867</v>
          </cell>
          <cell r="D175">
            <v>2014</v>
          </cell>
          <cell r="E175">
            <v>11</v>
          </cell>
          <cell r="F175" t="str">
            <v>2014-11-30</v>
          </cell>
          <cell r="G175" t="str">
            <v>PRJ</v>
          </cell>
          <cell r="H175" t="str">
            <v>169</v>
          </cell>
          <cell r="I175" t="str">
            <v>211</v>
          </cell>
          <cell r="K175" t="str">
            <v>000001121</v>
          </cell>
          <cell r="L175" t="str">
            <v>9210001</v>
          </cell>
          <cell r="M175" t="str">
            <v>1585</v>
          </cell>
          <cell r="N175" t="str">
            <v>99920</v>
          </cell>
          <cell r="O175" t="str">
            <v>12091</v>
          </cell>
          <cell r="P175" t="str">
            <v>293</v>
          </cell>
          <cell r="Q175" t="str">
            <v>954</v>
          </cell>
          <cell r="R175" t="str">
            <v>INTERCO BILL W/O</v>
          </cell>
          <cell r="S175" t="str">
            <v>PRA</v>
          </cell>
          <cell r="U175" t="str">
            <v>2014-11-30</v>
          </cell>
          <cell r="V175">
            <v>77.430000000000007</v>
          </cell>
          <cell r="W175" t="str">
            <v>UTXEMEM101</v>
          </cell>
          <cell r="Y175" t="str">
            <v>LEGAL</v>
          </cell>
          <cell r="AA175" t="str">
            <v>ICB3</v>
          </cell>
          <cell r="AC175" t="str">
            <v>ICB</v>
          </cell>
          <cell r="AD175" t="str">
            <v>ICB</v>
          </cell>
          <cell r="AF175" t="str">
            <v>211</v>
          </cell>
          <cell r="AG175" t="str">
            <v>0000146747</v>
          </cell>
          <cell r="AR175" t="str">
            <v>954</v>
          </cell>
          <cell r="AS175" t="str">
            <v>0000146747</v>
          </cell>
          <cell r="AT175" t="str">
            <v>JP MORGAN CHASE CORPORATE CARD ACTIVITY</v>
          </cell>
          <cell r="AU175" t="str">
            <v>DO NOT TAKE OFF HOLD- INTERFACE PURPOSES</v>
          </cell>
        </row>
        <row r="176">
          <cell r="A176" t="str">
            <v>00647382</v>
          </cell>
          <cell r="B176" t="str">
            <v>9539302000</v>
          </cell>
          <cell r="C176" t="str">
            <v>ICB4TARGET0000013299</v>
          </cell>
          <cell r="D176">
            <v>2014</v>
          </cell>
          <cell r="E176">
            <v>11</v>
          </cell>
          <cell r="F176" t="str">
            <v>2014-11-30</v>
          </cell>
          <cell r="G176" t="str">
            <v>PRJ</v>
          </cell>
          <cell r="H176" t="str">
            <v>169</v>
          </cell>
          <cell r="I176" t="str">
            <v>211</v>
          </cell>
          <cell r="K176" t="str">
            <v>000001121</v>
          </cell>
          <cell r="L176" t="str">
            <v>9302000</v>
          </cell>
          <cell r="M176" t="str">
            <v>1585</v>
          </cell>
          <cell r="N176" t="str">
            <v>99920</v>
          </cell>
          <cell r="O176" t="str">
            <v>11404</v>
          </cell>
          <cell r="P176" t="str">
            <v>292</v>
          </cell>
          <cell r="Q176" t="str">
            <v>953</v>
          </cell>
          <cell r="R176" t="str">
            <v>INTERCO BILL W/O</v>
          </cell>
          <cell r="S176" t="str">
            <v>PRA</v>
          </cell>
          <cell r="U176" t="str">
            <v>2014-11-30</v>
          </cell>
          <cell r="V176">
            <v>25769.57</v>
          </cell>
          <cell r="W176" t="str">
            <v>UTXEMEM101</v>
          </cell>
          <cell r="Y176" t="str">
            <v>LEGAL</v>
          </cell>
          <cell r="AA176" t="str">
            <v>ICB3</v>
          </cell>
          <cell r="AC176" t="str">
            <v>ICB</v>
          </cell>
          <cell r="AD176" t="str">
            <v>ICB</v>
          </cell>
          <cell r="AF176" t="str">
            <v>211</v>
          </cell>
          <cell r="AG176" t="str">
            <v>0000096469</v>
          </cell>
          <cell r="AR176" t="str">
            <v>953</v>
          </cell>
          <cell r="AS176" t="str">
            <v>0000096469</v>
          </cell>
          <cell r="AT176" t="str">
            <v>ASSOCIATION OF ELECTRIC</v>
          </cell>
          <cell r="AU176" t="str">
            <v>COMPANIES OF TEXAS INC</v>
          </cell>
        </row>
        <row r="177">
          <cell r="A177" t="str">
            <v>00648200</v>
          </cell>
          <cell r="B177" t="str">
            <v>9539302000</v>
          </cell>
          <cell r="C177" t="str">
            <v>ICB4TARGET0000013300</v>
          </cell>
          <cell r="D177">
            <v>2014</v>
          </cell>
          <cell r="E177">
            <v>11</v>
          </cell>
          <cell r="F177" t="str">
            <v>2014-11-30</v>
          </cell>
          <cell r="G177" t="str">
            <v>PRJ</v>
          </cell>
          <cell r="H177" t="str">
            <v>169</v>
          </cell>
          <cell r="I177" t="str">
            <v>211</v>
          </cell>
          <cell r="K177" t="str">
            <v>000001121</v>
          </cell>
          <cell r="L177" t="str">
            <v>9302000</v>
          </cell>
          <cell r="M177" t="str">
            <v>1585</v>
          </cell>
          <cell r="N177" t="str">
            <v>99920</v>
          </cell>
          <cell r="O177" t="str">
            <v>11404</v>
          </cell>
          <cell r="P177" t="str">
            <v>292</v>
          </cell>
          <cell r="Q177" t="str">
            <v>953</v>
          </cell>
          <cell r="R177" t="str">
            <v>INTERCO BILL W/O</v>
          </cell>
          <cell r="S177" t="str">
            <v>PRA</v>
          </cell>
          <cell r="U177" t="str">
            <v>2014-11-30</v>
          </cell>
          <cell r="V177">
            <v>3036.53</v>
          </cell>
          <cell r="W177" t="str">
            <v>UTXEMEM101</v>
          </cell>
          <cell r="Y177" t="str">
            <v>LEGAL</v>
          </cell>
          <cell r="AA177" t="str">
            <v>ICB3</v>
          </cell>
          <cell r="AC177" t="str">
            <v>ICB</v>
          </cell>
          <cell r="AD177" t="str">
            <v>ICB</v>
          </cell>
          <cell r="AF177" t="str">
            <v>211</v>
          </cell>
          <cell r="AG177" t="str">
            <v>0000101368</v>
          </cell>
          <cell r="AR177" t="str">
            <v>953</v>
          </cell>
          <cell r="AS177" t="str">
            <v>0000101368</v>
          </cell>
          <cell r="AT177" t="str">
            <v>TEXAS ECONOMIC DEVELOPMENT CORP</v>
          </cell>
        </row>
        <row r="178">
          <cell r="A178" t="str">
            <v>00647383</v>
          </cell>
          <cell r="B178" t="str">
            <v>9539302000</v>
          </cell>
          <cell r="C178" t="str">
            <v>ICB4TARGET0000013301</v>
          </cell>
          <cell r="D178">
            <v>2014</v>
          </cell>
          <cell r="E178">
            <v>11</v>
          </cell>
          <cell r="F178" t="str">
            <v>2014-11-30</v>
          </cell>
          <cell r="G178" t="str">
            <v>PRJ</v>
          </cell>
          <cell r="H178" t="str">
            <v>169</v>
          </cell>
          <cell r="I178" t="str">
            <v>211</v>
          </cell>
          <cell r="K178" t="str">
            <v>000001121</v>
          </cell>
          <cell r="L178" t="str">
            <v>9302000</v>
          </cell>
          <cell r="M178" t="str">
            <v>1585</v>
          </cell>
          <cell r="N178" t="str">
            <v>99920</v>
          </cell>
          <cell r="O178" t="str">
            <v>11404</v>
          </cell>
          <cell r="P178" t="str">
            <v>292</v>
          </cell>
          <cell r="Q178" t="str">
            <v>953</v>
          </cell>
          <cell r="R178" t="str">
            <v>INTERCO BILL W/O</v>
          </cell>
          <cell r="S178" t="str">
            <v>PRA</v>
          </cell>
          <cell r="U178" t="str">
            <v>2014-11-30</v>
          </cell>
          <cell r="V178">
            <v>6073.06</v>
          </cell>
          <cell r="W178" t="str">
            <v>UTXEMEM101</v>
          </cell>
          <cell r="Y178" t="str">
            <v>LEGAL</v>
          </cell>
          <cell r="AA178" t="str">
            <v>ICB3</v>
          </cell>
          <cell r="AC178" t="str">
            <v>ICB</v>
          </cell>
          <cell r="AD178" t="str">
            <v>ICB</v>
          </cell>
          <cell r="AF178" t="str">
            <v>211</v>
          </cell>
          <cell r="AG178" t="str">
            <v>0000101434</v>
          </cell>
          <cell r="AR178" t="str">
            <v>953</v>
          </cell>
          <cell r="AS178" t="str">
            <v>0000101434</v>
          </cell>
          <cell r="AT178" t="str">
            <v>TEXAS TAXPAYERS &amp; RESEARCH ASSOCIATION</v>
          </cell>
        </row>
        <row r="179">
          <cell r="A179" t="str">
            <v>00645862</v>
          </cell>
          <cell r="B179" t="str">
            <v>9539302000</v>
          </cell>
          <cell r="C179" t="str">
            <v>ICB4TARGET0000013308</v>
          </cell>
          <cell r="D179">
            <v>2014</v>
          </cell>
          <cell r="E179">
            <v>11</v>
          </cell>
          <cell r="F179" t="str">
            <v>2014-11-30</v>
          </cell>
          <cell r="G179" t="str">
            <v>PRJ</v>
          </cell>
          <cell r="H179" t="str">
            <v>169</v>
          </cell>
          <cell r="I179" t="str">
            <v>211</v>
          </cell>
          <cell r="K179" t="str">
            <v>000001121</v>
          </cell>
          <cell r="L179" t="str">
            <v>9302000</v>
          </cell>
          <cell r="M179" t="str">
            <v>1113</v>
          </cell>
          <cell r="N179" t="str">
            <v>99920</v>
          </cell>
          <cell r="O179" t="str">
            <v>11404</v>
          </cell>
          <cell r="P179" t="str">
            <v>292</v>
          </cell>
          <cell r="Q179" t="str">
            <v>953</v>
          </cell>
          <cell r="R179" t="str">
            <v>INTERCO BILL W/O</v>
          </cell>
          <cell r="S179" t="str">
            <v>PRA</v>
          </cell>
          <cell r="U179" t="str">
            <v>2014-11-30</v>
          </cell>
          <cell r="V179">
            <v>195.69</v>
          </cell>
          <cell r="W179" t="str">
            <v>UTXEMEM201</v>
          </cell>
          <cell r="Y179" t="str">
            <v>LEGAL</v>
          </cell>
          <cell r="AA179" t="str">
            <v>ICB3</v>
          </cell>
          <cell r="AC179" t="str">
            <v>ICB</v>
          </cell>
          <cell r="AD179" t="str">
            <v>ICB</v>
          </cell>
          <cell r="AF179" t="str">
            <v>211</v>
          </cell>
          <cell r="AG179" t="str">
            <v>0000017421</v>
          </cell>
          <cell r="AR179" t="str">
            <v>953</v>
          </cell>
          <cell r="AS179" t="str">
            <v>0000017421</v>
          </cell>
          <cell r="AT179" t="str">
            <v>CHAMBER OF COMMERCE</v>
          </cell>
        </row>
        <row r="180">
          <cell r="A180" t="str">
            <v>00646090</v>
          </cell>
          <cell r="B180" t="str">
            <v>9539302000</v>
          </cell>
          <cell r="C180" t="str">
            <v>ICB4TARGET0000013309</v>
          </cell>
          <cell r="D180">
            <v>2014</v>
          </cell>
          <cell r="E180">
            <v>11</v>
          </cell>
          <cell r="F180" t="str">
            <v>2014-11-30</v>
          </cell>
          <cell r="G180" t="str">
            <v>PRJ</v>
          </cell>
          <cell r="H180" t="str">
            <v>169</v>
          </cell>
          <cell r="I180" t="str">
            <v>211</v>
          </cell>
          <cell r="K180" t="str">
            <v>000001121</v>
          </cell>
          <cell r="L180" t="str">
            <v>9302000</v>
          </cell>
          <cell r="M180" t="str">
            <v>1113</v>
          </cell>
          <cell r="N180" t="str">
            <v>99920</v>
          </cell>
          <cell r="O180" t="str">
            <v>11404</v>
          </cell>
          <cell r="P180" t="str">
            <v>292</v>
          </cell>
          <cell r="Q180" t="str">
            <v>953</v>
          </cell>
          <cell r="R180" t="str">
            <v>INTERCO BILL W/O</v>
          </cell>
          <cell r="S180" t="str">
            <v>PRA</v>
          </cell>
          <cell r="U180" t="str">
            <v>2014-11-30</v>
          </cell>
          <cell r="V180">
            <v>136.99</v>
          </cell>
          <cell r="W180" t="str">
            <v>UTXEMEM201</v>
          </cell>
          <cell r="Y180" t="str">
            <v>LEGAL</v>
          </cell>
          <cell r="AA180" t="str">
            <v>ICB3</v>
          </cell>
          <cell r="AC180" t="str">
            <v>ICB</v>
          </cell>
          <cell r="AD180" t="str">
            <v>ICB</v>
          </cell>
          <cell r="AF180" t="str">
            <v>211</v>
          </cell>
          <cell r="AG180" t="str">
            <v>0000017421</v>
          </cell>
          <cell r="AR180" t="str">
            <v>953</v>
          </cell>
          <cell r="AS180" t="str">
            <v>0000017421</v>
          </cell>
          <cell r="AT180" t="str">
            <v>CHAMBER OF COMMERCE</v>
          </cell>
        </row>
        <row r="181">
          <cell r="A181" t="str">
            <v>00645860</v>
          </cell>
          <cell r="B181" t="str">
            <v>9539302000</v>
          </cell>
          <cell r="C181" t="str">
            <v>ICB4TARGET0000013310</v>
          </cell>
          <cell r="D181">
            <v>2014</v>
          </cell>
          <cell r="E181">
            <v>11</v>
          </cell>
          <cell r="F181" t="str">
            <v>2014-11-30</v>
          </cell>
          <cell r="G181" t="str">
            <v>PRJ</v>
          </cell>
          <cell r="H181" t="str">
            <v>169</v>
          </cell>
          <cell r="I181" t="str">
            <v>211</v>
          </cell>
          <cell r="K181" t="str">
            <v>000001121</v>
          </cell>
          <cell r="L181" t="str">
            <v>9302000</v>
          </cell>
          <cell r="M181" t="str">
            <v>1113</v>
          </cell>
          <cell r="N181" t="str">
            <v>99920</v>
          </cell>
          <cell r="O181" t="str">
            <v>11404</v>
          </cell>
          <cell r="P181" t="str">
            <v>292</v>
          </cell>
          <cell r="Q181" t="str">
            <v>953</v>
          </cell>
          <cell r="R181" t="str">
            <v>INTERCO BILL W/O</v>
          </cell>
          <cell r="S181" t="str">
            <v>PRA</v>
          </cell>
          <cell r="U181" t="str">
            <v>2014-11-30</v>
          </cell>
          <cell r="V181">
            <v>587.1</v>
          </cell>
          <cell r="W181" t="str">
            <v>UTXEMEM201</v>
          </cell>
          <cell r="Y181" t="str">
            <v>LEGAL</v>
          </cell>
          <cell r="AA181" t="str">
            <v>ICB3</v>
          </cell>
          <cell r="AC181" t="str">
            <v>ICB</v>
          </cell>
          <cell r="AD181" t="str">
            <v>ICB</v>
          </cell>
          <cell r="AF181" t="str">
            <v>211</v>
          </cell>
          <cell r="AG181" t="str">
            <v>0000114836</v>
          </cell>
          <cell r="AR181" t="str">
            <v>953</v>
          </cell>
          <cell r="AS181" t="str">
            <v>0000114836</v>
          </cell>
          <cell r="AT181" t="str">
            <v>VICTORIA ECONOMIC DEVELOPMENT CORP</v>
          </cell>
        </row>
        <row r="182">
          <cell r="A182" t="str">
            <v>00645861</v>
          </cell>
          <cell r="B182" t="str">
            <v>9539302000</v>
          </cell>
          <cell r="C182" t="str">
            <v>ICB4TARGET0000013311</v>
          </cell>
          <cell r="D182">
            <v>2014</v>
          </cell>
          <cell r="E182">
            <v>11</v>
          </cell>
          <cell r="F182" t="str">
            <v>2014-11-30</v>
          </cell>
          <cell r="G182" t="str">
            <v>PRJ</v>
          </cell>
          <cell r="H182" t="str">
            <v>169</v>
          </cell>
          <cell r="I182" t="str">
            <v>211</v>
          </cell>
          <cell r="K182" t="str">
            <v>000001121</v>
          </cell>
          <cell r="L182" t="str">
            <v>9302000</v>
          </cell>
          <cell r="M182" t="str">
            <v>1113</v>
          </cell>
          <cell r="N182" t="str">
            <v>99920</v>
          </cell>
          <cell r="O182" t="str">
            <v>11404</v>
          </cell>
          <cell r="P182" t="str">
            <v>292</v>
          </cell>
          <cell r="Q182" t="str">
            <v>953</v>
          </cell>
          <cell r="R182" t="str">
            <v>INTERCO BILL W/O</v>
          </cell>
          <cell r="S182" t="str">
            <v>PRA</v>
          </cell>
          <cell r="U182" t="str">
            <v>2014-11-30</v>
          </cell>
          <cell r="V182">
            <v>1095.93</v>
          </cell>
          <cell r="W182" t="str">
            <v>UTXEMEM201</v>
          </cell>
          <cell r="Y182" t="str">
            <v>LEGAL</v>
          </cell>
          <cell r="AA182" t="str">
            <v>ICB3</v>
          </cell>
          <cell r="AC182" t="str">
            <v>ICB</v>
          </cell>
          <cell r="AD182" t="str">
            <v>ICB</v>
          </cell>
          <cell r="AF182" t="str">
            <v>211</v>
          </cell>
          <cell r="AG182" t="str">
            <v>0000135545</v>
          </cell>
          <cell r="AR182" t="str">
            <v>953</v>
          </cell>
          <cell r="AS182" t="str">
            <v>0000135545</v>
          </cell>
          <cell r="AT182" t="str">
            <v>HARLINGEN AREA CHAMBER OF COMMERCE</v>
          </cell>
        </row>
        <row r="183">
          <cell r="A183" t="str">
            <v>00647120</v>
          </cell>
          <cell r="B183" t="str">
            <v>9539302000</v>
          </cell>
          <cell r="C183" t="str">
            <v>ICB4TARGET0000013312</v>
          </cell>
          <cell r="D183">
            <v>2014</v>
          </cell>
          <cell r="E183">
            <v>11</v>
          </cell>
          <cell r="F183" t="str">
            <v>2014-11-30</v>
          </cell>
          <cell r="G183" t="str">
            <v>PRJ</v>
          </cell>
          <cell r="H183" t="str">
            <v>169</v>
          </cell>
          <cell r="I183" t="str">
            <v>211</v>
          </cell>
          <cell r="K183" t="str">
            <v>000001121</v>
          </cell>
          <cell r="L183" t="str">
            <v>9302000</v>
          </cell>
          <cell r="M183" t="str">
            <v>1113</v>
          </cell>
          <cell r="N183" t="str">
            <v>99920</v>
          </cell>
          <cell r="O183" t="str">
            <v>11404</v>
          </cell>
          <cell r="P183" t="str">
            <v>292</v>
          </cell>
          <cell r="Q183" t="str">
            <v>953</v>
          </cell>
          <cell r="R183" t="str">
            <v>INTERCO BILL W/O</v>
          </cell>
          <cell r="S183" t="str">
            <v>PRA</v>
          </cell>
          <cell r="U183" t="str">
            <v>2014-11-30</v>
          </cell>
          <cell r="V183">
            <v>5573.56</v>
          </cell>
          <cell r="W183" t="str">
            <v>UTXEMEM201</v>
          </cell>
          <cell r="Y183" t="str">
            <v>LEGAL</v>
          </cell>
          <cell r="AA183" t="str">
            <v>ICB3</v>
          </cell>
          <cell r="AC183" t="str">
            <v>ICB</v>
          </cell>
          <cell r="AD183" t="str">
            <v>ICB</v>
          </cell>
          <cell r="AF183" t="str">
            <v>211</v>
          </cell>
          <cell r="AG183" t="str">
            <v>0000139593</v>
          </cell>
          <cell r="AR183" t="str">
            <v>953</v>
          </cell>
          <cell r="AS183" t="str">
            <v>0000139593</v>
          </cell>
          <cell r="AT183" t="str">
            <v>PORT INDUSTRIES OF CORPUS CHRISTI</v>
          </cell>
        </row>
        <row r="184">
          <cell r="A184" t="str">
            <v>00647377</v>
          </cell>
          <cell r="B184" t="str">
            <v>9539302000</v>
          </cell>
          <cell r="C184" t="str">
            <v>ICB4TARGET0000013313</v>
          </cell>
          <cell r="D184">
            <v>2014</v>
          </cell>
          <cell r="E184">
            <v>11</v>
          </cell>
          <cell r="F184" t="str">
            <v>2014-11-30</v>
          </cell>
          <cell r="G184" t="str">
            <v>PRJ</v>
          </cell>
          <cell r="H184" t="str">
            <v>169</v>
          </cell>
          <cell r="I184" t="str">
            <v>211</v>
          </cell>
          <cell r="K184" t="str">
            <v>000001121</v>
          </cell>
          <cell r="L184" t="str">
            <v>9302000</v>
          </cell>
          <cell r="M184" t="str">
            <v>1113</v>
          </cell>
          <cell r="N184" t="str">
            <v>99920</v>
          </cell>
          <cell r="O184" t="str">
            <v>11404</v>
          </cell>
          <cell r="P184" t="str">
            <v>292</v>
          </cell>
          <cell r="Q184" t="str">
            <v>953</v>
          </cell>
          <cell r="R184" t="str">
            <v>INTERCO BILL W/O</v>
          </cell>
          <cell r="S184" t="str">
            <v>PRA</v>
          </cell>
          <cell r="U184" t="str">
            <v>2014-11-30</v>
          </cell>
          <cell r="V184">
            <v>136.99</v>
          </cell>
          <cell r="W184" t="str">
            <v>UTXEMEM201</v>
          </cell>
          <cell r="Y184" t="str">
            <v>LEGAL</v>
          </cell>
          <cell r="AA184" t="str">
            <v>ICB3</v>
          </cell>
          <cell r="AC184" t="str">
            <v>ICB</v>
          </cell>
          <cell r="AD184" t="str">
            <v>ICB</v>
          </cell>
          <cell r="AF184" t="str">
            <v>211</v>
          </cell>
          <cell r="AG184" t="str">
            <v>0000213071</v>
          </cell>
          <cell r="AR184" t="str">
            <v>953</v>
          </cell>
          <cell r="AS184" t="str">
            <v>0000213071</v>
          </cell>
          <cell r="AT184" t="str">
            <v>ALTON CHAMBER OF COMMERCE</v>
          </cell>
        </row>
        <row r="185">
          <cell r="A185" t="str">
            <v>00647376</v>
          </cell>
          <cell r="B185" t="str">
            <v>9539302000</v>
          </cell>
          <cell r="C185" t="str">
            <v>ICB4TARGET0000013314</v>
          </cell>
          <cell r="D185">
            <v>2014</v>
          </cell>
          <cell r="E185">
            <v>11</v>
          </cell>
          <cell r="F185" t="str">
            <v>2014-11-30</v>
          </cell>
          <cell r="G185" t="str">
            <v>PRJ</v>
          </cell>
          <cell r="H185" t="str">
            <v>169</v>
          </cell>
          <cell r="I185" t="str">
            <v>211</v>
          </cell>
          <cell r="K185" t="str">
            <v>000001121</v>
          </cell>
          <cell r="L185" t="str">
            <v>9302000</v>
          </cell>
          <cell r="M185" t="str">
            <v>1113</v>
          </cell>
          <cell r="N185" t="str">
            <v>99920</v>
          </cell>
          <cell r="O185" t="str">
            <v>11404</v>
          </cell>
          <cell r="P185" t="str">
            <v>292</v>
          </cell>
          <cell r="Q185" t="str">
            <v>953</v>
          </cell>
          <cell r="R185" t="str">
            <v>INTERCO BILL W/O</v>
          </cell>
          <cell r="S185" t="str">
            <v>PRA</v>
          </cell>
          <cell r="U185" t="str">
            <v>2014-11-30</v>
          </cell>
          <cell r="V185">
            <v>978.5</v>
          </cell>
          <cell r="W185" t="str">
            <v>UTXEMEM201</v>
          </cell>
          <cell r="Y185" t="str">
            <v>LEGAL</v>
          </cell>
          <cell r="AA185" t="str">
            <v>ICB3</v>
          </cell>
          <cell r="AC185" t="str">
            <v>ICB</v>
          </cell>
          <cell r="AD185" t="str">
            <v>ICB</v>
          </cell>
          <cell r="AF185" t="str">
            <v>211</v>
          </cell>
          <cell r="AG185" t="str">
            <v>0000230666</v>
          </cell>
          <cell r="AR185" t="str">
            <v>953</v>
          </cell>
          <cell r="AS185" t="str">
            <v>0000230666</v>
          </cell>
          <cell r="AT185" t="str">
            <v>STARR COUNTY INDUSTRIAL FOUNDATION</v>
          </cell>
        </row>
        <row r="186">
          <cell r="A186" t="str">
            <v>00641594</v>
          </cell>
          <cell r="B186" t="str">
            <v>9569210001</v>
          </cell>
          <cell r="C186" t="str">
            <v>ICB4TARGET0000014576</v>
          </cell>
          <cell r="D186">
            <v>2014</v>
          </cell>
          <cell r="E186">
            <v>10</v>
          </cell>
          <cell r="F186" t="str">
            <v>2014-10-31</v>
          </cell>
          <cell r="G186" t="str">
            <v>PRJ</v>
          </cell>
          <cell r="H186" t="str">
            <v>169</v>
          </cell>
          <cell r="I186" t="str">
            <v>211</v>
          </cell>
          <cell r="K186" t="str">
            <v>TDOANDA</v>
          </cell>
          <cell r="L186" t="str">
            <v>9210001</v>
          </cell>
          <cell r="M186" t="str">
            <v>1113</v>
          </cell>
          <cell r="N186" t="str">
            <v>99920</v>
          </cell>
          <cell r="O186" t="str">
            <v>11404</v>
          </cell>
          <cell r="P186" t="str">
            <v>294</v>
          </cell>
          <cell r="Q186" t="str">
            <v>956</v>
          </cell>
          <cell r="R186" t="str">
            <v>INTERCO BILL W/O</v>
          </cell>
          <cell r="S186" t="str">
            <v>PRA</v>
          </cell>
          <cell r="U186" t="str">
            <v>2014-10-31</v>
          </cell>
          <cell r="V186">
            <v>64.78</v>
          </cell>
          <cell r="W186" t="str">
            <v>UTXE000501</v>
          </cell>
          <cell r="Y186" t="str">
            <v>TDOTH</v>
          </cell>
          <cell r="AA186" t="str">
            <v>ICB3</v>
          </cell>
          <cell r="AC186" t="str">
            <v>ICB</v>
          </cell>
          <cell r="AD186" t="str">
            <v>ICB</v>
          </cell>
          <cell r="AF186" t="str">
            <v>211</v>
          </cell>
          <cell r="AG186" t="str">
            <v>0000146747</v>
          </cell>
          <cell r="AR186" t="str">
            <v>956</v>
          </cell>
          <cell r="AS186" t="str">
            <v>0000146747</v>
          </cell>
          <cell r="AT186" t="str">
            <v>JP MORGAN CHASE CORPORATE CARD ACTIVITY</v>
          </cell>
          <cell r="AU186" t="str">
            <v>DO NOT TAKE OFF HOLD- INTERFACE PURPOSES</v>
          </cell>
        </row>
        <row r="187">
          <cell r="A187" t="str">
            <v>00643211</v>
          </cell>
          <cell r="B187" t="str">
            <v>9539302000</v>
          </cell>
          <cell r="C187" t="str">
            <v>ICB4TARGET0000015114</v>
          </cell>
          <cell r="D187">
            <v>2014</v>
          </cell>
          <cell r="E187">
            <v>10</v>
          </cell>
          <cell r="F187" t="str">
            <v>2014-10-31</v>
          </cell>
          <cell r="G187" t="str">
            <v>PRJ</v>
          </cell>
          <cell r="H187" t="str">
            <v>169</v>
          </cell>
          <cell r="I187" t="str">
            <v>211</v>
          </cell>
          <cell r="K187" t="str">
            <v>000001121</v>
          </cell>
          <cell r="L187" t="str">
            <v>9302000</v>
          </cell>
          <cell r="M187" t="str">
            <v>1113</v>
          </cell>
          <cell r="N187" t="str">
            <v>99920</v>
          </cell>
          <cell r="O187" t="str">
            <v>11404</v>
          </cell>
          <cell r="P187" t="str">
            <v>292</v>
          </cell>
          <cell r="Q187" t="str">
            <v>953</v>
          </cell>
          <cell r="R187" t="str">
            <v>INTERCO BILL W/O</v>
          </cell>
          <cell r="S187" t="str">
            <v>PRA</v>
          </cell>
          <cell r="U187" t="str">
            <v>2014-10-31</v>
          </cell>
          <cell r="V187">
            <v>136.99</v>
          </cell>
          <cell r="W187" t="str">
            <v>UTXEMEM201</v>
          </cell>
          <cell r="Y187" t="str">
            <v>LEGAL</v>
          </cell>
          <cell r="AA187" t="str">
            <v>ICB3</v>
          </cell>
          <cell r="AC187" t="str">
            <v>ICB</v>
          </cell>
          <cell r="AD187" t="str">
            <v>ICB</v>
          </cell>
          <cell r="AF187" t="str">
            <v>211</v>
          </cell>
          <cell r="AG187" t="str">
            <v>0000017421</v>
          </cell>
          <cell r="AR187" t="str">
            <v>953</v>
          </cell>
          <cell r="AS187" t="str">
            <v>0000017421</v>
          </cell>
          <cell r="AT187" t="str">
            <v>CHAMBER OF COMMERCE</v>
          </cell>
        </row>
        <row r="188">
          <cell r="A188" t="str">
            <v>00644251</v>
          </cell>
          <cell r="B188" t="str">
            <v>9539302000</v>
          </cell>
          <cell r="C188" t="str">
            <v>ICB4TARGET0000015115</v>
          </cell>
          <cell r="D188">
            <v>2014</v>
          </cell>
          <cell r="E188">
            <v>10</v>
          </cell>
          <cell r="F188" t="str">
            <v>2014-10-31</v>
          </cell>
          <cell r="G188" t="str">
            <v>PRJ</v>
          </cell>
          <cell r="H188" t="str">
            <v>169</v>
          </cell>
          <cell r="I188" t="str">
            <v>211</v>
          </cell>
          <cell r="K188" t="str">
            <v>000001121</v>
          </cell>
          <cell r="L188" t="str">
            <v>9302000</v>
          </cell>
          <cell r="M188" t="str">
            <v>1113</v>
          </cell>
          <cell r="N188" t="str">
            <v>99920</v>
          </cell>
          <cell r="O188" t="str">
            <v>11404</v>
          </cell>
          <cell r="P188" t="str">
            <v>292</v>
          </cell>
          <cell r="Q188" t="str">
            <v>953</v>
          </cell>
          <cell r="R188" t="str">
            <v>INTERCO BILL W/O</v>
          </cell>
          <cell r="S188" t="str">
            <v>PRA</v>
          </cell>
          <cell r="U188" t="str">
            <v>2014-10-31</v>
          </cell>
          <cell r="V188">
            <v>78.28</v>
          </cell>
          <cell r="W188" t="str">
            <v>UTXEMEM201</v>
          </cell>
          <cell r="Y188" t="str">
            <v>LEGAL</v>
          </cell>
          <cell r="AA188" t="str">
            <v>ICB3</v>
          </cell>
          <cell r="AC188" t="str">
            <v>ICB</v>
          </cell>
          <cell r="AD188" t="str">
            <v>ICB</v>
          </cell>
          <cell r="AF188" t="str">
            <v>211</v>
          </cell>
          <cell r="AG188" t="str">
            <v>0000017421</v>
          </cell>
          <cell r="AR188" t="str">
            <v>953</v>
          </cell>
          <cell r="AS188" t="str">
            <v>0000017421</v>
          </cell>
          <cell r="AT188" t="str">
            <v>CHAMBER OF COMMERCE</v>
          </cell>
        </row>
        <row r="189">
          <cell r="A189" t="str">
            <v>00659538</v>
          </cell>
          <cell r="B189" t="str">
            <v>9549210001</v>
          </cell>
          <cell r="C189" t="str">
            <v>ICB4TARGET0000017994</v>
          </cell>
          <cell r="D189">
            <v>2015</v>
          </cell>
          <cell r="E189">
            <v>1</v>
          </cell>
          <cell r="F189" t="str">
            <v>2015-01-31</v>
          </cell>
          <cell r="G189" t="str">
            <v>PRJ</v>
          </cell>
          <cell r="H189" t="str">
            <v>169</v>
          </cell>
          <cell r="I189" t="str">
            <v>211</v>
          </cell>
          <cell r="K189" t="str">
            <v>TDOANDA</v>
          </cell>
          <cell r="L189" t="str">
            <v>9210001</v>
          </cell>
          <cell r="M189" t="str">
            <v>1585</v>
          </cell>
          <cell r="N189" t="str">
            <v>99920</v>
          </cell>
          <cell r="O189" t="str">
            <v>10381</v>
          </cell>
          <cell r="P189" t="str">
            <v>289</v>
          </cell>
          <cell r="Q189" t="str">
            <v>954</v>
          </cell>
          <cell r="R189" t="str">
            <v>INTERCO BILL W/O</v>
          </cell>
          <cell r="S189" t="str">
            <v>PRA</v>
          </cell>
          <cell r="U189" t="str">
            <v>2015-01-31</v>
          </cell>
          <cell r="V189">
            <v>404.4</v>
          </cell>
          <cell r="W189" t="str">
            <v>UTXE000101</v>
          </cell>
          <cell r="Y189" t="str">
            <v>TDOTH</v>
          </cell>
          <cell r="AA189" t="str">
            <v>ICB3</v>
          </cell>
          <cell r="AC189" t="str">
            <v>ICB</v>
          </cell>
          <cell r="AD189" t="str">
            <v>ICB</v>
          </cell>
          <cell r="AF189" t="str">
            <v>211</v>
          </cell>
          <cell r="AG189" t="str">
            <v>0000146747</v>
          </cell>
          <cell r="AR189" t="str">
            <v>954</v>
          </cell>
          <cell r="AS189" t="str">
            <v>0000146747</v>
          </cell>
          <cell r="AT189" t="str">
            <v>JP MORGAN CHASE CORPORATE CARD ACTIVITY</v>
          </cell>
          <cell r="AU189" t="str">
            <v>DO NOT TAKE OFF HOLD- INTERFACE PURPOSES</v>
          </cell>
        </row>
        <row r="190">
          <cell r="A190" t="str">
            <v>00658087</v>
          </cell>
          <cell r="B190" t="str">
            <v>9549210001</v>
          </cell>
          <cell r="C190" t="str">
            <v>ICB4TARGET0000018352</v>
          </cell>
          <cell r="D190">
            <v>2015</v>
          </cell>
          <cell r="E190">
            <v>1</v>
          </cell>
          <cell r="F190" t="str">
            <v>2015-01-31</v>
          </cell>
          <cell r="G190" t="str">
            <v>PRJ</v>
          </cell>
          <cell r="H190" t="str">
            <v>169</v>
          </cell>
          <cell r="I190" t="str">
            <v>211</v>
          </cell>
          <cell r="K190" t="str">
            <v>TDOANDA</v>
          </cell>
          <cell r="L190" t="str">
            <v>9210001</v>
          </cell>
          <cell r="M190" t="str">
            <v>1113</v>
          </cell>
          <cell r="N190" t="str">
            <v>99920</v>
          </cell>
          <cell r="O190" t="str">
            <v>13123</v>
          </cell>
          <cell r="P190" t="str">
            <v>263</v>
          </cell>
          <cell r="Q190" t="str">
            <v>954</v>
          </cell>
          <cell r="R190" t="str">
            <v>INTERCO BILL W/O</v>
          </cell>
          <cell r="S190" t="str">
            <v>PRA</v>
          </cell>
          <cell r="U190" t="str">
            <v>2015-01-31</v>
          </cell>
          <cell r="V190">
            <v>14.22</v>
          </cell>
          <cell r="W190" t="str">
            <v>UTXE000501</v>
          </cell>
          <cell r="Y190" t="str">
            <v>TDOTH</v>
          </cell>
          <cell r="AA190" t="str">
            <v>ICB3</v>
          </cell>
          <cell r="AC190" t="str">
            <v>ICB</v>
          </cell>
          <cell r="AD190" t="str">
            <v>ICB</v>
          </cell>
          <cell r="AF190" t="str">
            <v>211</v>
          </cell>
          <cell r="AG190" t="str">
            <v>0000266656</v>
          </cell>
          <cell r="AR190" t="str">
            <v>954</v>
          </cell>
          <cell r="AS190" t="str">
            <v>0000266656</v>
          </cell>
          <cell r="AT190" t="str">
            <v>LONGORIA, JOHN F</v>
          </cell>
        </row>
        <row r="191">
          <cell r="A191" t="str">
            <v>00646090</v>
          </cell>
          <cell r="B191" t="str">
            <v>9539302000</v>
          </cell>
          <cell r="C191" t="str">
            <v>ICB4TARGET0000018717</v>
          </cell>
          <cell r="D191">
            <v>2015</v>
          </cell>
          <cell r="E191">
            <v>1</v>
          </cell>
          <cell r="F191" t="str">
            <v>2015-01-31</v>
          </cell>
          <cell r="G191" t="str">
            <v>PRJ</v>
          </cell>
          <cell r="H191" t="str">
            <v>169</v>
          </cell>
          <cell r="I191" t="str">
            <v>211</v>
          </cell>
          <cell r="K191" t="str">
            <v>000001121</v>
          </cell>
          <cell r="L191" t="str">
            <v>9302000</v>
          </cell>
          <cell r="M191" t="str">
            <v>1113</v>
          </cell>
          <cell r="N191" t="str">
            <v>99920</v>
          </cell>
          <cell r="O191" t="str">
            <v>11404</v>
          </cell>
          <cell r="P191" t="str">
            <v>292</v>
          </cell>
          <cell r="Q191" t="str">
            <v>953</v>
          </cell>
          <cell r="R191" t="str">
            <v>INTERCO BILL W/O</v>
          </cell>
          <cell r="S191" t="str">
            <v>PRA</v>
          </cell>
          <cell r="U191" t="str">
            <v>2015-01-31</v>
          </cell>
          <cell r="V191">
            <v>-142.13999999999999</v>
          </cell>
          <cell r="W191" t="str">
            <v>UTXEMEM201</v>
          </cell>
          <cell r="Y191" t="str">
            <v>LEGAL</v>
          </cell>
          <cell r="AA191" t="str">
            <v>ICB3</v>
          </cell>
          <cell r="AC191" t="str">
            <v>ICB</v>
          </cell>
          <cell r="AD191" t="str">
            <v>ICB</v>
          </cell>
          <cell r="AF191" t="str">
            <v>211</v>
          </cell>
          <cell r="AG191" t="str">
            <v>0000017421</v>
          </cell>
          <cell r="AR191" t="str">
            <v>953</v>
          </cell>
          <cell r="AS191" t="str">
            <v>0000017421</v>
          </cell>
          <cell r="AT191" t="str">
            <v>CHAMBER OF COMMERCE</v>
          </cell>
        </row>
        <row r="192">
          <cell r="A192" t="str">
            <v>00659388</v>
          </cell>
          <cell r="B192" t="str">
            <v>9539302000</v>
          </cell>
          <cell r="C192" t="str">
            <v>ICB4TARGET0000018718</v>
          </cell>
          <cell r="D192">
            <v>2015</v>
          </cell>
          <cell r="E192">
            <v>1</v>
          </cell>
          <cell r="F192" t="str">
            <v>2015-01-31</v>
          </cell>
          <cell r="G192" t="str">
            <v>PRJ</v>
          </cell>
          <cell r="H192" t="str">
            <v>169</v>
          </cell>
          <cell r="I192" t="str">
            <v>211</v>
          </cell>
          <cell r="K192" t="str">
            <v>000001121</v>
          </cell>
          <cell r="L192" t="str">
            <v>9302000</v>
          </cell>
          <cell r="M192" t="str">
            <v>1113</v>
          </cell>
          <cell r="N192" t="str">
            <v>99920</v>
          </cell>
          <cell r="O192" t="str">
            <v>11404</v>
          </cell>
          <cell r="P192" t="str">
            <v>292</v>
          </cell>
          <cell r="Q192" t="str">
            <v>953</v>
          </cell>
          <cell r="R192" t="str">
            <v>INTERCO BILL W/O</v>
          </cell>
          <cell r="S192" t="str">
            <v>PRA</v>
          </cell>
          <cell r="U192" t="str">
            <v>2015-01-31</v>
          </cell>
          <cell r="V192">
            <v>40.61</v>
          </cell>
          <cell r="W192" t="str">
            <v>UTXEMEM201</v>
          </cell>
          <cell r="Y192" t="str">
            <v>LEGAL</v>
          </cell>
          <cell r="AA192" t="str">
            <v>ICB3</v>
          </cell>
          <cell r="AC192" t="str">
            <v>ICB</v>
          </cell>
          <cell r="AD192" t="str">
            <v>ICB</v>
          </cell>
          <cell r="AF192" t="str">
            <v>211</v>
          </cell>
          <cell r="AG192" t="str">
            <v>0000059570</v>
          </cell>
          <cell r="AR192" t="str">
            <v>953</v>
          </cell>
          <cell r="AS192" t="str">
            <v>0000059570</v>
          </cell>
          <cell r="AT192" t="str">
            <v>THREE RIVERS</v>
          </cell>
        </row>
        <row r="193">
          <cell r="A193" t="str">
            <v>00659387</v>
          </cell>
          <cell r="B193" t="str">
            <v>9539302000</v>
          </cell>
          <cell r="C193" t="str">
            <v>ICB4TARGET0000018719</v>
          </cell>
          <cell r="D193">
            <v>2015</v>
          </cell>
          <cell r="E193">
            <v>1</v>
          </cell>
          <cell r="F193" t="str">
            <v>2015-01-31</v>
          </cell>
          <cell r="G193" t="str">
            <v>PRJ</v>
          </cell>
          <cell r="H193" t="str">
            <v>169</v>
          </cell>
          <cell r="I193" t="str">
            <v>211</v>
          </cell>
          <cell r="K193" t="str">
            <v>000001121</v>
          </cell>
          <cell r="L193" t="str">
            <v>9302000</v>
          </cell>
          <cell r="M193" t="str">
            <v>1113</v>
          </cell>
          <cell r="N193" t="str">
            <v>99920</v>
          </cell>
          <cell r="O193" t="str">
            <v>11404</v>
          </cell>
          <cell r="P193" t="str">
            <v>292</v>
          </cell>
          <cell r="Q193" t="str">
            <v>953</v>
          </cell>
          <cell r="R193" t="str">
            <v>INTERCO BILL W/O</v>
          </cell>
          <cell r="S193" t="str">
            <v>PRA</v>
          </cell>
          <cell r="U193" t="str">
            <v>2015-01-31</v>
          </cell>
          <cell r="V193">
            <v>146.21</v>
          </cell>
          <cell r="W193" t="str">
            <v>UTXEMEM201</v>
          </cell>
          <cell r="Y193" t="str">
            <v>LEGAL</v>
          </cell>
          <cell r="AA193" t="str">
            <v>ICB3</v>
          </cell>
          <cell r="AC193" t="str">
            <v>ICB</v>
          </cell>
          <cell r="AD193" t="str">
            <v>ICB</v>
          </cell>
          <cell r="AF193" t="str">
            <v>211</v>
          </cell>
          <cell r="AG193" t="str">
            <v>0000096234</v>
          </cell>
          <cell r="AR193" t="str">
            <v>953</v>
          </cell>
          <cell r="AS193" t="str">
            <v>0000096234</v>
          </cell>
          <cell r="AT193" t="str">
            <v>ALICE CHAMBER OF COMMERCE</v>
          </cell>
        </row>
        <row r="194">
          <cell r="A194" t="str">
            <v>00659385</v>
          </cell>
          <cell r="B194" t="str">
            <v>9539302000</v>
          </cell>
          <cell r="C194" t="str">
            <v>ICB4TARGET0000018720</v>
          </cell>
          <cell r="D194">
            <v>2015</v>
          </cell>
          <cell r="E194">
            <v>1</v>
          </cell>
          <cell r="F194" t="str">
            <v>2015-01-31</v>
          </cell>
          <cell r="G194" t="str">
            <v>PRJ</v>
          </cell>
          <cell r="H194" t="str">
            <v>169</v>
          </cell>
          <cell r="I194" t="str">
            <v>211</v>
          </cell>
          <cell r="K194" t="str">
            <v>000001121</v>
          </cell>
          <cell r="L194" t="str">
            <v>9302000</v>
          </cell>
          <cell r="M194" t="str">
            <v>1113</v>
          </cell>
          <cell r="N194" t="str">
            <v>99920</v>
          </cell>
          <cell r="O194" t="str">
            <v>11404</v>
          </cell>
          <cell r="P194" t="str">
            <v>292</v>
          </cell>
          <cell r="Q194" t="str">
            <v>953</v>
          </cell>
          <cell r="R194" t="str">
            <v>INTERCO BILL W/O</v>
          </cell>
          <cell r="S194" t="str">
            <v>PRA</v>
          </cell>
          <cell r="U194" t="str">
            <v>2015-01-31</v>
          </cell>
          <cell r="V194">
            <v>169.36</v>
          </cell>
          <cell r="W194" t="str">
            <v>UTXEMEM201</v>
          </cell>
          <cell r="Y194" t="str">
            <v>LEGAL</v>
          </cell>
          <cell r="AA194" t="str">
            <v>ICB3</v>
          </cell>
          <cell r="AC194" t="str">
            <v>ICB</v>
          </cell>
          <cell r="AD194" t="str">
            <v>ICB</v>
          </cell>
          <cell r="AF194" t="str">
            <v>211</v>
          </cell>
          <cell r="AG194" t="str">
            <v>0000099079</v>
          </cell>
          <cell r="AR194" t="str">
            <v>953</v>
          </cell>
          <cell r="AS194" t="str">
            <v>0000099079</v>
          </cell>
          <cell r="AT194" t="str">
            <v>KINGSVILLE CHAMBER OF COMMERCE</v>
          </cell>
        </row>
        <row r="195">
          <cell r="A195" t="str">
            <v>00659391</v>
          </cell>
          <cell r="B195" t="str">
            <v>9539302000</v>
          </cell>
          <cell r="C195" t="str">
            <v>ICB4TARGET0000018721</v>
          </cell>
          <cell r="D195">
            <v>2015</v>
          </cell>
          <cell r="E195">
            <v>1</v>
          </cell>
          <cell r="F195" t="str">
            <v>2015-01-31</v>
          </cell>
          <cell r="G195" t="str">
            <v>PRJ</v>
          </cell>
          <cell r="H195" t="str">
            <v>169</v>
          </cell>
          <cell r="I195" t="str">
            <v>211</v>
          </cell>
          <cell r="K195" t="str">
            <v>000001121</v>
          </cell>
          <cell r="L195" t="str">
            <v>9302000</v>
          </cell>
          <cell r="M195" t="str">
            <v>1113</v>
          </cell>
          <cell r="N195" t="str">
            <v>99920</v>
          </cell>
          <cell r="O195" t="str">
            <v>11404</v>
          </cell>
          <cell r="P195" t="str">
            <v>292</v>
          </cell>
          <cell r="Q195" t="str">
            <v>953</v>
          </cell>
          <cell r="R195" t="str">
            <v>INTERCO BILL W/O</v>
          </cell>
          <cell r="S195" t="str">
            <v>PRA</v>
          </cell>
          <cell r="U195" t="str">
            <v>2015-01-31</v>
          </cell>
          <cell r="V195">
            <v>60.92</v>
          </cell>
          <cell r="W195" t="str">
            <v>UTXEMEM201</v>
          </cell>
          <cell r="Y195" t="str">
            <v>LEGAL</v>
          </cell>
          <cell r="AA195" t="str">
            <v>ICB3</v>
          </cell>
          <cell r="AC195" t="str">
            <v>ICB</v>
          </cell>
          <cell r="AD195" t="str">
            <v>ICB</v>
          </cell>
          <cell r="AF195" t="str">
            <v>211</v>
          </cell>
          <cell r="AG195" t="str">
            <v>0000120049</v>
          </cell>
          <cell r="AR195" t="str">
            <v>953</v>
          </cell>
          <cell r="AS195" t="str">
            <v>0000120049</v>
          </cell>
          <cell r="AT195" t="str">
            <v>SINTON</v>
          </cell>
        </row>
        <row r="196">
          <cell r="A196" t="str">
            <v>00658411</v>
          </cell>
          <cell r="B196" t="str">
            <v>9539302000</v>
          </cell>
          <cell r="C196" t="str">
            <v>ICB4TARGET0000018722</v>
          </cell>
          <cell r="D196">
            <v>2015</v>
          </cell>
          <cell r="E196">
            <v>1</v>
          </cell>
          <cell r="F196" t="str">
            <v>2015-01-31</v>
          </cell>
          <cell r="G196" t="str">
            <v>PRJ</v>
          </cell>
          <cell r="H196" t="str">
            <v>169</v>
          </cell>
          <cell r="I196" t="str">
            <v>211</v>
          </cell>
          <cell r="K196" t="str">
            <v>000001121</v>
          </cell>
          <cell r="L196" t="str">
            <v>9302000</v>
          </cell>
          <cell r="M196" t="str">
            <v>1113</v>
          </cell>
          <cell r="N196" t="str">
            <v>99920</v>
          </cell>
          <cell r="O196" t="str">
            <v>11404</v>
          </cell>
          <cell r="P196" t="str">
            <v>292</v>
          </cell>
          <cell r="Q196" t="str">
            <v>953</v>
          </cell>
          <cell r="R196" t="str">
            <v>INTERCO BILL W/O</v>
          </cell>
          <cell r="S196" t="str">
            <v>PRA</v>
          </cell>
          <cell r="U196" t="str">
            <v>2015-01-31</v>
          </cell>
          <cell r="V196">
            <v>1015.32</v>
          </cell>
          <cell r="W196" t="str">
            <v>UTXEMEM201</v>
          </cell>
          <cell r="Y196" t="str">
            <v>LEGAL</v>
          </cell>
          <cell r="AA196" t="str">
            <v>ICB3</v>
          </cell>
          <cell r="AC196" t="str">
            <v>ICB</v>
          </cell>
          <cell r="AD196" t="str">
            <v>ICB</v>
          </cell>
          <cell r="AF196" t="str">
            <v>211</v>
          </cell>
          <cell r="AG196" t="str">
            <v>0000121258</v>
          </cell>
          <cell r="AR196" t="str">
            <v>953</v>
          </cell>
          <cell r="AS196" t="str">
            <v>0000121258</v>
          </cell>
          <cell r="AT196" t="str">
            <v>CORPUS CHRISTI HISPANIC CHAMBER</v>
          </cell>
          <cell r="AU196" t="str">
            <v>OF COMMERCE</v>
          </cell>
        </row>
        <row r="197">
          <cell r="A197" t="str">
            <v>00659235</v>
          </cell>
          <cell r="B197" t="str">
            <v>9539302000</v>
          </cell>
          <cell r="C197" t="str">
            <v>ICB4TARGET0000018723</v>
          </cell>
          <cell r="D197">
            <v>2015</v>
          </cell>
          <cell r="E197">
            <v>1</v>
          </cell>
          <cell r="F197" t="str">
            <v>2015-01-31</v>
          </cell>
          <cell r="G197" t="str">
            <v>PRJ</v>
          </cell>
          <cell r="H197" t="str">
            <v>169</v>
          </cell>
          <cell r="I197" t="str">
            <v>211</v>
          </cell>
          <cell r="K197" t="str">
            <v>000001121</v>
          </cell>
          <cell r="L197" t="str">
            <v>9302000</v>
          </cell>
          <cell r="M197" t="str">
            <v>1113</v>
          </cell>
          <cell r="N197" t="str">
            <v>99920</v>
          </cell>
          <cell r="O197" t="str">
            <v>11404</v>
          </cell>
          <cell r="P197" t="str">
            <v>292</v>
          </cell>
          <cell r="Q197" t="str">
            <v>953</v>
          </cell>
          <cell r="R197" t="str">
            <v>INTERCO BILL W/O</v>
          </cell>
          <cell r="S197" t="str">
            <v>PRA</v>
          </cell>
          <cell r="U197" t="str">
            <v>2015-01-31</v>
          </cell>
          <cell r="V197">
            <v>145.19</v>
          </cell>
          <cell r="W197" t="str">
            <v>UTXEMEM201</v>
          </cell>
          <cell r="Y197" t="str">
            <v>LEGAL</v>
          </cell>
          <cell r="AA197" t="str">
            <v>ICB3</v>
          </cell>
          <cell r="AC197" t="str">
            <v>ICB</v>
          </cell>
          <cell r="AD197" t="str">
            <v>ICB</v>
          </cell>
          <cell r="AF197" t="str">
            <v>211</v>
          </cell>
          <cell r="AG197" t="str">
            <v>0000125815</v>
          </cell>
          <cell r="AR197" t="str">
            <v>953</v>
          </cell>
          <cell r="AS197" t="str">
            <v>0000125815</v>
          </cell>
          <cell r="AT197" t="str">
            <v>DEL RIO CHAMBER OF COMMERCE</v>
          </cell>
        </row>
        <row r="198">
          <cell r="A198" t="str">
            <v>00659389</v>
          </cell>
          <cell r="B198" t="str">
            <v>9539302000</v>
          </cell>
          <cell r="C198" t="str">
            <v>ICB4TARGET0000018724</v>
          </cell>
          <cell r="D198">
            <v>2015</v>
          </cell>
          <cell r="E198">
            <v>1</v>
          </cell>
          <cell r="F198" t="str">
            <v>2015-01-31</v>
          </cell>
          <cell r="G198" t="str">
            <v>PRJ</v>
          </cell>
          <cell r="H198" t="str">
            <v>169</v>
          </cell>
          <cell r="I198" t="str">
            <v>211</v>
          </cell>
          <cell r="K198" t="str">
            <v>000001121</v>
          </cell>
          <cell r="L198" t="str">
            <v>9302000</v>
          </cell>
          <cell r="M198" t="str">
            <v>1113</v>
          </cell>
          <cell r="N198" t="str">
            <v>99920</v>
          </cell>
          <cell r="O198" t="str">
            <v>11404</v>
          </cell>
          <cell r="P198" t="str">
            <v>292</v>
          </cell>
          <cell r="Q198" t="str">
            <v>953</v>
          </cell>
          <cell r="R198" t="str">
            <v>INTERCO BILL W/O</v>
          </cell>
          <cell r="S198" t="str">
            <v>PRA</v>
          </cell>
          <cell r="U198" t="str">
            <v>2015-01-31</v>
          </cell>
          <cell r="V198">
            <v>101.53</v>
          </cell>
          <cell r="W198" t="str">
            <v>UTXEMEM201</v>
          </cell>
          <cell r="Y198" t="str">
            <v>LEGAL</v>
          </cell>
          <cell r="AA198" t="str">
            <v>ICB3</v>
          </cell>
          <cell r="AC198" t="str">
            <v>ICB</v>
          </cell>
          <cell r="AD198" t="str">
            <v>ICB</v>
          </cell>
          <cell r="AF198" t="str">
            <v>211</v>
          </cell>
          <cell r="AG198" t="str">
            <v>0000130709</v>
          </cell>
          <cell r="AR198" t="str">
            <v>953</v>
          </cell>
          <cell r="AS198" t="str">
            <v>0000130709</v>
          </cell>
          <cell r="AT198" t="str">
            <v>ARANSAS PASS CHAMBER OF COMMERCE</v>
          </cell>
        </row>
        <row r="199">
          <cell r="A199" t="str">
            <v>00659390</v>
          </cell>
          <cell r="B199" t="str">
            <v>9539302000</v>
          </cell>
          <cell r="C199" t="str">
            <v>ICB4TARGET0000018725</v>
          </cell>
          <cell r="D199">
            <v>2015</v>
          </cell>
          <cell r="E199">
            <v>1</v>
          </cell>
          <cell r="F199" t="str">
            <v>2015-01-31</v>
          </cell>
          <cell r="G199" t="str">
            <v>PRJ</v>
          </cell>
          <cell r="H199" t="str">
            <v>169</v>
          </cell>
          <cell r="I199" t="str">
            <v>211</v>
          </cell>
          <cell r="K199" t="str">
            <v>000001121</v>
          </cell>
          <cell r="L199" t="str">
            <v>9302000</v>
          </cell>
          <cell r="M199" t="str">
            <v>1113</v>
          </cell>
          <cell r="N199" t="str">
            <v>99920</v>
          </cell>
          <cell r="O199" t="str">
            <v>11404</v>
          </cell>
          <cell r="P199" t="str">
            <v>292</v>
          </cell>
          <cell r="Q199" t="str">
            <v>953</v>
          </cell>
          <cell r="R199" t="str">
            <v>INTERCO BILL W/O</v>
          </cell>
          <cell r="S199" t="str">
            <v>PRA</v>
          </cell>
          <cell r="U199" t="str">
            <v>2015-01-31</v>
          </cell>
          <cell r="V199">
            <v>69.040000000000006</v>
          </cell>
          <cell r="W199" t="str">
            <v>UTXEMEM201</v>
          </cell>
          <cell r="Y199" t="str">
            <v>LEGAL</v>
          </cell>
          <cell r="AA199" t="str">
            <v>ICB3</v>
          </cell>
          <cell r="AC199" t="str">
            <v>ICB</v>
          </cell>
          <cell r="AD199" t="str">
            <v>ICB</v>
          </cell>
          <cell r="AF199" t="str">
            <v>211</v>
          </cell>
          <cell r="AG199" t="str">
            <v>0000136093</v>
          </cell>
          <cell r="AR199" t="str">
            <v>953</v>
          </cell>
          <cell r="AS199" t="str">
            <v>0000136093</v>
          </cell>
          <cell r="AT199" t="str">
            <v>INGLESIDE CHAMBER OF COMMERCE</v>
          </cell>
        </row>
        <row r="200">
          <cell r="A200" t="str">
            <v>00659386</v>
          </cell>
          <cell r="B200" t="str">
            <v>9539302000</v>
          </cell>
          <cell r="C200" t="str">
            <v>ICB4TARGET0000018726</v>
          </cell>
          <cell r="D200">
            <v>2015</v>
          </cell>
          <cell r="E200">
            <v>1</v>
          </cell>
          <cell r="F200" t="str">
            <v>2015-01-31</v>
          </cell>
          <cell r="G200" t="str">
            <v>PRJ</v>
          </cell>
          <cell r="H200" t="str">
            <v>169</v>
          </cell>
          <cell r="I200" t="str">
            <v>211</v>
          </cell>
          <cell r="K200" t="str">
            <v>000001121</v>
          </cell>
          <cell r="L200" t="str">
            <v>9302000</v>
          </cell>
          <cell r="M200" t="str">
            <v>1113</v>
          </cell>
          <cell r="N200" t="str">
            <v>99920</v>
          </cell>
          <cell r="O200" t="str">
            <v>11404</v>
          </cell>
          <cell r="P200" t="str">
            <v>292</v>
          </cell>
          <cell r="Q200" t="str">
            <v>953</v>
          </cell>
          <cell r="R200" t="str">
            <v>INTERCO BILL W/O</v>
          </cell>
          <cell r="S200" t="str">
            <v>PRA</v>
          </cell>
          <cell r="U200" t="str">
            <v>2015-01-31</v>
          </cell>
          <cell r="V200">
            <v>95.44</v>
          </cell>
          <cell r="W200" t="str">
            <v>UTXEMEM201</v>
          </cell>
          <cell r="Y200" t="str">
            <v>LEGAL</v>
          </cell>
          <cell r="AA200" t="str">
            <v>ICB3</v>
          </cell>
          <cell r="AC200" t="str">
            <v>ICB</v>
          </cell>
          <cell r="AD200" t="str">
            <v>ICB</v>
          </cell>
          <cell r="AF200" t="str">
            <v>211</v>
          </cell>
          <cell r="AG200" t="str">
            <v>0000140418</v>
          </cell>
          <cell r="AR200" t="str">
            <v>953</v>
          </cell>
          <cell r="AS200" t="str">
            <v>0000140418</v>
          </cell>
          <cell r="AT200" t="str">
            <v>ROCKPORT-FULTON AREA CHAMBER</v>
          </cell>
        </row>
        <row r="201">
          <cell r="A201" t="str">
            <v>00660146</v>
          </cell>
          <cell r="B201" t="str">
            <v>9569210001</v>
          </cell>
          <cell r="C201" t="str">
            <v>ICB4TARGET0000020313</v>
          </cell>
          <cell r="D201">
            <v>2015</v>
          </cell>
          <cell r="E201">
            <v>2</v>
          </cell>
          <cell r="F201" t="str">
            <v>2015-02-28</v>
          </cell>
          <cell r="G201" t="str">
            <v>PRJ</v>
          </cell>
          <cell r="H201" t="str">
            <v>169</v>
          </cell>
          <cell r="I201" t="str">
            <v>211</v>
          </cell>
          <cell r="K201" t="str">
            <v>TDOANDA</v>
          </cell>
          <cell r="L201" t="str">
            <v>9210001</v>
          </cell>
          <cell r="M201" t="str">
            <v>1585</v>
          </cell>
          <cell r="N201" t="str">
            <v>99920</v>
          </cell>
          <cell r="O201" t="str">
            <v>13042</v>
          </cell>
          <cell r="P201" t="str">
            <v>289</v>
          </cell>
          <cell r="Q201" t="str">
            <v>956</v>
          </cell>
          <cell r="R201" t="str">
            <v>INTERCO BILL W/O</v>
          </cell>
          <cell r="S201" t="str">
            <v>PRA</v>
          </cell>
          <cell r="U201" t="str">
            <v>2015-02-28</v>
          </cell>
          <cell r="V201">
            <v>82.61</v>
          </cell>
          <cell r="W201" t="str">
            <v>UTXE000301</v>
          </cell>
          <cell r="Y201" t="str">
            <v>TDOTH</v>
          </cell>
          <cell r="AA201" t="str">
            <v>ICB3</v>
          </cell>
          <cell r="AC201" t="str">
            <v>ICB</v>
          </cell>
          <cell r="AD201" t="str">
            <v>ICB</v>
          </cell>
          <cell r="AF201" t="str">
            <v>211</v>
          </cell>
          <cell r="AG201" t="str">
            <v>0000146747</v>
          </cell>
          <cell r="AR201" t="str">
            <v>956</v>
          </cell>
          <cell r="AS201" t="str">
            <v>0000146747</v>
          </cell>
          <cell r="AT201" t="str">
            <v>JP MORGAN CHASE CORPORATE CARD ACTIVITY</v>
          </cell>
          <cell r="AU201" t="str">
            <v>DO NOT TAKE OFF HOLD- INTERFACE PURPOSES</v>
          </cell>
        </row>
        <row r="202">
          <cell r="A202" t="str">
            <v>00664468</v>
          </cell>
          <cell r="B202" t="str">
            <v>9539302000</v>
          </cell>
          <cell r="C202" t="str">
            <v>ICB4TARGET0000021119</v>
          </cell>
          <cell r="D202">
            <v>2015</v>
          </cell>
          <cell r="E202">
            <v>2</v>
          </cell>
          <cell r="F202" t="str">
            <v>2015-02-28</v>
          </cell>
          <cell r="G202" t="str">
            <v>PRJ</v>
          </cell>
          <cell r="H202" t="str">
            <v>169</v>
          </cell>
          <cell r="I202" t="str">
            <v>211</v>
          </cell>
          <cell r="K202" t="str">
            <v>000001121</v>
          </cell>
          <cell r="L202" t="str">
            <v>9302000</v>
          </cell>
          <cell r="M202" t="str">
            <v>1113</v>
          </cell>
          <cell r="N202" t="str">
            <v>99920</v>
          </cell>
          <cell r="O202" t="str">
            <v>11404</v>
          </cell>
          <cell r="P202" t="str">
            <v>292</v>
          </cell>
          <cell r="Q202" t="str">
            <v>953</v>
          </cell>
          <cell r="R202" t="str">
            <v>INTERCO BILL W/O</v>
          </cell>
          <cell r="S202" t="str">
            <v>PRA</v>
          </cell>
          <cell r="U202" t="str">
            <v>2015-02-28</v>
          </cell>
          <cell r="V202">
            <v>304.60000000000002</v>
          </cell>
          <cell r="W202" t="str">
            <v>UTXEMEM201</v>
          </cell>
          <cell r="Y202" t="str">
            <v>LEGAL</v>
          </cell>
          <cell r="AA202" t="str">
            <v>ICB3</v>
          </cell>
          <cell r="AC202" t="str">
            <v>ICB</v>
          </cell>
          <cell r="AD202" t="str">
            <v>ICB</v>
          </cell>
          <cell r="AF202" t="str">
            <v>211</v>
          </cell>
          <cell r="AG202" t="str">
            <v>0000096605</v>
          </cell>
          <cell r="AR202" t="str">
            <v>953</v>
          </cell>
          <cell r="AS202" t="str">
            <v>0000096605</v>
          </cell>
          <cell r="AT202" t="str">
            <v>BAY CITY CHAMBER OF COMMERCE</v>
          </cell>
        </row>
        <row r="203">
          <cell r="A203" t="str">
            <v>00664457</v>
          </cell>
          <cell r="B203" t="str">
            <v>9539302000</v>
          </cell>
          <cell r="C203" t="str">
            <v>ICB4TARGET0000021120</v>
          </cell>
          <cell r="D203">
            <v>2015</v>
          </cell>
          <cell r="E203">
            <v>2</v>
          </cell>
          <cell r="F203" t="str">
            <v>2015-02-28</v>
          </cell>
          <cell r="G203" t="str">
            <v>PRJ</v>
          </cell>
          <cell r="H203" t="str">
            <v>169</v>
          </cell>
          <cell r="I203" t="str">
            <v>211</v>
          </cell>
          <cell r="K203" t="str">
            <v>000001121</v>
          </cell>
          <cell r="L203" t="str">
            <v>9302000</v>
          </cell>
          <cell r="M203" t="str">
            <v>1113</v>
          </cell>
          <cell r="N203" t="str">
            <v>99920</v>
          </cell>
          <cell r="O203" t="str">
            <v>11404</v>
          </cell>
          <cell r="P203" t="str">
            <v>292</v>
          </cell>
          <cell r="Q203" t="str">
            <v>953</v>
          </cell>
          <cell r="R203" t="str">
            <v>INTERCO BILL W/O</v>
          </cell>
          <cell r="S203" t="str">
            <v>PRA</v>
          </cell>
          <cell r="U203" t="str">
            <v>2015-02-28</v>
          </cell>
          <cell r="V203">
            <v>2948.5</v>
          </cell>
          <cell r="W203" t="str">
            <v>UTXEMEM201</v>
          </cell>
          <cell r="Y203" t="str">
            <v>LEGAL</v>
          </cell>
          <cell r="AA203" t="str">
            <v>ICB3</v>
          </cell>
          <cell r="AC203" t="str">
            <v>ICB</v>
          </cell>
          <cell r="AD203" t="str">
            <v>ICB</v>
          </cell>
          <cell r="AF203" t="str">
            <v>211</v>
          </cell>
          <cell r="AG203" t="str">
            <v>0000110910</v>
          </cell>
          <cell r="AR203" t="str">
            <v>953</v>
          </cell>
          <cell r="AS203" t="str">
            <v>0000110910</v>
          </cell>
          <cell r="AT203" t="str">
            <v>GREATER KINGSVILLE ECONOMIC</v>
          </cell>
          <cell r="AU203" t="str">
            <v>DEVELOPMENT COUNCIL</v>
          </cell>
        </row>
        <row r="204">
          <cell r="A204" t="str">
            <v>00664469</v>
          </cell>
          <cell r="B204" t="str">
            <v>9539302000</v>
          </cell>
          <cell r="C204" t="str">
            <v>ICB4TARGET0000021121</v>
          </cell>
          <cell r="D204">
            <v>2015</v>
          </cell>
          <cell r="E204">
            <v>2</v>
          </cell>
          <cell r="F204" t="str">
            <v>2015-02-28</v>
          </cell>
          <cell r="G204" t="str">
            <v>PRJ</v>
          </cell>
          <cell r="H204" t="str">
            <v>169</v>
          </cell>
          <cell r="I204" t="str">
            <v>211</v>
          </cell>
          <cell r="K204" t="str">
            <v>000001121</v>
          </cell>
          <cell r="L204" t="str">
            <v>9302000</v>
          </cell>
          <cell r="M204" t="str">
            <v>1113</v>
          </cell>
          <cell r="N204" t="str">
            <v>99920</v>
          </cell>
          <cell r="O204" t="str">
            <v>11404</v>
          </cell>
          <cell r="P204" t="str">
            <v>292</v>
          </cell>
          <cell r="Q204" t="str">
            <v>953</v>
          </cell>
          <cell r="R204" t="str">
            <v>INTERCO BILL W/O</v>
          </cell>
          <cell r="S204" t="str">
            <v>PRA</v>
          </cell>
          <cell r="U204" t="str">
            <v>2015-02-28</v>
          </cell>
          <cell r="V204">
            <v>2639.84</v>
          </cell>
          <cell r="W204" t="str">
            <v>UTXEMEM201</v>
          </cell>
          <cell r="Y204" t="str">
            <v>LEGAL</v>
          </cell>
          <cell r="AA204" t="str">
            <v>ICB3</v>
          </cell>
          <cell r="AC204" t="str">
            <v>ICB</v>
          </cell>
          <cell r="AD204" t="str">
            <v>ICB</v>
          </cell>
          <cell r="AF204" t="str">
            <v>211</v>
          </cell>
          <cell r="AG204" t="str">
            <v>0000114836</v>
          </cell>
          <cell r="AR204" t="str">
            <v>953</v>
          </cell>
          <cell r="AS204" t="str">
            <v>0000114836</v>
          </cell>
          <cell r="AT204" t="str">
            <v>VICTORIA ECONOMIC DEVELOPMENT CORP</v>
          </cell>
        </row>
        <row r="205">
          <cell r="A205" t="str">
            <v>00664458</v>
          </cell>
          <cell r="B205" t="str">
            <v>9539302000</v>
          </cell>
          <cell r="C205" t="str">
            <v>ICB4TARGET0000021122</v>
          </cell>
          <cell r="D205">
            <v>2015</v>
          </cell>
          <cell r="E205">
            <v>2</v>
          </cell>
          <cell r="F205" t="str">
            <v>2015-02-28</v>
          </cell>
          <cell r="G205" t="str">
            <v>PRJ</v>
          </cell>
          <cell r="H205" t="str">
            <v>169</v>
          </cell>
          <cell r="I205" t="str">
            <v>211</v>
          </cell>
          <cell r="K205" t="str">
            <v>000001121</v>
          </cell>
          <cell r="L205" t="str">
            <v>9302000</v>
          </cell>
          <cell r="M205" t="str">
            <v>1113</v>
          </cell>
          <cell r="N205" t="str">
            <v>99920</v>
          </cell>
          <cell r="O205" t="str">
            <v>11404</v>
          </cell>
          <cell r="P205" t="str">
            <v>292</v>
          </cell>
          <cell r="Q205" t="str">
            <v>953</v>
          </cell>
          <cell r="R205" t="str">
            <v>INTERCO BILL W/O</v>
          </cell>
          <cell r="S205" t="str">
            <v>PRA</v>
          </cell>
          <cell r="U205" t="str">
            <v>2015-02-28</v>
          </cell>
          <cell r="V205">
            <v>195.45</v>
          </cell>
          <cell r="W205" t="str">
            <v>UTXEMEM201</v>
          </cell>
          <cell r="Y205" t="str">
            <v>LEGAL</v>
          </cell>
          <cell r="AA205" t="str">
            <v>ICB3</v>
          </cell>
          <cell r="AC205" t="str">
            <v>ICB</v>
          </cell>
          <cell r="AD205" t="str">
            <v>ICB</v>
          </cell>
          <cell r="AF205" t="str">
            <v>211</v>
          </cell>
          <cell r="AG205" t="str">
            <v>0000126823</v>
          </cell>
          <cell r="AR205" t="str">
            <v>953</v>
          </cell>
          <cell r="AS205" t="str">
            <v>0000126823</v>
          </cell>
          <cell r="AT205" t="str">
            <v>VICTORIA CHAMBER OF COMMERCE</v>
          </cell>
        </row>
        <row r="206">
          <cell r="A206" t="str">
            <v>00663816</v>
          </cell>
          <cell r="B206" t="str">
            <v>9539302000</v>
          </cell>
          <cell r="C206" t="str">
            <v>ICB4TARGET0000021123</v>
          </cell>
          <cell r="D206">
            <v>2015</v>
          </cell>
          <cell r="E206">
            <v>2</v>
          </cell>
          <cell r="F206" t="str">
            <v>2015-02-28</v>
          </cell>
          <cell r="G206" t="str">
            <v>PRJ</v>
          </cell>
          <cell r="H206" t="str">
            <v>169</v>
          </cell>
          <cell r="I206" t="str">
            <v>211</v>
          </cell>
          <cell r="K206" t="str">
            <v>000001121</v>
          </cell>
          <cell r="L206" t="str">
            <v>9302000</v>
          </cell>
          <cell r="M206" t="str">
            <v>1113</v>
          </cell>
          <cell r="N206" t="str">
            <v>99920</v>
          </cell>
          <cell r="O206" t="str">
            <v>11404</v>
          </cell>
          <cell r="P206" t="str">
            <v>292</v>
          </cell>
          <cell r="Q206" t="str">
            <v>953</v>
          </cell>
          <cell r="R206" t="str">
            <v>INTERCO BILL W/O</v>
          </cell>
          <cell r="S206" t="str">
            <v>PRA</v>
          </cell>
          <cell r="U206" t="str">
            <v>2015-02-28</v>
          </cell>
          <cell r="V206">
            <v>191.69</v>
          </cell>
          <cell r="W206" t="str">
            <v>UTXEMEM201</v>
          </cell>
          <cell r="Y206" t="str">
            <v>LEGAL</v>
          </cell>
          <cell r="AA206" t="str">
            <v>ICB3</v>
          </cell>
          <cell r="AC206" t="str">
            <v>ICB</v>
          </cell>
          <cell r="AD206" t="str">
            <v>ICB</v>
          </cell>
          <cell r="AF206" t="str">
            <v>211</v>
          </cell>
          <cell r="AG206" t="str">
            <v>0000131754</v>
          </cell>
          <cell r="AR206" t="str">
            <v>953</v>
          </cell>
          <cell r="AS206" t="str">
            <v>0000131754</v>
          </cell>
          <cell r="AT206" t="str">
            <v>BUILDERS ASSOCIATION</v>
          </cell>
        </row>
        <row r="207">
          <cell r="A207" t="str">
            <v>00664467</v>
          </cell>
          <cell r="B207" t="str">
            <v>9539302000</v>
          </cell>
          <cell r="C207" t="str">
            <v>ICB4TARGET0000021124</v>
          </cell>
          <cell r="D207">
            <v>2015</v>
          </cell>
          <cell r="E207">
            <v>2</v>
          </cell>
          <cell r="F207" t="str">
            <v>2015-02-28</v>
          </cell>
          <cell r="G207" t="str">
            <v>PRJ</v>
          </cell>
          <cell r="H207" t="str">
            <v>169</v>
          </cell>
          <cell r="I207" t="str">
            <v>211</v>
          </cell>
          <cell r="K207" t="str">
            <v>000001121</v>
          </cell>
          <cell r="L207" t="str">
            <v>9302000</v>
          </cell>
          <cell r="M207" t="str">
            <v>1113</v>
          </cell>
          <cell r="N207" t="str">
            <v>99920</v>
          </cell>
          <cell r="O207" t="str">
            <v>11404</v>
          </cell>
          <cell r="P207" t="str">
            <v>292</v>
          </cell>
          <cell r="Q207" t="str">
            <v>953</v>
          </cell>
          <cell r="R207" t="str">
            <v>INTERCO BILL W/O</v>
          </cell>
          <cell r="S207" t="str">
            <v>PRA</v>
          </cell>
          <cell r="U207" t="str">
            <v>2015-02-28</v>
          </cell>
          <cell r="V207">
            <v>121.84</v>
          </cell>
          <cell r="W207" t="str">
            <v>UTXEMEM201</v>
          </cell>
          <cell r="Y207" t="str">
            <v>LEGAL</v>
          </cell>
          <cell r="AA207" t="str">
            <v>ICB3</v>
          </cell>
          <cell r="AC207" t="str">
            <v>ICB</v>
          </cell>
          <cell r="AD207" t="str">
            <v>ICB</v>
          </cell>
          <cell r="AF207" t="str">
            <v>211</v>
          </cell>
          <cell r="AG207" t="str">
            <v>0000136845</v>
          </cell>
          <cell r="AR207" t="str">
            <v>953</v>
          </cell>
          <cell r="AS207" t="str">
            <v>0000136845</v>
          </cell>
          <cell r="AT207" t="str">
            <v>KENEDY CHAMBER OF COMMERCE</v>
          </cell>
        </row>
        <row r="208">
          <cell r="A208" t="str">
            <v>00662221</v>
          </cell>
          <cell r="B208" t="str">
            <v>9539302000</v>
          </cell>
          <cell r="C208" t="str">
            <v>ICB4TARGET0000021125</v>
          </cell>
          <cell r="D208">
            <v>2015</v>
          </cell>
          <cell r="E208">
            <v>2</v>
          </cell>
          <cell r="F208" t="str">
            <v>2015-02-28</v>
          </cell>
          <cell r="G208" t="str">
            <v>PRJ</v>
          </cell>
          <cell r="H208" t="str">
            <v>169</v>
          </cell>
          <cell r="I208" t="str">
            <v>211</v>
          </cell>
          <cell r="K208" t="str">
            <v>000001121</v>
          </cell>
          <cell r="L208" t="str">
            <v>9302000</v>
          </cell>
          <cell r="M208" t="str">
            <v>1113</v>
          </cell>
          <cell r="N208" t="str">
            <v>99920</v>
          </cell>
          <cell r="O208" t="str">
            <v>11404</v>
          </cell>
          <cell r="P208" t="str">
            <v>292</v>
          </cell>
          <cell r="Q208" t="str">
            <v>953</v>
          </cell>
          <cell r="R208" t="str">
            <v>INTERCO BILL W/O</v>
          </cell>
          <cell r="S208" t="str">
            <v>PRA</v>
          </cell>
          <cell r="U208" t="str">
            <v>2015-02-28</v>
          </cell>
          <cell r="V208">
            <v>609.19000000000005</v>
          </cell>
          <cell r="W208" t="str">
            <v>UTXEMEM201</v>
          </cell>
          <cell r="Y208" t="str">
            <v>LEGAL</v>
          </cell>
          <cell r="AA208" t="str">
            <v>ICB3</v>
          </cell>
          <cell r="AC208" t="str">
            <v>ICB</v>
          </cell>
          <cell r="AD208" t="str">
            <v>ICB</v>
          </cell>
          <cell r="AF208" t="str">
            <v>211</v>
          </cell>
          <cell r="AG208" t="str">
            <v>0000140778</v>
          </cell>
          <cell r="AR208" t="str">
            <v>953</v>
          </cell>
          <cell r="AS208" t="str">
            <v>0000140778</v>
          </cell>
          <cell r="AT208" t="str">
            <v>SAN PATRICIO ECONOMIC DEVELOPMENT</v>
          </cell>
        </row>
        <row r="209">
          <cell r="A209" t="str">
            <v>00662222</v>
          </cell>
          <cell r="B209" t="str">
            <v>9539302000</v>
          </cell>
          <cell r="C209" t="str">
            <v>ICB4TARGET0000021126</v>
          </cell>
          <cell r="D209">
            <v>2015</v>
          </cell>
          <cell r="E209">
            <v>2</v>
          </cell>
          <cell r="F209" t="str">
            <v>2015-02-28</v>
          </cell>
          <cell r="G209" t="str">
            <v>PRJ</v>
          </cell>
          <cell r="H209" t="str">
            <v>169</v>
          </cell>
          <cell r="I209" t="str">
            <v>211</v>
          </cell>
          <cell r="K209" t="str">
            <v>000001121</v>
          </cell>
          <cell r="L209" t="str">
            <v>9302000</v>
          </cell>
          <cell r="M209" t="str">
            <v>1113</v>
          </cell>
          <cell r="N209" t="str">
            <v>99920</v>
          </cell>
          <cell r="O209" t="str">
            <v>11404</v>
          </cell>
          <cell r="P209" t="str">
            <v>292</v>
          </cell>
          <cell r="Q209" t="str">
            <v>953</v>
          </cell>
          <cell r="R209" t="str">
            <v>INTERCO BILL W/O</v>
          </cell>
          <cell r="S209" t="str">
            <v>PRA</v>
          </cell>
          <cell r="U209" t="str">
            <v>2015-02-28</v>
          </cell>
          <cell r="V209">
            <v>81.23</v>
          </cell>
          <cell r="W209" t="str">
            <v>UTXEMEM201</v>
          </cell>
          <cell r="Y209" t="str">
            <v>LEGAL</v>
          </cell>
          <cell r="AA209" t="str">
            <v>ICB3</v>
          </cell>
          <cell r="AC209" t="str">
            <v>ICB</v>
          </cell>
          <cell r="AD209" t="str">
            <v>ICB</v>
          </cell>
          <cell r="AF209" t="str">
            <v>211</v>
          </cell>
          <cell r="AG209" t="str">
            <v>0000143664</v>
          </cell>
          <cell r="AR209" t="str">
            <v>953</v>
          </cell>
          <cell r="AS209" t="str">
            <v>0000143664</v>
          </cell>
          <cell r="AT209" t="str">
            <v>YORKTOWN CHAMBER OF COMMERCE</v>
          </cell>
        </row>
        <row r="210">
          <cell r="A210" t="str">
            <v>00664459</v>
          </cell>
          <cell r="B210" t="str">
            <v>9539302000</v>
          </cell>
          <cell r="C210" t="str">
            <v>ICB4TARGET0000021127</v>
          </cell>
          <cell r="D210">
            <v>2015</v>
          </cell>
          <cell r="E210">
            <v>2</v>
          </cell>
          <cell r="F210" t="str">
            <v>2015-02-28</v>
          </cell>
          <cell r="G210" t="str">
            <v>PRJ</v>
          </cell>
          <cell r="H210" t="str">
            <v>169</v>
          </cell>
          <cell r="I210" t="str">
            <v>211</v>
          </cell>
          <cell r="K210" t="str">
            <v>000001121</v>
          </cell>
          <cell r="L210" t="str">
            <v>9302000</v>
          </cell>
          <cell r="M210" t="str">
            <v>1113</v>
          </cell>
          <cell r="N210" t="str">
            <v>99920</v>
          </cell>
          <cell r="O210" t="str">
            <v>11404</v>
          </cell>
          <cell r="P210" t="str">
            <v>292</v>
          </cell>
          <cell r="Q210" t="str">
            <v>953</v>
          </cell>
          <cell r="R210" t="str">
            <v>INTERCO BILL W/O</v>
          </cell>
          <cell r="S210" t="str">
            <v>PRA</v>
          </cell>
          <cell r="U210" t="str">
            <v>2015-02-28</v>
          </cell>
          <cell r="V210">
            <v>60.92</v>
          </cell>
          <cell r="W210" t="str">
            <v>UTXEMEM201</v>
          </cell>
          <cell r="Y210" t="str">
            <v>LEGAL</v>
          </cell>
          <cell r="AA210" t="str">
            <v>ICB3</v>
          </cell>
          <cell r="AC210" t="str">
            <v>ICB</v>
          </cell>
          <cell r="AD210" t="str">
            <v>ICB</v>
          </cell>
          <cell r="AF210" t="str">
            <v>211</v>
          </cell>
          <cell r="AG210" t="str">
            <v>0000195703</v>
          </cell>
          <cell r="AR210" t="str">
            <v>953</v>
          </cell>
          <cell r="AS210" t="str">
            <v>0000195703</v>
          </cell>
          <cell r="AT210" t="str">
            <v>PALACIOS CHAMBER OF COMMERCE</v>
          </cell>
        </row>
        <row r="211">
          <cell r="A211" t="str">
            <v>00682905</v>
          </cell>
          <cell r="B211" t="str">
            <v>9549210001</v>
          </cell>
          <cell r="C211" t="str">
            <v>ICB4TARGET0000023105</v>
          </cell>
          <cell r="D211">
            <v>2015</v>
          </cell>
          <cell r="E211">
            <v>6</v>
          </cell>
          <cell r="F211" t="str">
            <v>2015-06-30</v>
          </cell>
          <cell r="G211" t="str">
            <v>PRJ</v>
          </cell>
          <cell r="H211" t="str">
            <v>169</v>
          </cell>
          <cell r="I211" t="str">
            <v>211</v>
          </cell>
          <cell r="K211" t="str">
            <v>TDOANDA</v>
          </cell>
          <cell r="L211" t="str">
            <v>9210001</v>
          </cell>
          <cell r="M211" t="str">
            <v>1113</v>
          </cell>
          <cell r="N211" t="str">
            <v>99920</v>
          </cell>
          <cell r="O211" t="str">
            <v>13123</v>
          </cell>
          <cell r="P211" t="str">
            <v>263</v>
          </cell>
          <cell r="Q211" t="str">
            <v>954</v>
          </cell>
          <cell r="R211" t="str">
            <v>INTERCO BILL W/O</v>
          </cell>
          <cell r="S211" t="str">
            <v>PRA</v>
          </cell>
          <cell r="U211" t="str">
            <v>2015-06-30</v>
          </cell>
          <cell r="V211">
            <v>14.2</v>
          </cell>
          <cell r="W211" t="str">
            <v>UTXE000501</v>
          </cell>
          <cell r="Y211" t="str">
            <v>TDOTH</v>
          </cell>
          <cell r="AA211" t="str">
            <v>ICB3</v>
          </cell>
          <cell r="AC211" t="str">
            <v>ICB</v>
          </cell>
          <cell r="AD211" t="str">
            <v>ICB</v>
          </cell>
          <cell r="AF211" t="str">
            <v>211</v>
          </cell>
          <cell r="AG211" t="str">
            <v>0000266656</v>
          </cell>
          <cell r="AR211" t="str">
            <v>954</v>
          </cell>
          <cell r="AS211" t="str">
            <v>0000266656</v>
          </cell>
          <cell r="AT211" t="str">
            <v>LONGORIA, JOHN F</v>
          </cell>
        </row>
        <row r="212">
          <cell r="A212" t="str">
            <v>00681536</v>
          </cell>
          <cell r="B212" t="str">
            <v>9539302000</v>
          </cell>
          <cell r="C212" t="str">
            <v>ICB4TARGET0000023816</v>
          </cell>
          <cell r="D212">
            <v>2015</v>
          </cell>
          <cell r="E212">
            <v>6</v>
          </cell>
          <cell r="F212" t="str">
            <v>2015-06-30</v>
          </cell>
          <cell r="G212" t="str">
            <v>PRJ</v>
          </cell>
          <cell r="H212" t="str">
            <v>169</v>
          </cell>
          <cell r="I212" t="str">
            <v>211</v>
          </cell>
          <cell r="K212" t="str">
            <v>000001121</v>
          </cell>
          <cell r="L212" t="str">
            <v>9302000</v>
          </cell>
          <cell r="M212" t="str">
            <v>1585</v>
          </cell>
          <cell r="N212" t="str">
            <v>99920</v>
          </cell>
          <cell r="O212" t="str">
            <v>11404</v>
          </cell>
          <cell r="P212" t="str">
            <v>292</v>
          </cell>
          <cell r="Q212" t="str">
            <v>953</v>
          </cell>
          <cell r="R212" t="str">
            <v>INTERCO BILL W/O</v>
          </cell>
          <cell r="S212" t="str">
            <v>PRA</v>
          </cell>
          <cell r="U212" t="str">
            <v>2015-06-30</v>
          </cell>
          <cell r="V212">
            <v>204.7</v>
          </cell>
          <cell r="W212" t="str">
            <v>UTXEMEM101</v>
          </cell>
          <cell r="Y212" t="str">
            <v>LEGAL</v>
          </cell>
          <cell r="AA212" t="str">
            <v>ICB3</v>
          </cell>
          <cell r="AC212" t="str">
            <v>ICB</v>
          </cell>
          <cell r="AD212" t="str">
            <v>ICB</v>
          </cell>
          <cell r="AF212" t="str">
            <v>211</v>
          </cell>
          <cell r="AG212" t="str">
            <v>0000122688</v>
          </cell>
          <cell r="AR212" t="str">
            <v>953</v>
          </cell>
          <cell r="AS212" t="str">
            <v>0000122688</v>
          </cell>
          <cell r="AT212" t="str">
            <v>UTILITY ECONOMIC DEVELOPMENT ASSOCIATION</v>
          </cell>
        </row>
        <row r="213">
          <cell r="A213" t="str">
            <v>00685362</v>
          </cell>
          <cell r="B213" t="str">
            <v>9539302000</v>
          </cell>
          <cell r="C213" t="str">
            <v>ICB4TARGET0000023819</v>
          </cell>
          <cell r="D213">
            <v>2015</v>
          </cell>
          <cell r="E213">
            <v>6</v>
          </cell>
          <cell r="F213" t="str">
            <v>2015-06-30</v>
          </cell>
          <cell r="G213" t="str">
            <v>PRJ</v>
          </cell>
          <cell r="H213" t="str">
            <v>169</v>
          </cell>
          <cell r="I213" t="str">
            <v>211</v>
          </cell>
          <cell r="K213" t="str">
            <v>000001121</v>
          </cell>
          <cell r="L213" t="str">
            <v>9302000</v>
          </cell>
          <cell r="M213" t="str">
            <v>1113</v>
          </cell>
          <cell r="N213" t="str">
            <v>99920</v>
          </cell>
          <cell r="O213" t="str">
            <v>11404</v>
          </cell>
          <cell r="P213" t="str">
            <v>292</v>
          </cell>
          <cell r="Q213" t="str">
            <v>953</v>
          </cell>
          <cell r="R213" t="str">
            <v>INTERCO BILL W/O</v>
          </cell>
          <cell r="S213" t="str">
            <v>PRA</v>
          </cell>
          <cell r="U213" t="str">
            <v>2015-06-30</v>
          </cell>
          <cell r="V213">
            <v>486.67</v>
          </cell>
          <cell r="W213" t="str">
            <v>UTXEMEM201</v>
          </cell>
          <cell r="Y213" t="str">
            <v>LEGAL</v>
          </cell>
          <cell r="AA213" t="str">
            <v>ICB3</v>
          </cell>
          <cell r="AC213" t="str">
            <v>ICB</v>
          </cell>
          <cell r="AD213" t="str">
            <v>ICB</v>
          </cell>
          <cell r="AF213" t="str">
            <v>211</v>
          </cell>
          <cell r="AG213" t="str">
            <v>0000121145</v>
          </cell>
          <cell r="AR213" t="str">
            <v>953</v>
          </cell>
          <cell r="AS213" t="str">
            <v>0000121145</v>
          </cell>
          <cell r="AT213" t="str">
            <v>LAREDO CHAMBER OF COMMERCE</v>
          </cell>
        </row>
        <row r="214">
          <cell r="A214" t="str">
            <v>00684696</v>
          </cell>
          <cell r="B214" t="str">
            <v>9539302000</v>
          </cell>
          <cell r="C214" t="str">
            <v>ICB4TARGET0000023820</v>
          </cell>
          <cell r="D214">
            <v>2015</v>
          </cell>
          <cell r="E214">
            <v>6</v>
          </cell>
          <cell r="F214" t="str">
            <v>2015-06-30</v>
          </cell>
          <cell r="G214" t="str">
            <v>PRJ</v>
          </cell>
          <cell r="H214" t="str">
            <v>169</v>
          </cell>
          <cell r="I214" t="str">
            <v>211</v>
          </cell>
          <cell r="K214" t="str">
            <v>000001121</v>
          </cell>
          <cell r="L214" t="str">
            <v>9302000</v>
          </cell>
          <cell r="M214" t="str">
            <v>1113</v>
          </cell>
          <cell r="N214" t="str">
            <v>99920</v>
          </cell>
          <cell r="O214" t="str">
            <v>11404</v>
          </cell>
          <cell r="P214" t="str">
            <v>292</v>
          </cell>
          <cell r="Q214" t="str">
            <v>953</v>
          </cell>
          <cell r="R214" t="str">
            <v>INTERCO BILL W/O</v>
          </cell>
          <cell r="S214" t="str">
            <v>PRA</v>
          </cell>
          <cell r="U214" t="str">
            <v>2015-06-30</v>
          </cell>
          <cell r="V214">
            <v>40.56</v>
          </cell>
          <cell r="W214" t="str">
            <v>UTXEMEM201</v>
          </cell>
          <cell r="Y214" t="str">
            <v>LEGAL</v>
          </cell>
          <cell r="AA214" t="str">
            <v>ICB3</v>
          </cell>
          <cell r="AC214" t="str">
            <v>ICB</v>
          </cell>
          <cell r="AD214" t="str">
            <v>ICB</v>
          </cell>
          <cell r="AF214" t="str">
            <v>211</v>
          </cell>
          <cell r="AG214" t="str">
            <v>0000121593</v>
          </cell>
          <cell r="AR214" t="str">
            <v>953</v>
          </cell>
          <cell r="AS214" t="str">
            <v>0000121593</v>
          </cell>
          <cell r="AT214" t="str">
            <v>GEORGE WEST CHAMBER OF COMMERCE</v>
          </cell>
        </row>
        <row r="215">
          <cell r="A215" t="str">
            <v>00682618</v>
          </cell>
          <cell r="B215" t="str">
            <v>9539302000</v>
          </cell>
          <cell r="C215" t="str">
            <v>ICB4TARGET0000023821</v>
          </cell>
          <cell r="D215">
            <v>2015</v>
          </cell>
          <cell r="E215">
            <v>6</v>
          </cell>
          <cell r="F215" t="str">
            <v>2015-06-30</v>
          </cell>
          <cell r="G215" t="str">
            <v>PRJ</v>
          </cell>
          <cell r="H215" t="str">
            <v>169</v>
          </cell>
          <cell r="I215" t="str">
            <v>211</v>
          </cell>
          <cell r="K215" t="str">
            <v>000001121</v>
          </cell>
          <cell r="L215" t="str">
            <v>9302000</v>
          </cell>
          <cell r="M215" t="str">
            <v>1113</v>
          </cell>
          <cell r="N215" t="str">
            <v>99920</v>
          </cell>
          <cell r="O215" t="str">
            <v>11404</v>
          </cell>
          <cell r="P215" t="str">
            <v>292</v>
          </cell>
          <cell r="Q215" t="str">
            <v>953</v>
          </cell>
          <cell r="R215" t="str">
            <v>INTERCO BILL W/O</v>
          </cell>
          <cell r="S215" t="str">
            <v>PRA</v>
          </cell>
          <cell r="U215" t="str">
            <v>2015-06-30</v>
          </cell>
          <cell r="V215">
            <v>195.18</v>
          </cell>
          <cell r="W215" t="str">
            <v>UTXEMEM201</v>
          </cell>
          <cell r="Y215" t="str">
            <v>LEGAL</v>
          </cell>
          <cell r="AA215" t="str">
            <v>ICB3</v>
          </cell>
          <cell r="AC215" t="str">
            <v>ICB</v>
          </cell>
          <cell r="AD215" t="str">
            <v>ICB</v>
          </cell>
          <cell r="AF215" t="str">
            <v>211</v>
          </cell>
          <cell r="AG215" t="str">
            <v>0000126823</v>
          </cell>
          <cell r="AR215" t="str">
            <v>953</v>
          </cell>
          <cell r="AS215" t="str">
            <v>0000126823</v>
          </cell>
          <cell r="AT215" t="str">
            <v>VICTORIA CHAMBER OF COMMERCE</v>
          </cell>
        </row>
        <row r="216">
          <cell r="A216" t="str">
            <v>00684697</v>
          </cell>
          <cell r="B216" t="str">
            <v>9539302000</v>
          </cell>
          <cell r="C216" t="str">
            <v>ICB4TARGET0000023822</v>
          </cell>
          <cell r="D216">
            <v>2015</v>
          </cell>
          <cell r="E216">
            <v>6</v>
          </cell>
          <cell r="F216" t="str">
            <v>2015-06-30</v>
          </cell>
          <cell r="G216" t="str">
            <v>PRJ</v>
          </cell>
          <cell r="H216" t="str">
            <v>169</v>
          </cell>
          <cell r="I216" t="str">
            <v>211</v>
          </cell>
          <cell r="K216" t="str">
            <v>000001121</v>
          </cell>
          <cell r="L216" t="str">
            <v>9302000</v>
          </cell>
          <cell r="M216" t="str">
            <v>1113</v>
          </cell>
          <cell r="N216" t="str">
            <v>99920</v>
          </cell>
          <cell r="O216" t="str">
            <v>11404</v>
          </cell>
          <cell r="P216" t="str">
            <v>292</v>
          </cell>
          <cell r="Q216" t="str">
            <v>953</v>
          </cell>
          <cell r="R216" t="str">
            <v>INTERCO BILL W/O</v>
          </cell>
          <cell r="S216" t="str">
            <v>PRA</v>
          </cell>
          <cell r="U216" t="str">
            <v>2015-06-30</v>
          </cell>
          <cell r="V216">
            <v>4055.6</v>
          </cell>
          <cell r="W216" t="str">
            <v>UTXEMEM201</v>
          </cell>
          <cell r="Y216" t="str">
            <v>LEGAL</v>
          </cell>
          <cell r="AA216" t="str">
            <v>ICB3</v>
          </cell>
          <cell r="AC216" t="str">
            <v>ICB</v>
          </cell>
          <cell r="AD216" t="str">
            <v>ICB</v>
          </cell>
          <cell r="AF216" t="str">
            <v>211</v>
          </cell>
          <cell r="AG216" t="str">
            <v>0000277411</v>
          </cell>
          <cell r="AR216" t="str">
            <v>953</v>
          </cell>
          <cell r="AS216" t="str">
            <v>0000277411</v>
          </cell>
          <cell r="AT216" t="str">
            <v>SOUTH TEXAS ENERGY &amp; ECONOMIC ROUNDTABLE</v>
          </cell>
        </row>
        <row r="217">
          <cell r="A217" t="str">
            <v>00635079</v>
          </cell>
          <cell r="B217" t="str">
            <v>9539302000</v>
          </cell>
          <cell r="C217" t="str">
            <v>ICB4TARGET0000025394</v>
          </cell>
          <cell r="D217">
            <v>2014</v>
          </cell>
          <cell r="E217">
            <v>9</v>
          </cell>
          <cell r="F217" t="str">
            <v>2014-09-30</v>
          </cell>
          <cell r="G217" t="str">
            <v>PRJ</v>
          </cell>
          <cell r="H217" t="str">
            <v>169</v>
          </cell>
          <cell r="I217" t="str">
            <v>211</v>
          </cell>
          <cell r="K217" t="str">
            <v>000001121</v>
          </cell>
          <cell r="L217" t="str">
            <v>9302000</v>
          </cell>
          <cell r="M217" t="str">
            <v>1113</v>
          </cell>
          <cell r="N217" t="str">
            <v>99920</v>
          </cell>
          <cell r="O217" t="str">
            <v>11404</v>
          </cell>
          <cell r="P217" t="str">
            <v>292</v>
          </cell>
          <cell r="Q217" t="str">
            <v>953</v>
          </cell>
          <cell r="R217" t="str">
            <v>INTERCO BILL W/O</v>
          </cell>
          <cell r="S217" t="str">
            <v>PRA</v>
          </cell>
          <cell r="U217" t="str">
            <v>2014-09-30</v>
          </cell>
          <cell r="V217">
            <v>190.21</v>
          </cell>
          <cell r="W217" t="str">
            <v>UTXEMEM201</v>
          </cell>
          <cell r="Y217" t="str">
            <v>LEGAL</v>
          </cell>
          <cell r="AA217" t="str">
            <v>ICB3</v>
          </cell>
          <cell r="AC217" t="str">
            <v>ICB</v>
          </cell>
          <cell r="AD217" t="str">
            <v>ICB</v>
          </cell>
          <cell r="AF217" t="str">
            <v>211</v>
          </cell>
          <cell r="AG217" t="str">
            <v>0000126823</v>
          </cell>
          <cell r="AR217" t="str">
            <v>953</v>
          </cell>
          <cell r="AS217" t="str">
            <v>0000126823</v>
          </cell>
          <cell r="AT217" t="str">
            <v>VICTORIA CHAMBER OF COMMERCE</v>
          </cell>
        </row>
        <row r="218">
          <cell r="A218" t="str">
            <v>00673093</v>
          </cell>
          <cell r="B218" t="str">
            <v>9539302000</v>
          </cell>
          <cell r="C218" t="str">
            <v>ICB4TARGET0000026079</v>
          </cell>
          <cell r="D218">
            <v>2015</v>
          </cell>
          <cell r="E218">
            <v>4</v>
          </cell>
          <cell r="F218" t="str">
            <v>2015-04-30</v>
          </cell>
          <cell r="G218" t="str">
            <v>PRJ</v>
          </cell>
          <cell r="H218" t="str">
            <v>169</v>
          </cell>
          <cell r="I218" t="str">
            <v>211</v>
          </cell>
          <cell r="K218" t="str">
            <v>000001121</v>
          </cell>
          <cell r="L218" t="str">
            <v>9302000</v>
          </cell>
          <cell r="M218" t="str">
            <v>1113</v>
          </cell>
          <cell r="N218" t="str">
            <v>99920</v>
          </cell>
          <cell r="O218" t="str">
            <v>11404</v>
          </cell>
          <cell r="P218" t="str">
            <v>292</v>
          </cell>
          <cell r="Q218" t="str">
            <v>953</v>
          </cell>
          <cell r="R218" t="str">
            <v>INTERCO BILL W/O</v>
          </cell>
          <cell r="S218" t="str">
            <v>PRA</v>
          </cell>
          <cell r="U218" t="str">
            <v>2015-04-30</v>
          </cell>
          <cell r="V218">
            <v>4055.6</v>
          </cell>
          <cell r="W218" t="str">
            <v>UTXEMEM201</v>
          </cell>
          <cell r="Y218" t="str">
            <v>LEGAL</v>
          </cell>
          <cell r="AA218" t="str">
            <v>ICB3</v>
          </cell>
          <cell r="AC218" t="str">
            <v>ICB</v>
          </cell>
          <cell r="AD218" t="str">
            <v>ICB</v>
          </cell>
          <cell r="AF218" t="str">
            <v>211</v>
          </cell>
          <cell r="AG218" t="str">
            <v>0000101424</v>
          </cell>
          <cell r="AR218" t="str">
            <v>953</v>
          </cell>
          <cell r="AS218" t="str">
            <v>0000101424</v>
          </cell>
          <cell r="AT218" t="str">
            <v>TEXAS STATE AQUARIUM</v>
          </cell>
        </row>
        <row r="219">
          <cell r="A219" t="str">
            <v>00673091</v>
          </cell>
          <cell r="B219" t="str">
            <v>9539302000</v>
          </cell>
          <cell r="C219" t="str">
            <v>ICB4TARGET0000026080</v>
          </cell>
          <cell r="D219">
            <v>2015</v>
          </cell>
          <cell r="E219">
            <v>4</v>
          </cell>
          <cell r="F219" t="str">
            <v>2015-04-30</v>
          </cell>
          <cell r="G219" t="str">
            <v>PRJ</v>
          </cell>
          <cell r="H219" t="str">
            <v>169</v>
          </cell>
          <cell r="I219" t="str">
            <v>211</v>
          </cell>
          <cell r="K219" t="str">
            <v>000001121</v>
          </cell>
          <cell r="L219" t="str">
            <v>9302000</v>
          </cell>
          <cell r="M219" t="str">
            <v>1113</v>
          </cell>
          <cell r="N219" t="str">
            <v>99920</v>
          </cell>
          <cell r="O219" t="str">
            <v>11404</v>
          </cell>
          <cell r="P219" t="str">
            <v>292</v>
          </cell>
          <cell r="Q219" t="str">
            <v>953</v>
          </cell>
          <cell r="R219" t="str">
            <v>INTERCO BILL W/O</v>
          </cell>
          <cell r="S219" t="str">
            <v>PRA</v>
          </cell>
          <cell r="U219" t="str">
            <v>2015-04-30</v>
          </cell>
          <cell r="V219">
            <v>486.67</v>
          </cell>
          <cell r="W219" t="str">
            <v>UTXEMEM201</v>
          </cell>
          <cell r="Y219" t="str">
            <v>LEGAL</v>
          </cell>
          <cell r="AA219" t="str">
            <v>ICB3</v>
          </cell>
          <cell r="AC219" t="str">
            <v>ICB</v>
          </cell>
          <cell r="AD219" t="str">
            <v>ICB</v>
          </cell>
          <cell r="AF219" t="str">
            <v>211</v>
          </cell>
          <cell r="AG219" t="str">
            <v>0000121145</v>
          </cell>
          <cell r="AR219" t="str">
            <v>953</v>
          </cell>
          <cell r="AS219" t="str">
            <v>0000121145</v>
          </cell>
          <cell r="AT219" t="str">
            <v>LAREDO CHAMBER OF COMMERCE</v>
          </cell>
        </row>
        <row r="220">
          <cell r="A220" t="str">
            <v>00670276</v>
          </cell>
          <cell r="B220" t="str">
            <v>9539302000</v>
          </cell>
          <cell r="C220" t="str">
            <v>ICB4TARGET0000026081</v>
          </cell>
          <cell r="D220">
            <v>2015</v>
          </cell>
          <cell r="E220">
            <v>4</v>
          </cell>
          <cell r="F220" t="str">
            <v>2015-04-30</v>
          </cell>
          <cell r="G220" t="str">
            <v>PRJ</v>
          </cell>
          <cell r="H220" t="str">
            <v>169</v>
          </cell>
          <cell r="I220" t="str">
            <v>211</v>
          </cell>
          <cell r="K220" t="str">
            <v>000001121</v>
          </cell>
          <cell r="L220" t="str">
            <v>9302000</v>
          </cell>
          <cell r="M220" t="str">
            <v>1113</v>
          </cell>
          <cell r="N220" t="str">
            <v>99920</v>
          </cell>
          <cell r="O220" t="str">
            <v>11404</v>
          </cell>
          <cell r="P220" t="str">
            <v>292</v>
          </cell>
          <cell r="Q220" t="str">
            <v>953</v>
          </cell>
          <cell r="R220" t="str">
            <v>INTERCO BILL W/O</v>
          </cell>
          <cell r="S220" t="str">
            <v>PRA</v>
          </cell>
          <cell r="U220" t="str">
            <v>2015-04-30</v>
          </cell>
          <cell r="V220">
            <v>324.45</v>
          </cell>
          <cell r="W220" t="str">
            <v>UTXEMEM201</v>
          </cell>
          <cell r="Y220" t="str">
            <v>LEGAL</v>
          </cell>
          <cell r="AA220" t="str">
            <v>ICB3</v>
          </cell>
          <cell r="AC220" t="str">
            <v>ICB</v>
          </cell>
          <cell r="AD220" t="str">
            <v>ICB</v>
          </cell>
          <cell r="AF220" t="str">
            <v>211</v>
          </cell>
          <cell r="AG220" t="str">
            <v>0000138378</v>
          </cell>
          <cell r="AR220" t="str">
            <v>953</v>
          </cell>
          <cell r="AS220" t="str">
            <v>0000138378</v>
          </cell>
          <cell r="AT220" t="str">
            <v>MISSION CHAMBER OF COMMERCE</v>
          </cell>
        </row>
        <row r="221">
          <cell r="A221" t="str">
            <v>00673084</v>
          </cell>
          <cell r="B221" t="str">
            <v>9539302000</v>
          </cell>
          <cell r="C221" t="str">
            <v>ICB4TARGET0000026082</v>
          </cell>
          <cell r="D221">
            <v>2015</v>
          </cell>
          <cell r="E221">
            <v>4</v>
          </cell>
          <cell r="F221" t="str">
            <v>2015-04-30</v>
          </cell>
          <cell r="G221" t="str">
            <v>PRJ</v>
          </cell>
          <cell r="H221" t="str">
            <v>169</v>
          </cell>
          <cell r="I221" t="str">
            <v>211</v>
          </cell>
          <cell r="K221" t="str">
            <v>000001121</v>
          </cell>
          <cell r="L221" t="str">
            <v>9302000</v>
          </cell>
          <cell r="M221" t="str">
            <v>1113</v>
          </cell>
          <cell r="N221" t="str">
            <v>99920</v>
          </cell>
          <cell r="O221" t="str">
            <v>11404</v>
          </cell>
          <cell r="P221" t="str">
            <v>292</v>
          </cell>
          <cell r="Q221" t="str">
            <v>953</v>
          </cell>
          <cell r="R221" t="str">
            <v>INTERCO BILL W/O</v>
          </cell>
          <cell r="S221" t="str">
            <v>PRA</v>
          </cell>
          <cell r="U221" t="str">
            <v>2015-04-30</v>
          </cell>
          <cell r="V221">
            <v>170.34</v>
          </cell>
          <cell r="W221" t="str">
            <v>UTXEMEM201</v>
          </cell>
          <cell r="Y221" t="str">
            <v>LEGAL</v>
          </cell>
          <cell r="AA221" t="str">
            <v>ICB3</v>
          </cell>
          <cell r="AC221" t="str">
            <v>ICB</v>
          </cell>
          <cell r="AD221" t="str">
            <v>ICB</v>
          </cell>
          <cell r="AF221" t="str">
            <v>211</v>
          </cell>
          <cell r="AG221" t="str">
            <v>0000142834</v>
          </cell>
          <cell r="AR221" t="str">
            <v>953</v>
          </cell>
          <cell r="AS221" t="str">
            <v>0000142834</v>
          </cell>
          <cell r="AT221" t="str">
            <v>UVALDE AREA CHAMBER OF COMMERCE</v>
          </cell>
        </row>
        <row r="222">
          <cell r="A222" t="str">
            <v>00672841</v>
          </cell>
          <cell r="B222" t="str">
            <v>9539302000</v>
          </cell>
          <cell r="C222" t="str">
            <v>ICB4TARGET0000026083</v>
          </cell>
          <cell r="D222">
            <v>2015</v>
          </cell>
          <cell r="E222">
            <v>4</v>
          </cell>
          <cell r="F222" t="str">
            <v>2015-04-30</v>
          </cell>
          <cell r="G222" t="str">
            <v>PRJ</v>
          </cell>
          <cell r="H222" t="str">
            <v>169</v>
          </cell>
          <cell r="I222" t="str">
            <v>211</v>
          </cell>
          <cell r="K222" t="str">
            <v>000001121</v>
          </cell>
          <cell r="L222" t="str">
            <v>9302000</v>
          </cell>
          <cell r="M222" t="str">
            <v>1113</v>
          </cell>
          <cell r="N222" t="str">
            <v>99920</v>
          </cell>
          <cell r="O222" t="str">
            <v>11404</v>
          </cell>
          <cell r="P222" t="str">
            <v>292</v>
          </cell>
          <cell r="Q222" t="str">
            <v>953</v>
          </cell>
          <cell r="R222" t="str">
            <v>INTERCO BILL W/O</v>
          </cell>
          <cell r="S222" t="str">
            <v>PRA</v>
          </cell>
          <cell r="U222" t="str">
            <v>2015-04-30</v>
          </cell>
          <cell r="V222">
            <v>101.39</v>
          </cell>
          <cell r="W222" t="str">
            <v>UTXEMEM201</v>
          </cell>
          <cell r="Y222" t="str">
            <v>LEGAL</v>
          </cell>
          <cell r="AA222" t="str">
            <v>ICB3</v>
          </cell>
          <cell r="AC222" t="str">
            <v>ICB</v>
          </cell>
          <cell r="AD222" t="str">
            <v>ICB</v>
          </cell>
          <cell r="AF222" t="str">
            <v>211</v>
          </cell>
          <cell r="AG222" t="str">
            <v>0000160470</v>
          </cell>
          <cell r="AR222" t="str">
            <v>953</v>
          </cell>
          <cell r="AS222" t="str">
            <v>0000160470</v>
          </cell>
          <cell r="AT222" t="str">
            <v>RIO GRANDE VALLEY</v>
          </cell>
        </row>
        <row r="223">
          <cell r="A223" t="str">
            <v>00667240</v>
          </cell>
          <cell r="B223" t="str">
            <v>9539302000</v>
          </cell>
          <cell r="C223" t="str">
            <v>ICB4TARGET0000026333</v>
          </cell>
          <cell r="D223">
            <v>2015</v>
          </cell>
          <cell r="E223">
            <v>3</v>
          </cell>
          <cell r="F223" t="str">
            <v>2015-03-31</v>
          </cell>
          <cell r="G223" t="str">
            <v>PRJ</v>
          </cell>
          <cell r="H223" t="str">
            <v>169</v>
          </cell>
          <cell r="I223" t="str">
            <v>211</v>
          </cell>
          <cell r="K223" t="str">
            <v>000001121</v>
          </cell>
          <cell r="L223" t="str">
            <v>9302000</v>
          </cell>
          <cell r="M223" t="str">
            <v>1585</v>
          </cell>
          <cell r="N223" t="str">
            <v>99920</v>
          </cell>
          <cell r="O223" t="str">
            <v>11404</v>
          </cell>
          <cell r="P223" t="str">
            <v>292</v>
          </cell>
          <cell r="Q223" t="str">
            <v>953</v>
          </cell>
          <cell r="R223" t="str">
            <v>INTERCO BILL W/O</v>
          </cell>
          <cell r="S223" t="str">
            <v>PRA</v>
          </cell>
          <cell r="U223" t="str">
            <v>2015-03-31</v>
          </cell>
          <cell r="V223">
            <v>792.94</v>
          </cell>
          <cell r="W223" t="str">
            <v>UTXEMEM101</v>
          </cell>
          <cell r="Y223" t="str">
            <v>LEGAL</v>
          </cell>
          <cell r="AA223" t="str">
            <v>ICB3</v>
          </cell>
          <cell r="AC223" t="str">
            <v>ICB</v>
          </cell>
          <cell r="AD223" t="str">
            <v>ICB</v>
          </cell>
          <cell r="AF223" t="str">
            <v>211</v>
          </cell>
          <cell r="AG223" t="str">
            <v>0000098419</v>
          </cell>
          <cell r="AR223" t="str">
            <v>953</v>
          </cell>
          <cell r="AS223" t="str">
            <v>0000098419</v>
          </cell>
          <cell r="AT223" t="str">
            <v>GULF COAST POWER ASSOCIATION</v>
          </cell>
        </row>
        <row r="224">
          <cell r="A224" t="str">
            <v>00667874</v>
          </cell>
          <cell r="B224" t="str">
            <v>9539302000</v>
          </cell>
          <cell r="C224" t="str">
            <v>ICB4TARGET0000026334</v>
          </cell>
          <cell r="D224">
            <v>2015</v>
          </cell>
          <cell r="E224">
            <v>3</v>
          </cell>
          <cell r="F224" t="str">
            <v>2015-03-31</v>
          </cell>
          <cell r="G224" t="str">
            <v>PRJ</v>
          </cell>
          <cell r="H224" t="str">
            <v>169</v>
          </cell>
          <cell r="I224" t="str">
            <v>211</v>
          </cell>
          <cell r="K224" t="str">
            <v>000001121</v>
          </cell>
          <cell r="L224" t="str">
            <v>9302000</v>
          </cell>
          <cell r="M224" t="str">
            <v>1585</v>
          </cell>
          <cell r="N224" t="str">
            <v>99920</v>
          </cell>
          <cell r="O224" t="str">
            <v>11404</v>
          </cell>
          <cell r="P224" t="str">
            <v>292</v>
          </cell>
          <cell r="Q224" t="str">
            <v>953</v>
          </cell>
          <cell r="R224" t="str">
            <v>INTERCO BILL W/O</v>
          </cell>
          <cell r="S224" t="str">
            <v>PRA</v>
          </cell>
          <cell r="U224" t="str">
            <v>2015-03-31</v>
          </cell>
          <cell r="V224">
            <v>2267.8000000000002</v>
          </cell>
          <cell r="W224" t="str">
            <v>UTXEMEM101</v>
          </cell>
          <cell r="Y224" t="str">
            <v>LEGAL</v>
          </cell>
          <cell r="AA224" t="str">
            <v>ICB3</v>
          </cell>
          <cell r="AC224" t="str">
            <v>ICB</v>
          </cell>
          <cell r="AD224" t="str">
            <v>ICB</v>
          </cell>
          <cell r="AF224" t="str">
            <v>211</v>
          </cell>
          <cell r="AG224" t="str">
            <v>0000141907</v>
          </cell>
          <cell r="AR224" t="str">
            <v>953</v>
          </cell>
          <cell r="AS224" t="str">
            <v>0000141907</v>
          </cell>
          <cell r="AT224" t="str">
            <v>TEXAS ASSOCIATION OF BUSINESS</v>
          </cell>
        </row>
        <row r="225">
          <cell r="A225" t="str">
            <v>00667122</v>
          </cell>
          <cell r="B225" t="str">
            <v>9539302000</v>
          </cell>
          <cell r="C225" t="str">
            <v>ICB4TARGET0000026339</v>
          </cell>
          <cell r="D225">
            <v>2015</v>
          </cell>
          <cell r="E225">
            <v>3</v>
          </cell>
          <cell r="F225" t="str">
            <v>2015-03-31</v>
          </cell>
          <cell r="G225" t="str">
            <v>PRJ</v>
          </cell>
          <cell r="H225" t="str">
            <v>169</v>
          </cell>
          <cell r="I225" t="str">
            <v>211</v>
          </cell>
          <cell r="K225" t="str">
            <v>000001121</v>
          </cell>
          <cell r="L225" t="str">
            <v>9302000</v>
          </cell>
          <cell r="M225" t="str">
            <v>1113</v>
          </cell>
          <cell r="N225" t="str">
            <v>99920</v>
          </cell>
          <cell r="O225" t="str">
            <v>11404</v>
          </cell>
          <cell r="P225" t="str">
            <v>292</v>
          </cell>
          <cell r="Q225" t="str">
            <v>953</v>
          </cell>
          <cell r="R225" t="str">
            <v>INTERCO BILL W/O</v>
          </cell>
          <cell r="S225" t="str">
            <v>PRA</v>
          </cell>
          <cell r="U225" t="str">
            <v>2015-03-31</v>
          </cell>
          <cell r="V225">
            <v>157.37</v>
          </cell>
          <cell r="W225" t="str">
            <v>UTXEMEM201</v>
          </cell>
          <cell r="Y225" t="str">
            <v>LEGAL</v>
          </cell>
          <cell r="AA225" t="str">
            <v>ICB3</v>
          </cell>
          <cell r="AC225" t="str">
            <v>ICB</v>
          </cell>
          <cell r="AD225" t="str">
            <v>ICB</v>
          </cell>
          <cell r="AF225" t="str">
            <v>211</v>
          </cell>
          <cell r="AG225" t="str">
            <v>0000120927</v>
          </cell>
          <cell r="AR225" t="str">
            <v>953</v>
          </cell>
          <cell r="AS225" t="str">
            <v>0000120927</v>
          </cell>
          <cell r="AT225" t="str">
            <v>EL CAMPO CHAMBER OF COMMERCE</v>
          </cell>
        </row>
        <row r="226">
          <cell r="A226" t="str">
            <v>00667123</v>
          </cell>
          <cell r="B226" t="str">
            <v>9539302000</v>
          </cell>
          <cell r="C226" t="str">
            <v>ICB4TARGET0000026340</v>
          </cell>
          <cell r="D226">
            <v>2015</v>
          </cell>
          <cell r="E226">
            <v>3</v>
          </cell>
          <cell r="F226" t="str">
            <v>2015-03-31</v>
          </cell>
          <cell r="G226" t="str">
            <v>PRJ</v>
          </cell>
          <cell r="H226" t="str">
            <v>169</v>
          </cell>
          <cell r="I226" t="str">
            <v>211</v>
          </cell>
          <cell r="K226" t="str">
            <v>000001121</v>
          </cell>
          <cell r="L226" t="str">
            <v>9302000</v>
          </cell>
          <cell r="M226" t="str">
            <v>1113</v>
          </cell>
          <cell r="N226" t="str">
            <v>99920</v>
          </cell>
          <cell r="O226" t="str">
            <v>11404</v>
          </cell>
          <cell r="P226" t="str">
            <v>292</v>
          </cell>
          <cell r="Q226" t="str">
            <v>953</v>
          </cell>
          <cell r="R226" t="str">
            <v>INTERCO BILL W/O</v>
          </cell>
          <cell r="S226" t="str">
            <v>PRA</v>
          </cell>
          <cell r="U226" t="str">
            <v>2015-03-31</v>
          </cell>
          <cell r="V226">
            <v>195.45</v>
          </cell>
          <cell r="W226" t="str">
            <v>UTXEMEM201</v>
          </cell>
          <cell r="Y226" t="str">
            <v>LEGAL</v>
          </cell>
          <cell r="AA226" t="str">
            <v>ICB3</v>
          </cell>
          <cell r="AC226" t="str">
            <v>ICB</v>
          </cell>
          <cell r="AD226" t="str">
            <v>ICB</v>
          </cell>
          <cell r="AF226" t="str">
            <v>211</v>
          </cell>
          <cell r="AG226" t="str">
            <v>0000126823</v>
          </cell>
          <cell r="AR226" t="str">
            <v>953</v>
          </cell>
          <cell r="AS226" t="str">
            <v>0000126823</v>
          </cell>
          <cell r="AT226" t="str">
            <v>VICTORIA CHAMBER OF COMMERCE</v>
          </cell>
        </row>
        <row r="227">
          <cell r="A227" t="str">
            <v>00667125</v>
          </cell>
          <cell r="B227" t="str">
            <v>9539302000</v>
          </cell>
          <cell r="C227" t="str">
            <v>ICB4TARGET0000026341</v>
          </cell>
          <cell r="D227">
            <v>2015</v>
          </cell>
          <cell r="E227">
            <v>3</v>
          </cell>
          <cell r="F227" t="str">
            <v>2015-03-31</v>
          </cell>
          <cell r="G227" t="str">
            <v>PRJ</v>
          </cell>
          <cell r="H227" t="str">
            <v>169</v>
          </cell>
          <cell r="I227" t="str">
            <v>211</v>
          </cell>
          <cell r="K227" t="str">
            <v>000001121</v>
          </cell>
          <cell r="L227" t="str">
            <v>9302000</v>
          </cell>
          <cell r="M227" t="str">
            <v>1113</v>
          </cell>
          <cell r="N227" t="str">
            <v>99920</v>
          </cell>
          <cell r="O227" t="str">
            <v>11404</v>
          </cell>
          <cell r="P227" t="str">
            <v>292</v>
          </cell>
          <cell r="Q227" t="str">
            <v>953</v>
          </cell>
          <cell r="R227" t="str">
            <v>INTERCO BILL W/O</v>
          </cell>
          <cell r="S227" t="str">
            <v>PRA</v>
          </cell>
          <cell r="U227" t="str">
            <v>2015-03-31</v>
          </cell>
          <cell r="V227">
            <v>127.93</v>
          </cell>
          <cell r="W227" t="str">
            <v>UTXEMEM201</v>
          </cell>
          <cell r="Y227" t="str">
            <v>LEGAL</v>
          </cell>
          <cell r="AA227" t="str">
            <v>ICB3</v>
          </cell>
          <cell r="AC227" t="str">
            <v>ICB</v>
          </cell>
          <cell r="AD227" t="str">
            <v>ICB</v>
          </cell>
          <cell r="AF227" t="str">
            <v>211</v>
          </cell>
          <cell r="AG227" t="str">
            <v>0000139597</v>
          </cell>
          <cell r="AR227" t="str">
            <v>953</v>
          </cell>
          <cell r="AS227" t="str">
            <v>0000139597</v>
          </cell>
          <cell r="AT227" t="str">
            <v>PORT LAVACA CHAMBER OF COMMERCE</v>
          </cell>
        </row>
        <row r="228">
          <cell r="A228" t="str">
            <v>00667124</v>
          </cell>
          <cell r="B228" t="str">
            <v>9539302000</v>
          </cell>
          <cell r="C228" t="str">
            <v>ICB4TARGET0000026342</v>
          </cell>
          <cell r="D228">
            <v>2015</v>
          </cell>
          <cell r="E228">
            <v>3</v>
          </cell>
          <cell r="F228" t="str">
            <v>2015-03-31</v>
          </cell>
          <cell r="G228" t="str">
            <v>PRJ</v>
          </cell>
          <cell r="H228" t="str">
            <v>169</v>
          </cell>
          <cell r="I228" t="str">
            <v>211</v>
          </cell>
          <cell r="K228" t="str">
            <v>000001121</v>
          </cell>
          <cell r="L228" t="str">
            <v>9302000</v>
          </cell>
          <cell r="M228" t="str">
            <v>1113</v>
          </cell>
          <cell r="N228" t="str">
            <v>99920</v>
          </cell>
          <cell r="O228" t="str">
            <v>11404</v>
          </cell>
          <cell r="P228" t="str">
            <v>292</v>
          </cell>
          <cell r="Q228" t="str">
            <v>953</v>
          </cell>
          <cell r="R228" t="str">
            <v>INTERCO BILL W/O</v>
          </cell>
          <cell r="S228" t="str">
            <v>PRA</v>
          </cell>
          <cell r="U228" t="str">
            <v>2015-03-31</v>
          </cell>
          <cell r="V228">
            <v>60.92</v>
          </cell>
          <cell r="W228" t="str">
            <v>UTXEMEM201</v>
          </cell>
          <cell r="Y228" t="str">
            <v>LEGAL</v>
          </cell>
          <cell r="AA228" t="str">
            <v>ICB3</v>
          </cell>
          <cell r="AC228" t="str">
            <v>ICB</v>
          </cell>
          <cell r="AD228" t="str">
            <v>ICB</v>
          </cell>
          <cell r="AF228" t="str">
            <v>211</v>
          </cell>
          <cell r="AG228" t="str">
            <v>0000167023</v>
          </cell>
          <cell r="AR228" t="str">
            <v>953</v>
          </cell>
          <cell r="AS228" t="str">
            <v>0000167023</v>
          </cell>
          <cell r="AT228" t="str">
            <v>GOLIAD COUNTY CHAMBER OF COMMERCE</v>
          </cell>
        </row>
        <row r="229">
          <cell r="A229" t="str">
            <v>00675389</v>
          </cell>
          <cell r="B229" t="str">
            <v>9549210001</v>
          </cell>
          <cell r="C229" t="str">
            <v>ICB4TARGET0000032243</v>
          </cell>
          <cell r="D229">
            <v>2015</v>
          </cell>
          <cell r="E229">
            <v>5</v>
          </cell>
          <cell r="F229" t="str">
            <v>2015-05-31</v>
          </cell>
          <cell r="G229" t="str">
            <v>PRJ</v>
          </cell>
          <cell r="H229" t="str">
            <v>169</v>
          </cell>
          <cell r="I229" t="str">
            <v>211</v>
          </cell>
          <cell r="K229" t="str">
            <v>TDOANDA</v>
          </cell>
          <cell r="L229" t="str">
            <v>9210001</v>
          </cell>
          <cell r="M229" t="str">
            <v>1113</v>
          </cell>
          <cell r="N229" t="str">
            <v>99920</v>
          </cell>
          <cell r="O229" t="str">
            <v>13123</v>
          </cell>
          <cell r="P229" t="str">
            <v>263</v>
          </cell>
          <cell r="Q229" t="str">
            <v>954</v>
          </cell>
          <cell r="R229" t="str">
            <v>INTERCO BILL W/O</v>
          </cell>
          <cell r="S229" t="str">
            <v>PRA</v>
          </cell>
          <cell r="U229" t="str">
            <v>2015-05-31</v>
          </cell>
          <cell r="V229">
            <v>14.2</v>
          </cell>
          <cell r="W229" t="str">
            <v>UTXE000501</v>
          </cell>
          <cell r="Y229" t="str">
            <v>TDOTH</v>
          </cell>
          <cell r="AA229" t="str">
            <v>ICB3</v>
          </cell>
          <cell r="AC229" t="str">
            <v>ICB</v>
          </cell>
          <cell r="AD229" t="str">
            <v>ICB</v>
          </cell>
          <cell r="AF229" t="str">
            <v>211</v>
          </cell>
          <cell r="AG229" t="str">
            <v>0000266656</v>
          </cell>
          <cell r="AR229" t="str">
            <v>954</v>
          </cell>
          <cell r="AS229" t="str">
            <v>0000266656</v>
          </cell>
          <cell r="AT229" t="str">
            <v>LONGORIA, JOHN F</v>
          </cell>
        </row>
        <row r="230">
          <cell r="A230" t="str">
            <v>00676968</v>
          </cell>
          <cell r="B230" t="str">
            <v>9539302000</v>
          </cell>
          <cell r="C230" t="str">
            <v>ICB4TARGET0000033073</v>
          </cell>
          <cell r="D230">
            <v>2015</v>
          </cell>
          <cell r="E230">
            <v>5</v>
          </cell>
          <cell r="F230" t="str">
            <v>2015-05-31</v>
          </cell>
          <cell r="G230" t="str">
            <v>PRJ</v>
          </cell>
          <cell r="H230" t="str">
            <v>169</v>
          </cell>
          <cell r="I230" t="str">
            <v>211</v>
          </cell>
          <cell r="K230" t="str">
            <v>000001121</v>
          </cell>
          <cell r="L230" t="str">
            <v>9302000</v>
          </cell>
          <cell r="M230" t="str">
            <v>1113</v>
          </cell>
          <cell r="N230" t="str">
            <v>99920</v>
          </cell>
          <cell r="O230" t="str">
            <v>11404</v>
          </cell>
          <cell r="P230" t="str">
            <v>292</v>
          </cell>
          <cell r="Q230" t="str">
            <v>953</v>
          </cell>
          <cell r="R230" t="str">
            <v>INTERCO BILL W/O</v>
          </cell>
          <cell r="S230" t="str">
            <v>PRA</v>
          </cell>
          <cell r="U230" t="str">
            <v>2015-05-31</v>
          </cell>
          <cell r="V230">
            <v>2838.92</v>
          </cell>
          <cell r="W230" t="str">
            <v>UTXEMEM201</v>
          </cell>
          <cell r="Y230" t="str">
            <v>LEGAL</v>
          </cell>
          <cell r="AA230" t="str">
            <v>ICB3</v>
          </cell>
          <cell r="AC230" t="str">
            <v>ICB</v>
          </cell>
          <cell r="AD230" t="str">
            <v>ICB</v>
          </cell>
          <cell r="AF230" t="str">
            <v>211</v>
          </cell>
          <cell r="AG230" t="str">
            <v>0000101349</v>
          </cell>
          <cell r="AR230" t="str">
            <v>953</v>
          </cell>
          <cell r="AS230" t="str">
            <v>0000101349</v>
          </cell>
          <cell r="AT230" t="str">
            <v>TEXAS CIVIL JUSTICE LEAGUE</v>
          </cell>
        </row>
        <row r="231">
          <cell r="A231" t="str">
            <v>00676963</v>
          </cell>
          <cell r="B231" t="str">
            <v>9539302000</v>
          </cell>
          <cell r="C231" t="str">
            <v>ICB4TARGET0000033074</v>
          </cell>
          <cell r="D231">
            <v>2015</v>
          </cell>
          <cell r="E231">
            <v>5</v>
          </cell>
          <cell r="F231" t="str">
            <v>2015-05-31</v>
          </cell>
          <cell r="G231" t="str">
            <v>PRJ</v>
          </cell>
          <cell r="H231" t="str">
            <v>169</v>
          </cell>
          <cell r="I231" t="str">
            <v>211</v>
          </cell>
          <cell r="K231" t="str">
            <v>000001121</v>
          </cell>
          <cell r="L231" t="str">
            <v>9302000</v>
          </cell>
          <cell r="M231" t="str">
            <v>1113</v>
          </cell>
          <cell r="N231" t="str">
            <v>99920</v>
          </cell>
          <cell r="O231" t="str">
            <v>11404</v>
          </cell>
          <cell r="P231" t="str">
            <v>292</v>
          </cell>
          <cell r="Q231" t="str">
            <v>953</v>
          </cell>
          <cell r="R231" t="str">
            <v>INTERCO BILL W/O</v>
          </cell>
          <cell r="S231" t="str">
            <v>PRA</v>
          </cell>
          <cell r="U231" t="str">
            <v>2015-05-31</v>
          </cell>
          <cell r="V231">
            <v>405.56</v>
          </cell>
          <cell r="W231" t="str">
            <v>UTXEMEM201</v>
          </cell>
          <cell r="Y231" t="str">
            <v>LEGAL</v>
          </cell>
          <cell r="AA231" t="str">
            <v>ICB3</v>
          </cell>
          <cell r="AC231" t="str">
            <v>ICB</v>
          </cell>
          <cell r="AD231" t="str">
            <v>ICB</v>
          </cell>
          <cell r="AF231" t="str">
            <v>211</v>
          </cell>
          <cell r="AG231" t="str">
            <v>0000142817</v>
          </cell>
          <cell r="AR231" t="str">
            <v>953</v>
          </cell>
          <cell r="AS231" t="str">
            <v>0000142817</v>
          </cell>
          <cell r="AT231" t="str">
            <v>USS LEXINGTON MUSEUM ON THE BAY</v>
          </cell>
        </row>
        <row r="232">
          <cell r="B232" t="str">
            <v>9534264000</v>
          </cell>
          <cell r="C232" t="str">
            <v>ICB7TARGET0000001969</v>
          </cell>
          <cell r="D232">
            <v>2015</v>
          </cell>
          <cell r="E232">
            <v>1</v>
          </cell>
          <cell r="F232" t="str">
            <v>2015-01-31</v>
          </cell>
          <cell r="G232" t="str">
            <v>PRJ</v>
          </cell>
          <cell r="H232" t="str">
            <v>169</v>
          </cell>
          <cell r="I232" t="str">
            <v>211</v>
          </cell>
          <cell r="K232" t="str">
            <v>000001121</v>
          </cell>
          <cell r="L232" t="str">
            <v>4264000</v>
          </cell>
          <cell r="M232" t="str">
            <v>1113</v>
          </cell>
          <cell r="N232" t="str">
            <v>99920</v>
          </cell>
          <cell r="O232" t="str">
            <v>11404</v>
          </cell>
          <cell r="P232" t="str">
            <v>289</v>
          </cell>
          <cell r="Q232" t="str">
            <v>953</v>
          </cell>
          <cell r="R232" t="str">
            <v>INTERCO BILL RESCAT_BENLOC</v>
          </cell>
          <cell r="S232" t="str">
            <v>PRA</v>
          </cell>
          <cell r="U232" t="str">
            <v>2015-01-31</v>
          </cell>
          <cell r="V232">
            <v>9926.7999999999993</v>
          </cell>
          <cell r="W232" t="str">
            <v>G0001113</v>
          </cell>
          <cell r="Y232" t="str">
            <v>LEGAL</v>
          </cell>
          <cell r="AA232" t="str">
            <v>ICB2</v>
          </cell>
          <cell r="AC232" t="str">
            <v>ICB</v>
          </cell>
          <cell r="AD232" t="str">
            <v>ICB</v>
          </cell>
          <cell r="AR232" t="str">
            <v>953</v>
          </cell>
        </row>
        <row r="233">
          <cell r="B233" t="str">
            <v>9534264000</v>
          </cell>
          <cell r="C233" t="str">
            <v>ICB7TARGET0000002536</v>
          </cell>
          <cell r="D233">
            <v>2014</v>
          </cell>
          <cell r="E233">
            <v>8</v>
          </cell>
          <cell r="F233" t="str">
            <v>2014-08-31</v>
          </cell>
          <cell r="G233" t="str">
            <v>PRJ</v>
          </cell>
          <cell r="H233" t="str">
            <v>169</v>
          </cell>
          <cell r="I233" t="str">
            <v>211</v>
          </cell>
          <cell r="K233" t="str">
            <v>000001121</v>
          </cell>
          <cell r="L233" t="str">
            <v>4264000</v>
          </cell>
          <cell r="M233" t="str">
            <v>1113</v>
          </cell>
          <cell r="N233" t="str">
            <v>99920</v>
          </cell>
          <cell r="O233" t="str">
            <v>11404</v>
          </cell>
          <cell r="P233" t="str">
            <v>289</v>
          </cell>
          <cell r="Q233" t="str">
            <v>953</v>
          </cell>
          <cell r="R233" t="str">
            <v>INTERCO BILL RESCAT_BENLOC</v>
          </cell>
          <cell r="S233" t="str">
            <v>PRA</v>
          </cell>
          <cell r="U233" t="str">
            <v>2014-08-31</v>
          </cell>
          <cell r="V233">
            <v>1.83</v>
          </cell>
          <cell r="W233" t="str">
            <v>G0001113</v>
          </cell>
          <cell r="Y233" t="str">
            <v>LEGAL</v>
          </cell>
          <cell r="AA233" t="str">
            <v>ICB2</v>
          </cell>
          <cell r="AC233" t="str">
            <v>ICB</v>
          </cell>
          <cell r="AD233" t="str">
            <v>ICB</v>
          </cell>
          <cell r="AR233" t="str">
            <v>953</v>
          </cell>
        </row>
        <row r="234">
          <cell r="B234" t="str">
            <v>9539302000</v>
          </cell>
          <cell r="C234" t="str">
            <v>ICB7TARGET0000010684</v>
          </cell>
          <cell r="D234">
            <v>2015</v>
          </cell>
          <cell r="E234">
            <v>1</v>
          </cell>
          <cell r="F234" t="str">
            <v>2015-01-31</v>
          </cell>
          <cell r="G234" t="str">
            <v>PRJ</v>
          </cell>
          <cell r="H234" t="str">
            <v>169</v>
          </cell>
          <cell r="I234" t="str">
            <v>211</v>
          </cell>
          <cell r="K234" t="str">
            <v>000001121</v>
          </cell>
          <cell r="L234" t="str">
            <v>9302000</v>
          </cell>
          <cell r="M234" t="str">
            <v>1113</v>
          </cell>
          <cell r="N234" t="str">
            <v>99920</v>
          </cell>
          <cell r="O234" t="str">
            <v>11404</v>
          </cell>
          <cell r="P234" t="str">
            <v>292</v>
          </cell>
          <cell r="Q234" t="str">
            <v>953</v>
          </cell>
          <cell r="R234" t="str">
            <v>INTERCO BILL RESCAT_BENLOC</v>
          </cell>
          <cell r="S234" t="str">
            <v>PRA</v>
          </cell>
          <cell r="U234" t="str">
            <v>2015-01-31</v>
          </cell>
          <cell r="V234">
            <v>60940.78</v>
          </cell>
          <cell r="W234" t="str">
            <v>G0001113</v>
          </cell>
          <cell r="Y234" t="str">
            <v>LEGAL</v>
          </cell>
          <cell r="AA234" t="str">
            <v>ICB2</v>
          </cell>
          <cell r="AC234" t="str">
            <v>ICB</v>
          </cell>
          <cell r="AD234" t="str">
            <v>ICB</v>
          </cell>
          <cell r="AR234" t="str">
            <v>953</v>
          </cell>
        </row>
        <row r="235">
          <cell r="A235" t="str">
            <v>01721471</v>
          </cell>
          <cell r="B235" t="str">
            <v>9539302000</v>
          </cell>
          <cell r="C235" t="str">
            <v>ICB7TARGET0000012716</v>
          </cell>
          <cell r="D235">
            <v>2014</v>
          </cell>
          <cell r="E235">
            <v>7</v>
          </cell>
          <cell r="F235" t="str">
            <v>2014-07-31</v>
          </cell>
          <cell r="G235" t="str">
            <v>PRJ</v>
          </cell>
          <cell r="H235" t="str">
            <v>169</v>
          </cell>
          <cell r="I235" t="str">
            <v>211</v>
          </cell>
          <cell r="K235" t="str">
            <v>000001121</v>
          </cell>
          <cell r="L235" t="str">
            <v>9302000</v>
          </cell>
          <cell r="M235" t="str">
            <v>1113</v>
          </cell>
          <cell r="N235" t="str">
            <v>99920</v>
          </cell>
          <cell r="O235" t="str">
            <v>11404</v>
          </cell>
          <cell r="P235" t="str">
            <v>292</v>
          </cell>
          <cell r="Q235" t="str">
            <v>953</v>
          </cell>
          <cell r="R235" t="str">
            <v>INTERCO BILL RESCAT_BENLOC</v>
          </cell>
          <cell r="S235" t="str">
            <v>PRA</v>
          </cell>
          <cell r="U235" t="str">
            <v>2014-07-31</v>
          </cell>
          <cell r="V235">
            <v>1977.53</v>
          </cell>
          <cell r="W235" t="str">
            <v>G0001113</v>
          </cell>
          <cell r="Y235" t="str">
            <v>LEGAL</v>
          </cell>
          <cell r="AA235" t="str">
            <v>ICB2</v>
          </cell>
          <cell r="AC235" t="str">
            <v>ICB</v>
          </cell>
          <cell r="AD235" t="str">
            <v>ICB</v>
          </cell>
          <cell r="AF235" t="str">
            <v>103</v>
          </cell>
          <cell r="AG235" t="str">
            <v>0000056144</v>
          </cell>
          <cell r="AR235" t="str">
            <v>953</v>
          </cell>
          <cell r="AS235" t="str">
            <v>0000056144</v>
          </cell>
          <cell r="AT235" t="str">
            <v>SOUTHEASTERN ELECTRIC EXCHANGE</v>
          </cell>
        </row>
        <row r="236">
          <cell r="B236" t="str">
            <v>9539302000</v>
          </cell>
          <cell r="C236" t="str">
            <v>ICB7TARGET0000014959</v>
          </cell>
          <cell r="D236">
            <v>2014</v>
          </cell>
          <cell r="E236">
            <v>8</v>
          </cell>
          <cell r="F236" t="str">
            <v>2014-08-31</v>
          </cell>
          <cell r="G236" t="str">
            <v>PRJ</v>
          </cell>
          <cell r="H236" t="str">
            <v>169</v>
          </cell>
          <cell r="I236" t="str">
            <v>211</v>
          </cell>
          <cell r="K236" t="str">
            <v>000001121</v>
          </cell>
          <cell r="L236" t="str">
            <v>9302000</v>
          </cell>
          <cell r="M236" t="str">
            <v>1113</v>
          </cell>
          <cell r="N236" t="str">
            <v>99920</v>
          </cell>
          <cell r="O236" t="str">
            <v>11404</v>
          </cell>
          <cell r="P236" t="str">
            <v>292</v>
          </cell>
          <cell r="Q236" t="str">
            <v>953</v>
          </cell>
          <cell r="R236" t="str">
            <v>INTERCO BILL RESCAT_BENLOC</v>
          </cell>
          <cell r="S236" t="str">
            <v>PRA</v>
          </cell>
          <cell r="U236" t="str">
            <v>2014-08-31</v>
          </cell>
          <cell r="V236">
            <v>7.36</v>
          </cell>
          <cell r="W236" t="str">
            <v>G0001113</v>
          </cell>
          <cell r="Y236" t="str">
            <v>LEGAL</v>
          </cell>
          <cell r="AA236" t="str">
            <v>ICB2</v>
          </cell>
          <cell r="AC236" t="str">
            <v>ICB</v>
          </cell>
          <cell r="AD236" t="str">
            <v>ICB</v>
          </cell>
          <cell r="AR236" t="str">
            <v>953</v>
          </cell>
        </row>
        <row r="237">
          <cell r="A237" t="str">
            <v>00657812</v>
          </cell>
          <cell r="B237" t="str">
            <v>9534264000</v>
          </cell>
          <cell r="C237" t="str">
            <v>ICB4TARGET0000000156</v>
          </cell>
          <cell r="D237">
            <v>2015</v>
          </cell>
          <cell r="E237">
            <v>1</v>
          </cell>
          <cell r="F237" t="str">
            <v>2015-01-31</v>
          </cell>
          <cell r="G237" t="str">
            <v>PRJ</v>
          </cell>
          <cell r="H237" t="str">
            <v>192</v>
          </cell>
          <cell r="I237" t="str">
            <v>211</v>
          </cell>
          <cell r="K237" t="str">
            <v>000001121</v>
          </cell>
          <cell r="L237" t="str">
            <v>4264000</v>
          </cell>
          <cell r="M237" t="str">
            <v>1585</v>
          </cell>
          <cell r="N237" t="str">
            <v>99920</v>
          </cell>
          <cell r="O237" t="str">
            <v>11404</v>
          </cell>
          <cell r="P237" t="str">
            <v>289</v>
          </cell>
          <cell r="Q237" t="str">
            <v>953</v>
          </cell>
          <cell r="R237" t="str">
            <v>INTERCO BILL W/O</v>
          </cell>
          <cell r="S237" t="str">
            <v>PRA</v>
          </cell>
          <cell r="U237" t="str">
            <v>2015-01-31</v>
          </cell>
          <cell r="V237">
            <v>8450.44</v>
          </cell>
          <cell r="W237" t="str">
            <v>UTXEMEM101</v>
          </cell>
          <cell r="Y237" t="str">
            <v>LEGAL</v>
          </cell>
          <cell r="AA237" t="str">
            <v>ICB3</v>
          </cell>
          <cell r="AC237" t="str">
            <v>ICB</v>
          </cell>
          <cell r="AD237" t="str">
            <v>ICB</v>
          </cell>
          <cell r="AF237" t="str">
            <v>211</v>
          </cell>
          <cell r="AG237" t="str">
            <v>0000096469</v>
          </cell>
          <cell r="AR237" t="str">
            <v>953</v>
          </cell>
          <cell r="AS237" t="str">
            <v>0000096469</v>
          </cell>
          <cell r="AT237" t="str">
            <v>ASSOCIATION OF ELECTRIC</v>
          </cell>
        </row>
        <row r="238">
          <cell r="A238" t="str">
            <v>00682159</v>
          </cell>
          <cell r="B238" t="str">
            <v>9564265004</v>
          </cell>
          <cell r="C238" t="str">
            <v>ICB4TARGET0000000160</v>
          </cell>
          <cell r="D238">
            <v>2015</v>
          </cell>
          <cell r="E238">
            <v>6</v>
          </cell>
          <cell r="F238" t="str">
            <v>2015-06-30</v>
          </cell>
          <cell r="G238" t="str">
            <v>PRJ</v>
          </cell>
          <cell r="H238" t="str">
            <v>192</v>
          </cell>
          <cell r="I238" t="str">
            <v>211</v>
          </cell>
          <cell r="K238" t="str">
            <v>000001121</v>
          </cell>
          <cell r="L238" t="str">
            <v>4265004</v>
          </cell>
          <cell r="M238" t="str">
            <v>1585</v>
          </cell>
          <cell r="N238" t="str">
            <v>99920</v>
          </cell>
          <cell r="O238" t="str">
            <v>11404</v>
          </cell>
          <cell r="P238" t="str">
            <v>292</v>
          </cell>
          <cell r="Q238" t="str">
            <v>956</v>
          </cell>
          <cell r="R238" t="str">
            <v>INTERCO BILL W/O</v>
          </cell>
          <cell r="S238" t="str">
            <v>PRA</v>
          </cell>
          <cell r="U238" t="str">
            <v>2015-06-30</v>
          </cell>
          <cell r="V238">
            <v>31.53</v>
          </cell>
          <cell r="W238" t="str">
            <v>UTXEMEM101</v>
          </cell>
          <cell r="Y238" t="str">
            <v>LEGAL</v>
          </cell>
          <cell r="AA238" t="str">
            <v>ICB3</v>
          </cell>
          <cell r="AC238" t="str">
            <v>ICB</v>
          </cell>
          <cell r="AD238" t="str">
            <v>ICB</v>
          </cell>
          <cell r="AF238" t="str">
            <v>211</v>
          </cell>
          <cell r="AG238" t="str">
            <v>0000096506</v>
          </cell>
          <cell r="AR238" t="str">
            <v>956</v>
          </cell>
          <cell r="AS238" t="str">
            <v>0000096506</v>
          </cell>
          <cell r="AT238" t="str">
            <v>AUSTIN CLUB</v>
          </cell>
        </row>
        <row r="239">
          <cell r="A239" t="str">
            <v>00682160</v>
          </cell>
          <cell r="B239" t="str">
            <v>9564265004</v>
          </cell>
          <cell r="C239" t="str">
            <v>ICB4TARGET0000000161</v>
          </cell>
          <cell r="D239">
            <v>2015</v>
          </cell>
          <cell r="E239">
            <v>6</v>
          </cell>
          <cell r="F239" t="str">
            <v>2015-06-30</v>
          </cell>
          <cell r="G239" t="str">
            <v>PRJ</v>
          </cell>
          <cell r="H239" t="str">
            <v>192</v>
          </cell>
          <cell r="I239" t="str">
            <v>211</v>
          </cell>
          <cell r="K239" t="str">
            <v>000001121</v>
          </cell>
          <cell r="L239" t="str">
            <v>4265004</v>
          </cell>
          <cell r="M239" t="str">
            <v>1585</v>
          </cell>
          <cell r="N239" t="str">
            <v>99920</v>
          </cell>
          <cell r="O239" t="str">
            <v>11404</v>
          </cell>
          <cell r="P239" t="str">
            <v>292</v>
          </cell>
          <cell r="Q239" t="str">
            <v>956</v>
          </cell>
          <cell r="R239" t="str">
            <v>INTERCO BILL W/O</v>
          </cell>
          <cell r="S239" t="str">
            <v>PRA</v>
          </cell>
          <cell r="U239" t="str">
            <v>2015-06-30</v>
          </cell>
          <cell r="V239">
            <v>8.8000000000000007</v>
          </cell>
          <cell r="W239" t="str">
            <v>UTXEMEM101</v>
          </cell>
          <cell r="Y239" t="str">
            <v>LEGAL</v>
          </cell>
          <cell r="AA239" t="str">
            <v>ICB3</v>
          </cell>
          <cell r="AC239" t="str">
            <v>ICB</v>
          </cell>
          <cell r="AD239" t="str">
            <v>ICB</v>
          </cell>
          <cell r="AF239" t="str">
            <v>211</v>
          </cell>
          <cell r="AG239" t="str">
            <v>0000096506</v>
          </cell>
          <cell r="AR239" t="str">
            <v>956</v>
          </cell>
          <cell r="AS239" t="str">
            <v>0000096506</v>
          </cell>
          <cell r="AT239" t="str">
            <v>AUSTIN CLUB</v>
          </cell>
        </row>
        <row r="240">
          <cell r="A240" t="str">
            <v>00682181</v>
          </cell>
          <cell r="B240" t="str">
            <v>9564265004</v>
          </cell>
          <cell r="C240" t="str">
            <v>ICB4TARGET0000000162</v>
          </cell>
          <cell r="D240">
            <v>2015</v>
          </cell>
          <cell r="E240">
            <v>6</v>
          </cell>
          <cell r="F240" t="str">
            <v>2015-06-30</v>
          </cell>
          <cell r="G240" t="str">
            <v>PRJ</v>
          </cell>
          <cell r="H240" t="str">
            <v>192</v>
          </cell>
          <cell r="I240" t="str">
            <v>211</v>
          </cell>
          <cell r="K240" t="str">
            <v>000001121</v>
          </cell>
          <cell r="L240" t="str">
            <v>4265004</v>
          </cell>
          <cell r="M240" t="str">
            <v>1585</v>
          </cell>
          <cell r="N240" t="str">
            <v>99920</v>
          </cell>
          <cell r="O240" t="str">
            <v>11404</v>
          </cell>
          <cell r="P240" t="str">
            <v>292</v>
          </cell>
          <cell r="Q240" t="str">
            <v>956</v>
          </cell>
          <cell r="R240" t="str">
            <v>INTERCO BILL W/O</v>
          </cell>
          <cell r="S240" t="str">
            <v>PRA</v>
          </cell>
          <cell r="U240" t="str">
            <v>2015-06-30</v>
          </cell>
          <cell r="V240">
            <v>0.22</v>
          </cell>
          <cell r="W240" t="str">
            <v>UTXEMEM101</v>
          </cell>
          <cell r="Y240" t="str">
            <v>LEGAL</v>
          </cell>
          <cell r="AA240" t="str">
            <v>ICB3</v>
          </cell>
          <cell r="AC240" t="str">
            <v>ICB</v>
          </cell>
          <cell r="AD240" t="str">
            <v>ICB</v>
          </cell>
          <cell r="AF240" t="str">
            <v>211</v>
          </cell>
          <cell r="AG240" t="str">
            <v>0000096506</v>
          </cell>
          <cell r="AR240" t="str">
            <v>956</v>
          </cell>
          <cell r="AS240" t="str">
            <v>0000096506</v>
          </cell>
          <cell r="AT240" t="str">
            <v>AUSTIN CLUB</v>
          </cell>
        </row>
        <row r="241">
          <cell r="A241" t="str">
            <v>00682718</v>
          </cell>
          <cell r="B241" t="str">
            <v>9564265004</v>
          </cell>
          <cell r="C241" t="str">
            <v>ICB4TARGET0000000163</v>
          </cell>
          <cell r="D241">
            <v>2015</v>
          </cell>
          <cell r="E241">
            <v>6</v>
          </cell>
          <cell r="F241" t="str">
            <v>2015-06-30</v>
          </cell>
          <cell r="G241" t="str">
            <v>PRJ</v>
          </cell>
          <cell r="H241" t="str">
            <v>192</v>
          </cell>
          <cell r="I241" t="str">
            <v>211</v>
          </cell>
          <cell r="K241" t="str">
            <v>000001121</v>
          </cell>
          <cell r="L241" t="str">
            <v>4265004</v>
          </cell>
          <cell r="M241" t="str">
            <v>1585</v>
          </cell>
          <cell r="N241" t="str">
            <v>99920</v>
          </cell>
          <cell r="O241" t="str">
            <v>10381</v>
          </cell>
          <cell r="P241" t="str">
            <v>292</v>
          </cell>
          <cell r="Q241" t="str">
            <v>956</v>
          </cell>
          <cell r="R241" t="str">
            <v>INTERCO BILL W/O</v>
          </cell>
          <cell r="S241" t="str">
            <v>PRA</v>
          </cell>
          <cell r="U241" t="str">
            <v>2015-06-30</v>
          </cell>
          <cell r="V241">
            <v>0.23</v>
          </cell>
          <cell r="W241" t="str">
            <v>UTXEMEM101</v>
          </cell>
          <cell r="Y241" t="str">
            <v>LEGAL</v>
          </cell>
          <cell r="AA241" t="str">
            <v>ICB3</v>
          </cell>
          <cell r="AC241" t="str">
            <v>ICB</v>
          </cell>
          <cell r="AD241" t="str">
            <v>ICB</v>
          </cell>
          <cell r="AF241" t="str">
            <v>211</v>
          </cell>
          <cell r="AG241" t="str">
            <v>0000096506</v>
          </cell>
          <cell r="AR241" t="str">
            <v>956</v>
          </cell>
          <cell r="AS241" t="str">
            <v>0000096506</v>
          </cell>
          <cell r="AT241" t="str">
            <v>AUSTIN CLUB</v>
          </cell>
        </row>
        <row r="242">
          <cell r="A242" t="str">
            <v>00683519</v>
          </cell>
          <cell r="B242" t="str">
            <v>9564265004</v>
          </cell>
          <cell r="C242" t="str">
            <v>ICB4TARGET0000000164</v>
          </cell>
          <cell r="D242">
            <v>2015</v>
          </cell>
          <cell r="E242">
            <v>6</v>
          </cell>
          <cell r="F242" t="str">
            <v>2015-06-30</v>
          </cell>
          <cell r="G242" t="str">
            <v>PRJ</v>
          </cell>
          <cell r="H242" t="str">
            <v>192</v>
          </cell>
          <cell r="I242" t="str">
            <v>211</v>
          </cell>
          <cell r="K242" t="str">
            <v>000001121</v>
          </cell>
          <cell r="L242" t="str">
            <v>4265004</v>
          </cell>
          <cell r="M242" t="str">
            <v>1585</v>
          </cell>
          <cell r="N242" t="str">
            <v>99920</v>
          </cell>
          <cell r="O242" t="str">
            <v>11404</v>
          </cell>
          <cell r="P242" t="str">
            <v>292</v>
          </cell>
          <cell r="Q242" t="str">
            <v>956</v>
          </cell>
          <cell r="R242" t="str">
            <v>INTERCO BILL W/O</v>
          </cell>
          <cell r="S242" t="str">
            <v>PRA</v>
          </cell>
          <cell r="U242" t="str">
            <v>2015-06-30</v>
          </cell>
          <cell r="V242">
            <v>35.78</v>
          </cell>
          <cell r="W242" t="str">
            <v>UTXEMEM101</v>
          </cell>
          <cell r="Y242" t="str">
            <v>LEGAL</v>
          </cell>
          <cell r="AA242" t="str">
            <v>ICB3</v>
          </cell>
          <cell r="AC242" t="str">
            <v>ICB</v>
          </cell>
          <cell r="AD242" t="str">
            <v>ICB</v>
          </cell>
          <cell r="AF242" t="str">
            <v>211</v>
          </cell>
          <cell r="AG242" t="str">
            <v>0000096506</v>
          </cell>
          <cell r="AR242" t="str">
            <v>956</v>
          </cell>
          <cell r="AS242" t="str">
            <v>0000096506</v>
          </cell>
          <cell r="AT242" t="str">
            <v>AUSTIN CLUB</v>
          </cell>
        </row>
        <row r="243">
          <cell r="A243" t="str">
            <v>00682590</v>
          </cell>
          <cell r="B243" t="str">
            <v>9564265004</v>
          </cell>
          <cell r="C243" t="str">
            <v>ICB4TARGET0000000165</v>
          </cell>
          <cell r="D243">
            <v>2015</v>
          </cell>
          <cell r="E243">
            <v>6</v>
          </cell>
          <cell r="F243" t="str">
            <v>2015-06-30</v>
          </cell>
          <cell r="G243" t="str">
            <v>PRJ</v>
          </cell>
          <cell r="H243" t="str">
            <v>192</v>
          </cell>
          <cell r="I243" t="str">
            <v>211</v>
          </cell>
          <cell r="K243" t="str">
            <v>000001121</v>
          </cell>
          <cell r="L243" t="str">
            <v>4265004</v>
          </cell>
          <cell r="M243" t="str">
            <v>1585</v>
          </cell>
          <cell r="N243" t="str">
            <v>99920</v>
          </cell>
          <cell r="O243" t="str">
            <v>13042</v>
          </cell>
          <cell r="P243" t="str">
            <v>292</v>
          </cell>
          <cell r="Q243" t="str">
            <v>956</v>
          </cell>
          <cell r="R243" t="str">
            <v>INTERCO BILL W/O</v>
          </cell>
          <cell r="S243" t="str">
            <v>PRA</v>
          </cell>
          <cell r="U243" t="str">
            <v>2015-06-30</v>
          </cell>
          <cell r="V243">
            <v>62.86</v>
          </cell>
          <cell r="W243" t="str">
            <v>UTXEMEM101</v>
          </cell>
          <cell r="Y243" t="str">
            <v>LEGAL</v>
          </cell>
          <cell r="AA243" t="str">
            <v>ICB3</v>
          </cell>
          <cell r="AC243" t="str">
            <v>ICB</v>
          </cell>
          <cell r="AD243" t="str">
            <v>ICB</v>
          </cell>
          <cell r="AF243" t="str">
            <v>211</v>
          </cell>
          <cell r="AG243" t="str">
            <v>0000146747</v>
          </cell>
          <cell r="AR243" t="str">
            <v>956</v>
          </cell>
          <cell r="AS243" t="str">
            <v>0000146747</v>
          </cell>
          <cell r="AT243" t="str">
            <v>JP MORGAN CHASE CORPORATE CARD ACTIVITY</v>
          </cell>
        </row>
        <row r="244">
          <cell r="A244" t="str">
            <v>00660077</v>
          </cell>
          <cell r="B244" t="str">
            <v>9564265004</v>
          </cell>
          <cell r="C244" t="str">
            <v>ICB4TARGET0000000176</v>
          </cell>
          <cell r="D244">
            <v>2015</v>
          </cell>
          <cell r="E244">
            <v>1</v>
          </cell>
          <cell r="F244" t="str">
            <v>2015-01-31</v>
          </cell>
          <cell r="G244" t="str">
            <v>PRJ</v>
          </cell>
          <cell r="H244" t="str">
            <v>192</v>
          </cell>
          <cell r="I244" t="str">
            <v>211</v>
          </cell>
          <cell r="K244" t="str">
            <v>000001121</v>
          </cell>
          <cell r="L244" t="str">
            <v>4265004</v>
          </cell>
          <cell r="M244" t="str">
            <v>1585</v>
          </cell>
          <cell r="N244" t="str">
            <v>99920</v>
          </cell>
          <cell r="O244" t="str">
            <v>11404</v>
          </cell>
          <cell r="P244" t="str">
            <v>292</v>
          </cell>
          <cell r="Q244" t="str">
            <v>956</v>
          </cell>
          <cell r="R244" t="str">
            <v>INTERCO BILL W/O</v>
          </cell>
          <cell r="S244" t="str">
            <v>PRA</v>
          </cell>
          <cell r="U244" t="str">
            <v>2015-01-31</v>
          </cell>
          <cell r="V244">
            <v>33.950000000000003</v>
          </cell>
          <cell r="W244" t="str">
            <v>UTXEMEM101</v>
          </cell>
          <cell r="Y244" t="str">
            <v>LEGAL</v>
          </cell>
          <cell r="AA244" t="str">
            <v>ICB3</v>
          </cell>
          <cell r="AC244" t="str">
            <v>ICB</v>
          </cell>
          <cell r="AD244" t="str">
            <v>ICB</v>
          </cell>
          <cell r="AF244" t="str">
            <v>211</v>
          </cell>
          <cell r="AG244" t="str">
            <v>0000096506</v>
          </cell>
          <cell r="AR244" t="str">
            <v>956</v>
          </cell>
          <cell r="AS244" t="str">
            <v>0000096506</v>
          </cell>
          <cell r="AT244" t="str">
            <v>AUSTIN CLUB</v>
          </cell>
        </row>
        <row r="245">
          <cell r="A245" t="str">
            <v>00660078</v>
          </cell>
          <cell r="B245" t="str">
            <v>9564265004</v>
          </cell>
          <cell r="C245" t="str">
            <v>ICB4TARGET0000000177</v>
          </cell>
          <cell r="D245">
            <v>2015</v>
          </cell>
          <cell r="E245">
            <v>1</v>
          </cell>
          <cell r="F245" t="str">
            <v>2015-01-31</v>
          </cell>
          <cell r="G245" t="str">
            <v>PRJ</v>
          </cell>
          <cell r="H245" t="str">
            <v>192</v>
          </cell>
          <cell r="I245" t="str">
            <v>211</v>
          </cell>
          <cell r="K245" t="str">
            <v>000001121</v>
          </cell>
          <cell r="L245" t="str">
            <v>4265004</v>
          </cell>
          <cell r="M245" t="str">
            <v>1585</v>
          </cell>
          <cell r="N245" t="str">
            <v>99920</v>
          </cell>
          <cell r="O245" t="str">
            <v>11404</v>
          </cell>
          <cell r="P245" t="str">
            <v>292</v>
          </cell>
          <cell r="Q245" t="str">
            <v>956</v>
          </cell>
          <cell r="R245" t="str">
            <v>INTERCO BILL W/O</v>
          </cell>
          <cell r="S245" t="str">
            <v>PRA</v>
          </cell>
          <cell r="U245" t="str">
            <v>2015-01-31</v>
          </cell>
          <cell r="V245">
            <v>32.369999999999997</v>
          </cell>
          <cell r="W245" t="str">
            <v>UTXEMEM101</v>
          </cell>
          <cell r="Y245" t="str">
            <v>LEGAL</v>
          </cell>
          <cell r="AA245" t="str">
            <v>ICB3</v>
          </cell>
          <cell r="AC245" t="str">
            <v>ICB</v>
          </cell>
          <cell r="AD245" t="str">
            <v>ICB</v>
          </cell>
          <cell r="AF245" t="str">
            <v>211</v>
          </cell>
          <cell r="AG245" t="str">
            <v>0000096506</v>
          </cell>
          <cell r="AR245" t="str">
            <v>956</v>
          </cell>
          <cell r="AS245" t="str">
            <v>0000096506</v>
          </cell>
          <cell r="AT245" t="str">
            <v>AUSTIN CLUB</v>
          </cell>
        </row>
        <row r="246">
          <cell r="A246" t="str">
            <v>00644868</v>
          </cell>
          <cell r="B246" t="str">
            <v>9534264000</v>
          </cell>
          <cell r="C246" t="str">
            <v>ICB4TARGET0000000254</v>
          </cell>
          <cell r="D246">
            <v>2014</v>
          </cell>
          <cell r="E246">
            <v>11</v>
          </cell>
          <cell r="F246" t="str">
            <v>2014-11-30</v>
          </cell>
          <cell r="G246" t="str">
            <v>PRJ</v>
          </cell>
          <cell r="H246" t="str">
            <v>192</v>
          </cell>
          <cell r="I246" t="str">
            <v>211</v>
          </cell>
          <cell r="K246" t="str">
            <v>000001121</v>
          </cell>
          <cell r="L246" t="str">
            <v>4264000</v>
          </cell>
          <cell r="M246" t="str">
            <v>1585</v>
          </cell>
          <cell r="N246" t="str">
            <v>99920</v>
          </cell>
          <cell r="O246" t="str">
            <v>11404</v>
          </cell>
          <cell r="P246" t="str">
            <v>289</v>
          </cell>
          <cell r="Q246" t="str">
            <v>953</v>
          </cell>
          <cell r="R246" t="str">
            <v>INTERCO BILL W/O</v>
          </cell>
          <cell r="S246" t="str">
            <v>PRA</v>
          </cell>
          <cell r="U246" t="str">
            <v>2014-11-30</v>
          </cell>
          <cell r="V246">
            <v>8631.08</v>
          </cell>
          <cell r="W246" t="str">
            <v>UTXEMEM101</v>
          </cell>
          <cell r="Y246" t="str">
            <v>LEGAL</v>
          </cell>
          <cell r="AA246" t="str">
            <v>ICB3</v>
          </cell>
          <cell r="AC246" t="str">
            <v>ICB</v>
          </cell>
          <cell r="AD246" t="str">
            <v>ICB</v>
          </cell>
          <cell r="AF246" t="str">
            <v>211</v>
          </cell>
          <cell r="AG246" t="str">
            <v>0000096469</v>
          </cell>
          <cell r="AR246" t="str">
            <v>953</v>
          </cell>
          <cell r="AS246" t="str">
            <v>0000096469</v>
          </cell>
          <cell r="AT246" t="str">
            <v>ASSOCIATION OF ELECTRIC</v>
          </cell>
        </row>
        <row r="247">
          <cell r="A247" t="str">
            <v>00644869</v>
          </cell>
          <cell r="B247" t="str">
            <v>9534264000</v>
          </cell>
          <cell r="C247" t="str">
            <v>ICB4TARGET0000000255</v>
          </cell>
          <cell r="D247">
            <v>2014</v>
          </cell>
          <cell r="E247">
            <v>11</v>
          </cell>
          <cell r="F247" t="str">
            <v>2014-11-30</v>
          </cell>
          <cell r="G247" t="str">
            <v>PRJ</v>
          </cell>
          <cell r="H247" t="str">
            <v>192</v>
          </cell>
          <cell r="I247" t="str">
            <v>211</v>
          </cell>
          <cell r="K247" t="str">
            <v>000001121</v>
          </cell>
          <cell r="L247" t="str">
            <v>4264000</v>
          </cell>
          <cell r="M247" t="str">
            <v>1585</v>
          </cell>
          <cell r="N247" t="str">
            <v>99920</v>
          </cell>
          <cell r="O247" t="str">
            <v>11404</v>
          </cell>
          <cell r="P247" t="str">
            <v>289</v>
          </cell>
          <cell r="Q247" t="str">
            <v>953</v>
          </cell>
          <cell r="R247" t="str">
            <v>INTERCO BILL W/O</v>
          </cell>
          <cell r="S247" t="str">
            <v>PRA</v>
          </cell>
          <cell r="U247" t="str">
            <v>2014-11-30</v>
          </cell>
          <cell r="V247">
            <v>8631.08</v>
          </cell>
          <cell r="W247" t="str">
            <v>UTXEMEM101</v>
          </cell>
          <cell r="Y247" t="str">
            <v>LEGAL</v>
          </cell>
          <cell r="AA247" t="str">
            <v>ICB3</v>
          </cell>
          <cell r="AC247" t="str">
            <v>ICB</v>
          </cell>
          <cell r="AD247" t="str">
            <v>ICB</v>
          </cell>
          <cell r="AF247" t="str">
            <v>211</v>
          </cell>
          <cell r="AG247" t="str">
            <v>0000096469</v>
          </cell>
          <cell r="AR247" t="str">
            <v>953</v>
          </cell>
          <cell r="AS247" t="str">
            <v>0000096469</v>
          </cell>
          <cell r="AT247" t="str">
            <v>ASSOCIATION OF ELECTRIC</v>
          </cell>
        </row>
        <row r="248">
          <cell r="A248" t="str">
            <v>00644408</v>
          </cell>
          <cell r="B248" t="str">
            <v>9564265004</v>
          </cell>
          <cell r="C248" t="str">
            <v>ICB4TARGET0000000287</v>
          </cell>
          <cell r="D248">
            <v>2014</v>
          </cell>
          <cell r="E248">
            <v>11</v>
          </cell>
          <cell r="F248" t="str">
            <v>2014-11-30</v>
          </cell>
          <cell r="G248" t="str">
            <v>PRJ</v>
          </cell>
          <cell r="H248" t="str">
            <v>192</v>
          </cell>
          <cell r="I248" t="str">
            <v>211</v>
          </cell>
          <cell r="K248" t="str">
            <v>000001121</v>
          </cell>
          <cell r="L248" t="str">
            <v>4265004</v>
          </cell>
          <cell r="M248" t="str">
            <v>1585</v>
          </cell>
          <cell r="N248" t="str">
            <v>99920</v>
          </cell>
          <cell r="O248" t="str">
            <v>11404</v>
          </cell>
          <cell r="P248" t="str">
            <v>292</v>
          </cell>
          <cell r="Q248" t="str">
            <v>956</v>
          </cell>
          <cell r="R248" t="str">
            <v>INTERCO BILL W/O</v>
          </cell>
          <cell r="S248" t="str">
            <v>PRA</v>
          </cell>
          <cell r="U248" t="str">
            <v>2014-11-30</v>
          </cell>
          <cell r="V248">
            <v>0.2</v>
          </cell>
          <cell r="W248" t="str">
            <v>UTXEMEM101</v>
          </cell>
          <cell r="Y248" t="str">
            <v>LEGAL</v>
          </cell>
          <cell r="AA248" t="str">
            <v>ICB3</v>
          </cell>
          <cell r="AC248" t="str">
            <v>ICB</v>
          </cell>
          <cell r="AD248" t="str">
            <v>ICB</v>
          </cell>
          <cell r="AF248" t="str">
            <v>211</v>
          </cell>
          <cell r="AG248" t="str">
            <v>0000096506</v>
          </cell>
          <cell r="AR248" t="str">
            <v>956</v>
          </cell>
          <cell r="AS248" t="str">
            <v>0000096506</v>
          </cell>
          <cell r="AT248" t="str">
            <v>AUSTIN CLUB</v>
          </cell>
        </row>
        <row r="249">
          <cell r="A249" t="str">
            <v>00644409</v>
          </cell>
          <cell r="B249" t="str">
            <v>9564265004</v>
          </cell>
          <cell r="C249" t="str">
            <v>ICB4TARGET0000000288</v>
          </cell>
          <cell r="D249">
            <v>2014</v>
          </cell>
          <cell r="E249">
            <v>11</v>
          </cell>
          <cell r="F249" t="str">
            <v>2014-11-30</v>
          </cell>
          <cell r="G249" t="str">
            <v>PRJ</v>
          </cell>
          <cell r="H249" t="str">
            <v>192</v>
          </cell>
          <cell r="I249" t="str">
            <v>211</v>
          </cell>
          <cell r="K249" t="str">
            <v>000001121</v>
          </cell>
          <cell r="L249" t="str">
            <v>4265004</v>
          </cell>
          <cell r="M249" t="str">
            <v>1585</v>
          </cell>
          <cell r="N249" t="str">
            <v>99920</v>
          </cell>
          <cell r="O249" t="str">
            <v>11404</v>
          </cell>
          <cell r="P249" t="str">
            <v>292</v>
          </cell>
          <cell r="Q249" t="str">
            <v>956</v>
          </cell>
          <cell r="R249" t="str">
            <v>INTERCO BILL W/O</v>
          </cell>
          <cell r="S249" t="str">
            <v>PRA</v>
          </cell>
          <cell r="U249" t="str">
            <v>2014-11-30</v>
          </cell>
          <cell r="V249">
            <v>35.61</v>
          </cell>
          <cell r="W249" t="str">
            <v>UTXEMEM101</v>
          </cell>
          <cell r="Y249" t="str">
            <v>LEGAL</v>
          </cell>
          <cell r="AA249" t="str">
            <v>ICB3</v>
          </cell>
          <cell r="AC249" t="str">
            <v>ICB</v>
          </cell>
          <cell r="AD249" t="str">
            <v>ICB</v>
          </cell>
          <cell r="AF249" t="str">
            <v>211</v>
          </cell>
          <cell r="AG249" t="str">
            <v>0000096506</v>
          </cell>
          <cell r="AR249" t="str">
            <v>956</v>
          </cell>
          <cell r="AS249" t="str">
            <v>0000096506</v>
          </cell>
          <cell r="AT249" t="str">
            <v>AUSTIN CLUB</v>
          </cell>
        </row>
        <row r="250">
          <cell r="A250" t="str">
            <v>00644410</v>
          </cell>
          <cell r="B250" t="str">
            <v>9564265004</v>
          </cell>
          <cell r="C250" t="str">
            <v>ICB4TARGET0000000289</v>
          </cell>
          <cell r="D250">
            <v>2014</v>
          </cell>
          <cell r="E250">
            <v>11</v>
          </cell>
          <cell r="F250" t="str">
            <v>2014-11-30</v>
          </cell>
          <cell r="G250" t="str">
            <v>PRJ</v>
          </cell>
          <cell r="H250" t="str">
            <v>192</v>
          </cell>
          <cell r="I250" t="str">
            <v>211</v>
          </cell>
          <cell r="K250" t="str">
            <v>000001121</v>
          </cell>
          <cell r="L250" t="str">
            <v>4265004</v>
          </cell>
          <cell r="M250" t="str">
            <v>1585</v>
          </cell>
          <cell r="N250" t="str">
            <v>99920</v>
          </cell>
          <cell r="O250" t="str">
            <v>11404</v>
          </cell>
          <cell r="P250" t="str">
            <v>292</v>
          </cell>
          <cell r="Q250" t="str">
            <v>956</v>
          </cell>
          <cell r="R250" t="str">
            <v>INTERCO BILL W/O</v>
          </cell>
          <cell r="S250" t="str">
            <v>PRA</v>
          </cell>
          <cell r="U250" t="str">
            <v>2014-11-30</v>
          </cell>
          <cell r="V250">
            <v>33.17</v>
          </cell>
          <cell r="W250" t="str">
            <v>UTXEMEM101</v>
          </cell>
          <cell r="Y250" t="str">
            <v>LEGAL</v>
          </cell>
          <cell r="AA250" t="str">
            <v>ICB3</v>
          </cell>
          <cell r="AC250" t="str">
            <v>ICB</v>
          </cell>
          <cell r="AD250" t="str">
            <v>ICB</v>
          </cell>
          <cell r="AF250" t="str">
            <v>211</v>
          </cell>
          <cell r="AG250" t="str">
            <v>0000096506</v>
          </cell>
          <cell r="AR250" t="str">
            <v>956</v>
          </cell>
          <cell r="AS250" t="str">
            <v>0000096506</v>
          </cell>
          <cell r="AT250" t="str">
            <v>AUSTIN CLUB</v>
          </cell>
        </row>
        <row r="251">
          <cell r="A251" t="str">
            <v>00646491</v>
          </cell>
          <cell r="B251" t="str">
            <v>9564265004</v>
          </cell>
          <cell r="C251" t="str">
            <v>ICB4TARGET0000000290</v>
          </cell>
          <cell r="D251">
            <v>2014</v>
          </cell>
          <cell r="E251">
            <v>11</v>
          </cell>
          <cell r="F251" t="str">
            <v>2014-11-30</v>
          </cell>
          <cell r="G251" t="str">
            <v>PRJ</v>
          </cell>
          <cell r="H251" t="str">
            <v>192</v>
          </cell>
          <cell r="I251" t="str">
            <v>211</v>
          </cell>
          <cell r="K251" t="str">
            <v>000001121</v>
          </cell>
          <cell r="L251" t="str">
            <v>4265004</v>
          </cell>
          <cell r="M251" t="str">
            <v>1585</v>
          </cell>
          <cell r="N251" t="str">
            <v>99920</v>
          </cell>
          <cell r="O251" t="str">
            <v>12091</v>
          </cell>
          <cell r="P251" t="str">
            <v>293</v>
          </cell>
          <cell r="Q251" t="str">
            <v>956</v>
          </cell>
          <cell r="R251" t="str">
            <v>INTERCO BILL W/O</v>
          </cell>
          <cell r="S251" t="str">
            <v>PRA</v>
          </cell>
          <cell r="U251" t="str">
            <v>2014-11-30</v>
          </cell>
          <cell r="V251">
            <v>9.08</v>
          </cell>
          <cell r="W251" t="str">
            <v>UTXEMEM101</v>
          </cell>
          <cell r="Y251" t="str">
            <v>LEGAL</v>
          </cell>
          <cell r="AA251" t="str">
            <v>ICB3</v>
          </cell>
          <cell r="AC251" t="str">
            <v>ICB</v>
          </cell>
          <cell r="AD251" t="str">
            <v>ICB</v>
          </cell>
          <cell r="AF251" t="str">
            <v>211</v>
          </cell>
          <cell r="AG251" t="str">
            <v>0000146747</v>
          </cell>
          <cell r="AR251" t="str">
            <v>956</v>
          </cell>
          <cell r="AS251" t="str">
            <v>0000146747</v>
          </cell>
          <cell r="AT251" t="str">
            <v>JP MORGAN CHASE CORPORATE CARD ACTIVITY</v>
          </cell>
        </row>
        <row r="252">
          <cell r="A252" t="str">
            <v>00634420</v>
          </cell>
          <cell r="B252" t="str">
            <v>9564265004</v>
          </cell>
          <cell r="C252" t="str">
            <v>ICB4TARGET0000000312</v>
          </cell>
          <cell r="D252">
            <v>2014</v>
          </cell>
          <cell r="E252">
            <v>9</v>
          </cell>
          <cell r="F252" t="str">
            <v>2014-09-30</v>
          </cell>
          <cell r="G252" t="str">
            <v>PRJ</v>
          </cell>
          <cell r="H252" t="str">
            <v>192</v>
          </cell>
          <cell r="I252" t="str">
            <v>211</v>
          </cell>
          <cell r="K252" t="str">
            <v>000001121</v>
          </cell>
          <cell r="L252" t="str">
            <v>4265004</v>
          </cell>
          <cell r="M252" t="str">
            <v>1585</v>
          </cell>
          <cell r="N252" t="str">
            <v>99920</v>
          </cell>
          <cell r="O252" t="str">
            <v>11404</v>
          </cell>
          <cell r="P252" t="str">
            <v>292</v>
          </cell>
          <cell r="Q252" t="str">
            <v>956</v>
          </cell>
          <cell r="R252" t="str">
            <v>INTERCO BILL W/O</v>
          </cell>
          <cell r="S252" t="str">
            <v>PRA</v>
          </cell>
          <cell r="U252" t="str">
            <v>2014-09-30</v>
          </cell>
          <cell r="V252">
            <v>3.22</v>
          </cell>
          <cell r="W252" t="str">
            <v>UTXEMEM101</v>
          </cell>
          <cell r="Y252" t="str">
            <v>LEGAL</v>
          </cell>
          <cell r="AA252" t="str">
            <v>ICB3</v>
          </cell>
          <cell r="AC252" t="str">
            <v>ICB</v>
          </cell>
          <cell r="AD252" t="str">
            <v>ICB</v>
          </cell>
          <cell r="AF252" t="str">
            <v>211</v>
          </cell>
          <cell r="AG252" t="str">
            <v>0000096506</v>
          </cell>
          <cell r="AR252" t="str">
            <v>956</v>
          </cell>
          <cell r="AS252" t="str">
            <v>0000096506</v>
          </cell>
          <cell r="AT252" t="str">
            <v>AUSTIN CLUB</v>
          </cell>
        </row>
        <row r="253">
          <cell r="A253" t="str">
            <v>00637004</v>
          </cell>
          <cell r="B253" t="str">
            <v>9564265004</v>
          </cell>
          <cell r="C253" t="str">
            <v>ICB4TARGET0000000315</v>
          </cell>
          <cell r="D253">
            <v>2014</v>
          </cell>
          <cell r="E253">
            <v>9</v>
          </cell>
          <cell r="F253" t="str">
            <v>2014-09-30</v>
          </cell>
          <cell r="G253" t="str">
            <v>PRJ</v>
          </cell>
          <cell r="H253" t="str">
            <v>192</v>
          </cell>
          <cell r="I253" t="str">
            <v>211</v>
          </cell>
          <cell r="K253" t="str">
            <v>000001121</v>
          </cell>
          <cell r="L253" t="str">
            <v>4265004</v>
          </cell>
          <cell r="M253" t="str">
            <v>1585</v>
          </cell>
          <cell r="N253" t="str">
            <v>99920</v>
          </cell>
          <cell r="O253" t="str">
            <v>13042</v>
          </cell>
          <cell r="P253" t="str">
            <v>292</v>
          </cell>
          <cell r="Q253" t="str">
            <v>956</v>
          </cell>
          <cell r="R253" t="str">
            <v>INTERCO BILL W/O</v>
          </cell>
          <cell r="S253" t="str">
            <v>PRA</v>
          </cell>
          <cell r="U253" t="str">
            <v>2014-09-30</v>
          </cell>
          <cell r="V253">
            <v>7.64</v>
          </cell>
          <cell r="W253" t="str">
            <v>UTXEMEM101</v>
          </cell>
          <cell r="Y253" t="str">
            <v>LEGAL</v>
          </cell>
          <cell r="AA253" t="str">
            <v>ICB3</v>
          </cell>
          <cell r="AC253" t="str">
            <v>ICB</v>
          </cell>
          <cell r="AD253" t="str">
            <v>ICB</v>
          </cell>
          <cell r="AF253" t="str">
            <v>211</v>
          </cell>
          <cell r="AG253" t="str">
            <v>0000096506</v>
          </cell>
          <cell r="AR253" t="str">
            <v>956</v>
          </cell>
          <cell r="AS253" t="str">
            <v>0000096506</v>
          </cell>
          <cell r="AT253" t="str">
            <v>AUSTIN CLUB</v>
          </cell>
        </row>
        <row r="254">
          <cell r="A254" t="str">
            <v>00654806</v>
          </cell>
          <cell r="B254" t="str">
            <v>9564265004</v>
          </cell>
          <cell r="C254" t="str">
            <v>ICB4TARGET0000000343</v>
          </cell>
          <cell r="D254">
            <v>2014</v>
          </cell>
          <cell r="E254">
            <v>12</v>
          </cell>
          <cell r="F254" t="str">
            <v>2014-12-31</v>
          </cell>
          <cell r="G254" t="str">
            <v>PRJ</v>
          </cell>
          <cell r="H254" t="str">
            <v>192</v>
          </cell>
          <cell r="I254" t="str">
            <v>211</v>
          </cell>
          <cell r="K254" t="str">
            <v>TDOANDA</v>
          </cell>
          <cell r="L254" t="str">
            <v>4265004</v>
          </cell>
          <cell r="M254" t="str">
            <v>1585</v>
          </cell>
          <cell r="N254" t="str">
            <v>99920</v>
          </cell>
          <cell r="O254" t="str">
            <v>12091</v>
          </cell>
          <cell r="P254" t="str">
            <v>293</v>
          </cell>
          <cell r="Q254" t="str">
            <v>956</v>
          </cell>
          <cell r="R254" t="str">
            <v>INTERCO BILL W/O</v>
          </cell>
          <cell r="S254" t="str">
            <v>PRA</v>
          </cell>
          <cell r="U254" t="str">
            <v>2014-12-31</v>
          </cell>
          <cell r="V254">
            <v>10.66</v>
          </cell>
          <cell r="W254" t="str">
            <v>UTXE000301</v>
          </cell>
          <cell r="Y254" t="str">
            <v>TDOTH</v>
          </cell>
          <cell r="AA254" t="str">
            <v>ICB3</v>
          </cell>
          <cell r="AC254" t="str">
            <v>ICB</v>
          </cell>
          <cell r="AD254" t="str">
            <v>ICB</v>
          </cell>
          <cell r="AF254" t="str">
            <v>211</v>
          </cell>
          <cell r="AG254" t="str">
            <v>0000146747</v>
          </cell>
          <cell r="AR254" t="str">
            <v>956</v>
          </cell>
          <cell r="AS254" t="str">
            <v>0000146747</v>
          </cell>
          <cell r="AT254" t="str">
            <v>JP MORGAN CHASE CORPORATE CARD ACTIVITY</v>
          </cell>
        </row>
        <row r="255">
          <cell r="A255" t="str">
            <v>00675999</v>
          </cell>
          <cell r="B255" t="str">
            <v>9564265004</v>
          </cell>
          <cell r="C255" t="str">
            <v>ICB4TARGET0000000344</v>
          </cell>
          <cell r="D255">
            <v>2015</v>
          </cell>
          <cell r="E255">
            <v>5</v>
          </cell>
          <cell r="F255" t="str">
            <v>2015-05-31</v>
          </cell>
          <cell r="G255" t="str">
            <v>PRJ</v>
          </cell>
          <cell r="H255" t="str">
            <v>192</v>
          </cell>
          <cell r="I255" t="str">
            <v>211</v>
          </cell>
          <cell r="K255" t="str">
            <v>000001121</v>
          </cell>
          <cell r="L255" t="str">
            <v>4265004</v>
          </cell>
          <cell r="M255" t="str">
            <v>1585</v>
          </cell>
          <cell r="N255" t="str">
            <v>99920</v>
          </cell>
          <cell r="O255" t="str">
            <v>10381</v>
          </cell>
          <cell r="P255" t="str">
            <v>292</v>
          </cell>
          <cell r="Q255" t="str">
            <v>956</v>
          </cell>
          <cell r="R255" t="str">
            <v>INTERCO BILL W/O</v>
          </cell>
          <cell r="S255" t="str">
            <v>PRA</v>
          </cell>
          <cell r="U255" t="str">
            <v>2015-05-31</v>
          </cell>
          <cell r="V255">
            <v>9.4600000000000009</v>
          </cell>
          <cell r="W255" t="str">
            <v>UTXEMEM101</v>
          </cell>
          <cell r="Y255" t="str">
            <v>LEGAL</v>
          </cell>
          <cell r="AA255" t="str">
            <v>ICB3</v>
          </cell>
          <cell r="AC255" t="str">
            <v>ICB</v>
          </cell>
          <cell r="AD255" t="str">
            <v>ICB</v>
          </cell>
          <cell r="AF255" t="str">
            <v>211</v>
          </cell>
          <cell r="AG255" t="str">
            <v>0000096506</v>
          </cell>
          <cell r="AR255" t="str">
            <v>956</v>
          </cell>
          <cell r="AS255" t="str">
            <v>0000096506</v>
          </cell>
          <cell r="AT255" t="str">
            <v>AUSTIN CLUB</v>
          </cell>
        </row>
        <row r="256">
          <cell r="A256" t="str">
            <v>00678119</v>
          </cell>
          <cell r="B256" t="str">
            <v>9564265004</v>
          </cell>
          <cell r="C256" t="str">
            <v>ICB4TARGET0000000345</v>
          </cell>
          <cell r="D256">
            <v>2015</v>
          </cell>
          <cell r="E256">
            <v>5</v>
          </cell>
          <cell r="F256" t="str">
            <v>2015-05-31</v>
          </cell>
          <cell r="G256" t="str">
            <v>PRJ</v>
          </cell>
          <cell r="H256" t="str">
            <v>192</v>
          </cell>
          <cell r="I256" t="str">
            <v>211</v>
          </cell>
          <cell r="K256" t="str">
            <v>000001121</v>
          </cell>
          <cell r="L256" t="str">
            <v>4265004</v>
          </cell>
          <cell r="M256" t="str">
            <v>1585</v>
          </cell>
          <cell r="N256" t="str">
            <v>99920</v>
          </cell>
          <cell r="O256" t="str">
            <v>13042</v>
          </cell>
          <cell r="P256" t="str">
            <v>292</v>
          </cell>
          <cell r="Q256" t="str">
            <v>956</v>
          </cell>
          <cell r="R256" t="str">
            <v>INTERCO BILL W/O</v>
          </cell>
          <cell r="S256" t="str">
            <v>PRA</v>
          </cell>
          <cell r="U256" t="str">
            <v>2015-05-31</v>
          </cell>
          <cell r="V256">
            <v>205.93</v>
          </cell>
          <cell r="W256" t="str">
            <v>UTXEMEM101</v>
          </cell>
          <cell r="Y256" t="str">
            <v>LEGAL</v>
          </cell>
          <cell r="AA256" t="str">
            <v>ICB3</v>
          </cell>
          <cell r="AC256" t="str">
            <v>ICB</v>
          </cell>
          <cell r="AD256" t="str">
            <v>ICB</v>
          </cell>
          <cell r="AF256" t="str">
            <v>211</v>
          </cell>
          <cell r="AG256" t="str">
            <v>0000146747</v>
          </cell>
          <cell r="AR256" t="str">
            <v>956</v>
          </cell>
          <cell r="AS256" t="str">
            <v>0000146747</v>
          </cell>
          <cell r="AT256" t="str">
            <v>JP MORGAN CHASE CORPORATE CARD ACTIVITY</v>
          </cell>
        </row>
        <row r="257">
          <cell r="A257" t="str">
            <v>00652859</v>
          </cell>
          <cell r="B257" t="str">
            <v>9564265004</v>
          </cell>
          <cell r="C257" t="str">
            <v>ICB4TARGET0000000369</v>
          </cell>
          <cell r="D257">
            <v>2014</v>
          </cell>
          <cell r="E257">
            <v>12</v>
          </cell>
          <cell r="F257" t="str">
            <v>2014-12-31</v>
          </cell>
          <cell r="G257" t="str">
            <v>PRJ</v>
          </cell>
          <cell r="H257" t="str">
            <v>192</v>
          </cell>
          <cell r="I257" t="str">
            <v>211</v>
          </cell>
          <cell r="K257" t="str">
            <v>000001121</v>
          </cell>
          <cell r="L257" t="str">
            <v>4265004</v>
          </cell>
          <cell r="M257" t="str">
            <v>1585</v>
          </cell>
          <cell r="N257" t="str">
            <v>99920</v>
          </cell>
          <cell r="O257" t="str">
            <v>11404</v>
          </cell>
          <cell r="P257" t="str">
            <v>292</v>
          </cell>
          <cell r="Q257" t="str">
            <v>956</v>
          </cell>
          <cell r="R257" t="str">
            <v>INTERCO BILL W/O</v>
          </cell>
          <cell r="S257" t="str">
            <v>PRA</v>
          </cell>
          <cell r="U257" t="str">
            <v>2014-12-31</v>
          </cell>
          <cell r="V257">
            <v>6.22</v>
          </cell>
          <cell r="W257" t="str">
            <v>UTXEMEM101</v>
          </cell>
          <cell r="Y257" t="str">
            <v>LEGAL</v>
          </cell>
          <cell r="AA257" t="str">
            <v>ICB3</v>
          </cell>
          <cell r="AC257" t="str">
            <v>ICB</v>
          </cell>
          <cell r="AD257" t="str">
            <v>ICB</v>
          </cell>
          <cell r="AF257" t="str">
            <v>211</v>
          </cell>
          <cell r="AG257" t="str">
            <v>0000096506</v>
          </cell>
          <cell r="AR257" t="str">
            <v>956</v>
          </cell>
          <cell r="AS257" t="str">
            <v>0000096506</v>
          </cell>
          <cell r="AT257" t="str">
            <v>AUSTIN CLUB</v>
          </cell>
        </row>
        <row r="258">
          <cell r="A258" t="str">
            <v>00652860</v>
          </cell>
          <cell r="B258" t="str">
            <v>9564265004</v>
          </cell>
          <cell r="C258" t="str">
            <v>ICB4TARGET0000000370</v>
          </cell>
          <cell r="D258">
            <v>2014</v>
          </cell>
          <cell r="E258">
            <v>12</v>
          </cell>
          <cell r="F258" t="str">
            <v>2014-12-31</v>
          </cell>
          <cell r="G258" t="str">
            <v>PRJ</v>
          </cell>
          <cell r="H258" t="str">
            <v>192</v>
          </cell>
          <cell r="I258" t="str">
            <v>211</v>
          </cell>
          <cell r="K258" t="str">
            <v>000001121</v>
          </cell>
          <cell r="L258" t="str">
            <v>4265004</v>
          </cell>
          <cell r="M258" t="str">
            <v>1585</v>
          </cell>
          <cell r="N258" t="str">
            <v>99920</v>
          </cell>
          <cell r="O258" t="str">
            <v>11404</v>
          </cell>
          <cell r="P258" t="str">
            <v>292</v>
          </cell>
          <cell r="Q258" t="str">
            <v>956</v>
          </cell>
          <cell r="R258" t="str">
            <v>INTERCO BILL W/O</v>
          </cell>
          <cell r="S258" t="str">
            <v>PRA</v>
          </cell>
          <cell r="U258" t="str">
            <v>2014-12-31</v>
          </cell>
          <cell r="V258">
            <v>2.54</v>
          </cell>
          <cell r="W258" t="str">
            <v>UTXEMEM101</v>
          </cell>
          <cell r="Y258" t="str">
            <v>LEGAL</v>
          </cell>
          <cell r="AA258" t="str">
            <v>ICB3</v>
          </cell>
          <cell r="AC258" t="str">
            <v>ICB</v>
          </cell>
          <cell r="AD258" t="str">
            <v>ICB</v>
          </cell>
          <cell r="AF258" t="str">
            <v>211</v>
          </cell>
          <cell r="AG258" t="str">
            <v>0000096506</v>
          </cell>
          <cell r="AR258" t="str">
            <v>956</v>
          </cell>
          <cell r="AS258" t="str">
            <v>0000096506</v>
          </cell>
          <cell r="AT258" t="str">
            <v>AUSTIN CLUB</v>
          </cell>
        </row>
        <row r="259">
          <cell r="A259" t="str">
            <v>00652861</v>
          </cell>
          <cell r="B259" t="str">
            <v>9564265004</v>
          </cell>
          <cell r="C259" t="str">
            <v>ICB4TARGET0000000371</v>
          </cell>
          <cell r="D259">
            <v>2014</v>
          </cell>
          <cell r="E259">
            <v>12</v>
          </cell>
          <cell r="F259" t="str">
            <v>2014-12-31</v>
          </cell>
          <cell r="G259" t="str">
            <v>PRJ</v>
          </cell>
          <cell r="H259" t="str">
            <v>192</v>
          </cell>
          <cell r="I259" t="str">
            <v>211</v>
          </cell>
          <cell r="K259" t="str">
            <v>000001121</v>
          </cell>
          <cell r="L259" t="str">
            <v>4265004</v>
          </cell>
          <cell r="M259" t="str">
            <v>1585</v>
          </cell>
          <cell r="N259" t="str">
            <v>99920</v>
          </cell>
          <cell r="O259" t="str">
            <v>11404</v>
          </cell>
          <cell r="P259" t="str">
            <v>292</v>
          </cell>
          <cell r="Q259" t="str">
            <v>956</v>
          </cell>
          <cell r="R259" t="str">
            <v>INTERCO BILL W/O</v>
          </cell>
          <cell r="S259" t="str">
            <v>PRA</v>
          </cell>
          <cell r="U259" t="str">
            <v>2014-12-31</v>
          </cell>
          <cell r="V259">
            <v>35.090000000000003</v>
          </cell>
          <cell r="W259" t="str">
            <v>UTXEMEM101</v>
          </cell>
          <cell r="Y259" t="str">
            <v>LEGAL</v>
          </cell>
          <cell r="AA259" t="str">
            <v>ICB3</v>
          </cell>
          <cell r="AC259" t="str">
            <v>ICB</v>
          </cell>
          <cell r="AD259" t="str">
            <v>ICB</v>
          </cell>
          <cell r="AF259" t="str">
            <v>211</v>
          </cell>
          <cell r="AG259" t="str">
            <v>0000096506</v>
          </cell>
          <cell r="AR259" t="str">
            <v>956</v>
          </cell>
          <cell r="AS259" t="str">
            <v>0000096506</v>
          </cell>
          <cell r="AT259" t="str">
            <v>AUSTIN CLUB</v>
          </cell>
        </row>
        <row r="260">
          <cell r="A260" t="str">
            <v>00652862</v>
          </cell>
          <cell r="B260" t="str">
            <v>9564265004</v>
          </cell>
          <cell r="C260" t="str">
            <v>ICB4TARGET0000000372</v>
          </cell>
          <cell r="D260">
            <v>2014</v>
          </cell>
          <cell r="E260">
            <v>12</v>
          </cell>
          <cell r="F260" t="str">
            <v>2014-12-31</v>
          </cell>
          <cell r="G260" t="str">
            <v>PRJ</v>
          </cell>
          <cell r="H260" t="str">
            <v>192</v>
          </cell>
          <cell r="I260" t="str">
            <v>211</v>
          </cell>
          <cell r="K260" t="str">
            <v>000001121</v>
          </cell>
          <cell r="L260" t="str">
            <v>4265004</v>
          </cell>
          <cell r="M260" t="str">
            <v>1585</v>
          </cell>
          <cell r="N260" t="str">
            <v>99920</v>
          </cell>
          <cell r="O260" t="str">
            <v>11404</v>
          </cell>
          <cell r="P260" t="str">
            <v>292</v>
          </cell>
          <cell r="Q260" t="str">
            <v>956</v>
          </cell>
          <cell r="R260" t="str">
            <v>INTERCO BILL W/O</v>
          </cell>
          <cell r="S260" t="str">
            <v>PRA</v>
          </cell>
          <cell r="U260" t="str">
            <v>2014-12-31</v>
          </cell>
          <cell r="V260">
            <v>10.17</v>
          </cell>
          <cell r="W260" t="str">
            <v>UTXEMEM101</v>
          </cell>
          <cell r="Y260" t="str">
            <v>LEGAL</v>
          </cell>
          <cell r="AA260" t="str">
            <v>ICB3</v>
          </cell>
          <cell r="AC260" t="str">
            <v>ICB</v>
          </cell>
          <cell r="AD260" t="str">
            <v>ICB</v>
          </cell>
          <cell r="AF260" t="str">
            <v>211</v>
          </cell>
          <cell r="AG260" t="str">
            <v>0000096506</v>
          </cell>
          <cell r="AR260" t="str">
            <v>956</v>
          </cell>
          <cell r="AS260" t="str">
            <v>0000096506</v>
          </cell>
          <cell r="AT260" t="str">
            <v>AUSTIN CLUB</v>
          </cell>
        </row>
        <row r="261">
          <cell r="A261" t="str">
            <v>00652896</v>
          </cell>
          <cell r="B261" t="str">
            <v>9564265004</v>
          </cell>
          <cell r="C261" t="str">
            <v>ICB4TARGET0000000373</v>
          </cell>
          <cell r="D261">
            <v>2014</v>
          </cell>
          <cell r="E261">
            <v>12</v>
          </cell>
          <cell r="F261" t="str">
            <v>2014-12-31</v>
          </cell>
          <cell r="G261" t="str">
            <v>PRJ</v>
          </cell>
          <cell r="H261" t="str">
            <v>192</v>
          </cell>
          <cell r="I261" t="str">
            <v>211</v>
          </cell>
          <cell r="K261" t="str">
            <v>000001121</v>
          </cell>
          <cell r="L261" t="str">
            <v>4265004</v>
          </cell>
          <cell r="M261" t="str">
            <v>1585</v>
          </cell>
          <cell r="N261" t="str">
            <v>99920</v>
          </cell>
          <cell r="O261" t="str">
            <v>13042</v>
          </cell>
          <cell r="P261" t="str">
            <v>292</v>
          </cell>
          <cell r="Q261" t="str">
            <v>956</v>
          </cell>
          <cell r="R261" t="str">
            <v>INTERCO BILL W/O</v>
          </cell>
          <cell r="S261" t="str">
            <v>PRA</v>
          </cell>
          <cell r="U261" t="str">
            <v>2014-12-31</v>
          </cell>
          <cell r="V261">
            <v>67.05</v>
          </cell>
          <cell r="W261" t="str">
            <v>UTXEMEM101</v>
          </cell>
          <cell r="Y261" t="str">
            <v>LEGAL</v>
          </cell>
          <cell r="AA261" t="str">
            <v>ICB3</v>
          </cell>
          <cell r="AC261" t="str">
            <v>ICB</v>
          </cell>
          <cell r="AD261" t="str">
            <v>ICB</v>
          </cell>
          <cell r="AF261" t="str">
            <v>211</v>
          </cell>
          <cell r="AG261" t="str">
            <v>0000146747</v>
          </cell>
          <cell r="AR261" t="str">
            <v>956</v>
          </cell>
          <cell r="AS261" t="str">
            <v>0000146747</v>
          </cell>
          <cell r="AT261" t="str">
            <v>JP MORGAN CHASE CORPORATE CARD ACTIVITY</v>
          </cell>
        </row>
        <row r="262">
          <cell r="A262" t="str">
            <v>00672145</v>
          </cell>
          <cell r="B262" t="str">
            <v>9534264000</v>
          </cell>
          <cell r="C262" t="str">
            <v>ICB4TARGET0000000385</v>
          </cell>
          <cell r="D262">
            <v>2015</v>
          </cell>
          <cell r="E262">
            <v>4</v>
          </cell>
          <cell r="F262" t="str">
            <v>2015-04-30</v>
          </cell>
          <cell r="G262" t="str">
            <v>PRJ</v>
          </cell>
          <cell r="H262" t="str">
            <v>192</v>
          </cell>
          <cell r="I262" t="str">
            <v>211</v>
          </cell>
          <cell r="K262" t="str">
            <v>000001121</v>
          </cell>
          <cell r="L262" t="str">
            <v>4264000</v>
          </cell>
          <cell r="M262" t="str">
            <v>1585</v>
          </cell>
          <cell r="N262" t="str">
            <v>99920</v>
          </cell>
          <cell r="O262" t="str">
            <v>11404</v>
          </cell>
          <cell r="P262" t="str">
            <v>292</v>
          </cell>
          <cell r="Q262" t="str">
            <v>953</v>
          </cell>
          <cell r="R262" t="str">
            <v>INTERCO BILL W/O</v>
          </cell>
          <cell r="S262" t="str">
            <v>PRA</v>
          </cell>
          <cell r="U262" t="str">
            <v>2015-04-30</v>
          </cell>
          <cell r="V262">
            <v>8361.8700000000008</v>
          </cell>
          <cell r="W262" t="str">
            <v>UTXEMEM101</v>
          </cell>
          <cell r="Y262" t="str">
            <v>LEGAL</v>
          </cell>
          <cell r="AA262" t="str">
            <v>ICB3</v>
          </cell>
          <cell r="AC262" t="str">
            <v>ICB</v>
          </cell>
          <cell r="AD262" t="str">
            <v>ICB</v>
          </cell>
          <cell r="AF262" t="str">
            <v>211</v>
          </cell>
          <cell r="AG262" t="str">
            <v>0000096469</v>
          </cell>
          <cell r="AR262" t="str">
            <v>953</v>
          </cell>
          <cell r="AS262" t="str">
            <v>0000096469</v>
          </cell>
          <cell r="AT262" t="str">
            <v>ASSOCIATION OF ELECTRIC</v>
          </cell>
        </row>
        <row r="263">
          <cell r="A263" t="str">
            <v>00660146</v>
          </cell>
          <cell r="B263" t="str">
            <v>9564264000</v>
          </cell>
          <cell r="C263" t="str">
            <v>ICB4TARGET0000000388</v>
          </cell>
          <cell r="D263">
            <v>2015</v>
          </cell>
          <cell r="E263">
            <v>2</v>
          </cell>
          <cell r="F263" t="str">
            <v>2015-02-28</v>
          </cell>
          <cell r="G263" t="str">
            <v>PRJ</v>
          </cell>
          <cell r="H263" t="str">
            <v>192</v>
          </cell>
          <cell r="I263" t="str">
            <v>211</v>
          </cell>
          <cell r="K263" t="str">
            <v>TDOANDA</v>
          </cell>
          <cell r="L263" t="str">
            <v>4264000</v>
          </cell>
          <cell r="M263" t="str">
            <v>1585</v>
          </cell>
          <cell r="N263" t="str">
            <v>99920</v>
          </cell>
          <cell r="O263" t="str">
            <v>13042</v>
          </cell>
          <cell r="P263" t="str">
            <v>289</v>
          </cell>
          <cell r="Q263" t="str">
            <v>956</v>
          </cell>
          <cell r="R263" t="str">
            <v>INTERCO BILL W/O</v>
          </cell>
          <cell r="S263" t="str">
            <v>PRA</v>
          </cell>
          <cell r="U263" t="str">
            <v>2015-02-28</v>
          </cell>
          <cell r="V263">
            <v>57.73</v>
          </cell>
          <cell r="W263" t="str">
            <v>UTXE000301</v>
          </cell>
          <cell r="Y263" t="str">
            <v>TDOTH</v>
          </cell>
          <cell r="AA263" t="str">
            <v>ICB3</v>
          </cell>
          <cell r="AC263" t="str">
            <v>ICB</v>
          </cell>
          <cell r="AD263" t="str">
            <v>ICB</v>
          </cell>
          <cell r="AF263" t="str">
            <v>211</v>
          </cell>
          <cell r="AG263" t="str">
            <v>0000146747</v>
          </cell>
          <cell r="AR263" t="str">
            <v>956</v>
          </cell>
          <cell r="AS263" t="str">
            <v>0000146747</v>
          </cell>
          <cell r="AT263" t="str">
            <v>JP MORGAN CHASE CORPORATE CARD ACTIVITY</v>
          </cell>
        </row>
        <row r="264">
          <cell r="A264" t="str">
            <v>00660146</v>
          </cell>
          <cell r="B264" t="str">
            <v>9564265004</v>
          </cell>
          <cell r="C264" t="str">
            <v>ICB4TARGET0000000409</v>
          </cell>
          <cell r="D264">
            <v>2015</v>
          </cell>
          <cell r="E264">
            <v>2</v>
          </cell>
          <cell r="F264" t="str">
            <v>2015-02-28</v>
          </cell>
          <cell r="G264" t="str">
            <v>PRJ</v>
          </cell>
          <cell r="H264" t="str">
            <v>192</v>
          </cell>
          <cell r="I264" t="str">
            <v>211</v>
          </cell>
          <cell r="K264" t="str">
            <v>000001121</v>
          </cell>
          <cell r="L264" t="str">
            <v>4265004</v>
          </cell>
          <cell r="M264" t="str">
            <v>1585</v>
          </cell>
          <cell r="N264" t="str">
            <v>99920</v>
          </cell>
          <cell r="O264" t="str">
            <v>13042</v>
          </cell>
          <cell r="P264" t="str">
            <v>292</v>
          </cell>
          <cell r="Q264" t="str">
            <v>956</v>
          </cell>
          <cell r="R264" t="str">
            <v>INTERCO BILL W/O</v>
          </cell>
          <cell r="S264" t="str">
            <v>PRA</v>
          </cell>
          <cell r="U264" t="str">
            <v>2015-02-28</v>
          </cell>
          <cell r="V264">
            <v>133.87</v>
          </cell>
          <cell r="W264" t="str">
            <v>UTXEMEM101</v>
          </cell>
          <cell r="Y264" t="str">
            <v>LEGAL</v>
          </cell>
          <cell r="AA264" t="str">
            <v>ICB3</v>
          </cell>
          <cell r="AC264" t="str">
            <v>ICB</v>
          </cell>
          <cell r="AD264" t="str">
            <v>ICB</v>
          </cell>
          <cell r="AF264" t="str">
            <v>211</v>
          </cell>
          <cell r="AG264" t="str">
            <v>0000146747</v>
          </cell>
          <cell r="AR264" t="str">
            <v>956</v>
          </cell>
          <cell r="AS264" t="str">
            <v>0000146747</v>
          </cell>
          <cell r="AT264" t="str">
            <v>JP MORGAN CHASE CORPORATE CARD ACTIVITY</v>
          </cell>
        </row>
        <row r="265">
          <cell r="A265" t="str">
            <v>00667875</v>
          </cell>
          <cell r="B265" t="str">
            <v>9534264000</v>
          </cell>
          <cell r="C265" t="str">
            <v>ICB4TARGET0000000414</v>
          </cell>
          <cell r="D265">
            <v>2015</v>
          </cell>
          <cell r="E265">
            <v>3</v>
          </cell>
          <cell r="F265" t="str">
            <v>2015-03-31</v>
          </cell>
          <cell r="G265" t="str">
            <v>PRJ</v>
          </cell>
          <cell r="H265" t="str">
            <v>192</v>
          </cell>
          <cell r="I265" t="str">
            <v>211</v>
          </cell>
          <cell r="K265" t="str">
            <v>000001121</v>
          </cell>
          <cell r="L265" t="str">
            <v>4264000</v>
          </cell>
          <cell r="M265" t="str">
            <v>1585</v>
          </cell>
          <cell r="N265" t="str">
            <v>99920</v>
          </cell>
          <cell r="O265" t="str">
            <v>11404</v>
          </cell>
          <cell r="P265" t="str">
            <v>289</v>
          </cell>
          <cell r="Q265" t="str">
            <v>953</v>
          </cell>
          <cell r="R265" t="str">
            <v>INTERCO BILL W/O</v>
          </cell>
          <cell r="S265" t="str">
            <v>PRA</v>
          </cell>
          <cell r="U265" t="str">
            <v>2015-03-31</v>
          </cell>
          <cell r="V265">
            <v>383.36</v>
          </cell>
          <cell r="W265" t="str">
            <v>UTXEMEM101</v>
          </cell>
          <cell r="Y265" t="str">
            <v>LEGAL</v>
          </cell>
          <cell r="AA265" t="str">
            <v>ICB3</v>
          </cell>
          <cell r="AC265" t="str">
            <v>ICB</v>
          </cell>
          <cell r="AD265" t="str">
            <v>ICB</v>
          </cell>
          <cell r="AF265" t="str">
            <v>211</v>
          </cell>
          <cell r="AG265" t="str">
            <v>0000141907</v>
          </cell>
          <cell r="AR265" t="str">
            <v>953</v>
          </cell>
          <cell r="AS265" t="str">
            <v>0000141907</v>
          </cell>
          <cell r="AT265" t="str">
            <v>TEXAS ASSOCIATION OF BUSINESS</v>
          </cell>
        </row>
        <row r="266">
          <cell r="A266" t="str">
            <v>00673320</v>
          </cell>
          <cell r="B266" t="str">
            <v>9564265004</v>
          </cell>
          <cell r="C266" t="str">
            <v>ICB4TARGET0000000419</v>
          </cell>
          <cell r="D266">
            <v>2015</v>
          </cell>
          <cell r="E266">
            <v>4</v>
          </cell>
          <cell r="F266" t="str">
            <v>2015-04-30</v>
          </cell>
          <cell r="G266" t="str">
            <v>PRJ</v>
          </cell>
          <cell r="H266" t="str">
            <v>192</v>
          </cell>
          <cell r="I266" t="str">
            <v>211</v>
          </cell>
          <cell r="K266" t="str">
            <v>000001121</v>
          </cell>
          <cell r="L266" t="str">
            <v>4265004</v>
          </cell>
          <cell r="M266" t="str">
            <v>1585</v>
          </cell>
          <cell r="N266" t="str">
            <v>99920</v>
          </cell>
          <cell r="O266" t="str">
            <v>11404</v>
          </cell>
          <cell r="P266" t="str">
            <v>292</v>
          </cell>
          <cell r="Q266" t="str">
            <v>956</v>
          </cell>
          <cell r="R266" t="str">
            <v>INTERCO BILL W/O</v>
          </cell>
          <cell r="S266" t="str">
            <v>PRA</v>
          </cell>
          <cell r="U266" t="str">
            <v>2015-04-30</v>
          </cell>
          <cell r="V266">
            <v>40.99</v>
          </cell>
          <cell r="W266" t="str">
            <v>UTXEMEM101</v>
          </cell>
          <cell r="Y266" t="str">
            <v>LEGAL</v>
          </cell>
          <cell r="AA266" t="str">
            <v>ICB3</v>
          </cell>
          <cell r="AC266" t="str">
            <v>ICB</v>
          </cell>
          <cell r="AD266" t="str">
            <v>ICB</v>
          </cell>
          <cell r="AF266" t="str">
            <v>211</v>
          </cell>
          <cell r="AG266" t="str">
            <v>0000096506</v>
          </cell>
          <cell r="AR266" t="str">
            <v>956</v>
          </cell>
          <cell r="AS266" t="str">
            <v>0000096506</v>
          </cell>
          <cell r="AT266" t="str">
            <v>AUSTIN CLUB</v>
          </cell>
        </row>
        <row r="267">
          <cell r="A267" t="str">
            <v>00673321</v>
          </cell>
          <cell r="B267" t="str">
            <v>9564265004</v>
          </cell>
          <cell r="C267" t="str">
            <v>ICB4TARGET0000000420</v>
          </cell>
          <cell r="D267">
            <v>2015</v>
          </cell>
          <cell r="E267">
            <v>4</v>
          </cell>
          <cell r="F267" t="str">
            <v>2015-04-30</v>
          </cell>
          <cell r="G267" t="str">
            <v>PRJ</v>
          </cell>
          <cell r="H267" t="str">
            <v>192</v>
          </cell>
          <cell r="I267" t="str">
            <v>211</v>
          </cell>
          <cell r="K267" t="str">
            <v>000001121</v>
          </cell>
          <cell r="L267" t="str">
            <v>4265004</v>
          </cell>
          <cell r="M267" t="str">
            <v>1585</v>
          </cell>
          <cell r="N267" t="str">
            <v>99920</v>
          </cell>
          <cell r="O267" t="str">
            <v>11404</v>
          </cell>
          <cell r="P267" t="str">
            <v>292</v>
          </cell>
          <cell r="Q267" t="str">
            <v>956</v>
          </cell>
          <cell r="R267" t="str">
            <v>INTERCO BILL W/O</v>
          </cell>
          <cell r="S267" t="str">
            <v>PRA</v>
          </cell>
          <cell r="U267" t="str">
            <v>2015-04-30</v>
          </cell>
          <cell r="V267">
            <v>9.4600000000000009</v>
          </cell>
          <cell r="W267" t="str">
            <v>UTXEMEM101</v>
          </cell>
          <cell r="Y267" t="str">
            <v>LEGAL</v>
          </cell>
          <cell r="AA267" t="str">
            <v>ICB3</v>
          </cell>
          <cell r="AC267" t="str">
            <v>ICB</v>
          </cell>
          <cell r="AD267" t="str">
            <v>ICB</v>
          </cell>
          <cell r="AF267" t="str">
            <v>211</v>
          </cell>
          <cell r="AG267" t="str">
            <v>0000096506</v>
          </cell>
          <cell r="AR267" t="str">
            <v>956</v>
          </cell>
          <cell r="AS267" t="str">
            <v>0000096506</v>
          </cell>
          <cell r="AT267" t="str">
            <v>AUSTIN CLUB</v>
          </cell>
        </row>
        <row r="268">
          <cell r="A268" t="str">
            <v>00673420</v>
          </cell>
          <cell r="B268" t="str">
            <v>9564265004</v>
          </cell>
          <cell r="C268" t="str">
            <v>ICB4TARGET0000000421</v>
          </cell>
          <cell r="D268">
            <v>2015</v>
          </cell>
          <cell r="E268">
            <v>4</v>
          </cell>
          <cell r="F268" t="str">
            <v>2015-04-30</v>
          </cell>
          <cell r="G268" t="str">
            <v>PRJ</v>
          </cell>
          <cell r="H268" t="str">
            <v>192</v>
          </cell>
          <cell r="I268" t="str">
            <v>211</v>
          </cell>
          <cell r="K268" t="str">
            <v>000001121</v>
          </cell>
          <cell r="L268" t="str">
            <v>4265004</v>
          </cell>
          <cell r="M268" t="str">
            <v>1585</v>
          </cell>
          <cell r="N268" t="str">
            <v>99920</v>
          </cell>
          <cell r="O268" t="str">
            <v>11404</v>
          </cell>
          <cell r="P268" t="str">
            <v>292</v>
          </cell>
          <cell r="Q268" t="str">
            <v>956</v>
          </cell>
          <cell r="R268" t="str">
            <v>INTERCO BILL W/O</v>
          </cell>
          <cell r="S268" t="str">
            <v>PRA</v>
          </cell>
          <cell r="U268" t="str">
            <v>2015-04-30</v>
          </cell>
          <cell r="V268">
            <v>9.4600000000000009</v>
          </cell>
          <cell r="W268" t="str">
            <v>UTXEMEM101</v>
          </cell>
          <cell r="Y268" t="str">
            <v>LEGAL</v>
          </cell>
          <cell r="AA268" t="str">
            <v>ICB3</v>
          </cell>
          <cell r="AC268" t="str">
            <v>ICB</v>
          </cell>
          <cell r="AD268" t="str">
            <v>ICB</v>
          </cell>
          <cell r="AF268" t="str">
            <v>211</v>
          </cell>
          <cell r="AG268" t="str">
            <v>0000096506</v>
          </cell>
          <cell r="AR268" t="str">
            <v>956</v>
          </cell>
          <cell r="AS268" t="str">
            <v>0000096506</v>
          </cell>
          <cell r="AT268" t="str">
            <v>AUSTIN CLUB</v>
          </cell>
        </row>
        <row r="269">
          <cell r="A269" t="str">
            <v>00667775</v>
          </cell>
          <cell r="B269" t="str">
            <v>9564265004</v>
          </cell>
          <cell r="C269" t="str">
            <v>ICB4TARGET0000000436</v>
          </cell>
          <cell r="D269">
            <v>2015</v>
          </cell>
          <cell r="E269">
            <v>3</v>
          </cell>
          <cell r="F269" t="str">
            <v>2015-03-31</v>
          </cell>
          <cell r="G269" t="str">
            <v>PRJ</v>
          </cell>
          <cell r="H269" t="str">
            <v>192</v>
          </cell>
          <cell r="I269" t="str">
            <v>211</v>
          </cell>
          <cell r="K269" t="str">
            <v>000001121</v>
          </cell>
          <cell r="L269" t="str">
            <v>4265004</v>
          </cell>
          <cell r="M269" t="str">
            <v>1585</v>
          </cell>
          <cell r="N269" t="str">
            <v>99920</v>
          </cell>
          <cell r="O269" t="str">
            <v>10381</v>
          </cell>
          <cell r="P269" t="str">
            <v>292</v>
          </cell>
          <cell r="Q269" t="str">
            <v>956</v>
          </cell>
          <cell r="R269" t="str">
            <v>INTERCO BILL W/O</v>
          </cell>
          <cell r="S269" t="str">
            <v>PRA</v>
          </cell>
          <cell r="U269" t="str">
            <v>2015-03-31</v>
          </cell>
          <cell r="V269">
            <v>0.44</v>
          </cell>
          <cell r="W269" t="str">
            <v>UTXEMEM101</v>
          </cell>
          <cell r="Y269" t="str">
            <v>LEGAL</v>
          </cell>
          <cell r="AA269" t="str">
            <v>ICB3</v>
          </cell>
          <cell r="AC269" t="str">
            <v>ICB</v>
          </cell>
          <cell r="AD269" t="str">
            <v>ICB</v>
          </cell>
          <cell r="AF269" t="str">
            <v>211</v>
          </cell>
          <cell r="AG269" t="str">
            <v>0000096506</v>
          </cell>
          <cell r="AR269" t="str">
            <v>956</v>
          </cell>
          <cell r="AS269" t="str">
            <v>0000096506</v>
          </cell>
          <cell r="AT269" t="str">
            <v>AUSTIN CLUB</v>
          </cell>
        </row>
        <row r="270">
          <cell r="A270" t="str">
            <v>00667931</v>
          </cell>
          <cell r="B270" t="str">
            <v>9564265004</v>
          </cell>
          <cell r="C270" t="str">
            <v>ICB4TARGET0000000437</v>
          </cell>
          <cell r="D270">
            <v>2015</v>
          </cell>
          <cell r="E270">
            <v>3</v>
          </cell>
          <cell r="F270" t="str">
            <v>2015-03-31</v>
          </cell>
          <cell r="G270" t="str">
            <v>PRJ</v>
          </cell>
          <cell r="H270" t="str">
            <v>192</v>
          </cell>
          <cell r="I270" t="str">
            <v>211</v>
          </cell>
          <cell r="K270" t="str">
            <v>000001121</v>
          </cell>
          <cell r="L270" t="str">
            <v>4265004</v>
          </cell>
          <cell r="M270" t="str">
            <v>1585</v>
          </cell>
          <cell r="N270" t="str">
            <v>99920</v>
          </cell>
          <cell r="O270" t="str">
            <v>13042</v>
          </cell>
          <cell r="P270" t="str">
            <v>292</v>
          </cell>
          <cell r="Q270" t="str">
            <v>956</v>
          </cell>
          <cell r="R270" t="str">
            <v>INTERCO BILL W/O</v>
          </cell>
          <cell r="S270" t="str">
            <v>PRA</v>
          </cell>
          <cell r="U270" t="str">
            <v>2015-03-31</v>
          </cell>
          <cell r="V270">
            <v>31.86</v>
          </cell>
          <cell r="W270" t="str">
            <v>UTXEMEM101</v>
          </cell>
          <cell r="Y270" t="str">
            <v>LEGAL</v>
          </cell>
          <cell r="AA270" t="str">
            <v>ICB3</v>
          </cell>
          <cell r="AC270" t="str">
            <v>ICB</v>
          </cell>
          <cell r="AD270" t="str">
            <v>ICB</v>
          </cell>
          <cell r="AF270" t="str">
            <v>211</v>
          </cell>
          <cell r="AG270" t="str">
            <v>0000096506</v>
          </cell>
          <cell r="AR270" t="str">
            <v>956</v>
          </cell>
          <cell r="AS270" t="str">
            <v>0000096506</v>
          </cell>
          <cell r="AT270" t="str">
            <v>AUSTIN CLUB</v>
          </cell>
        </row>
        <row r="271">
          <cell r="A271" t="str">
            <v>00667932</v>
          </cell>
          <cell r="B271" t="str">
            <v>9564265004</v>
          </cell>
          <cell r="C271" t="str">
            <v>ICB4TARGET0000000438</v>
          </cell>
          <cell r="D271">
            <v>2015</v>
          </cell>
          <cell r="E271">
            <v>3</v>
          </cell>
          <cell r="F271" t="str">
            <v>2015-03-31</v>
          </cell>
          <cell r="G271" t="str">
            <v>PRJ</v>
          </cell>
          <cell r="H271" t="str">
            <v>192</v>
          </cell>
          <cell r="I271" t="str">
            <v>211</v>
          </cell>
          <cell r="K271" t="str">
            <v>000001121</v>
          </cell>
          <cell r="L271" t="str">
            <v>4265004</v>
          </cell>
          <cell r="M271" t="str">
            <v>1585</v>
          </cell>
          <cell r="N271" t="str">
            <v>99920</v>
          </cell>
          <cell r="O271" t="str">
            <v>11404</v>
          </cell>
          <cell r="P271" t="str">
            <v>292</v>
          </cell>
          <cell r="Q271" t="str">
            <v>956</v>
          </cell>
          <cell r="R271" t="str">
            <v>INTERCO BILL W/O</v>
          </cell>
          <cell r="S271" t="str">
            <v>PRA</v>
          </cell>
          <cell r="U271" t="str">
            <v>2015-03-31</v>
          </cell>
          <cell r="V271">
            <v>7.27</v>
          </cell>
          <cell r="W271" t="str">
            <v>UTXEMEM101</v>
          </cell>
          <cell r="Y271" t="str">
            <v>LEGAL</v>
          </cell>
          <cell r="AA271" t="str">
            <v>ICB3</v>
          </cell>
          <cell r="AC271" t="str">
            <v>ICB</v>
          </cell>
          <cell r="AD271" t="str">
            <v>ICB</v>
          </cell>
          <cell r="AF271" t="str">
            <v>211</v>
          </cell>
          <cell r="AG271" t="str">
            <v>0000096506</v>
          </cell>
          <cell r="AR271" t="str">
            <v>956</v>
          </cell>
          <cell r="AS271" t="str">
            <v>0000096506</v>
          </cell>
          <cell r="AT271" t="str">
            <v>AUSTIN CLUB</v>
          </cell>
        </row>
        <row r="272">
          <cell r="A272" t="str">
            <v>00628309</v>
          </cell>
          <cell r="B272" t="str">
            <v>9544265004</v>
          </cell>
          <cell r="C272" t="str">
            <v>ICB4TARGET0000000831</v>
          </cell>
          <cell r="D272">
            <v>2014</v>
          </cell>
          <cell r="E272">
            <v>8</v>
          </cell>
          <cell r="F272" t="str">
            <v>2014-08-31</v>
          </cell>
          <cell r="G272" t="str">
            <v>PRJ</v>
          </cell>
          <cell r="H272" t="str">
            <v>192</v>
          </cell>
          <cell r="I272" t="str">
            <v>211</v>
          </cell>
          <cell r="K272" t="str">
            <v>000001121</v>
          </cell>
          <cell r="L272" t="str">
            <v>4265004</v>
          </cell>
          <cell r="M272" t="str">
            <v>1585</v>
          </cell>
          <cell r="N272" t="str">
            <v>99920</v>
          </cell>
          <cell r="O272" t="str">
            <v>13042</v>
          </cell>
          <cell r="P272" t="str">
            <v>292</v>
          </cell>
          <cell r="Q272" t="str">
            <v>954</v>
          </cell>
          <cell r="R272" t="str">
            <v>INTERCO BILL W/O</v>
          </cell>
          <cell r="S272" t="str">
            <v>PRA</v>
          </cell>
          <cell r="U272" t="str">
            <v>2014-08-31</v>
          </cell>
          <cell r="V272">
            <v>67.14</v>
          </cell>
          <cell r="W272" t="str">
            <v>UTXEMEM101</v>
          </cell>
          <cell r="Y272" t="str">
            <v>LEGAL</v>
          </cell>
          <cell r="AA272" t="str">
            <v>ICB3</v>
          </cell>
          <cell r="AC272" t="str">
            <v>ICB</v>
          </cell>
          <cell r="AD272" t="str">
            <v>ICB</v>
          </cell>
          <cell r="AF272" t="str">
            <v>211</v>
          </cell>
          <cell r="AG272" t="str">
            <v>0000146747</v>
          </cell>
          <cell r="AR272" t="str">
            <v>954</v>
          </cell>
          <cell r="AS272" t="str">
            <v>0000146747</v>
          </cell>
          <cell r="AT272" t="str">
            <v>JP MORGAN CHASE CORPORATE CARD ACTIVITY</v>
          </cell>
        </row>
        <row r="273">
          <cell r="A273" t="str">
            <v>00628313</v>
          </cell>
          <cell r="B273" t="str">
            <v>9544265004</v>
          </cell>
          <cell r="C273" t="str">
            <v>ICB4TARGET0000000832</v>
          </cell>
          <cell r="D273">
            <v>2014</v>
          </cell>
          <cell r="E273">
            <v>8</v>
          </cell>
          <cell r="F273" t="str">
            <v>2014-08-31</v>
          </cell>
          <cell r="G273" t="str">
            <v>PRJ</v>
          </cell>
          <cell r="H273" t="str">
            <v>192</v>
          </cell>
          <cell r="I273" t="str">
            <v>211</v>
          </cell>
          <cell r="K273" t="str">
            <v>000001121</v>
          </cell>
          <cell r="L273" t="str">
            <v>4265004</v>
          </cell>
          <cell r="M273" t="str">
            <v>1585</v>
          </cell>
          <cell r="N273" t="str">
            <v>99920</v>
          </cell>
          <cell r="O273" t="str">
            <v>13042</v>
          </cell>
          <cell r="P273" t="str">
            <v>292</v>
          </cell>
          <cell r="Q273" t="str">
            <v>954</v>
          </cell>
          <cell r="R273" t="str">
            <v>INTERCO BILL W/O</v>
          </cell>
          <cell r="S273" t="str">
            <v>PRA</v>
          </cell>
          <cell r="U273" t="str">
            <v>2014-08-31</v>
          </cell>
          <cell r="V273">
            <v>208.02</v>
          </cell>
          <cell r="W273" t="str">
            <v>UTXEMEM101</v>
          </cell>
          <cell r="Y273" t="str">
            <v>LEGAL</v>
          </cell>
          <cell r="AA273" t="str">
            <v>ICB3</v>
          </cell>
          <cell r="AC273" t="str">
            <v>ICB</v>
          </cell>
          <cell r="AD273" t="str">
            <v>ICB</v>
          </cell>
          <cell r="AF273" t="str">
            <v>211</v>
          </cell>
          <cell r="AG273" t="str">
            <v>0000146747</v>
          </cell>
          <cell r="AR273" t="str">
            <v>954</v>
          </cell>
          <cell r="AS273" t="str">
            <v>0000146747</v>
          </cell>
          <cell r="AT273" t="str">
            <v>JP MORGAN CHASE CORPORATE CARD ACTIVITY</v>
          </cell>
        </row>
        <row r="274">
          <cell r="A274" t="str">
            <v>00629368</v>
          </cell>
          <cell r="B274" t="str">
            <v>9564265004</v>
          </cell>
          <cell r="C274" t="str">
            <v>ICB4TARGET0000000833</v>
          </cell>
          <cell r="D274">
            <v>2014</v>
          </cell>
          <cell r="E274">
            <v>8</v>
          </cell>
          <cell r="F274" t="str">
            <v>2014-08-31</v>
          </cell>
          <cell r="G274" t="str">
            <v>PRJ</v>
          </cell>
          <cell r="H274" t="str">
            <v>192</v>
          </cell>
          <cell r="I274" t="str">
            <v>211</v>
          </cell>
          <cell r="K274" t="str">
            <v>000001121</v>
          </cell>
          <cell r="L274" t="str">
            <v>4265004</v>
          </cell>
          <cell r="M274" t="str">
            <v>1585</v>
          </cell>
          <cell r="N274" t="str">
            <v>99920</v>
          </cell>
          <cell r="O274" t="str">
            <v>11404</v>
          </cell>
          <cell r="P274" t="str">
            <v>292</v>
          </cell>
          <cell r="Q274" t="str">
            <v>956</v>
          </cell>
          <cell r="R274" t="str">
            <v>INTERCO BILL W/O</v>
          </cell>
          <cell r="S274" t="str">
            <v>PRA</v>
          </cell>
          <cell r="U274" t="str">
            <v>2014-08-31</v>
          </cell>
          <cell r="V274">
            <v>1.02</v>
          </cell>
          <cell r="W274" t="str">
            <v>UTXEMEM101</v>
          </cell>
          <cell r="Y274" t="str">
            <v>LEGAL</v>
          </cell>
          <cell r="AA274" t="str">
            <v>ICB3</v>
          </cell>
          <cell r="AC274" t="str">
            <v>ICB</v>
          </cell>
          <cell r="AD274" t="str">
            <v>ICB</v>
          </cell>
          <cell r="AF274" t="str">
            <v>211</v>
          </cell>
          <cell r="AG274" t="str">
            <v>0000096506</v>
          </cell>
          <cell r="AR274" t="str">
            <v>956</v>
          </cell>
          <cell r="AS274" t="str">
            <v>0000096506</v>
          </cell>
          <cell r="AT274" t="str">
            <v>AUSTIN CLUB</v>
          </cell>
        </row>
        <row r="275">
          <cell r="A275" t="str">
            <v>00629369</v>
          </cell>
          <cell r="B275" t="str">
            <v>9564265004</v>
          </cell>
          <cell r="C275" t="str">
            <v>ICB4TARGET0000000834</v>
          </cell>
          <cell r="D275">
            <v>2014</v>
          </cell>
          <cell r="E275">
            <v>8</v>
          </cell>
          <cell r="F275" t="str">
            <v>2014-08-31</v>
          </cell>
          <cell r="G275" t="str">
            <v>PRJ</v>
          </cell>
          <cell r="H275" t="str">
            <v>192</v>
          </cell>
          <cell r="I275" t="str">
            <v>211</v>
          </cell>
          <cell r="K275" t="str">
            <v>000001121</v>
          </cell>
          <cell r="L275" t="str">
            <v>4265004</v>
          </cell>
          <cell r="M275" t="str">
            <v>1585</v>
          </cell>
          <cell r="N275" t="str">
            <v>99920</v>
          </cell>
          <cell r="O275" t="str">
            <v>11404</v>
          </cell>
          <cell r="P275" t="str">
            <v>292</v>
          </cell>
          <cell r="Q275" t="str">
            <v>956</v>
          </cell>
          <cell r="R275" t="str">
            <v>INTERCO BILL W/O</v>
          </cell>
          <cell r="S275" t="str">
            <v>PRA</v>
          </cell>
          <cell r="U275" t="str">
            <v>2014-08-31</v>
          </cell>
          <cell r="V275">
            <v>1.02</v>
          </cell>
          <cell r="W275" t="str">
            <v>UTXEMEM101</v>
          </cell>
          <cell r="Y275" t="str">
            <v>LEGAL</v>
          </cell>
          <cell r="AA275" t="str">
            <v>ICB3</v>
          </cell>
          <cell r="AC275" t="str">
            <v>ICB</v>
          </cell>
          <cell r="AD275" t="str">
            <v>ICB</v>
          </cell>
          <cell r="AF275" t="str">
            <v>211</v>
          </cell>
          <cell r="AG275" t="str">
            <v>0000096506</v>
          </cell>
          <cell r="AR275" t="str">
            <v>956</v>
          </cell>
          <cell r="AS275" t="str">
            <v>0000096506</v>
          </cell>
          <cell r="AT275" t="str">
            <v>AUSTIN CLUB</v>
          </cell>
        </row>
        <row r="276">
          <cell r="A276" t="str">
            <v>00629370</v>
          </cell>
          <cell r="B276" t="str">
            <v>9564265004</v>
          </cell>
          <cell r="C276" t="str">
            <v>ICB4TARGET0000000835</v>
          </cell>
          <cell r="D276">
            <v>2014</v>
          </cell>
          <cell r="E276">
            <v>8</v>
          </cell>
          <cell r="F276" t="str">
            <v>2014-08-31</v>
          </cell>
          <cell r="G276" t="str">
            <v>PRJ</v>
          </cell>
          <cell r="H276" t="str">
            <v>192</v>
          </cell>
          <cell r="I276" t="str">
            <v>211</v>
          </cell>
          <cell r="K276" t="str">
            <v>000001121</v>
          </cell>
          <cell r="L276" t="str">
            <v>4265004</v>
          </cell>
          <cell r="M276" t="str">
            <v>1585</v>
          </cell>
          <cell r="N276" t="str">
            <v>99920</v>
          </cell>
          <cell r="O276" t="str">
            <v>13042</v>
          </cell>
          <cell r="P276" t="str">
            <v>292</v>
          </cell>
          <cell r="Q276" t="str">
            <v>956</v>
          </cell>
          <cell r="R276" t="str">
            <v>INTERCO BILL W/O</v>
          </cell>
          <cell r="S276" t="str">
            <v>PRA</v>
          </cell>
          <cell r="U276" t="str">
            <v>2014-08-31</v>
          </cell>
          <cell r="V276">
            <v>1.02</v>
          </cell>
          <cell r="W276" t="str">
            <v>UTXEMEM101</v>
          </cell>
          <cell r="Y276" t="str">
            <v>LEGAL</v>
          </cell>
          <cell r="AA276" t="str">
            <v>ICB3</v>
          </cell>
          <cell r="AC276" t="str">
            <v>ICB</v>
          </cell>
          <cell r="AD276" t="str">
            <v>ICB</v>
          </cell>
          <cell r="AF276" t="str">
            <v>211</v>
          </cell>
          <cell r="AG276" t="str">
            <v>0000096506</v>
          </cell>
          <cell r="AR276" t="str">
            <v>956</v>
          </cell>
          <cell r="AS276" t="str">
            <v>0000096506</v>
          </cell>
          <cell r="AT276" t="str">
            <v>AUSTIN CLUB</v>
          </cell>
        </row>
        <row r="277">
          <cell r="A277" t="str">
            <v>00632305</v>
          </cell>
          <cell r="B277" t="str">
            <v>9564265004</v>
          </cell>
          <cell r="C277" t="str">
            <v>ICB4TARGET0000000836</v>
          </cell>
          <cell r="D277">
            <v>2014</v>
          </cell>
          <cell r="E277">
            <v>8</v>
          </cell>
          <cell r="F277" t="str">
            <v>2014-08-31</v>
          </cell>
          <cell r="G277" t="str">
            <v>PRJ</v>
          </cell>
          <cell r="H277" t="str">
            <v>192</v>
          </cell>
          <cell r="I277" t="str">
            <v>211</v>
          </cell>
          <cell r="K277" t="str">
            <v>000001121</v>
          </cell>
          <cell r="L277" t="str">
            <v>4265004</v>
          </cell>
          <cell r="M277" t="str">
            <v>1585</v>
          </cell>
          <cell r="N277" t="str">
            <v>99920</v>
          </cell>
          <cell r="O277" t="str">
            <v>11404</v>
          </cell>
          <cell r="P277" t="str">
            <v>292</v>
          </cell>
          <cell r="Q277" t="str">
            <v>956</v>
          </cell>
          <cell r="R277" t="str">
            <v>INTERCO BILL W/O</v>
          </cell>
          <cell r="S277" t="str">
            <v>PRA</v>
          </cell>
          <cell r="U277" t="str">
            <v>2014-08-31</v>
          </cell>
          <cell r="V277">
            <v>33.61</v>
          </cell>
          <cell r="W277" t="str">
            <v>UTXEMEM101</v>
          </cell>
          <cell r="Y277" t="str">
            <v>LEGAL</v>
          </cell>
          <cell r="AA277" t="str">
            <v>ICB3</v>
          </cell>
          <cell r="AC277" t="str">
            <v>ICB</v>
          </cell>
          <cell r="AD277" t="str">
            <v>ICB</v>
          </cell>
          <cell r="AF277" t="str">
            <v>211</v>
          </cell>
          <cell r="AG277" t="str">
            <v>0000096506</v>
          </cell>
          <cell r="AR277" t="str">
            <v>956</v>
          </cell>
          <cell r="AS277" t="str">
            <v>0000096506</v>
          </cell>
          <cell r="AT277" t="str">
            <v>AUSTIN CLUB</v>
          </cell>
        </row>
        <row r="278">
          <cell r="A278" t="str">
            <v>00632306</v>
          </cell>
          <cell r="B278" t="str">
            <v>9564265004</v>
          </cell>
          <cell r="C278" t="str">
            <v>ICB4TARGET0000000837</v>
          </cell>
          <cell r="D278">
            <v>2014</v>
          </cell>
          <cell r="E278">
            <v>8</v>
          </cell>
          <cell r="F278" t="str">
            <v>2014-08-31</v>
          </cell>
          <cell r="G278" t="str">
            <v>PRJ</v>
          </cell>
          <cell r="H278" t="str">
            <v>192</v>
          </cell>
          <cell r="I278" t="str">
            <v>211</v>
          </cell>
          <cell r="K278" t="str">
            <v>000001121</v>
          </cell>
          <cell r="L278" t="str">
            <v>4265004</v>
          </cell>
          <cell r="M278" t="str">
            <v>1585</v>
          </cell>
          <cell r="N278" t="str">
            <v>99920</v>
          </cell>
          <cell r="O278" t="str">
            <v>11404</v>
          </cell>
          <cell r="P278" t="str">
            <v>292</v>
          </cell>
          <cell r="Q278" t="str">
            <v>956</v>
          </cell>
          <cell r="R278" t="str">
            <v>INTERCO BILL W/O</v>
          </cell>
          <cell r="S278" t="str">
            <v>PRA</v>
          </cell>
          <cell r="U278" t="str">
            <v>2014-08-31</v>
          </cell>
          <cell r="V278">
            <v>33.090000000000003</v>
          </cell>
          <cell r="W278" t="str">
            <v>UTXEMEM101</v>
          </cell>
          <cell r="Y278" t="str">
            <v>LEGAL</v>
          </cell>
          <cell r="AA278" t="str">
            <v>ICB3</v>
          </cell>
          <cell r="AC278" t="str">
            <v>ICB</v>
          </cell>
          <cell r="AD278" t="str">
            <v>ICB</v>
          </cell>
          <cell r="AF278" t="str">
            <v>211</v>
          </cell>
          <cell r="AG278" t="str">
            <v>0000096506</v>
          </cell>
          <cell r="AR278" t="str">
            <v>956</v>
          </cell>
          <cell r="AS278" t="str">
            <v>0000096506</v>
          </cell>
          <cell r="AT278" t="str">
            <v>AUSTIN CLUB</v>
          </cell>
        </row>
        <row r="279">
          <cell r="A279" t="str">
            <v>00629842</v>
          </cell>
          <cell r="B279" t="str">
            <v>9564265004</v>
          </cell>
          <cell r="C279" t="str">
            <v>ICB4TARGET0000000838</v>
          </cell>
          <cell r="D279">
            <v>2014</v>
          </cell>
          <cell r="E279">
            <v>8</v>
          </cell>
          <cell r="F279" t="str">
            <v>2014-08-31</v>
          </cell>
          <cell r="G279" t="str">
            <v>PRJ</v>
          </cell>
          <cell r="H279" t="str">
            <v>192</v>
          </cell>
          <cell r="I279" t="str">
            <v>211</v>
          </cell>
          <cell r="K279" t="str">
            <v>000001121</v>
          </cell>
          <cell r="L279" t="str">
            <v>4265004</v>
          </cell>
          <cell r="M279" t="str">
            <v>1585</v>
          </cell>
          <cell r="N279" t="str">
            <v>99920</v>
          </cell>
          <cell r="O279" t="str">
            <v>13042</v>
          </cell>
          <cell r="P279" t="str">
            <v>292</v>
          </cell>
          <cell r="Q279" t="str">
            <v>956</v>
          </cell>
          <cell r="R279" t="str">
            <v>INTERCO BILL W/O</v>
          </cell>
          <cell r="S279" t="str">
            <v>PRA</v>
          </cell>
          <cell r="U279" t="str">
            <v>2014-08-31</v>
          </cell>
          <cell r="V279">
            <v>121.19</v>
          </cell>
          <cell r="W279" t="str">
            <v>UTXEMEM101</v>
          </cell>
          <cell r="Y279" t="str">
            <v>LEGAL</v>
          </cell>
          <cell r="AA279" t="str">
            <v>ICB3</v>
          </cell>
          <cell r="AC279" t="str">
            <v>ICB</v>
          </cell>
          <cell r="AD279" t="str">
            <v>ICB</v>
          </cell>
          <cell r="AF279" t="str">
            <v>211</v>
          </cell>
          <cell r="AG279" t="str">
            <v>0000146747</v>
          </cell>
          <cell r="AR279" t="str">
            <v>956</v>
          </cell>
          <cell r="AS279" t="str">
            <v>0000146747</v>
          </cell>
          <cell r="AT279" t="str">
            <v>JP MORGAN CHASE CORPORATE CARD ACTIVITY</v>
          </cell>
        </row>
        <row r="280">
          <cell r="A280" t="str">
            <v>00629843</v>
          </cell>
          <cell r="B280" t="str">
            <v>9564265004</v>
          </cell>
          <cell r="C280" t="str">
            <v>ICB4TARGET0000000839</v>
          </cell>
          <cell r="D280">
            <v>2014</v>
          </cell>
          <cell r="E280">
            <v>8</v>
          </cell>
          <cell r="F280" t="str">
            <v>2014-08-31</v>
          </cell>
          <cell r="G280" t="str">
            <v>PRJ</v>
          </cell>
          <cell r="H280" t="str">
            <v>192</v>
          </cell>
          <cell r="I280" t="str">
            <v>211</v>
          </cell>
          <cell r="K280" t="str">
            <v>000001121</v>
          </cell>
          <cell r="L280" t="str">
            <v>4265004</v>
          </cell>
          <cell r="M280" t="str">
            <v>1585</v>
          </cell>
          <cell r="N280" t="str">
            <v>99920</v>
          </cell>
          <cell r="O280" t="str">
            <v>13042</v>
          </cell>
          <cell r="P280" t="str">
            <v>292</v>
          </cell>
          <cell r="Q280" t="str">
            <v>956</v>
          </cell>
          <cell r="R280" t="str">
            <v>INTERCO BILL W/O</v>
          </cell>
          <cell r="S280" t="str">
            <v>PRA</v>
          </cell>
          <cell r="U280" t="str">
            <v>2014-08-31</v>
          </cell>
          <cell r="V280">
            <v>-54.06</v>
          </cell>
          <cell r="W280" t="str">
            <v>UTXEMEM101</v>
          </cell>
          <cell r="Y280" t="str">
            <v>LEGAL</v>
          </cell>
          <cell r="AA280" t="str">
            <v>ICB3</v>
          </cell>
          <cell r="AC280" t="str">
            <v>ICB</v>
          </cell>
          <cell r="AD280" t="str">
            <v>ICB</v>
          </cell>
          <cell r="AF280" t="str">
            <v>211</v>
          </cell>
          <cell r="AG280" t="str">
            <v>0000245350</v>
          </cell>
          <cell r="AR280" t="str">
            <v>956</v>
          </cell>
          <cell r="AS280" t="str">
            <v>0000245350</v>
          </cell>
          <cell r="AT280" t="str">
            <v>BLACK, WILLIAM R</v>
          </cell>
        </row>
        <row r="281">
          <cell r="A281" t="str">
            <v>00623863</v>
          </cell>
          <cell r="B281" t="str">
            <v>9564265004</v>
          </cell>
          <cell r="C281" t="str">
            <v>ICB4TARGET0000001058</v>
          </cell>
          <cell r="D281">
            <v>2014</v>
          </cell>
          <cell r="E281">
            <v>7</v>
          </cell>
          <cell r="F281" t="str">
            <v>2014-07-31</v>
          </cell>
          <cell r="G281" t="str">
            <v>PRJ</v>
          </cell>
          <cell r="H281" t="str">
            <v>192</v>
          </cell>
          <cell r="I281" t="str">
            <v>211</v>
          </cell>
          <cell r="K281" t="str">
            <v>000001121</v>
          </cell>
          <cell r="L281" t="str">
            <v>4265004</v>
          </cell>
          <cell r="M281" t="str">
            <v>1585</v>
          </cell>
          <cell r="N281" t="str">
            <v>99920</v>
          </cell>
          <cell r="O281" t="str">
            <v>13042</v>
          </cell>
          <cell r="P281" t="str">
            <v>292</v>
          </cell>
          <cell r="Q281" t="str">
            <v>956</v>
          </cell>
          <cell r="R281" t="str">
            <v>INTERCO BILL W/O</v>
          </cell>
          <cell r="S281" t="str">
            <v>PRA</v>
          </cell>
          <cell r="U281" t="str">
            <v>2014-07-31</v>
          </cell>
          <cell r="V281">
            <v>32.590000000000003</v>
          </cell>
          <cell r="W281" t="str">
            <v>UTXEMEM101</v>
          </cell>
          <cell r="Y281" t="str">
            <v>LEGAL</v>
          </cell>
          <cell r="AA281" t="str">
            <v>ICB3</v>
          </cell>
          <cell r="AC281" t="str">
            <v>ICB</v>
          </cell>
          <cell r="AD281" t="str">
            <v>ICB</v>
          </cell>
          <cell r="AF281" t="str">
            <v>211</v>
          </cell>
          <cell r="AG281" t="str">
            <v>0000096506</v>
          </cell>
          <cell r="AR281" t="str">
            <v>956</v>
          </cell>
          <cell r="AS281" t="str">
            <v>0000096506</v>
          </cell>
          <cell r="AT281" t="str">
            <v>AUSTIN CLUB</v>
          </cell>
        </row>
        <row r="282">
          <cell r="A282" t="str">
            <v>00625754</v>
          </cell>
          <cell r="B282" t="str">
            <v>9544265004</v>
          </cell>
          <cell r="C282" t="str">
            <v>ICB4TARGET0000001059</v>
          </cell>
          <cell r="D282">
            <v>2014</v>
          </cell>
          <cell r="E282">
            <v>7</v>
          </cell>
          <cell r="F282" t="str">
            <v>2014-07-31</v>
          </cell>
          <cell r="G282" t="str">
            <v>PRJ</v>
          </cell>
          <cell r="H282" t="str">
            <v>192</v>
          </cell>
          <cell r="I282" t="str">
            <v>211</v>
          </cell>
          <cell r="K282" t="str">
            <v>000001121</v>
          </cell>
          <cell r="L282" t="str">
            <v>4265004</v>
          </cell>
          <cell r="M282" t="str">
            <v>1585</v>
          </cell>
          <cell r="N282" t="str">
            <v>99920</v>
          </cell>
          <cell r="O282" t="str">
            <v>12091</v>
          </cell>
          <cell r="P282" t="str">
            <v>293</v>
          </cell>
          <cell r="Q282" t="str">
            <v>954</v>
          </cell>
          <cell r="R282" t="str">
            <v>INTERCO BILL W/O</v>
          </cell>
          <cell r="S282" t="str">
            <v>PRA</v>
          </cell>
          <cell r="U282" t="str">
            <v>2014-07-31</v>
          </cell>
          <cell r="V282">
            <v>7.91</v>
          </cell>
          <cell r="W282" t="str">
            <v>UTXEMEM101</v>
          </cell>
          <cell r="Y282" t="str">
            <v>LEGAL</v>
          </cell>
          <cell r="AA282" t="str">
            <v>ICB3</v>
          </cell>
          <cell r="AC282" t="str">
            <v>ICB</v>
          </cell>
          <cell r="AD282" t="str">
            <v>ICB</v>
          </cell>
          <cell r="AF282" t="str">
            <v>211</v>
          </cell>
          <cell r="AG282" t="str">
            <v>0000146747</v>
          </cell>
          <cell r="AR282" t="str">
            <v>954</v>
          </cell>
          <cell r="AS282" t="str">
            <v>0000146747</v>
          </cell>
          <cell r="AT282" t="str">
            <v>JP MORGAN CHASE CORPORATE CARD ACTIVITY</v>
          </cell>
        </row>
        <row r="283">
          <cell r="A283" t="str">
            <v>00627631</v>
          </cell>
          <cell r="B283" t="str">
            <v>9569210001</v>
          </cell>
          <cell r="C283" t="str">
            <v>ICB4TARGET0000009307</v>
          </cell>
          <cell r="D283">
            <v>2014</v>
          </cell>
          <cell r="E283">
            <v>8</v>
          </cell>
          <cell r="F283" t="str">
            <v>2014-08-31</v>
          </cell>
          <cell r="G283" t="str">
            <v>PRJ</v>
          </cell>
          <cell r="H283" t="str">
            <v>192</v>
          </cell>
          <cell r="I283" t="str">
            <v>211</v>
          </cell>
          <cell r="K283" t="str">
            <v>TDOANDA</v>
          </cell>
          <cell r="L283" t="str">
            <v>9210001</v>
          </cell>
          <cell r="M283" t="str">
            <v>1585</v>
          </cell>
          <cell r="N283" t="str">
            <v>99920</v>
          </cell>
          <cell r="O283" t="str">
            <v>11404</v>
          </cell>
          <cell r="P283" t="str">
            <v>263</v>
          </cell>
          <cell r="Q283" t="str">
            <v>956</v>
          </cell>
          <cell r="R283" t="str">
            <v>INTERCO BILL W/O</v>
          </cell>
          <cell r="S283" t="str">
            <v>PRA</v>
          </cell>
          <cell r="U283" t="str">
            <v>2014-08-31</v>
          </cell>
          <cell r="V283">
            <v>57.46</v>
          </cell>
          <cell r="W283" t="str">
            <v>UTXE000301</v>
          </cell>
          <cell r="Y283" t="str">
            <v>TDOTH</v>
          </cell>
          <cell r="AA283" t="str">
            <v>ICB3</v>
          </cell>
          <cell r="AC283" t="str">
            <v>ICB</v>
          </cell>
          <cell r="AD283" t="str">
            <v>ICB</v>
          </cell>
          <cell r="AF283" t="str">
            <v>211</v>
          </cell>
          <cell r="AG283" t="str">
            <v>0000146747</v>
          </cell>
          <cell r="AR283" t="str">
            <v>956</v>
          </cell>
          <cell r="AS283" t="str">
            <v>0000146747</v>
          </cell>
          <cell r="AT283" t="str">
            <v>JP MORGAN CHASE CORPORATE CARD ACTIVITY</v>
          </cell>
        </row>
        <row r="284">
          <cell r="A284" t="str">
            <v>00623215</v>
          </cell>
          <cell r="B284" t="str">
            <v>9549210001</v>
          </cell>
          <cell r="C284" t="str">
            <v>ICB4TARGET0000009667</v>
          </cell>
          <cell r="D284">
            <v>2014</v>
          </cell>
          <cell r="E284">
            <v>7</v>
          </cell>
          <cell r="F284" t="str">
            <v>2014-07-31</v>
          </cell>
          <cell r="G284" t="str">
            <v>PRJ</v>
          </cell>
          <cell r="H284" t="str">
            <v>192</v>
          </cell>
          <cell r="I284" t="str">
            <v>211</v>
          </cell>
          <cell r="K284" t="str">
            <v>TDOANDA</v>
          </cell>
          <cell r="L284" t="str">
            <v>9210001</v>
          </cell>
          <cell r="M284" t="str">
            <v>1585</v>
          </cell>
          <cell r="N284" t="str">
            <v>99920</v>
          </cell>
          <cell r="O284" t="str">
            <v>10381</v>
          </cell>
          <cell r="P284" t="str">
            <v>289</v>
          </cell>
          <cell r="Q284" t="str">
            <v>954</v>
          </cell>
          <cell r="R284" t="str">
            <v>INTERCO BILL W/O</v>
          </cell>
          <cell r="S284" t="str">
            <v>PRA</v>
          </cell>
          <cell r="U284" t="str">
            <v>2014-07-31</v>
          </cell>
          <cell r="V284">
            <v>50.92</v>
          </cell>
          <cell r="W284" t="str">
            <v>UTXE000101</v>
          </cell>
          <cell r="Y284" t="str">
            <v>TDOTH</v>
          </cell>
          <cell r="AA284" t="str">
            <v>ICB3</v>
          </cell>
          <cell r="AC284" t="str">
            <v>ICB</v>
          </cell>
          <cell r="AD284" t="str">
            <v>ICB</v>
          </cell>
          <cell r="AF284" t="str">
            <v>211</v>
          </cell>
          <cell r="AG284" t="str">
            <v>0000146747</v>
          </cell>
          <cell r="AR284" t="str">
            <v>954</v>
          </cell>
          <cell r="AS284" t="str">
            <v>0000146747</v>
          </cell>
          <cell r="AT284" t="str">
            <v>JP MORGAN CHASE CORPORATE CARD ACTIVITY</v>
          </cell>
        </row>
        <row r="285">
          <cell r="A285" t="str">
            <v>00623023</v>
          </cell>
          <cell r="B285" t="str">
            <v>9539302000</v>
          </cell>
          <cell r="C285" t="str">
            <v>ICB4TARGET0000010534</v>
          </cell>
          <cell r="D285">
            <v>2014</v>
          </cell>
          <cell r="E285">
            <v>7</v>
          </cell>
          <cell r="F285" t="str">
            <v>2014-07-31</v>
          </cell>
          <cell r="G285" t="str">
            <v>PRJ</v>
          </cell>
          <cell r="H285" t="str">
            <v>192</v>
          </cell>
          <cell r="I285" t="str">
            <v>211</v>
          </cell>
          <cell r="K285" t="str">
            <v>000001121</v>
          </cell>
          <cell r="L285" t="str">
            <v>9302000</v>
          </cell>
          <cell r="M285" t="str">
            <v>1585</v>
          </cell>
          <cell r="N285" t="str">
            <v>99920</v>
          </cell>
          <cell r="O285" t="str">
            <v>11404</v>
          </cell>
          <cell r="P285" t="str">
            <v>292</v>
          </cell>
          <cell r="Q285" t="str">
            <v>953</v>
          </cell>
          <cell r="R285" t="str">
            <v>INTERCO BILL W/O</v>
          </cell>
          <cell r="S285" t="str">
            <v>PRA</v>
          </cell>
          <cell r="U285" t="str">
            <v>2014-07-31</v>
          </cell>
          <cell r="V285">
            <v>305.52</v>
          </cell>
          <cell r="W285" t="str">
            <v>UTXEMEM101</v>
          </cell>
          <cell r="Y285" t="str">
            <v>LEGAL</v>
          </cell>
          <cell r="AA285" t="str">
            <v>ICB3</v>
          </cell>
          <cell r="AC285" t="str">
            <v>ICB</v>
          </cell>
          <cell r="AD285" t="str">
            <v>ICB</v>
          </cell>
          <cell r="AF285" t="str">
            <v>211</v>
          </cell>
          <cell r="AG285" t="str">
            <v>0000097007</v>
          </cell>
          <cell r="AR285" t="str">
            <v>953</v>
          </cell>
          <cell r="AS285" t="str">
            <v>0000097007</v>
          </cell>
          <cell r="AT285" t="str">
            <v>CENTER FOR LEGISLATIVE ENERGY</v>
          </cell>
        </row>
        <row r="286">
          <cell r="A286" t="str">
            <v>00624511</v>
          </cell>
          <cell r="B286" t="str">
            <v>9539302000</v>
          </cell>
          <cell r="C286" t="str">
            <v>ICB4TARGET0000010535</v>
          </cell>
          <cell r="D286">
            <v>2014</v>
          </cell>
          <cell r="E286">
            <v>7</v>
          </cell>
          <cell r="F286" t="str">
            <v>2014-07-31</v>
          </cell>
          <cell r="G286" t="str">
            <v>PRJ</v>
          </cell>
          <cell r="H286" t="str">
            <v>192</v>
          </cell>
          <cell r="I286" t="str">
            <v>211</v>
          </cell>
          <cell r="K286" t="str">
            <v>000001121</v>
          </cell>
          <cell r="L286" t="str">
            <v>9302000</v>
          </cell>
          <cell r="M286" t="str">
            <v>1585</v>
          </cell>
          <cell r="N286" t="str">
            <v>99920</v>
          </cell>
          <cell r="O286" t="str">
            <v>11404</v>
          </cell>
          <cell r="P286" t="str">
            <v>292</v>
          </cell>
          <cell r="Q286" t="str">
            <v>953</v>
          </cell>
          <cell r="R286" t="str">
            <v>INTERCO BILL W/O</v>
          </cell>
          <cell r="S286" t="str">
            <v>PRA</v>
          </cell>
          <cell r="U286" t="str">
            <v>2014-07-31</v>
          </cell>
          <cell r="V286">
            <v>50.41</v>
          </cell>
          <cell r="W286" t="str">
            <v>UTXEMEM101</v>
          </cell>
          <cell r="Y286" t="str">
            <v>LEGAL</v>
          </cell>
          <cell r="AA286" t="str">
            <v>ICB3</v>
          </cell>
          <cell r="AC286" t="str">
            <v>ICB</v>
          </cell>
          <cell r="AD286" t="str">
            <v>ICB</v>
          </cell>
          <cell r="AF286" t="str">
            <v>211</v>
          </cell>
          <cell r="AG286" t="str">
            <v>0000122688</v>
          </cell>
          <cell r="AR286" t="str">
            <v>953</v>
          </cell>
          <cell r="AS286" t="str">
            <v>0000122688</v>
          </cell>
          <cell r="AT286" t="str">
            <v>UTILITY ECONOMIC DEVELOPMENT ASSOCIATION</v>
          </cell>
        </row>
        <row r="287">
          <cell r="A287" t="str">
            <v>00654764</v>
          </cell>
          <cell r="B287" t="str">
            <v>9549210001</v>
          </cell>
          <cell r="C287" t="str">
            <v>ICB4TARGET0000011855</v>
          </cell>
          <cell r="D287">
            <v>2014</v>
          </cell>
          <cell r="E287">
            <v>12</v>
          </cell>
          <cell r="F287" t="str">
            <v>2014-12-31</v>
          </cell>
          <cell r="G287" t="str">
            <v>PRJ</v>
          </cell>
          <cell r="H287" t="str">
            <v>192</v>
          </cell>
          <cell r="I287" t="str">
            <v>211</v>
          </cell>
          <cell r="K287" t="str">
            <v>TDOANDA</v>
          </cell>
          <cell r="L287" t="str">
            <v>9210001</v>
          </cell>
          <cell r="M287" t="str">
            <v>1585</v>
          </cell>
          <cell r="N287" t="str">
            <v>99920</v>
          </cell>
          <cell r="O287" t="str">
            <v>13042</v>
          </cell>
          <cell r="P287" t="str">
            <v>289</v>
          </cell>
          <cell r="Q287" t="str">
            <v>954</v>
          </cell>
          <cell r="R287" t="str">
            <v>INTERCO BILL W/O</v>
          </cell>
          <cell r="S287" t="str">
            <v>PRA</v>
          </cell>
          <cell r="U287" t="str">
            <v>2014-12-31</v>
          </cell>
          <cell r="V287">
            <v>78.02</v>
          </cell>
          <cell r="W287" t="str">
            <v>UTXE000301</v>
          </cell>
          <cell r="Y287" t="str">
            <v>TDOTH</v>
          </cell>
          <cell r="AA287" t="str">
            <v>ICB3</v>
          </cell>
          <cell r="AC287" t="str">
            <v>ICB</v>
          </cell>
          <cell r="AD287" t="str">
            <v>ICB</v>
          </cell>
          <cell r="AF287" t="str">
            <v>211</v>
          </cell>
          <cell r="AG287" t="str">
            <v>0000146747</v>
          </cell>
          <cell r="AR287" t="str">
            <v>954</v>
          </cell>
          <cell r="AS287" t="str">
            <v>0000146747</v>
          </cell>
          <cell r="AT287" t="str">
            <v>JP MORGAN CHASE CORPORATE CARD ACTIVITY</v>
          </cell>
        </row>
        <row r="288">
          <cell r="A288" t="str">
            <v>00652655</v>
          </cell>
          <cell r="B288" t="str">
            <v>9539302000</v>
          </cell>
          <cell r="C288" t="str">
            <v>ICB4TARGET0000012820</v>
          </cell>
          <cell r="D288">
            <v>2014</v>
          </cell>
          <cell r="E288">
            <v>12</v>
          </cell>
          <cell r="F288" t="str">
            <v>2014-12-31</v>
          </cell>
          <cell r="G288" t="str">
            <v>PRJ</v>
          </cell>
          <cell r="H288" t="str">
            <v>192</v>
          </cell>
          <cell r="I288" t="str">
            <v>211</v>
          </cell>
          <cell r="K288" t="str">
            <v>000001121</v>
          </cell>
          <cell r="L288" t="str">
            <v>9302000</v>
          </cell>
          <cell r="M288" t="str">
            <v>1585</v>
          </cell>
          <cell r="N288" t="str">
            <v>99920</v>
          </cell>
          <cell r="O288" t="str">
            <v>11404</v>
          </cell>
          <cell r="P288" t="str">
            <v>292</v>
          </cell>
          <cell r="Q288" t="str">
            <v>953</v>
          </cell>
          <cell r="R288" t="str">
            <v>INTERCO BILL W/O</v>
          </cell>
          <cell r="S288" t="str">
            <v>PRA</v>
          </cell>
          <cell r="U288" t="str">
            <v>2014-12-31</v>
          </cell>
          <cell r="V288">
            <v>22.88</v>
          </cell>
          <cell r="W288" t="str">
            <v>UTXEMEM101</v>
          </cell>
          <cell r="Y288" t="str">
            <v>LEGAL</v>
          </cell>
          <cell r="AA288" t="str">
            <v>ICB3</v>
          </cell>
          <cell r="AC288" t="str">
            <v>ICB</v>
          </cell>
          <cell r="AD288" t="str">
            <v>ICB</v>
          </cell>
          <cell r="AF288" t="str">
            <v>211</v>
          </cell>
          <cell r="AG288" t="str">
            <v>0000056180</v>
          </cell>
          <cell r="AR288" t="str">
            <v>953</v>
          </cell>
          <cell r="AS288" t="str">
            <v>0000056180</v>
          </cell>
          <cell r="AT288" t="str">
            <v>SOUTHERN ECONOMIC DEVELOPMENT COUNCIL</v>
          </cell>
        </row>
        <row r="289">
          <cell r="A289" t="str">
            <v>00652659</v>
          </cell>
          <cell r="B289" t="str">
            <v>9539302000</v>
          </cell>
          <cell r="C289" t="str">
            <v>ICB4TARGET0000012821</v>
          </cell>
          <cell r="D289">
            <v>2014</v>
          </cell>
          <cell r="E289">
            <v>12</v>
          </cell>
          <cell r="F289" t="str">
            <v>2014-12-31</v>
          </cell>
          <cell r="G289" t="str">
            <v>PRJ</v>
          </cell>
          <cell r="H289" t="str">
            <v>192</v>
          </cell>
          <cell r="I289" t="str">
            <v>211</v>
          </cell>
          <cell r="K289" t="str">
            <v>000001121</v>
          </cell>
          <cell r="L289" t="str">
            <v>9302000</v>
          </cell>
          <cell r="M289" t="str">
            <v>1585</v>
          </cell>
          <cell r="N289" t="str">
            <v>99920</v>
          </cell>
          <cell r="O289" t="str">
            <v>11404</v>
          </cell>
          <cell r="P289" t="str">
            <v>292</v>
          </cell>
          <cell r="Q289" t="str">
            <v>953</v>
          </cell>
          <cell r="R289" t="str">
            <v>INTERCO BILL W/O</v>
          </cell>
          <cell r="S289" t="str">
            <v>PRA</v>
          </cell>
          <cell r="U289" t="str">
            <v>2014-12-31</v>
          </cell>
          <cell r="V289">
            <v>152.05000000000001</v>
          </cell>
          <cell r="W289" t="str">
            <v>UTXEMEM101</v>
          </cell>
          <cell r="Y289" t="str">
            <v>LEGAL</v>
          </cell>
          <cell r="AA289" t="str">
            <v>ICB3</v>
          </cell>
          <cell r="AC289" t="str">
            <v>ICB</v>
          </cell>
          <cell r="AD289" t="str">
            <v>ICB</v>
          </cell>
          <cell r="AF289" t="str">
            <v>211</v>
          </cell>
          <cell r="AG289" t="str">
            <v>0000277730</v>
          </cell>
          <cell r="AR289" t="str">
            <v>953</v>
          </cell>
          <cell r="AS289" t="str">
            <v>0000277730</v>
          </cell>
          <cell r="AT289" t="str">
            <v>INDUSTRIAL ASSET MANAGEMENT COUNCIL</v>
          </cell>
        </row>
        <row r="290">
          <cell r="A290" t="str">
            <v>00646490</v>
          </cell>
          <cell r="B290" t="str">
            <v>9549210001</v>
          </cell>
          <cell r="C290" t="str">
            <v>ICB4TARGET0000012868</v>
          </cell>
          <cell r="D290">
            <v>2014</v>
          </cell>
          <cell r="E290">
            <v>11</v>
          </cell>
          <cell r="F290" t="str">
            <v>2014-11-30</v>
          </cell>
          <cell r="G290" t="str">
            <v>PRJ</v>
          </cell>
          <cell r="H290" t="str">
            <v>192</v>
          </cell>
          <cell r="I290" t="str">
            <v>211</v>
          </cell>
          <cell r="K290" t="str">
            <v>000001121</v>
          </cell>
          <cell r="L290" t="str">
            <v>9210001</v>
          </cell>
          <cell r="M290" t="str">
            <v>1585</v>
          </cell>
          <cell r="N290" t="str">
            <v>99920</v>
          </cell>
          <cell r="O290" t="str">
            <v>12091</v>
          </cell>
          <cell r="P290" t="str">
            <v>293</v>
          </cell>
          <cell r="Q290" t="str">
            <v>954</v>
          </cell>
          <cell r="R290" t="str">
            <v>INTERCO BILL W/O</v>
          </cell>
          <cell r="S290" t="str">
            <v>PRA</v>
          </cell>
          <cell r="U290" t="str">
            <v>2014-11-30</v>
          </cell>
          <cell r="V290">
            <v>25.93</v>
          </cell>
          <cell r="W290" t="str">
            <v>UTXEMEM101</v>
          </cell>
          <cell r="Y290" t="str">
            <v>LEGAL</v>
          </cell>
          <cell r="AA290" t="str">
            <v>ICB3</v>
          </cell>
          <cell r="AC290" t="str">
            <v>ICB</v>
          </cell>
          <cell r="AD290" t="str">
            <v>ICB</v>
          </cell>
          <cell r="AF290" t="str">
            <v>211</v>
          </cell>
          <cell r="AG290" t="str">
            <v>0000146747</v>
          </cell>
          <cell r="AR290" t="str">
            <v>954</v>
          </cell>
          <cell r="AS290" t="str">
            <v>0000146747</v>
          </cell>
          <cell r="AT290" t="str">
            <v>JP MORGAN CHASE CORPORATE CARD ACTIVITY</v>
          </cell>
        </row>
        <row r="291">
          <cell r="A291" t="str">
            <v>00647382</v>
          </cell>
          <cell r="B291" t="str">
            <v>9539302000</v>
          </cell>
          <cell r="C291" t="str">
            <v>ICB4TARGET0000013302</v>
          </cell>
          <cell r="D291">
            <v>2014</v>
          </cell>
          <cell r="E291">
            <v>11</v>
          </cell>
          <cell r="F291" t="str">
            <v>2014-11-30</v>
          </cell>
          <cell r="G291" t="str">
            <v>PRJ</v>
          </cell>
          <cell r="H291" t="str">
            <v>192</v>
          </cell>
          <cell r="I291" t="str">
            <v>211</v>
          </cell>
          <cell r="K291" t="str">
            <v>000001121</v>
          </cell>
          <cell r="L291" t="str">
            <v>9302000</v>
          </cell>
          <cell r="M291" t="str">
            <v>1585</v>
          </cell>
          <cell r="N291" t="str">
            <v>99920</v>
          </cell>
          <cell r="O291" t="str">
            <v>11404</v>
          </cell>
          <cell r="P291" t="str">
            <v>292</v>
          </cell>
          <cell r="Q291" t="str">
            <v>953</v>
          </cell>
          <cell r="R291" t="str">
            <v>INTERCO BILL W/O</v>
          </cell>
          <cell r="S291" t="str">
            <v>PRA</v>
          </cell>
          <cell r="U291" t="str">
            <v>2014-11-30</v>
          </cell>
          <cell r="V291">
            <v>8631.08</v>
          </cell>
          <cell r="W291" t="str">
            <v>UTXEMEM101</v>
          </cell>
          <cell r="Y291" t="str">
            <v>LEGAL</v>
          </cell>
          <cell r="AA291" t="str">
            <v>ICB3</v>
          </cell>
          <cell r="AC291" t="str">
            <v>ICB</v>
          </cell>
          <cell r="AD291" t="str">
            <v>ICB</v>
          </cell>
          <cell r="AF291" t="str">
            <v>211</v>
          </cell>
          <cell r="AG291" t="str">
            <v>0000096469</v>
          </cell>
          <cell r="AR291" t="str">
            <v>953</v>
          </cell>
          <cell r="AS291" t="str">
            <v>0000096469</v>
          </cell>
          <cell r="AT291" t="str">
            <v>ASSOCIATION OF ELECTRIC</v>
          </cell>
        </row>
        <row r="292">
          <cell r="A292" t="str">
            <v>00648200</v>
          </cell>
          <cell r="B292" t="str">
            <v>9539302000</v>
          </cell>
          <cell r="C292" t="str">
            <v>ICB4TARGET0000013303</v>
          </cell>
          <cell r="D292">
            <v>2014</v>
          </cell>
          <cell r="E292">
            <v>11</v>
          </cell>
          <cell r="F292" t="str">
            <v>2014-11-30</v>
          </cell>
          <cell r="G292" t="str">
            <v>PRJ</v>
          </cell>
          <cell r="H292" t="str">
            <v>192</v>
          </cell>
          <cell r="I292" t="str">
            <v>211</v>
          </cell>
          <cell r="K292" t="str">
            <v>000001121</v>
          </cell>
          <cell r="L292" t="str">
            <v>9302000</v>
          </cell>
          <cell r="M292" t="str">
            <v>1585</v>
          </cell>
          <cell r="N292" t="str">
            <v>99920</v>
          </cell>
          <cell r="O292" t="str">
            <v>11404</v>
          </cell>
          <cell r="P292" t="str">
            <v>292</v>
          </cell>
          <cell r="Q292" t="str">
            <v>953</v>
          </cell>
          <cell r="R292" t="str">
            <v>INTERCO BILL W/O</v>
          </cell>
          <cell r="S292" t="str">
            <v>PRA</v>
          </cell>
          <cell r="U292" t="str">
            <v>2014-11-30</v>
          </cell>
          <cell r="V292">
            <v>1017.03</v>
          </cell>
          <cell r="W292" t="str">
            <v>UTXEMEM101</v>
          </cell>
          <cell r="Y292" t="str">
            <v>LEGAL</v>
          </cell>
          <cell r="AA292" t="str">
            <v>ICB3</v>
          </cell>
          <cell r="AC292" t="str">
            <v>ICB</v>
          </cell>
          <cell r="AD292" t="str">
            <v>ICB</v>
          </cell>
          <cell r="AF292" t="str">
            <v>211</v>
          </cell>
          <cell r="AG292" t="str">
            <v>0000101368</v>
          </cell>
          <cell r="AR292" t="str">
            <v>953</v>
          </cell>
          <cell r="AS292" t="str">
            <v>0000101368</v>
          </cell>
          <cell r="AT292" t="str">
            <v>TEXAS ECONOMIC DEVELOPMENT CORP</v>
          </cell>
        </row>
        <row r="293">
          <cell r="A293" t="str">
            <v>00647383</v>
          </cell>
          <cell r="B293" t="str">
            <v>9539302000</v>
          </cell>
          <cell r="C293" t="str">
            <v>ICB4TARGET0000013304</v>
          </cell>
          <cell r="D293">
            <v>2014</v>
          </cell>
          <cell r="E293">
            <v>11</v>
          </cell>
          <cell r="F293" t="str">
            <v>2014-11-30</v>
          </cell>
          <cell r="G293" t="str">
            <v>PRJ</v>
          </cell>
          <cell r="H293" t="str">
            <v>192</v>
          </cell>
          <cell r="I293" t="str">
            <v>211</v>
          </cell>
          <cell r="K293" t="str">
            <v>000001121</v>
          </cell>
          <cell r="L293" t="str">
            <v>9302000</v>
          </cell>
          <cell r="M293" t="str">
            <v>1585</v>
          </cell>
          <cell r="N293" t="str">
            <v>99920</v>
          </cell>
          <cell r="O293" t="str">
            <v>11404</v>
          </cell>
          <cell r="P293" t="str">
            <v>292</v>
          </cell>
          <cell r="Q293" t="str">
            <v>953</v>
          </cell>
          <cell r="R293" t="str">
            <v>INTERCO BILL W/O</v>
          </cell>
          <cell r="S293" t="str">
            <v>PRA</v>
          </cell>
          <cell r="U293" t="str">
            <v>2014-11-30</v>
          </cell>
          <cell r="V293">
            <v>2034.07</v>
          </cell>
          <cell r="W293" t="str">
            <v>UTXEMEM101</v>
          </cell>
          <cell r="Y293" t="str">
            <v>LEGAL</v>
          </cell>
          <cell r="AA293" t="str">
            <v>ICB3</v>
          </cell>
          <cell r="AC293" t="str">
            <v>ICB</v>
          </cell>
          <cell r="AD293" t="str">
            <v>ICB</v>
          </cell>
          <cell r="AF293" t="str">
            <v>211</v>
          </cell>
          <cell r="AG293" t="str">
            <v>0000101434</v>
          </cell>
          <cell r="AR293" t="str">
            <v>953</v>
          </cell>
          <cell r="AS293" t="str">
            <v>0000101434</v>
          </cell>
          <cell r="AT293" t="str">
            <v>TEXAS TAXPAYERS &amp; RESEARCH ASSOCIATION</v>
          </cell>
        </row>
        <row r="294">
          <cell r="A294" t="str">
            <v>00659538</v>
          </cell>
          <cell r="B294" t="str">
            <v>9549210001</v>
          </cell>
          <cell r="C294" t="str">
            <v>ICB4TARGET0000018003</v>
          </cell>
          <cell r="D294">
            <v>2015</v>
          </cell>
          <cell r="E294">
            <v>1</v>
          </cell>
          <cell r="F294" t="str">
            <v>2015-01-31</v>
          </cell>
          <cell r="G294" t="str">
            <v>PRJ</v>
          </cell>
          <cell r="H294" t="str">
            <v>192</v>
          </cell>
          <cell r="I294" t="str">
            <v>211</v>
          </cell>
          <cell r="K294" t="str">
            <v>TDOANDA</v>
          </cell>
          <cell r="L294" t="str">
            <v>9210001</v>
          </cell>
          <cell r="M294" t="str">
            <v>1585</v>
          </cell>
          <cell r="N294" t="str">
            <v>99920</v>
          </cell>
          <cell r="O294" t="str">
            <v>10381</v>
          </cell>
          <cell r="P294" t="str">
            <v>289</v>
          </cell>
          <cell r="Q294" t="str">
            <v>954</v>
          </cell>
          <cell r="R294" t="str">
            <v>INTERCO BILL W/O</v>
          </cell>
          <cell r="S294" t="str">
            <v>PRA</v>
          </cell>
          <cell r="U294" t="str">
            <v>2015-01-31</v>
          </cell>
          <cell r="V294">
            <v>126.96</v>
          </cell>
          <cell r="W294" t="str">
            <v>UTXE000101</v>
          </cell>
          <cell r="Y294" t="str">
            <v>TDOTH</v>
          </cell>
          <cell r="AA294" t="str">
            <v>ICB3</v>
          </cell>
          <cell r="AC294" t="str">
            <v>ICB</v>
          </cell>
          <cell r="AD294" t="str">
            <v>ICB</v>
          </cell>
          <cell r="AF294" t="str">
            <v>211</v>
          </cell>
          <cell r="AG294" t="str">
            <v>0000146747</v>
          </cell>
          <cell r="AR294" t="str">
            <v>954</v>
          </cell>
          <cell r="AS294" t="str">
            <v>0000146747</v>
          </cell>
          <cell r="AT294" t="str">
            <v>JP MORGAN CHASE CORPORATE CARD ACTIVITY</v>
          </cell>
        </row>
        <row r="295">
          <cell r="A295" t="str">
            <v>00660146</v>
          </cell>
          <cell r="B295" t="str">
            <v>9569210001</v>
          </cell>
          <cell r="C295" t="str">
            <v>ICB4TARGET0000020358</v>
          </cell>
          <cell r="D295">
            <v>2015</v>
          </cell>
          <cell r="E295">
            <v>2</v>
          </cell>
          <cell r="F295" t="str">
            <v>2015-02-28</v>
          </cell>
          <cell r="G295" t="str">
            <v>PRJ</v>
          </cell>
          <cell r="H295" t="str">
            <v>192</v>
          </cell>
          <cell r="I295" t="str">
            <v>211</v>
          </cell>
          <cell r="K295" t="str">
            <v>TDOANDA</v>
          </cell>
          <cell r="L295" t="str">
            <v>9210001</v>
          </cell>
          <cell r="M295" t="str">
            <v>1585</v>
          </cell>
          <cell r="N295" t="str">
            <v>99920</v>
          </cell>
          <cell r="O295" t="str">
            <v>13042</v>
          </cell>
          <cell r="P295" t="str">
            <v>289</v>
          </cell>
          <cell r="Q295" t="str">
            <v>956</v>
          </cell>
          <cell r="R295" t="str">
            <v>INTERCO BILL W/O</v>
          </cell>
          <cell r="S295" t="str">
            <v>PRA</v>
          </cell>
          <cell r="U295" t="str">
            <v>2015-02-28</v>
          </cell>
          <cell r="V295">
            <v>25.93</v>
          </cell>
          <cell r="W295" t="str">
            <v>UTXE000301</v>
          </cell>
          <cell r="Y295" t="str">
            <v>TDOTH</v>
          </cell>
          <cell r="AA295" t="str">
            <v>ICB3</v>
          </cell>
          <cell r="AC295" t="str">
            <v>ICB</v>
          </cell>
          <cell r="AD295" t="str">
            <v>ICB</v>
          </cell>
          <cell r="AF295" t="str">
            <v>211</v>
          </cell>
          <cell r="AG295" t="str">
            <v>0000146747</v>
          </cell>
          <cell r="AR295" t="str">
            <v>956</v>
          </cell>
          <cell r="AS295" t="str">
            <v>0000146747</v>
          </cell>
          <cell r="AT295" t="str">
            <v>JP MORGAN CHASE CORPORATE CARD ACTIVITY</v>
          </cell>
        </row>
        <row r="296">
          <cell r="A296" t="str">
            <v>00681536</v>
          </cell>
          <cell r="B296" t="str">
            <v>9539302000</v>
          </cell>
          <cell r="C296" t="str">
            <v>ICB4TARGET0000023817</v>
          </cell>
          <cell r="D296">
            <v>2015</v>
          </cell>
          <cell r="E296">
            <v>6</v>
          </cell>
          <cell r="F296" t="str">
            <v>2015-06-30</v>
          </cell>
          <cell r="G296" t="str">
            <v>PRJ</v>
          </cell>
          <cell r="H296" t="str">
            <v>192</v>
          </cell>
          <cell r="I296" t="str">
            <v>211</v>
          </cell>
          <cell r="K296" t="str">
            <v>000001121</v>
          </cell>
          <cell r="L296" t="str">
            <v>9302000</v>
          </cell>
          <cell r="M296" t="str">
            <v>1585</v>
          </cell>
          <cell r="N296" t="str">
            <v>99920</v>
          </cell>
          <cell r="O296" t="str">
            <v>11404</v>
          </cell>
          <cell r="P296" t="str">
            <v>292</v>
          </cell>
          <cell r="Q296" t="str">
            <v>953</v>
          </cell>
          <cell r="R296" t="str">
            <v>INTERCO BILL W/O</v>
          </cell>
          <cell r="S296" t="str">
            <v>PRA</v>
          </cell>
          <cell r="U296" t="str">
            <v>2015-06-30</v>
          </cell>
          <cell r="V296">
            <v>63.55</v>
          </cell>
          <cell r="W296" t="str">
            <v>UTXEMEM101</v>
          </cell>
          <cell r="Y296" t="str">
            <v>LEGAL</v>
          </cell>
          <cell r="AA296" t="str">
            <v>ICB3</v>
          </cell>
          <cell r="AC296" t="str">
            <v>ICB</v>
          </cell>
          <cell r="AD296" t="str">
            <v>ICB</v>
          </cell>
          <cell r="AF296" t="str">
            <v>211</v>
          </cell>
          <cell r="AG296" t="str">
            <v>0000122688</v>
          </cell>
          <cell r="AR296" t="str">
            <v>953</v>
          </cell>
          <cell r="AS296" t="str">
            <v>0000122688</v>
          </cell>
          <cell r="AT296" t="str">
            <v>UTILITY ECONOMIC DEVELOPMENT ASSOCIATION</v>
          </cell>
        </row>
        <row r="297">
          <cell r="A297" t="str">
            <v>00667240</v>
          </cell>
          <cell r="B297" t="str">
            <v>9539302000</v>
          </cell>
          <cell r="C297" t="str">
            <v>ICB4TARGET0000026335</v>
          </cell>
          <cell r="D297">
            <v>2015</v>
          </cell>
          <cell r="E297">
            <v>3</v>
          </cell>
          <cell r="F297" t="str">
            <v>2015-03-31</v>
          </cell>
          <cell r="G297" t="str">
            <v>PRJ</v>
          </cell>
          <cell r="H297" t="str">
            <v>192</v>
          </cell>
          <cell r="I297" t="str">
            <v>211</v>
          </cell>
          <cell r="K297" t="str">
            <v>000001121</v>
          </cell>
          <cell r="L297" t="str">
            <v>9302000</v>
          </cell>
          <cell r="M297" t="str">
            <v>1585</v>
          </cell>
          <cell r="N297" t="str">
            <v>99920</v>
          </cell>
          <cell r="O297" t="str">
            <v>11404</v>
          </cell>
          <cell r="P297" t="str">
            <v>292</v>
          </cell>
          <cell r="Q297" t="str">
            <v>953</v>
          </cell>
          <cell r="R297" t="str">
            <v>INTERCO BILL W/O</v>
          </cell>
          <cell r="S297" t="str">
            <v>PRA</v>
          </cell>
          <cell r="U297" t="str">
            <v>2015-03-31</v>
          </cell>
          <cell r="V297">
            <v>248.94</v>
          </cell>
          <cell r="W297" t="str">
            <v>UTXEMEM101</v>
          </cell>
          <cell r="Y297" t="str">
            <v>LEGAL</v>
          </cell>
          <cell r="AA297" t="str">
            <v>ICB3</v>
          </cell>
          <cell r="AC297" t="str">
            <v>ICB</v>
          </cell>
          <cell r="AD297" t="str">
            <v>ICB</v>
          </cell>
          <cell r="AF297" t="str">
            <v>211</v>
          </cell>
          <cell r="AG297" t="str">
            <v>0000098419</v>
          </cell>
          <cell r="AR297" t="str">
            <v>953</v>
          </cell>
          <cell r="AS297" t="str">
            <v>0000098419</v>
          </cell>
          <cell r="AT297" t="str">
            <v>GULF COAST POWER ASSOCIATION</v>
          </cell>
        </row>
        <row r="298">
          <cell r="A298" t="str">
            <v>00667874</v>
          </cell>
          <cell r="B298" t="str">
            <v>9539302000</v>
          </cell>
          <cell r="C298" t="str">
            <v>ICB4TARGET0000026336</v>
          </cell>
          <cell r="D298">
            <v>2015</v>
          </cell>
          <cell r="E298">
            <v>3</v>
          </cell>
          <cell r="F298" t="str">
            <v>2015-03-31</v>
          </cell>
          <cell r="G298" t="str">
            <v>PRJ</v>
          </cell>
          <cell r="H298" t="str">
            <v>192</v>
          </cell>
          <cell r="I298" t="str">
            <v>211</v>
          </cell>
          <cell r="K298" t="str">
            <v>000001121</v>
          </cell>
          <cell r="L298" t="str">
            <v>9302000</v>
          </cell>
          <cell r="M298" t="str">
            <v>1585</v>
          </cell>
          <cell r="N298" t="str">
            <v>99920</v>
          </cell>
          <cell r="O298" t="str">
            <v>11404</v>
          </cell>
          <cell r="P298" t="str">
            <v>292</v>
          </cell>
          <cell r="Q298" t="str">
            <v>953</v>
          </cell>
          <cell r="R298" t="str">
            <v>INTERCO BILL W/O</v>
          </cell>
          <cell r="S298" t="str">
            <v>PRA</v>
          </cell>
          <cell r="U298" t="str">
            <v>2015-03-31</v>
          </cell>
          <cell r="V298">
            <v>711.96</v>
          </cell>
          <cell r="W298" t="str">
            <v>UTXEMEM101</v>
          </cell>
          <cell r="Y298" t="str">
            <v>LEGAL</v>
          </cell>
          <cell r="AA298" t="str">
            <v>ICB3</v>
          </cell>
          <cell r="AC298" t="str">
            <v>ICB</v>
          </cell>
          <cell r="AD298" t="str">
            <v>ICB</v>
          </cell>
          <cell r="AF298" t="str">
            <v>211</v>
          </cell>
          <cell r="AG298" t="str">
            <v>0000141907</v>
          </cell>
          <cell r="AR298" t="str">
            <v>953</v>
          </cell>
          <cell r="AS298" t="str">
            <v>0000141907</v>
          </cell>
          <cell r="AT298" t="str">
            <v>TEXAS ASSOCIATION OF BUSINESS</v>
          </cell>
        </row>
        <row r="299">
          <cell r="B299" t="str">
            <v>9545800000</v>
          </cell>
          <cell r="C299" t="str">
            <v>ICB1OFFSET0000021830</v>
          </cell>
          <cell r="D299">
            <v>2014</v>
          </cell>
          <cell r="E299">
            <v>12</v>
          </cell>
          <cell r="F299" t="str">
            <v>2014-12-31</v>
          </cell>
          <cell r="G299" t="str">
            <v>PRJ</v>
          </cell>
          <cell r="H299" t="str">
            <v>211</v>
          </cell>
          <cell r="I299" t="str">
            <v>211</v>
          </cell>
          <cell r="J299" t="str">
            <v>119</v>
          </cell>
          <cell r="K299" t="str">
            <v>EDN103183</v>
          </cell>
          <cell r="L299" t="str">
            <v>5800000</v>
          </cell>
          <cell r="M299" t="str">
            <v>119</v>
          </cell>
          <cell r="N299" t="str">
            <v>99910</v>
          </cell>
          <cell r="P299" t="str">
            <v>203</v>
          </cell>
          <cell r="Q299" t="str">
            <v>954</v>
          </cell>
          <cell r="R299" t="str">
            <v>INTERCO BILLS - 100%</v>
          </cell>
          <cell r="S299" t="str">
            <v>PRA</v>
          </cell>
          <cell r="U299" t="str">
            <v>2014-12-31</v>
          </cell>
          <cell r="V299">
            <v>-70.599999999999994</v>
          </cell>
          <cell r="W299" t="str">
            <v>G0000119</v>
          </cell>
          <cell r="Y299" t="str">
            <v>DISTR</v>
          </cell>
          <cell r="AA299" t="str">
            <v>BAL</v>
          </cell>
          <cell r="AC299" t="str">
            <v>ICB</v>
          </cell>
          <cell r="AD299" t="str">
            <v>ICB</v>
          </cell>
        </row>
        <row r="300">
          <cell r="B300" t="str">
            <v>9564265004</v>
          </cell>
          <cell r="C300" t="str">
            <v>ICB4OFFSET0000000027</v>
          </cell>
          <cell r="D300">
            <v>2015</v>
          </cell>
          <cell r="E300">
            <v>6</v>
          </cell>
          <cell r="F300" t="str">
            <v>2015-06-30</v>
          </cell>
          <cell r="G300" t="str">
            <v>PRJ</v>
          </cell>
          <cell r="H300" t="str">
            <v>211</v>
          </cell>
          <cell r="I300" t="str">
            <v>211</v>
          </cell>
          <cell r="K300" t="str">
            <v>000001121</v>
          </cell>
          <cell r="L300" t="str">
            <v>4265004</v>
          </cell>
          <cell r="M300" t="str">
            <v>1585</v>
          </cell>
          <cell r="N300" t="str">
            <v>99910</v>
          </cell>
          <cell r="P300" t="str">
            <v>292</v>
          </cell>
          <cell r="Q300" t="str">
            <v>956</v>
          </cell>
          <cell r="R300" t="str">
            <v>INTERCO BILL W/O</v>
          </cell>
          <cell r="S300" t="str">
            <v>PRA</v>
          </cell>
          <cell r="U300" t="str">
            <v>2015-06-30</v>
          </cell>
          <cell r="V300">
            <v>-1415.04</v>
          </cell>
          <cell r="W300" t="str">
            <v>UTXEMEM101</v>
          </cell>
          <cell r="Y300" t="str">
            <v>LEGAL</v>
          </cell>
          <cell r="AA300" t="str">
            <v>BAL</v>
          </cell>
          <cell r="AC300" t="str">
            <v>ICB</v>
          </cell>
          <cell r="AD300" t="str">
            <v>ICB</v>
          </cell>
        </row>
        <row r="301">
          <cell r="B301" t="str">
            <v>3934265004</v>
          </cell>
          <cell r="C301" t="str">
            <v>ICB4OFFSET0000000028</v>
          </cell>
          <cell r="D301">
            <v>2014</v>
          </cell>
          <cell r="E301">
            <v>10</v>
          </cell>
          <cell r="F301" t="str">
            <v>2014-10-31</v>
          </cell>
          <cell r="G301" t="str">
            <v>PRJ</v>
          </cell>
          <cell r="H301" t="str">
            <v>211</v>
          </cell>
          <cell r="I301" t="str">
            <v>211</v>
          </cell>
          <cell r="K301" t="str">
            <v>TDOANDA</v>
          </cell>
          <cell r="L301" t="str">
            <v>4265004</v>
          </cell>
          <cell r="M301" t="str">
            <v>1113</v>
          </cell>
          <cell r="N301" t="str">
            <v>99910</v>
          </cell>
          <cell r="P301" t="str">
            <v>294</v>
          </cell>
          <cell r="Q301" t="str">
            <v>393</v>
          </cell>
          <cell r="R301" t="str">
            <v>INTERCO BILL W/O</v>
          </cell>
          <cell r="S301" t="str">
            <v>PRA</v>
          </cell>
          <cell r="U301" t="str">
            <v>2014-10-31</v>
          </cell>
          <cell r="V301">
            <v>-674.85</v>
          </cell>
          <cell r="W301" t="str">
            <v>UTXE000501</v>
          </cell>
          <cell r="Y301" t="str">
            <v>TDOTH</v>
          </cell>
          <cell r="AA301" t="str">
            <v>BAL</v>
          </cell>
          <cell r="AC301" t="str">
            <v>ICB</v>
          </cell>
          <cell r="AD301" t="str">
            <v>ICB</v>
          </cell>
        </row>
        <row r="302">
          <cell r="B302" t="str">
            <v>9534264000</v>
          </cell>
          <cell r="C302" t="str">
            <v>ICB4OFFSET0000000028</v>
          </cell>
          <cell r="D302">
            <v>2015</v>
          </cell>
          <cell r="E302">
            <v>1</v>
          </cell>
          <cell r="F302" t="str">
            <v>2015-01-31</v>
          </cell>
          <cell r="G302" t="str">
            <v>PRJ</v>
          </cell>
          <cell r="H302" t="str">
            <v>211</v>
          </cell>
          <cell r="I302" t="str">
            <v>211</v>
          </cell>
          <cell r="K302" t="str">
            <v>000001121</v>
          </cell>
          <cell r="L302" t="str">
            <v>4264000</v>
          </cell>
          <cell r="M302" t="str">
            <v>1585</v>
          </cell>
          <cell r="N302" t="str">
            <v>99910</v>
          </cell>
          <cell r="P302" t="str">
            <v>289</v>
          </cell>
          <cell r="Q302" t="str">
            <v>953</v>
          </cell>
          <cell r="R302" t="str">
            <v>INTERCO BILL W/O</v>
          </cell>
          <cell r="S302" t="str">
            <v>PRA</v>
          </cell>
          <cell r="U302" t="str">
            <v>2015-01-31</v>
          </cell>
          <cell r="V302">
            <v>-84865.22</v>
          </cell>
          <cell r="W302" t="str">
            <v>UTXEMEM101</v>
          </cell>
          <cell r="Y302" t="str">
            <v>LEGAL</v>
          </cell>
          <cell r="AA302" t="str">
            <v>BAL</v>
          </cell>
          <cell r="AC302" t="str">
            <v>ICB</v>
          </cell>
          <cell r="AD302" t="str">
            <v>ICB</v>
          </cell>
        </row>
        <row r="303">
          <cell r="B303" t="str">
            <v>9544265004</v>
          </cell>
          <cell r="C303" t="str">
            <v>ICB4OFFSET0000000028</v>
          </cell>
          <cell r="D303">
            <v>2015</v>
          </cell>
          <cell r="E303">
            <v>6</v>
          </cell>
          <cell r="F303" t="str">
            <v>2015-06-30</v>
          </cell>
          <cell r="G303" t="str">
            <v>PRJ</v>
          </cell>
          <cell r="H303" t="str">
            <v>211</v>
          </cell>
          <cell r="I303" t="str">
            <v>211</v>
          </cell>
          <cell r="K303" t="str">
            <v>000001121</v>
          </cell>
          <cell r="L303" t="str">
            <v>4265004</v>
          </cell>
          <cell r="M303" t="str">
            <v>1113</v>
          </cell>
          <cell r="N303" t="str">
            <v>99910</v>
          </cell>
          <cell r="P303" t="str">
            <v>261</v>
          </cell>
          <cell r="Q303" t="str">
            <v>954</v>
          </cell>
          <cell r="R303" t="str">
            <v>INTERCO BILL W/O</v>
          </cell>
          <cell r="S303" t="str">
            <v>PRA</v>
          </cell>
          <cell r="U303" t="str">
            <v>2015-06-30</v>
          </cell>
          <cell r="V303">
            <v>-136.5</v>
          </cell>
          <cell r="W303" t="str">
            <v>UTXEMEM201</v>
          </cell>
          <cell r="Y303" t="str">
            <v>LEGAL</v>
          </cell>
          <cell r="AA303" t="str">
            <v>BAL</v>
          </cell>
          <cell r="AC303" t="str">
            <v>ICB</v>
          </cell>
          <cell r="AD303" t="str">
            <v>ICB</v>
          </cell>
        </row>
        <row r="304">
          <cell r="B304" t="str">
            <v>9534264000</v>
          </cell>
          <cell r="C304" t="str">
            <v>ICB4OFFSET0000000029</v>
          </cell>
          <cell r="D304">
            <v>2015</v>
          </cell>
          <cell r="E304">
            <v>1</v>
          </cell>
          <cell r="F304" t="str">
            <v>2015-01-31</v>
          </cell>
          <cell r="G304" t="str">
            <v>PRJ</v>
          </cell>
          <cell r="H304" t="str">
            <v>211</v>
          </cell>
          <cell r="I304" t="str">
            <v>211</v>
          </cell>
          <cell r="K304" t="str">
            <v>000001121</v>
          </cell>
          <cell r="L304" t="str">
            <v>4264000</v>
          </cell>
          <cell r="M304" t="str">
            <v>1113</v>
          </cell>
          <cell r="N304" t="str">
            <v>99910</v>
          </cell>
          <cell r="P304" t="str">
            <v>289</v>
          </cell>
          <cell r="Q304" t="str">
            <v>953</v>
          </cell>
          <cell r="R304" t="str">
            <v>INTERCO BILL W/O</v>
          </cell>
          <cell r="S304" t="str">
            <v>PRA</v>
          </cell>
          <cell r="U304" t="str">
            <v>2015-01-31</v>
          </cell>
          <cell r="V304">
            <v>-742</v>
          </cell>
          <cell r="W304" t="str">
            <v>UTXEMEM201</v>
          </cell>
          <cell r="Y304" t="str">
            <v>LEGAL</v>
          </cell>
          <cell r="AA304" t="str">
            <v>BAL</v>
          </cell>
          <cell r="AC304" t="str">
            <v>ICB</v>
          </cell>
          <cell r="AD304" t="str">
            <v>ICB</v>
          </cell>
        </row>
        <row r="305">
          <cell r="B305" t="str">
            <v>9564265004</v>
          </cell>
          <cell r="C305" t="str">
            <v>ICB4OFFSET0000000029</v>
          </cell>
          <cell r="D305">
            <v>2015</v>
          </cell>
          <cell r="E305">
            <v>6</v>
          </cell>
          <cell r="F305" t="str">
            <v>2015-06-30</v>
          </cell>
          <cell r="G305" t="str">
            <v>PRJ</v>
          </cell>
          <cell r="H305" t="str">
            <v>211</v>
          </cell>
          <cell r="I305" t="str">
            <v>211</v>
          </cell>
          <cell r="K305" t="str">
            <v>000001121</v>
          </cell>
          <cell r="L305" t="str">
            <v>4265004</v>
          </cell>
          <cell r="M305" t="str">
            <v>1113</v>
          </cell>
          <cell r="N305" t="str">
            <v>99910</v>
          </cell>
          <cell r="P305" t="str">
            <v>292</v>
          </cell>
          <cell r="Q305" t="str">
            <v>956</v>
          </cell>
          <cell r="R305" t="str">
            <v>INTERCO BILL W/O</v>
          </cell>
          <cell r="S305" t="str">
            <v>PRA</v>
          </cell>
          <cell r="U305" t="str">
            <v>2015-06-30</v>
          </cell>
          <cell r="V305">
            <v>-558.16999999999996</v>
          </cell>
          <cell r="W305" t="str">
            <v>UTXEMEM201</v>
          </cell>
          <cell r="Y305" t="str">
            <v>LEGAL</v>
          </cell>
          <cell r="AA305" t="str">
            <v>BAL</v>
          </cell>
          <cell r="AC305" t="str">
            <v>ICB</v>
          </cell>
          <cell r="AD305" t="str">
            <v>ICB</v>
          </cell>
        </row>
        <row r="306">
          <cell r="B306" t="str">
            <v>9564264000</v>
          </cell>
          <cell r="C306" t="str">
            <v>ICB4OFFSET0000000032</v>
          </cell>
          <cell r="D306">
            <v>2015</v>
          </cell>
          <cell r="E306">
            <v>2</v>
          </cell>
          <cell r="F306" t="str">
            <v>2015-02-28</v>
          </cell>
          <cell r="G306" t="str">
            <v>PRJ</v>
          </cell>
          <cell r="H306" t="str">
            <v>211</v>
          </cell>
          <cell r="I306" t="str">
            <v>211</v>
          </cell>
          <cell r="K306" t="str">
            <v>TDOANDA</v>
          </cell>
          <cell r="L306" t="str">
            <v>4264000</v>
          </cell>
          <cell r="M306" t="str">
            <v>1585</v>
          </cell>
          <cell r="N306" t="str">
            <v>99910</v>
          </cell>
          <cell r="P306" t="str">
            <v>289</v>
          </cell>
          <cell r="Q306" t="str">
            <v>956</v>
          </cell>
          <cell r="R306" t="str">
            <v>INTERCO BILL W/O</v>
          </cell>
          <cell r="S306" t="str">
            <v>PRA</v>
          </cell>
          <cell r="U306" t="str">
            <v>2015-02-28</v>
          </cell>
          <cell r="V306">
            <v>-579.77</v>
          </cell>
          <cell r="W306" t="str">
            <v>UTXE000301</v>
          </cell>
          <cell r="Y306" t="str">
            <v>TDOTH</v>
          </cell>
          <cell r="AA306" t="str">
            <v>BAL</v>
          </cell>
          <cell r="AC306" t="str">
            <v>ICB</v>
          </cell>
          <cell r="AD306" t="str">
            <v>ICB</v>
          </cell>
        </row>
        <row r="307">
          <cell r="B307" t="str">
            <v>9564265004</v>
          </cell>
          <cell r="C307" t="str">
            <v>ICB4OFFSET0000000033</v>
          </cell>
          <cell r="D307">
            <v>2014</v>
          </cell>
          <cell r="E307">
            <v>10</v>
          </cell>
          <cell r="F307" t="str">
            <v>2014-10-31</v>
          </cell>
          <cell r="G307" t="str">
            <v>PRJ</v>
          </cell>
          <cell r="H307" t="str">
            <v>211</v>
          </cell>
          <cell r="I307" t="str">
            <v>211</v>
          </cell>
          <cell r="K307" t="str">
            <v>000001121</v>
          </cell>
          <cell r="L307" t="str">
            <v>4265004</v>
          </cell>
          <cell r="M307" t="str">
            <v>1113</v>
          </cell>
          <cell r="N307" t="str">
            <v>99910</v>
          </cell>
          <cell r="P307" t="str">
            <v>292</v>
          </cell>
          <cell r="Q307" t="str">
            <v>956</v>
          </cell>
          <cell r="R307" t="str">
            <v>INTERCO BILL W/O</v>
          </cell>
          <cell r="S307" t="str">
            <v>PRA</v>
          </cell>
          <cell r="U307" t="str">
            <v>2014-10-31</v>
          </cell>
          <cell r="V307">
            <v>-2171.0100000000002</v>
          </cell>
          <cell r="W307" t="str">
            <v>UTXEMEM201</v>
          </cell>
          <cell r="Y307" t="str">
            <v>LEGAL</v>
          </cell>
          <cell r="AA307" t="str">
            <v>BAL</v>
          </cell>
          <cell r="AC307" t="str">
            <v>ICB</v>
          </cell>
          <cell r="AD307" t="str">
            <v>ICB</v>
          </cell>
        </row>
        <row r="308">
          <cell r="B308" t="str">
            <v>9564265004</v>
          </cell>
          <cell r="C308" t="str">
            <v>ICB4OFFSET0000000033</v>
          </cell>
          <cell r="D308">
            <v>2015</v>
          </cell>
          <cell r="E308">
            <v>1</v>
          </cell>
          <cell r="F308" t="str">
            <v>2015-01-31</v>
          </cell>
          <cell r="G308" t="str">
            <v>PRJ</v>
          </cell>
          <cell r="H308" t="str">
            <v>211</v>
          </cell>
          <cell r="I308" t="str">
            <v>211</v>
          </cell>
          <cell r="K308" t="str">
            <v>000001121</v>
          </cell>
          <cell r="L308" t="str">
            <v>4265004</v>
          </cell>
          <cell r="M308" t="str">
            <v>1585</v>
          </cell>
          <cell r="N308" t="str">
            <v>99910</v>
          </cell>
          <cell r="P308" t="str">
            <v>292</v>
          </cell>
          <cell r="Q308" t="str">
            <v>956</v>
          </cell>
          <cell r="R308" t="str">
            <v>INTERCO BILL W/O</v>
          </cell>
          <cell r="S308" t="str">
            <v>PRA</v>
          </cell>
          <cell r="U308" t="str">
            <v>2015-01-31</v>
          </cell>
          <cell r="V308">
            <v>-666.06</v>
          </cell>
          <cell r="W308" t="str">
            <v>UTXEMEM101</v>
          </cell>
          <cell r="Y308" t="str">
            <v>LEGAL</v>
          </cell>
          <cell r="AA308" t="str">
            <v>BAL</v>
          </cell>
          <cell r="AC308" t="str">
            <v>ICB</v>
          </cell>
          <cell r="AD308" t="str">
            <v>ICB</v>
          </cell>
        </row>
        <row r="309">
          <cell r="B309" t="str">
            <v>9564265004</v>
          </cell>
          <cell r="C309" t="str">
            <v>ICB4OFFSET0000000034</v>
          </cell>
          <cell r="D309">
            <v>2015</v>
          </cell>
          <cell r="E309">
            <v>1</v>
          </cell>
          <cell r="F309" t="str">
            <v>2015-01-31</v>
          </cell>
          <cell r="G309" t="str">
            <v>PRJ</v>
          </cell>
          <cell r="H309" t="str">
            <v>211</v>
          </cell>
          <cell r="I309" t="str">
            <v>211</v>
          </cell>
          <cell r="K309" t="str">
            <v>000001121</v>
          </cell>
          <cell r="L309" t="str">
            <v>4265004</v>
          </cell>
          <cell r="M309" t="str">
            <v>1113</v>
          </cell>
          <cell r="N309" t="str">
            <v>99910</v>
          </cell>
          <cell r="P309" t="str">
            <v>292</v>
          </cell>
          <cell r="Q309" t="str">
            <v>956</v>
          </cell>
          <cell r="R309" t="str">
            <v>INTERCO BILL W/O</v>
          </cell>
          <cell r="S309" t="str">
            <v>PRA</v>
          </cell>
          <cell r="U309" t="str">
            <v>2015-01-31</v>
          </cell>
          <cell r="V309">
            <v>-558.16999999999996</v>
          </cell>
          <cell r="W309" t="str">
            <v>UTXEMEM201</v>
          </cell>
          <cell r="Y309" t="str">
            <v>LEGAL</v>
          </cell>
          <cell r="AA309" t="str">
            <v>BAL</v>
          </cell>
          <cell r="AC309" t="str">
            <v>ICB</v>
          </cell>
          <cell r="AD309" t="str">
            <v>ICB</v>
          </cell>
        </row>
        <row r="310">
          <cell r="B310" t="str">
            <v>5204265004</v>
          </cell>
          <cell r="C310" t="str">
            <v>ICB4OFFSET0000000036</v>
          </cell>
          <cell r="D310">
            <v>2014</v>
          </cell>
          <cell r="E310">
            <v>9</v>
          </cell>
          <cell r="F310" t="str">
            <v>2014-09-30</v>
          </cell>
          <cell r="G310" t="str">
            <v>PRJ</v>
          </cell>
          <cell r="H310" t="str">
            <v>211</v>
          </cell>
          <cell r="I310" t="str">
            <v>211</v>
          </cell>
          <cell r="K310" t="str">
            <v>TDOANDA</v>
          </cell>
          <cell r="L310" t="str">
            <v>4265004</v>
          </cell>
          <cell r="M310" t="str">
            <v>1113</v>
          </cell>
          <cell r="N310" t="str">
            <v>99910</v>
          </cell>
          <cell r="P310" t="str">
            <v>294</v>
          </cell>
          <cell r="Q310" t="str">
            <v>520</v>
          </cell>
          <cell r="R310" t="str">
            <v>INTERCO BILL W/O</v>
          </cell>
          <cell r="S310" t="str">
            <v>PRA</v>
          </cell>
          <cell r="U310" t="str">
            <v>2014-09-30</v>
          </cell>
          <cell r="V310">
            <v>-8180</v>
          </cell>
          <cell r="W310" t="str">
            <v>UTXE000501</v>
          </cell>
          <cell r="Y310" t="str">
            <v>TDOTH</v>
          </cell>
          <cell r="AA310" t="str">
            <v>BAL</v>
          </cell>
          <cell r="AC310" t="str">
            <v>ICB</v>
          </cell>
          <cell r="AD310" t="str">
            <v>ICB</v>
          </cell>
        </row>
        <row r="311">
          <cell r="B311" t="str">
            <v>9534264000</v>
          </cell>
          <cell r="C311" t="str">
            <v>ICB4OFFSET0000000037</v>
          </cell>
          <cell r="D311">
            <v>2014</v>
          </cell>
          <cell r="E311">
            <v>12</v>
          </cell>
          <cell r="F311" t="str">
            <v>2014-12-31</v>
          </cell>
          <cell r="G311" t="str">
            <v>PRJ</v>
          </cell>
          <cell r="H311" t="str">
            <v>211</v>
          </cell>
          <cell r="I311" t="str">
            <v>211</v>
          </cell>
          <cell r="K311" t="str">
            <v>000001121</v>
          </cell>
          <cell r="L311" t="str">
            <v>4264000</v>
          </cell>
          <cell r="M311" t="str">
            <v>1113</v>
          </cell>
          <cell r="N311" t="str">
            <v>99910</v>
          </cell>
          <cell r="P311" t="str">
            <v>289</v>
          </cell>
          <cell r="Q311" t="str">
            <v>953</v>
          </cell>
          <cell r="R311" t="str">
            <v>INTERCO BILL W/O</v>
          </cell>
          <cell r="S311" t="str">
            <v>PRA</v>
          </cell>
          <cell r="U311" t="str">
            <v>2014-12-31</v>
          </cell>
          <cell r="V311">
            <v>-16440</v>
          </cell>
          <cell r="W311" t="str">
            <v>UTXEMEM201</v>
          </cell>
          <cell r="Y311" t="str">
            <v>LEGAL</v>
          </cell>
          <cell r="AA311" t="str">
            <v>BAL</v>
          </cell>
          <cell r="AC311" t="str">
            <v>ICB</v>
          </cell>
          <cell r="AD311" t="str">
            <v>ICB</v>
          </cell>
        </row>
        <row r="312">
          <cell r="B312" t="str">
            <v>9534264000</v>
          </cell>
          <cell r="C312" t="str">
            <v>ICB4OFFSET0000000037</v>
          </cell>
          <cell r="D312">
            <v>2015</v>
          </cell>
          <cell r="E312">
            <v>4</v>
          </cell>
          <cell r="F312" t="str">
            <v>2015-04-30</v>
          </cell>
          <cell r="G312" t="str">
            <v>PRJ</v>
          </cell>
          <cell r="H312" t="str">
            <v>211</v>
          </cell>
          <cell r="I312" t="str">
            <v>211</v>
          </cell>
          <cell r="K312" t="str">
            <v>000001121</v>
          </cell>
          <cell r="L312" t="str">
            <v>4264000</v>
          </cell>
          <cell r="M312" t="str">
            <v>1585</v>
          </cell>
          <cell r="N312" t="str">
            <v>99910</v>
          </cell>
          <cell r="P312" t="str">
            <v>292</v>
          </cell>
          <cell r="Q312" t="str">
            <v>953</v>
          </cell>
          <cell r="R312" t="str">
            <v>INTERCO BILL W/O</v>
          </cell>
          <cell r="S312" t="str">
            <v>PRA</v>
          </cell>
          <cell r="U312" t="str">
            <v>2015-04-30</v>
          </cell>
          <cell r="V312">
            <v>-84864.91</v>
          </cell>
          <cell r="W312" t="str">
            <v>UTXEMEM101</v>
          </cell>
          <cell r="Y312" t="str">
            <v>LEGAL</v>
          </cell>
          <cell r="AA312" t="str">
            <v>BAL</v>
          </cell>
          <cell r="AC312" t="str">
            <v>ICB</v>
          </cell>
          <cell r="AD312" t="str">
            <v>ICB</v>
          </cell>
        </row>
        <row r="313">
          <cell r="B313" t="str">
            <v>9534264000</v>
          </cell>
          <cell r="C313" t="str">
            <v>ICB4OFFSET0000000038</v>
          </cell>
          <cell r="D313">
            <v>2015</v>
          </cell>
          <cell r="E313">
            <v>2</v>
          </cell>
          <cell r="F313" t="str">
            <v>2015-02-28</v>
          </cell>
          <cell r="G313" t="str">
            <v>PRJ</v>
          </cell>
          <cell r="H313" t="str">
            <v>211</v>
          </cell>
          <cell r="I313" t="str">
            <v>211</v>
          </cell>
          <cell r="K313" t="str">
            <v>000001121</v>
          </cell>
          <cell r="L313" t="str">
            <v>4264000</v>
          </cell>
          <cell r="M313" t="str">
            <v>1113</v>
          </cell>
          <cell r="N313" t="str">
            <v>99910</v>
          </cell>
          <cell r="P313" t="str">
            <v>289</v>
          </cell>
          <cell r="Q313" t="str">
            <v>953</v>
          </cell>
          <cell r="R313" t="str">
            <v>INTERCO BILL W/O</v>
          </cell>
          <cell r="S313" t="str">
            <v>PRA</v>
          </cell>
          <cell r="U313" t="str">
            <v>2015-02-28</v>
          </cell>
          <cell r="V313">
            <v>-11600</v>
          </cell>
          <cell r="W313" t="str">
            <v>UTXEMEM201</v>
          </cell>
          <cell r="Y313" t="str">
            <v>LEGAL</v>
          </cell>
          <cell r="AA313" t="str">
            <v>BAL</v>
          </cell>
          <cell r="AC313" t="str">
            <v>ICB</v>
          </cell>
          <cell r="AD313" t="str">
            <v>ICB</v>
          </cell>
        </row>
        <row r="314">
          <cell r="B314" t="str">
            <v>9534264000</v>
          </cell>
          <cell r="C314" t="str">
            <v>ICB4OFFSET0000000038</v>
          </cell>
          <cell r="D314">
            <v>2015</v>
          </cell>
          <cell r="E314">
            <v>3</v>
          </cell>
          <cell r="F314" t="str">
            <v>2015-03-31</v>
          </cell>
          <cell r="G314" t="str">
            <v>PRJ</v>
          </cell>
          <cell r="H314" t="str">
            <v>211</v>
          </cell>
          <cell r="I314" t="str">
            <v>211</v>
          </cell>
          <cell r="K314" t="str">
            <v>000001121</v>
          </cell>
          <cell r="L314" t="str">
            <v>4264000</v>
          </cell>
          <cell r="M314" t="str">
            <v>1585</v>
          </cell>
          <cell r="N314" t="str">
            <v>99910</v>
          </cell>
          <cell r="P314" t="str">
            <v>289</v>
          </cell>
          <cell r="Q314" t="str">
            <v>953</v>
          </cell>
          <cell r="R314" t="str">
            <v>INTERCO BILL W/O</v>
          </cell>
          <cell r="S314" t="str">
            <v>PRA</v>
          </cell>
          <cell r="U314" t="str">
            <v>2015-03-31</v>
          </cell>
          <cell r="V314">
            <v>-3850</v>
          </cell>
          <cell r="W314" t="str">
            <v>UTXEMEM101</v>
          </cell>
          <cell r="Y314" t="str">
            <v>LEGAL</v>
          </cell>
          <cell r="AA314" t="str">
            <v>BAL</v>
          </cell>
          <cell r="AC314" t="str">
            <v>ICB</v>
          </cell>
          <cell r="AD314" t="str">
            <v>ICB</v>
          </cell>
        </row>
        <row r="315">
          <cell r="B315" t="str">
            <v>9564265004</v>
          </cell>
          <cell r="C315" t="str">
            <v>ICB4OFFSET0000000038</v>
          </cell>
          <cell r="D315">
            <v>2014</v>
          </cell>
          <cell r="E315">
            <v>9</v>
          </cell>
          <cell r="F315" t="str">
            <v>2014-09-30</v>
          </cell>
          <cell r="G315" t="str">
            <v>PRJ</v>
          </cell>
          <cell r="H315" t="str">
            <v>211</v>
          </cell>
          <cell r="I315" t="str">
            <v>211</v>
          </cell>
          <cell r="K315" t="str">
            <v>000001121</v>
          </cell>
          <cell r="L315" t="str">
            <v>4265004</v>
          </cell>
          <cell r="M315" t="str">
            <v>1585</v>
          </cell>
          <cell r="N315" t="str">
            <v>99910</v>
          </cell>
          <cell r="P315" t="str">
            <v>292</v>
          </cell>
          <cell r="Q315" t="str">
            <v>956</v>
          </cell>
          <cell r="R315" t="str">
            <v>INTERCO BILL W/O</v>
          </cell>
          <cell r="S315" t="str">
            <v>PRA</v>
          </cell>
          <cell r="U315" t="str">
            <v>2014-09-30</v>
          </cell>
          <cell r="V315">
            <v>-106.65</v>
          </cell>
          <cell r="W315" t="str">
            <v>UTXEMEM101</v>
          </cell>
          <cell r="Y315" t="str">
            <v>LEGAL</v>
          </cell>
          <cell r="AA315" t="str">
            <v>BAL</v>
          </cell>
          <cell r="AC315" t="str">
            <v>ICB</v>
          </cell>
          <cell r="AD315" t="str">
            <v>ICB</v>
          </cell>
        </row>
        <row r="316">
          <cell r="B316" t="str">
            <v>9564265004</v>
          </cell>
          <cell r="C316" t="str">
            <v>ICB4OFFSET0000000038</v>
          </cell>
          <cell r="D316">
            <v>2015</v>
          </cell>
          <cell r="E316">
            <v>5</v>
          </cell>
          <cell r="F316" t="str">
            <v>2015-05-31</v>
          </cell>
          <cell r="G316" t="str">
            <v>PRJ</v>
          </cell>
          <cell r="H316" t="str">
            <v>211</v>
          </cell>
          <cell r="I316" t="str">
            <v>211</v>
          </cell>
          <cell r="K316" t="str">
            <v>000001121</v>
          </cell>
          <cell r="L316" t="str">
            <v>4265004</v>
          </cell>
          <cell r="M316" t="str">
            <v>1585</v>
          </cell>
          <cell r="N316" t="str">
            <v>99910</v>
          </cell>
          <cell r="P316" t="str">
            <v>292</v>
          </cell>
          <cell r="Q316" t="str">
            <v>956</v>
          </cell>
          <cell r="R316" t="str">
            <v>INTERCO BILL W/O</v>
          </cell>
          <cell r="S316" t="str">
            <v>PRA</v>
          </cell>
          <cell r="U316" t="str">
            <v>2015-05-31</v>
          </cell>
          <cell r="V316">
            <v>-2185.9699999999998</v>
          </cell>
          <cell r="W316" t="str">
            <v>UTXEMEM101</v>
          </cell>
          <cell r="Y316" t="str">
            <v>LEGAL</v>
          </cell>
          <cell r="AA316" t="str">
            <v>BAL</v>
          </cell>
          <cell r="AC316" t="str">
            <v>ICB</v>
          </cell>
          <cell r="AD316" t="str">
            <v>ICB</v>
          </cell>
        </row>
        <row r="317">
          <cell r="B317" t="str">
            <v>9544265004</v>
          </cell>
          <cell r="C317" t="str">
            <v>ICB4OFFSET0000000039</v>
          </cell>
          <cell r="D317">
            <v>2014</v>
          </cell>
          <cell r="E317">
            <v>9</v>
          </cell>
          <cell r="F317" t="str">
            <v>2014-09-30</v>
          </cell>
          <cell r="G317" t="str">
            <v>PRJ</v>
          </cell>
          <cell r="H317" t="str">
            <v>211</v>
          </cell>
          <cell r="I317" t="str">
            <v>211</v>
          </cell>
          <cell r="K317" t="str">
            <v>000001121</v>
          </cell>
          <cell r="L317" t="str">
            <v>4265004</v>
          </cell>
          <cell r="M317" t="str">
            <v>1113</v>
          </cell>
          <cell r="N317" t="str">
            <v>99910</v>
          </cell>
          <cell r="P317" t="str">
            <v>261</v>
          </cell>
          <cell r="Q317" t="str">
            <v>954</v>
          </cell>
          <cell r="R317" t="str">
            <v>INTERCO BILL W/O</v>
          </cell>
          <cell r="S317" t="str">
            <v>PRA</v>
          </cell>
          <cell r="U317" t="str">
            <v>2014-09-30</v>
          </cell>
          <cell r="V317">
            <v>-132</v>
          </cell>
          <cell r="W317" t="str">
            <v>UTXEMEM201</v>
          </cell>
          <cell r="Y317" t="str">
            <v>LEGAL</v>
          </cell>
          <cell r="AA317" t="str">
            <v>BAL</v>
          </cell>
          <cell r="AC317" t="str">
            <v>ICB</v>
          </cell>
          <cell r="AD317" t="str">
            <v>ICB</v>
          </cell>
        </row>
        <row r="318">
          <cell r="B318" t="str">
            <v>9544265004</v>
          </cell>
          <cell r="C318" t="str">
            <v>ICB4OFFSET0000000039</v>
          </cell>
          <cell r="D318">
            <v>2015</v>
          </cell>
          <cell r="E318">
            <v>5</v>
          </cell>
          <cell r="F318" t="str">
            <v>2015-05-31</v>
          </cell>
          <cell r="G318" t="str">
            <v>PRJ</v>
          </cell>
          <cell r="H318" t="str">
            <v>211</v>
          </cell>
          <cell r="I318" t="str">
            <v>211</v>
          </cell>
          <cell r="K318" t="str">
            <v>000001121</v>
          </cell>
          <cell r="L318" t="str">
            <v>4265004</v>
          </cell>
          <cell r="M318" t="str">
            <v>1113</v>
          </cell>
          <cell r="N318" t="str">
            <v>99910</v>
          </cell>
          <cell r="P318" t="str">
            <v>292</v>
          </cell>
          <cell r="Q318" t="str">
            <v>954</v>
          </cell>
          <cell r="R318" t="str">
            <v>INTERCO BILL W/O</v>
          </cell>
          <cell r="S318" t="str">
            <v>PRA</v>
          </cell>
          <cell r="U318" t="str">
            <v>2015-05-31</v>
          </cell>
          <cell r="V318">
            <v>-260</v>
          </cell>
          <cell r="W318" t="str">
            <v>UTXEMEM201</v>
          </cell>
          <cell r="Y318" t="str">
            <v>LEGAL</v>
          </cell>
          <cell r="AA318" t="str">
            <v>BAL</v>
          </cell>
          <cell r="AC318" t="str">
            <v>ICB</v>
          </cell>
          <cell r="AD318" t="str">
            <v>ICB</v>
          </cell>
        </row>
        <row r="319">
          <cell r="B319" t="str">
            <v>9534264000</v>
          </cell>
          <cell r="C319" t="str">
            <v>ICB4OFFSET0000000040</v>
          </cell>
          <cell r="D319">
            <v>2014</v>
          </cell>
          <cell r="E319">
            <v>11</v>
          </cell>
          <cell r="F319" t="str">
            <v>2014-11-30</v>
          </cell>
          <cell r="G319" t="str">
            <v>PRJ</v>
          </cell>
          <cell r="H319" t="str">
            <v>211</v>
          </cell>
          <cell r="I319" t="str">
            <v>211</v>
          </cell>
          <cell r="K319" t="str">
            <v>000001121</v>
          </cell>
          <cell r="L319" t="str">
            <v>4264000</v>
          </cell>
          <cell r="M319" t="str">
            <v>1585</v>
          </cell>
          <cell r="N319" t="str">
            <v>99910</v>
          </cell>
          <cell r="P319" t="str">
            <v>289</v>
          </cell>
          <cell r="Q319" t="str">
            <v>953</v>
          </cell>
          <cell r="R319" t="str">
            <v>INTERCO BILL W/O</v>
          </cell>
          <cell r="S319" t="str">
            <v>PRA</v>
          </cell>
          <cell r="U319" t="str">
            <v>2014-11-30</v>
          </cell>
          <cell r="V319">
            <v>-169730.44</v>
          </cell>
          <cell r="W319" t="str">
            <v>UTXEMEM101</v>
          </cell>
          <cell r="Y319" t="str">
            <v>LEGAL</v>
          </cell>
          <cell r="AA319" t="str">
            <v>BAL</v>
          </cell>
          <cell r="AC319" t="str">
            <v>ICB</v>
          </cell>
          <cell r="AD319" t="str">
            <v>ICB</v>
          </cell>
        </row>
        <row r="320">
          <cell r="B320" t="str">
            <v>9544265004</v>
          </cell>
          <cell r="C320" t="str">
            <v>ICB4OFFSET0000000040</v>
          </cell>
          <cell r="D320">
            <v>2014</v>
          </cell>
          <cell r="E320">
            <v>9</v>
          </cell>
          <cell r="F320" t="str">
            <v>2014-09-30</v>
          </cell>
          <cell r="G320" t="str">
            <v>PRJ</v>
          </cell>
          <cell r="H320" t="str">
            <v>211</v>
          </cell>
          <cell r="I320" t="str">
            <v>211</v>
          </cell>
          <cell r="K320" t="str">
            <v>000001121</v>
          </cell>
          <cell r="L320" t="str">
            <v>4265004</v>
          </cell>
          <cell r="M320" t="str">
            <v>1113</v>
          </cell>
          <cell r="N320" t="str">
            <v>99910</v>
          </cell>
          <cell r="P320" t="str">
            <v>292</v>
          </cell>
          <cell r="Q320" t="str">
            <v>954</v>
          </cell>
          <cell r="R320" t="str">
            <v>INTERCO BILL W/O</v>
          </cell>
          <cell r="S320" t="str">
            <v>PRA</v>
          </cell>
          <cell r="U320" t="str">
            <v>2014-09-30</v>
          </cell>
          <cell r="V320">
            <v>-543.61</v>
          </cell>
          <cell r="W320" t="str">
            <v>UTXEMEM201</v>
          </cell>
          <cell r="Y320" t="str">
            <v>LEGAL</v>
          </cell>
          <cell r="AA320" t="str">
            <v>BAL</v>
          </cell>
          <cell r="AC320" t="str">
            <v>ICB</v>
          </cell>
          <cell r="AD320" t="str">
            <v>ICB</v>
          </cell>
        </row>
        <row r="321">
          <cell r="B321" t="str">
            <v>9564265004</v>
          </cell>
          <cell r="C321" t="str">
            <v>ICB4OFFSET0000000040</v>
          </cell>
          <cell r="D321">
            <v>2015</v>
          </cell>
          <cell r="E321">
            <v>2</v>
          </cell>
          <cell r="F321" t="str">
            <v>2015-02-28</v>
          </cell>
          <cell r="G321" t="str">
            <v>PRJ</v>
          </cell>
          <cell r="H321" t="str">
            <v>211</v>
          </cell>
          <cell r="I321" t="str">
            <v>211</v>
          </cell>
          <cell r="K321" t="str">
            <v>000001121</v>
          </cell>
          <cell r="L321" t="str">
            <v>4265004</v>
          </cell>
          <cell r="M321" t="str">
            <v>1585</v>
          </cell>
          <cell r="N321" t="str">
            <v>99910</v>
          </cell>
          <cell r="P321" t="str">
            <v>292</v>
          </cell>
          <cell r="Q321" t="str">
            <v>956</v>
          </cell>
          <cell r="R321" t="str">
            <v>INTERCO BILL W/O</v>
          </cell>
          <cell r="S321" t="str">
            <v>PRA</v>
          </cell>
          <cell r="U321" t="str">
            <v>2015-02-28</v>
          </cell>
          <cell r="V321">
            <v>-1344.46</v>
          </cell>
          <cell r="W321" t="str">
            <v>UTXEMEM101</v>
          </cell>
          <cell r="Y321" t="str">
            <v>LEGAL</v>
          </cell>
          <cell r="AA321" t="str">
            <v>BAL</v>
          </cell>
          <cell r="AC321" t="str">
            <v>ICB</v>
          </cell>
          <cell r="AD321" t="str">
            <v>ICB</v>
          </cell>
        </row>
        <row r="322">
          <cell r="B322" t="str">
            <v>9564265004</v>
          </cell>
          <cell r="C322" t="str">
            <v>ICB4OFFSET0000000040</v>
          </cell>
          <cell r="D322">
            <v>2015</v>
          </cell>
          <cell r="E322">
            <v>5</v>
          </cell>
          <cell r="F322" t="str">
            <v>2015-05-31</v>
          </cell>
          <cell r="G322" t="str">
            <v>PRJ</v>
          </cell>
          <cell r="H322" t="str">
            <v>211</v>
          </cell>
          <cell r="I322" t="str">
            <v>211</v>
          </cell>
          <cell r="K322" t="str">
            <v>000001121</v>
          </cell>
          <cell r="L322" t="str">
            <v>4265004</v>
          </cell>
          <cell r="M322" t="str">
            <v>1113</v>
          </cell>
          <cell r="N322" t="str">
            <v>99910</v>
          </cell>
          <cell r="P322" t="str">
            <v>292</v>
          </cell>
          <cell r="Q322" t="str">
            <v>956</v>
          </cell>
          <cell r="R322" t="str">
            <v>INTERCO BILL W/O</v>
          </cell>
          <cell r="S322" t="str">
            <v>PRA</v>
          </cell>
          <cell r="U322" t="str">
            <v>2015-05-31</v>
          </cell>
          <cell r="V322">
            <v>-1390.91</v>
          </cell>
          <cell r="W322" t="str">
            <v>UTXEMEM201</v>
          </cell>
          <cell r="Y322" t="str">
            <v>LEGAL</v>
          </cell>
          <cell r="AA322" t="str">
            <v>BAL</v>
          </cell>
          <cell r="AC322" t="str">
            <v>ICB</v>
          </cell>
          <cell r="AD322" t="str">
            <v>ICB</v>
          </cell>
        </row>
        <row r="323">
          <cell r="B323" t="str">
            <v>9564265004</v>
          </cell>
          <cell r="C323" t="str">
            <v>ICB4OFFSET0000000041</v>
          </cell>
          <cell r="D323">
            <v>2014</v>
          </cell>
          <cell r="E323">
            <v>9</v>
          </cell>
          <cell r="F323" t="str">
            <v>2014-09-30</v>
          </cell>
          <cell r="G323" t="str">
            <v>PRJ</v>
          </cell>
          <cell r="H323" t="str">
            <v>211</v>
          </cell>
          <cell r="I323" t="str">
            <v>211</v>
          </cell>
          <cell r="K323" t="str">
            <v>000001121</v>
          </cell>
          <cell r="L323" t="str">
            <v>4265004</v>
          </cell>
          <cell r="M323" t="str">
            <v>1113</v>
          </cell>
          <cell r="N323" t="str">
            <v>99910</v>
          </cell>
          <cell r="P323" t="str">
            <v>292</v>
          </cell>
          <cell r="Q323" t="str">
            <v>956</v>
          </cell>
          <cell r="R323" t="str">
            <v>INTERCO BILL W/O</v>
          </cell>
          <cell r="S323" t="str">
            <v>PRA</v>
          </cell>
          <cell r="U323" t="str">
            <v>2014-09-30</v>
          </cell>
          <cell r="V323">
            <v>-594.9</v>
          </cell>
          <cell r="W323" t="str">
            <v>UTXEMEM201</v>
          </cell>
          <cell r="Y323" t="str">
            <v>LEGAL</v>
          </cell>
          <cell r="AA323" t="str">
            <v>BAL</v>
          </cell>
          <cell r="AC323" t="str">
            <v>ICB</v>
          </cell>
          <cell r="AD323" t="str">
            <v>ICB</v>
          </cell>
        </row>
        <row r="324">
          <cell r="B324" t="str">
            <v>9564265004</v>
          </cell>
          <cell r="C324" t="str">
            <v>ICB4OFFSET0000000041</v>
          </cell>
          <cell r="D324">
            <v>2015</v>
          </cell>
          <cell r="E324">
            <v>2</v>
          </cell>
          <cell r="F324" t="str">
            <v>2015-02-28</v>
          </cell>
          <cell r="G324" t="str">
            <v>PRJ</v>
          </cell>
          <cell r="H324" t="str">
            <v>211</v>
          </cell>
          <cell r="I324" t="str">
            <v>211</v>
          </cell>
          <cell r="K324" t="str">
            <v>000001121</v>
          </cell>
          <cell r="L324" t="str">
            <v>4265004</v>
          </cell>
          <cell r="M324" t="str">
            <v>1113</v>
          </cell>
          <cell r="N324" t="str">
            <v>99910</v>
          </cell>
          <cell r="P324" t="str">
            <v>261</v>
          </cell>
          <cell r="Q324" t="str">
            <v>956</v>
          </cell>
          <cell r="R324" t="str">
            <v>INTERCO BILL W/O</v>
          </cell>
          <cell r="S324" t="str">
            <v>PRA</v>
          </cell>
          <cell r="U324" t="str">
            <v>2015-02-28</v>
          </cell>
          <cell r="V324">
            <v>-131.5</v>
          </cell>
          <cell r="W324" t="str">
            <v>UTXEMEM201</v>
          </cell>
          <cell r="Y324" t="str">
            <v>LEGAL</v>
          </cell>
          <cell r="AA324" t="str">
            <v>BAL</v>
          </cell>
          <cell r="AC324" t="str">
            <v>ICB</v>
          </cell>
          <cell r="AD324" t="str">
            <v>ICB</v>
          </cell>
        </row>
        <row r="325">
          <cell r="B325" t="str">
            <v>9564265004</v>
          </cell>
          <cell r="C325" t="str">
            <v>ICB4OFFSET0000000041</v>
          </cell>
          <cell r="D325">
            <v>2015</v>
          </cell>
          <cell r="E325">
            <v>3</v>
          </cell>
          <cell r="F325" t="str">
            <v>2015-03-31</v>
          </cell>
          <cell r="G325" t="str">
            <v>PRJ</v>
          </cell>
          <cell r="H325" t="str">
            <v>211</v>
          </cell>
          <cell r="I325" t="str">
            <v>211</v>
          </cell>
          <cell r="K325" t="str">
            <v>000001121</v>
          </cell>
          <cell r="L325" t="str">
            <v>4265004</v>
          </cell>
          <cell r="M325" t="str">
            <v>1585</v>
          </cell>
          <cell r="N325" t="str">
            <v>99910</v>
          </cell>
          <cell r="P325" t="str">
            <v>292</v>
          </cell>
          <cell r="Q325" t="str">
            <v>956</v>
          </cell>
          <cell r="R325" t="str">
            <v>INTERCO BILL W/O</v>
          </cell>
          <cell r="S325" t="str">
            <v>PRA</v>
          </cell>
          <cell r="U325" t="str">
            <v>2015-03-31</v>
          </cell>
          <cell r="V325">
            <v>-397.47</v>
          </cell>
          <cell r="W325" t="str">
            <v>UTXEMEM101</v>
          </cell>
          <cell r="Y325" t="str">
            <v>LEGAL</v>
          </cell>
          <cell r="AA325" t="str">
            <v>BAL</v>
          </cell>
          <cell r="AC325" t="str">
            <v>ICB</v>
          </cell>
          <cell r="AD325" t="str">
            <v>ICB</v>
          </cell>
        </row>
        <row r="326">
          <cell r="B326" t="str">
            <v>9544265004</v>
          </cell>
          <cell r="C326" t="str">
            <v>ICB4OFFSET0000000042</v>
          </cell>
          <cell r="D326">
            <v>2015</v>
          </cell>
          <cell r="E326">
            <v>2</v>
          </cell>
          <cell r="F326" t="str">
            <v>2015-02-28</v>
          </cell>
          <cell r="G326" t="str">
            <v>PRJ</v>
          </cell>
          <cell r="H326" t="str">
            <v>211</v>
          </cell>
          <cell r="I326" t="str">
            <v>211</v>
          </cell>
          <cell r="K326" t="str">
            <v>000001121</v>
          </cell>
          <cell r="L326" t="str">
            <v>4265004</v>
          </cell>
          <cell r="M326" t="str">
            <v>1113</v>
          </cell>
          <cell r="N326" t="str">
            <v>99910</v>
          </cell>
          <cell r="P326" t="str">
            <v>292</v>
          </cell>
          <cell r="Q326" t="str">
            <v>954</v>
          </cell>
          <cell r="R326" t="str">
            <v>INTERCO BILL W/O</v>
          </cell>
          <cell r="S326" t="str">
            <v>PRA</v>
          </cell>
          <cell r="U326" t="str">
            <v>2015-02-28</v>
          </cell>
          <cell r="V326">
            <v>-655</v>
          </cell>
          <cell r="W326" t="str">
            <v>UTXEMEM201</v>
          </cell>
          <cell r="Y326" t="str">
            <v>LEGAL</v>
          </cell>
          <cell r="AA326" t="str">
            <v>BAL</v>
          </cell>
          <cell r="AC326" t="str">
            <v>ICB</v>
          </cell>
          <cell r="AD326" t="str">
            <v>ICB</v>
          </cell>
        </row>
        <row r="327">
          <cell r="B327" t="str">
            <v>9564265004</v>
          </cell>
          <cell r="C327" t="str">
            <v>ICB4OFFSET0000000042</v>
          </cell>
          <cell r="D327">
            <v>2015</v>
          </cell>
          <cell r="E327">
            <v>3</v>
          </cell>
          <cell r="F327" t="str">
            <v>2015-03-31</v>
          </cell>
          <cell r="G327" t="str">
            <v>PRJ</v>
          </cell>
          <cell r="H327" t="str">
            <v>211</v>
          </cell>
          <cell r="I327" t="str">
            <v>211</v>
          </cell>
          <cell r="K327" t="str">
            <v>000001121</v>
          </cell>
          <cell r="L327" t="str">
            <v>4265004</v>
          </cell>
          <cell r="M327" t="str">
            <v>1113</v>
          </cell>
          <cell r="N327" t="str">
            <v>99910</v>
          </cell>
          <cell r="P327" t="str">
            <v>292</v>
          </cell>
          <cell r="Q327" t="str">
            <v>956</v>
          </cell>
          <cell r="R327" t="str">
            <v>INTERCO BILL W/O</v>
          </cell>
          <cell r="S327" t="str">
            <v>PRA</v>
          </cell>
          <cell r="U327" t="str">
            <v>2015-03-31</v>
          </cell>
          <cell r="V327">
            <v>-1094</v>
          </cell>
          <cell r="W327" t="str">
            <v>UTXEMEM201</v>
          </cell>
          <cell r="Y327" t="str">
            <v>LEGAL</v>
          </cell>
          <cell r="AA327" t="str">
            <v>BAL</v>
          </cell>
          <cell r="AC327" t="str">
            <v>ICB</v>
          </cell>
          <cell r="AD327" t="str">
            <v>ICB</v>
          </cell>
        </row>
        <row r="328">
          <cell r="B328" t="str">
            <v>9564265004</v>
          </cell>
          <cell r="C328" t="str">
            <v>ICB4OFFSET0000000043</v>
          </cell>
          <cell r="D328">
            <v>2015</v>
          </cell>
          <cell r="E328">
            <v>2</v>
          </cell>
          <cell r="F328" t="str">
            <v>2015-02-28</v>
          </cell>
          <cell r="G328" t="str">
            <v>PRJ</v>
          </cell>
          <cell r="H328" t="str">
            <v>211</v>
          </cell>
          <cell r="I328" t="str">
            <v>211</v>
          </cell>
          <cell r="K328" t="str">
            <v>000001121</v>
          </cell>
          <cell r="L328" t="str">
            <v>4265004</v>
          </cell>
          <cell r="M328" t="str">
            <v>1113</v>
          </cell>
          <cell r="N328" t="str">
            <v>99910</v>
          </cell>
          <cell r="P328" t="str">
            <v>292</v>
          </cell>
          <cell r="Q328" t="str">
            <v>956</v>
          </cell>
          <cell r="R328" t="str">
            <v>INTERCO BILL W/O</v>
          </cell>
          <cell r="S328" t="str">
            <v>PRA</v>
          </cell>
          <cell r="U328" t="str">
            <v>2015-02-28</v>
          </cell>
          <cell r="V328">
            <v>-558.16999999999996</v>
          </cell>
          <cell r="W328" t="str">
            <v>UTXEMEM201</v>
          </cell>
          <cell r="Y328" t="str">
            <v>LEGAL</v>
          </cell>
          <cell r="AA328" t="str">
            <v>BAL</v>
          </cell>
          <cell r="AC328" t="str">
            <v>ICB</v>
          </cell>
          <cell r="AD328" t="str">
            <v>ICB</v>
          </cell>
        </row>
        <row r="329">
          <cell r="B329" t="str">
            <v>9564265004</v>
          </cell>
          <cell r="C329" t="str">
            <v>ICB4OFFSET0000000044</v>
          </cell>
          <cell r="D329">
            <v>2014</v>
          </cell>
          <cell r="E329">
            <v>12</v>
          </cell>
          <cell r="F329" t="str">
            <v>2014-12-31</v>
          </cell>
          <cell r="G329" t="str">
            <v>PRJ</v>
          </cell>
          <cell r="H329" t="str">
            <v>211</v>
          </cell>
          <cell r="I329" t="str">
            <v>211</v>
          </cell>
          <cell r="K329" t="str">
            <v>TDOANDA</v>
          </cell>
          <cell r="L329" t="str">
            <v>4265004</v>
          </cell>
          <cell r="M329" t="str">
            <v>1585</v>
          </cell>
          <cell r="N329" t="str">
            <v>99910</v>
          </cell>
          <cell r="P329" t="str">
            <v>293</v>
          </cell>
          <cell r="Q329" t="str">
            <v>956</v>
          </cell>
          <cell r="R329" t="str">
            <v>INTERCO BILL W/O</v>
          </cell>
          <cell r="S329" t="str">
            <v>PRA</v>
          </cell>
          <cell r="U329" t="str">
            <v>2014-12-31</v>
          </cell>
          <cell r="V329">
            <v>-104.85</v>
          </cell>
          <cell r="W329" t="str">
            <v>UTXE000301</v>
          </cell>
          <cell r="Y329" t="str">
            <v>TDOTH</v>
          </cell>
          <cell r="AA329" t="str">
            <v>BAL</v>
          </cell>
          <cell r="AC329" t="str">
            <v>ICB</v>
          </cell>
          <cell r="AD329" t="str">
            <v>ICB</v>
          </cell>
        </row>
        <row r="330">
          <cell r="B330" t="str">
            <v>9564265004</v>
          </cell>
          <cell r="C330" t="str">
            <v>ICB4OFFSET0000000044</v>
          </cell>
          <cell r="D330">
            <v>2015</v>
          </cell>
          <cell r="E330">
            <v>4</v>
          </cell>
          <cell r="F330" t="str">
            <v>2015-04-30</v>
          </cell>
          <cell r="G330" t="str">
            <v>PRJ</v>
          </cell>
          <cell r="H330" t="str">
            <v>211</v>
          </cell>
          <cell r="I330" t="str">
            <v>211</v>
          </cell>
          <cell r="K330" t="str">
            <v>000001121</v>
          </cell>
          <cell r="L330" t="str">
            <v>4265004</v>
          </cell>
          <cell r="M330" t="str">
            <v>1585</v>
          </cell>
          <cell r="N330" t="str">
            <v>99910</v>
          </cell>
          <cell r="P330" t="str">
            <v>292</v>
          </cell>
          <cell r="Q330" t="str">
            <v>956</v>
          </cell>
          <cell r="R330" t="str">
            <v>INTERCO BILL W/O</v>
          </cell>
          <cell r="S330" t="str">
            <v>PRA</v>
          </cell>
          <cell r="U330" t="str">
            <v>2015-04-30</v>
          </cell>
          <cell r="V330">
            <v>-608</v>
          </cell>
          <cell r="W330" t="str">
            <v>UTXEMEM101</v>
          </cell>
          <cell r="Y330" t="str">
            <v>LEGAL</v>
          </cell>
          <cell r="AA330" t="str">
            <v>BAL</v>
          </cell>
          <cell r="AC330" t="str">
            <v>ICB</v>
          </cell>
          <cell r="AD330" t="str">
            <v>ICB</v>
          </cell>
        </row>
        <row r="331">
          <cell r="B331" t="str">
            <v>9544265004</v>
          </cell>
          <cell r="C331" t="str">
            <v>ICB4OFFSET0000000045</v>
          </cell>
          <cell r="D331">
            <v>2014</v>
          </cell>
          <cell r="E331">
            <v>8</v>
          </cell>
          <cell r="F331" t="str">
            <v>2014-08-31</v>
          </cell>
          <cell r="G331" t="str">
            <v>PRJ</v>
          </cell>
          <cell r="H331" t="str">
            <v>211</v>
          </cell>
          <cell r="I331" t="str">
            <v>211</v>
          </cell>
          <cell r="K331" t="str">
            <v>000001121</v>
          </cell>
          <cell r="L331" t="str">
            <v>4265004</v>
          </cell>
          <cell r="M331" t="str">
            <v>1585</v>
          </cell>
          <cell r="N331" t="str">
            <v>99910</v>
          </cell>
          <cell r="P331" t="str">
            <v>292</v>
          </cell>
          <cell r="Q331" t="str">
            <v>954</v>
          </cell>
          <cell r="R331" t="str">
            <v>INTERCO BILL W/O</v>
          </cell>
          <cell r="S331" t="str">
            <v>PRA</v>
          </cell>
          <cell r="U331" t="str">
            <v>2014-08-31</v>
          </cell>
          <cell r="V331">
            <v>-2701.92</v>
          </cell>
          <cell r="W331" t="str">
            <v>UTXEMEM101</v>
          </cell>
          <cell r="Y331" t="str">
            <v>LEGAL</v>
          </cell>
          <cell r="AA331" t="str">
            <v>BAL</v>
          </cell>
          <cell r="AC331" t="str">
            <v>ICB</v>
          </cell>
          <cell r="AD331" t="str">
            <v>ICB</v>
          </cell>
        </row>
        <row r="332">
          <cell r="B332" t="str">
            <v>9564265004</v>
          </cell>
          <cell r="C332" t="str">
            <v>ICB4OFFSET0000000045</v>
          </cell>
          <cell r="D332">
            <v>2015</v>
          </cell>
          <cell r="E332">
            <v>4</v>
          </cell>
          <cell r="F332" t="str">
            <v>2015-04-30</v>
          </cell>
          <cell r="G332" t="str">
            <v>PRJ</v>
          </cell>
          <cell r="H332" t="str">
            <v>211</v>
          </cell>
          <cell r="I332" t="str">
            <v>211</v>
          </cell>
          <cell r="K332" t="str">
            <v>000001121</v>
          </cell>
          <cell r="L332" t="str">
            <v>4265004</v>
          </cell>
          <cell r="M332" t="str">
            <v>1113</v>
          </cell>
          <cell r="N332" t="str">
            <v>99910</v>
          </cell>
          <cell r="P332" t="str">
            <v>292</v>
          </cell>
          <cell r="Q332" t="str">
            <v>956</v>
          </cell>
          <cell r="R332" t="str">
            <v>INTERCO BILL W/O</v>
          </cell>
          <cell r="S332" t="str">
            <v>PRA</v>
          </cell>
          <cell r="U332" t="str">
            <v>2015-04-30</v>
          </cell>
          <cell r="V332">
            <v>-558.16999999999996</v>
          </cell>
          <cell r="W332" t="str">
            <v>UTXEMEM201</v>
          </cell>
          <cell r="Y332" t="str">
            <v>LEGAL</v>
          </cell>
          <cell r="AA332" t="str">
            <v>BAL</v>
          </cell>
          <cell r="AC332" t="str">
            <v>ICB</v>
          </cell>
          <cell r="AD332" t="str">
            <v>ICB</v>
          </cell>
        </row>
        <row r="333">
          <cell r="B333" t="str">
            <v>9564265004</v>
          </cell>
          <cell r="C333" t="str">
            <v>ICB4OFFSET0000000046</v>
          </cell>
          <cell r="D333">
            <v>2014</v>
          </cell>
          <cell r="E333">
            <v>8</v>
          </cell>
          <cell r="F333" t="str">
            <v>2014-08-31</v>
          </cell>
          <cell r="G333" t="str">
            <v>PRJ</v>
          </cell>
          <cell r="H333" t="str">
            <v>211</v>
          </cell>
          <cell r="I333" t="str">
            <v>211</v>
          </cell>
          <cell r="K333" t="str">
            <v>000001121</v>
          </cell>
          <cell r="L333" t="str">
            <v>4265004</v>
          </cell>
          <cell r="M333" t="str">
            <v>1585</v>
          </cell>
          <cell r="N333" t="str">
            <v>99910</v>
          </cell>
          <cell r="P333" t="str">
            <v>292</v>
          </cell>
          <cell r="Q333" t="str">
            <v>956</v>
          </cell>
          <cell r="R333" t="str">
            <v>INTERCO BILL W/O</v>
          </cell>
          <cell r="S333" t="str">
            <v>PRA</v>
          </cell>
          <cell r="U333" t="str">
            <v>2014-08-31</v>
          </cell>
          <cell r="V333">
            <v>-1344.19</v>
          </cell>
          <cell r="W333" t="str">
            <v>UTXEMEM101</v>
          </cell>
          <cell r="Y333" t="str">
            <v>LEGAL</v>
          </cell>
          <cell r="AA333" t="str">
            <v>BAL</v>
          </cell>
          <cell r="AC333" t="str">
            <v>ICB</v>
          </cell>
          <cell r="AD333" t="str">
            <v>ICB</v>
          </cell>
        </row>
        <row r="334">
          <cell r="B334" t="str">
            <v>9544265004</v>
          </cell>
          <cell r="C334" t="str">
            <v>ICB4OFFSET0000000047</v>
          </cell>
          <cell r="D334">
            <v>2014</v>
          </cell>
          <cell r="E334">
            <v>8</v>
          </cell>
          <cell r="F334" t="str">
            <v>2014-08-31</v>
          </cell>
          <cell r="G334" t="str">
            <v>PRJ</v>
          </cell>
          <cell r="H334" t="str">
            <v>211</v>
          </cell>
          <cell r="I334" t="str">
            <v>211</v>
          </cell>
          <cell r="K334" t="str">
            <v>000001121</v>
          </cell>
          <cell r="L334" t="str">
            <v>4265004</v>
          </cell>
          <cell r="M334" t="str">
            <v>1113</v>
          </cell>
          <cell r="N334" t="str">
            <v>99910</v>
          </cell>
          <cell r="P334" t="str">
            <v>292</v>
          </cell>
          <cell r="Q334" t="str">
            <v>954</v>
          </cell>
          <cell r="R334" t="str">
            <v>INTERCO BILL W/O</v>
          </cell>
          <cell r="S334" t="str">
            <v>PRA</v>
          </cell>
          <cell r="U334" t="str">
            <v>2014-08-31</v>
          </cell>
          <cell r="V334">
            <v>-300</v>
          </cell>
          <cell r="W334" t="str">
            <v>UTXEMEM201</v>
          </cell>
          <cell r="Y334" t="str">
            <v>LEGAL</v>
          </cell>
          <cell r="AA334" t="str">
            <v>BAL</v>
          </cell>
          <cell r="AC334" t="str">
            <v>ICB</v>
          </cell>
          <cell r="AD334" t="str">
            <v>ICB</v>
          </cell>
        </row>
        <row r="335">
          <cell r="B335" t="str">
            <v>9564265004</v>
          </cell>
          <cell r="C335" t="str">
            <v>ICB4OFFSET0000000047</v>
          </cell>
          <cell r="D335">
            <v>2014</v>
          </cell>
          <cell r="E335">
            <v>11</v>
          </cell>
          <cell r="F335" t="str">
            <v>2014-11-30</v>
          </cell>
          <cell r="G335" t="str">
            <v>PRJ</v>
          </cell>
          <cell r="H335" t="str">
            <v>211</v>
          </cell>
          <cell r="I335" t="str">
            <v>211</v>
          </cell>
          <cell r="K335" t="str">
            <v>000001121</v>
          </cell>
          <cell r="L335" t="str">
            <v>4265004</v>
          </cell>
          <cell r="M335" t="str">
            <v>1585</v>
          </cell>
          <cell r="N335" t="str">
            <v>99910</v>
          </cell>
          <cell r="P335" t="str">
            <v>292</v>
          </cell>
          <cell r="Q335" t="str">
            <v>956</v>
          </cell>
          <cell r="R335" t="str">
            <v>INTERCO BILL W/O</v>
          </cell>
          <cell r="S335" t="str">
            <v>PRA</v>
          </cell>
          <cell r="U335" t="str">
            <v>2014-11-30</v>
          </cell>
          <cell r="V335">
            <v>-678.19</v>
          </cell>
          <cell r="W335" t="str">
            <v>UTXEMEM101</v>
          </cell>
          <cell r="Y335" t="str">
            <v>LEGAL</v>
          </cell>
          <cell r="AA335" t="str">
            <v>BAL</v>
          </cell>
          <cell r="AC335" t="str">
            <v>ICB</v>
          </cell>
          <cell r="AD335" t="str">
            <v>ICB</v>
          </cell>
        </row>
        <row r="336">
          <cell r="B336" t="str">
            <v>9564265004</v>
          </cell>
          <cell r="C336" t="str">
            <v>ICB4OFFSET0000000048</v>
          </cell>
          <cell r="D336">
            <v>2014</v>
          </cell>
          <cell r="E336">
            <v>8</v>
          </cell>
          <cell r="F336" t="str">
            <v>2014-08-31</v>
          </cell>
          <cell r="G336" t="str">
            <v>PRJ</v>
          </cell>
          <cell r="H336" t="str">
            <v>211</v>
          </cell>
          <cell r="I336" t="str">
            <v>211</v>
          </cell>
          <cell r="K336" t="str">
            <v>000001121</v>
          </cell>
          <cell r="L336" t="str">
            <v>4265004</v>
          </cell>
          <cell r="M336" t="str">
            <v>1113</v>
          </cell>
          <cell r="N336" t="str">
            <v>99910</v>
          </cell>
          <cell r="P336" t="str">
            <v>292</v>
          </cell>
          <cell r="Q336" t="str">
            <v>956</v>
          </cell>
          <cell r="R336" t="str">
            <v>INTERCO BILL W/O</v>
          </cell>
          <cell r="S336" t="str">
            <v>PRA</v>
          </cell>
          <cell r="U336" t="str">
            <v>2014-08-31</v>
          </cell>
          <cell r="V336">
            <v>-1145.8499999999999</v>
          </cell>
          <cell r="W336" t="str">
            <v>UTXEMEM201</v>
          </cell>
          <cell r="Y336" t="str">
            <v>LEGAL</v>
          </cell>
          <cell r="AA336" t="str">
            <v>BAL</v>
          </cell>
          <cell r="AC336" t="str">
            <v>ICB</v>
          </cell>
          <cell r="AD336" t="str">
            <v>ICB</v>
          </cell>
        </row>
        <row r="337">
          <cell r="B337" t="str">
            <v>9564265004</v>
          </cell>
          <cell r="C337" t="str">
            <v>ICB4OFFSET0000000048</v>
          </cell>
          <cell r="D337">
            <v>2014</v>
          </cell>
          <cell r="E337">
            <v>11</v>
          </cell>
          <cell r="F337" t="str">
            <v>2014-11-30</v>
          </cell>
          <cell r="G337" t="str">
            <v>PRJ</v>
          </cell>
          <cell r="H337" t="str">
            <v>211</v>
          </cell>
          <cell r="I337" t="str">
            <v>211</v>
          </cell>
          <cell r="K337" t="str">
            <v>000001121</v>
          </cell>
          <cell r="L337" t="str">
            <v>4265004</v>
          </cell>
          <cell r="M337" t="str">
            <v>1585</v>
          </cell>
          <cell r="N337" t="str">
            <v>99910</v>
          </cell>
          <cell r="P337" t="str">
            <v>293</v>
          </cell>
          <cell r="Q337" t="str">
            <v>956</v>
          </cell>
          <cell r="R337" t="str">
            <v>INTERCO BILL W/O</v>
          </cell>
          <cell r="S337" t="str">
            <v>PRA</v>
          </cell>
          <cell r="U337" t="str">
            <v>2014-11-30</v>
          </cell>
          <cell r="V337">
            <v>-89.3</v>
          </cell>
          <cell r="W337" t="str">
            <v>UTXEMEM101</v>
          </cell>
          <cell r="Y337" t="str">
            <v>LEGAL</v>
          </cell>
          <cell r="AA337" t="str">
            <v>BAL</v>
          </cell>
          <cell r="AC337" t="str">
            <v>ICB</v>
          </cell>
          <cell r="AD337" t="str">
            <v>ICB</v>
          </cell>
        </row>
        <row r="338">
          <cell r="B338" t="str">
            <v>9564265004</v>
          </cell>
          <cell r="C338" t="str">
            <v>ICB4OFFSET0000000048</v>
          </cell>
          <cell r="D338">
            <v>2014</v>
          </cell>
          <cell r="E338">
            <v>12</v>
          </cell>
          <cell r="F338" t="str">
            <v>2014-12-31</v>
          </cell>
          <cell r="G338" t="str">
            <v>PRJ</v>
          </cell>
          <cell r="H338" t="str">
            <v>211</v>
          </cell>
          <cell r="I338" t="str">
            <v>211</v>
          </cell>
          <cell r="K338" t="str">
            <v>000001121</v>
          </cell>
          <cell r="L338" t="str">
            <v>4265004</v>
          </cell>
          <cell r="M338" t="str">
            <v>1585</v>
          </cell>
          <cell r="N338" t="str">
            <v>99910</v>
          </cell>
          <cell r="P338" t="str">
            <v>292</v>
          </cell>
          <cell r="Q338" t="str">
            <v>956</v>
          </cell>
          <cell r="R338" t="str">
            <v>INTERCO BILL W/O</v>
          </cell>
          <cell r="S338" t="str">
            <v>PRA</v>
          </cell>
          <cell r="U338" t="str">
            <v>2014-12-31</v>
          </cell>
          <cell r="V338">
            <v>-1190.44</v>
          </cell>
          <cell r="W338" t="str">
            <v>UTXEMEM101</v>
          </cell>
          <cell r="Y338" t="str">
            <v>LEGAL</v>
          </cell>
          <cell r="AA338" t="str">
            <v>BAL</v>
          </cell>
          <cell r="AC338" t="str">
            <v>ICB</v>
          </cell>
          <cell r="AD338" t="str">
            <v>ICB</v>
          </cell>
        </row>
        <row r="339">
          <cell r="B339" t="str">
            <v>9544265004</v>
          </cell>
          <cell r="C339" t="str">
            <v>ICB4OFFSET0000000049</v>
          </cell>
          <cell r="D339">
            <v>2014</v>
          </cell>
          <cell r="E339">
            <v>11</v>
          </cell>
          <cell r="F339" t="str">
            <v>2014-11-30</v>
          </cell>
          <cell r="G339" t="str">
            <v>PRJ</v>
          </cell>
          <cell r="H339" t="str">
            <v>211</v>
          </cell>
          <cell r="I339" t="str">
            <v>211</v>
          </cell>
          <cell r="K339" t="str">
            <v>000001121</v>
          </cell>
          <cell r="L339" t="str">
            <v>4265004</v>
          </cell>
          <cell r="M339" t="str">
            <v>1113</v>
          </cell>
          <cell r="N339" t="str">
            <v>99910</v>
          </cell>
          <cell r="P339" t="str">
            <v>261</v>
          </cell>
          <cell r="Q339" t="str">
            <v>954</v>
          </cell>
          <cell r="R339" t="str">
            <v>INTERCO BILL W/O</v>
          </cell>
          <cell r="S339" t="str">
            <v>PRA</v>
          </cell>
          <cell r="U339" t="str">
            <v>2014-11-30</v>
          </cell>
          <cell r="V339">
            <v>-60</v>
          </cell>
          <cell r="W339" t="str">
            <v>UTXEMEM201</v>
          </cell>
          <cell r="Y339" t="str">
            <v>LEGAL</v>
          </cell>
          <cell r="AA339" t="str">
            <v>BAL</v>
          </cell>
          <cell r="AC339" t="str">
            <v>ICB</v>
          </cell>
          <cell r="AD339" t="str">
            <v>ICB</v>
          </cell>
        </row>
        <row r="340">
          <cell r="B340" t="str">
            <v>9544265004</v>
          </cell>
          <cell r="C340" t="str">
            <v>ICB4OFFSET0000000049</v>
          </cell>
          <cell r="D340">
            <v>2014</v>
          </cell>
          <cell r="E340">
            <v>12</v>
          </cell>
          <cell r="F340" t="str">
            <v>2014-12-31</v>
          </cell>
          <cell r="G340" t="str">
            <v>PRJ</v>
          </cell>
          <cell r="H340" t="str">
            <v>211</v>
          </cell>
          <cell r="I340" t="str">
            <v>211</v>
          </cell>
          <cell r="K340" t="str">
            <v>000001121</v>
          </cell>
          <cell r="L340" t="str">
            <v>4265004</v>
          </cell>
          <cell r="M340" t="str">
            <v>1113</v>
          </cell>
          <cell r="N340" t="str">
            <v>99910</v>
          </cell>
          <cell r="P340" t="str">
            <v>261</v>
          </cell>
          <cell r="Q340" t="str">
            <v>954</v>
          </cell>
          <cell r="R340" t="str">
            <v>INTERCO BILL W/O</v>
          </cell>
          <cell r="S340" t="str">
            <v>PRA</v>
          </cell>
          <cell r="U340" t="str">
            <v>2014-12-31</v>
          </cell>
          <cell r="V340">
            <v>-608</v>
          </cell>
          <cell r="W340" t="str">
            <v>UTXEMEM201</v>
          </cell>
          <cell r="Y340" t="str">
            <v>LEGAL</v>
          </cell>
          <cell r="AA340" t="str">
            <v>BAL</v>
          </cell>
          <cell r="AC340" t="str">
            <v>ICB</v>
          </cell>
          <cell r="AD340" t="str">
            <v>ICB</v>
          </cell>
        </row>
        <row r="341">
          <cell r="B341" t="str">
            <v>9564265004</v>
          </cell>
          <cell r="C341" t="str">
            <v>ICB4OFFSET0000000050</v>
          </cell>
          <cell r="D341">
            <v>2014</v>
          </cell>
          <cell r="E341">
            <v>11</v>
          </cell>
          <cell r="F341" t="str">
            <v>2014-11-30</v>
          </cell>
          <cell r="G341" t="str">
            <v>PRJ</v>
          </cell>
          <cell r="H341" t="str">
            <v>211</v>
          </cell>
          <cell r="I341" t="str">
            <v>211</v>
          </cell>
          <cell r="K341" t="str">
            <v>000001121</v>
          </cell>
          <cell r="L341" t="str">
            <v>4265004</v>
          </cell>
          <cell r="M341" t="str">
            <v>1113</v>
          </cell>
          <cell r="N341" t="str">
            <v>99910</v>
          </cell>
          <cell r="P341" t="str">
            <v>292</v>
          </cell>
          <cell r="Q341" t="str">
            <v>956</v>
          </cell>
          <cell r="R341" t="str">
            <v>INTERCO BILL W/O</v>
          </cell>
          <cell r="S341" t="str">
            <v>PRA</v>
          </cell>
          <cell r="U341" t="str">
            <v>2014-11-30</v>
          </cell>
          <cell r="V341">
            <v>-604.9</v>
          </cell>
          <cell r="W341" t="str">
            <v>UTXEMEM201</v>
          </cell>
          <cell r="Y341" t="str">
            <v>LEGAL</v>
          </cell>
          <cell r="AA341" t="str">
            <v>BAL</v>
          </cell>
          <cell r="AC341" t="str">
            <v>ICB</v>
          </cell>
          <cell r="AD341" t="str">
            <v>ICB</v>
          </cell>
        </row>
        <row r="342">
          <cell r="B342" t="str">
            <v>9564265004</v>
          </cell>
          <cell r="C342" t="str">
            <v>ICB4OFFSET0000000050</v>
          </cell>
          <cell r="D342">
            <v>2014</v>
          </cell>
          <cell r="E342">
            <v>12</v>
          </cell>
          <cell r="F342" t="str">
            <v>2014-12-31</v>
          </cell>
          <cell r="G342" t="str">
            <v>PRJ</v>
          </cell>
          <cell r="H342" t="str">
            <v>211</v>
          </cell>
          <cell r="I342" t="str">
            <v>211</v>
          </cell>
          <cell r="K342" t="str">
            <v>000001121</v>
          </cell>
          <cell r="L342" t="str">
            <v>4265004</v>
          </cell>
          <cell r="M342" t="str">
            <v>1113</v>
          </cell>
          <cell r="N342" t="str">
            <v>99910</v>
          </cell>
          <cell r="P342" t="str">
            <v>292</v>
          </cell>
          <cell r="Q342" t="str">
            <v>956</v>
          </cell>
          <cell r="R342" t="str">
            <v>INTERCO BILL W/O</v>
          </cell>
          <cell r="S342" t="str">
            <v>PRA</v>
          </cell>
          <cell r="U342" t="str">
            <v>2014-12-31</v>
          </cell>
          <cell r="V342">
            <v>-544.9</v>
          </cell>
          <cell r="W342" t="str">
            <v>UTXEMEM201</v>
          </cell>
          <cell r="Y342" t="str">
            <v>LEGAL</v>
          </cell>
          <cell r="AA342" t="str">
            <v>BAL</v>
          </cell>
          <cell r="AC342" t="str">
            <v>ICB</v>
          </cell>
          <cell r="AD342" t="str">
            <v>ICB</v>
          </cell>
        </row>
        <row r="343">
          <cell r="B343" t="str">
            <v>9534265004</v>
          </cell>
          <cell r="C343" t="str">
            <v>ICB4OFFSET0000000051</v>
          </cell>
          <cell r="D343">
            <v>2014</v>
          </cell>
          <cell r="E343">
            <v>12</v>
          </cell>
          <cell r="F343" t="str">
            <v>2014-12-31</v>
          </cell>
          <cell r="G343" t="str">
            <v>PRJ</v>
          </cell>
          <cell r="H343" t="str">
            <v>211</v>
          </cell>
          <cell r="I343" t="str">
            <v>211</v>
          </cell>
          <cell r="K343" t="str">
            <v>000001121</v>
          </cell>
          <cell r="L343" t="str">
            <v>4265004</v>
          </cell>
          <cell r="M343" t="str">
            <v>1113</v>
          </cell>
          <cell r="N343" t="str">
            <v>99910</v>
          </cell>
          <cell r="P343" t="str">
            <v>294</v>
          </cell>
          <cell r="Q343" t="str">
            <v>953</v>
          </cell>
          <cell r="R343" t="str">
            <v>INTERCO BILL W/O</v>
          </cell>
          <cell r="S343" t="str">
            <v>PRA</v>
          </cell>
          <cell r="U343" t="str">
            <v>2014-12-31</v>
          </cell>
          <cell r="V343">
            <v>-50</v>
          </cell>
          <cell r="W343" t="str">
            <v>UTXEMEM201</v>
          </cell>
          <cell r="Y343" t="str">
            <v>LEGAL</v>
          </cell>
          <cell r="AA343" t="str">
            <v>BAL</v>
          </cell>
          <cell r="AC343" t="str">
            <v>ICB</v>
          </cell>
          <cell r="AD343" t="str">
            <v>ICB</v>
          </cell>
        </row>
        <row r="344">
          <cell r="B344" t="str">
            <v>9534264000</v>
          </cell>
          <cell r="C344" t="str">
            <v>ICB4OFFSET0000000062</v>
          </cell>
          <cell r="D344">
            <v>2014</v>
          </cell>
          <cell r="E344">
            <v>7</v>
          </cell>
          <cell r="F344" t="str">
            <v>2014-07-31</v>
          </cell>
          <cell r="G344" t="str">
            <v>PRJ</v>
          </cell>
          <cell r="H344" t="str">
            <v>211</v>
          </cell>
          <cell r="I344" t="str">
            <v>211</v>
          </cell>
          <cell r="K344" t="str">
            <v>000001121</v>
          </cell>
          <cell r="L344" t="str">
            <v>4264000</v>
          </cell>
          <cell r="M344" t="str">
            <v>1113</v>
          </cell>
          <cell r="N344" t="str">
            <v>99910</v>
          </cell>
          <cell r="P344" t="str">
            <v>292</v>
          </cell>
          <cell r="Q344" t="str">
            <v>953</v>
          </cell>
          <cell r="R344" t="str">
            <v>INTERCO BILL W/O</v>
          </cell>
          <cell r="S344" t="str">
            <v>PRA</v>
          </cell>
          <cell r="U344" t="str">
            <v>2014-07-31</v>
          </cell>
          <cell r="V344">
            <v>-84865.22</v>
          </cell>
          <cell r="W344" t="str">
            <v>UTXEMEM201</v>
          </cell>
          <cell r="Y344" t="str">
            <v>LEGAL</v>
          </cell>
          <cell r="AA344" t="str">
            <v>BAL</v>
          </cell>
          <cell r="AC344" t="str">
            <v>ICB</v>
          </cell>
          <cell r="AD344" t="str">
            <v>ICB</v>
          </cell>
        </row>
        <row r="345">
          <cell r="B345" t="str">
            <v>9564265004</v>
          </cell>
          <cell r="C345" t="str">
            <v>ICB4OFFSET0000000067</v>
          </cell>
          <cell r="D345">
            <v>2014</v>
          </cell>
          <cell r="E345">
            <v>7</v>
          </cell>
          <cell r="F345" t="str">
            <v>2014-07-31</v>
          </cell>
          <cell r="G345" t="str">
            <v>PRJ</v>
          </cell>
          <cell r="H345" t="str">
            <v>211</v>
          </cell>
          <cell r="I345" t="str">
            <v>211</v>
          </cell>
          <cell r="K345" t="str">
            <v>000001121</v>
          </cell>
          <cell r="L345" t="str">
            <v>4265004</v>
          </cell>
          <cell r="M345" t="str">
            <v>1585</v>
          </cell>
          <cell r="N345" t="str">
            <v>99910</v>
          </cell>
          <cell r="P345" t="str">
            <v>292</v>
          </cell>
          <cell r="Q345" t="str">
            <v>956</v>
          </cell>
          <cell r="R345" t="str">
            <v>INTERCO BILL W/O</v>
          </cell>
          <cell r="S345" t="str">
            <v>PRA</v>
          </cell>
          <cell r="U345" t="str">
            <v>2014-07-31</v>
          </cell>
          <cell r="V345">
            <v>-320</v>
          </cell>
          <cell r="W345" t="str">
            <v>UTXEMEM101</v>
          </cell>
          <cell r="Y345" t="str">
            <v>LEGAL</v>
          </cell>
          <cell r="AA345" t="str">
            <v>BAL</v>
          </cell>
          <cell r="AC345" t="str">
            <v>ICB</v>
          </cell>
          <cell r="AD345" t="str">
            <v>ICB</v>
          </cell>
        </row>
        <row r="346">
          <cell r="B346" t="str">
            <v>9544265004</v>
          </cell>
          <cell r="C346" t="str">
            <v>ICB4OFFSET0000000068</v>
          </cell>
          <cell r="D346">
            <v>2014</v>
          </cell>
          <cell r="E346">
            <v>7</v>
          </cell>
          <cell r="F346" t="str">
            <v>2014-07-31</v>
          </cell>
          <cell r="G346" t="str">
            <v>PRJ</v>
          </cell>
          <cell r="H346" t="str">
            <v>211</v>
          </cell>
          <cell r="I346" t="str">
            <v>211</v>
          </cell>
          <cell r="K346" t="str">
            <v>000001121</v>
          </cell>
          <cell r="L346" t="str">
            <v>4265004</v>
          </cell>
          <cell r="M346" t="str">
            <v>1585</v>
          </cell>
          <cell r="N346" t="str">
            <v>99910</v>
          </cell>
          <cell r="P346" t="str">
            <v>293</v>
          </cell>
          <cell r="Q346" t="str">
            <v>954</v>
          </cell>
          <cell r="R346" t="str">
            <v>INTERCO BILL W/O</v>
          </cell>
          <cell r="S346" t="str">
            <v>PRA</v>
          </cell>
          <cell r="U346" t="str">
            <v>2014-07-31</v>
          </cell>
          <cell r="V346">
            <v>-77.63</v>
          </cell>
          <cell r="W346" t="str">
            <v>UTXEMEM101</v>
          </cell>
          <cell r="Y346" t="str">
            <v>LEGAL</v>
          </cell>
          <cell r="AA346" t="str">
            <v>BAL</v>
          </cell>
          <cell r="AC346" t="str">
            <v>ICB</v>
          </cell>
          <cell r="AD346" t="str">
            <v>ICB</v>
          </cell>
        </row>
        <row r="347">
          <cell r="B347" t="str">
            <v>9544265004</v>
          </cell>
          <cell r="C347" t="str">
            <v>ICB4OFFSET0000000069</v>
          </cell>
          <cell r="D347">
            <v>2014</v>
          </cell>
          <cell r="E347">
            <v>7</v>
          </cell>
          <cell r="F347" t="str">
            <v>2014-07-31</v>
          </cell>
          <cell r="G347" t="str">
            <v>PRJ</v>
          </cell>
          <cell r="H347" t="str">
            <v>211</v>
          </cell>
          <cell r="I347" t="str">
            <v>211</v>
          </cell>
          <cell r="K347" t="str">
            <v>000001121</v>
          </cell>
          <cell r="L347" t="str">
            <v>4265004</v>
          </cell>
          <cell r="M347" t="str">
            <v>1113</v>
          </cell>
          <cell r="N347" t="str">
            <v>99910</v>
          </cell>
          <cell r="P347" t="str">
            <v>292</v>
          </cell>
          <cell r="Q347" t="str">
            <v>954</v>
          </cell>
          <cell r="R347" t="str">
            <v>INTERCO BILL W/O</v>
          </cell>
          <cell r="S347" t="str">
            <v>PRA</v>
          </cell>
          <cell r="U347" t="str">
            <v>2014-07-31</v>
          </cell>
          <cell r="V347">
            <v>-150</v>
          </cell>
          <cell r="W347" t="str">
            <v>UTXEMEM201</v>
          </cell>
          <cell r="Y347" t="str">
            <v>LEGAL</v>
          </cell>
          <cell r="AA347" t="str">
            <v>BAL</v>
          </cell>
          <cell r="AC347" t="str">
            <v>ICB</v>
          </cell>
          <cell r="AD347" t="str">
            <v>ICB</v>
          </cell>
        </row>
        <row r="348">
          <cell r="B348" t="str">
            <v>9564265004</v>
          </cell>
          <cell r="C348" t="str">
            <v>ICB4OFFSET0000000070</v>
          </cell>
          <cell r="D348">
            <v>2014</v>
          </cell>
          <cell r="E348">
            <v>7</v>
          </cell>
          <cell r="F348" t="str">
            <v>2014-07-31</v>
          </cell>
          <cell r="G348" t="str">
            <v>PRJ</v>
          </cell>
          <cell r="H348" t="str">
            <v>211</v>
          </cell>
          <cell r="I348" t="str">
            <v>211</v>
          </cell>
          <cell r="K348" t="str">
            <v>000001121</v>
          </cell>
          <cell r="L348" t="str">
            <v>4265004</v>
          </cell>
          <cell r="M348" t="str">
            <v>1113</v>
          </cell>
          <cell r="N348" t="str">
            <v>99910</v>
          </cell>
          <cell r="P348" t="str">
            <v>292</v>
          </cell>
          <cell r="Q348" t="str">
            <v>956</v>
          </cell>
          <cell r="R348" t="str">
            <v>INTERCO BILL W/O</v>
          </cell>
          <cell r="S348" t="str">
            <v>PRA</v>
          </cell>
          <cell r="U348" t="str">
            <v>2014-07-31</v>
          </cell>
          <cell r="V348">
            <v>-544.9</v>
          </cell>
          <cell r="W348" t="str">
            <v>UTXEMEM201</v>
          </cell>
          <cell r="Y348" t="str">
            <v>LEGAL</v>
          </cell>
          <cell r="AA348" t="str">
            <v>BAL</v>
          </cell>
          <cell r="AC348" t="str">
            <v>ICB</v>
          </cell>
          <cell r="AD348" t="str">
            <v>ICB</v>
          </cell>
        </row>
        <row r="349">
          <cell r="B349" t="str">
            <v>9549210001</v>
          </cell>
          <cell r="C349" t="str">
            <v>ICB4OFFSET0000001559</v>
          </cell>
          <cell r="D349">
            <v>2014</v>
          </cell>
          <cell r="E349">
            <v>7</v>
          </cell>
          <cell r="F349" t="str">
            <v>2014-07-31</v>
          </cell>
          <cell r="G349" t="str">
            <v>PRJ</v>
          </cell>
          <cell r="H349" t="str">
            <v>211</v>
          </cell>
          <cell r="I349" t="str">
            <v>211</v>
          </cell>
          <cell r="K349" t="str">
            <v>TDOANDA</v>
          </cell>
          <cell r="L349" t="str">
            <v>9210001</v>
          </cell>
          <cell r="M349" t="str">
            <v>1585</v>
          </cell>
          <cell r="N349" t="str">
            <v>99910</v>
          </cell>
          <cell r="P349" t="str">
            <v>289</v>
          </cell>
          <cell r="Q349" t="str">
            <v>954</v>
          </cell>
          <cell r="R349" t="str">
            <v>INTERCO BILL W/O</v>
          </cell>
          <cell r="S349" t="str">
            <v>PRA</v>
          </cell>
          <cell r="U349" t="str">
            <v>2014-07-31</v>
          </cell>
          <cell r="V349">
            <v>-500</v>
          </cell>
          <cell r="W349" t="str">
            <v>UTXE000101</v>
          </cell>
          <cell r="Y349" t="str">
            <v>TDOTH</v>
          </cell>
          <cell r="AA349" t="str">
            <v>BAL</v>
          </cell>
          <cell r="AC349" t="str">
            <v>ICB</v>
          </cell>
          <cell r="AD349" t="str">
            <v>ICB</v>
          </cell>
        </row>
        <row r="350">
          <cell r="B350" t="str">
            <v>9539302000</v>
          </cell>
          <cell r="C350" t="str">
            <v>ICB4OFFSET0000001756</v>
          </cell>
          <cell r="D350">
            <v>2014</v>
          </cell>
          <cell r="E350">
            <v>7</v>
          </cell>
          <cell r="F350" t="str">
            <v>2014-07-31</v>
          </cell>
          <cell r="G350" t="str">
            <v>PRJ</v>
          </cell>
          <cell r="H350" t="str">
            <v>211</v>
          </cell>
          <cell r="I350" t="str">
            <v>211</v>
          </cell>
          <cell r="K350" t="str">
            <v>000001121</v>
          </cell>
          <cell r="L350" t="str">
            <v>9302000</v>
          </cell>
          <cell r="M350" t="str">
            <v>1585</v>
          </cell>
          <cell r="N350" t="str">
            <v>99910</v>
          </cell>
          <cell r="P350" t="str">
            <v>292</v>
          </cell>
          <cell r="Q350" t="str">
            <v>953</v>
          </cell>
          <cell r="R350" t="str">
            <v>INTERCO BILL W/O</v>
          </cell>
          <cell r="S350" t="str">
            <v>PRA</v>
          </cell>
          <cell r="U350" t="str">
            <v>2014-07-31</v>
          </cell>
          <cell r="V350">
            <v>-3495</v>
          </cell>
          <cell r="W350" t="str">
            <v>UTXEMEM101</v>
          </cell>
          <cell r="Y350" t="str">
            <v>LEGAL</v>
          </cell>
          <cell r="AA350" t="str">
            <v>BAL</v>
          </cell>
          <cell r="AC350" t="str">
            <v>ICB</v>
          </cell>
          <cell r="AD350" t="str">
            <v>ICB</v>
          </cell>
        </row>
        <row r="351">
          <cell r="B351" t="str">
            <v>9539302000</v>
          </cell>
          <cell r="C351" t="str">
            <v>ICB4OFFSET0000001757</v>
          </cell>
          <cell r="D351">
            <v>2014</v>
          </cell>
          <cell r="E351">
            <v>7</v>
          </cell>
          <cell r="F351" t="str">
            <v>2014-07-31</v>
          </cell>
          <cell r="G351" t="str">
            <v>PRJ</v>
          </cell>
          <cell r="H351" t="str">
            <v>211</v>
          </cell>
          <cell r="I351" t="str">
            <v>211</v>
          </cell>
          <cell r="K351" t="str">
            <v>000001121</v>
          </cell>
          <cell r="L351" t="str">
            <v>9302000</v>
          </cell>
          <cell r="M351" t="str">
            <v>1113</v>
          </cell>
          <cell r="N351" t="str">
            <v>99910</v>
          </cell>
          <cell r="P351" t="str">
            <v>292</v>
          </cell>
          <cell r="Q351" t="str">
            <v>953</v>
          </cell>
          <cell r="R351" t="str">
            <v>INTERCO BILL W/O</v>
          </cell>
          <cell r="S351" t="str">
            <v>PRA</v>
          </cell>
          <cell r="U351" t="str">
            <v>2014-07-31</v>
          </cell>
          <cell r="V351">
            <v>-807.5</v>
          </cell>
          <cell r="W351" t="str">
            <v>UTXEMEM201</v>
          </cell>
          <cell r="Y351" t="str">
            <v>LEGAL</v>
          </cell>
          <cell r="AA351" t="str">
            <v>BAL</v>
          </cell>
          <cell r="AC351" t="str">
            <v>ICB</v>
          </cell>
          <cell r="AD351" t="str">
            <v>ICB</v>
          </cell>
        </row>
        <row r="352">
          <cell r="B352" t="str">
            <v>9569210001</v>
          </cell>
          <cell r="C352" t="str">
            <v>ICB4OFFSET0000001786</v>
          </cell>
          <cell r="D352">
            <v>2014</v>
          </cell>
          <cell r="E352">
            <v>8</v>
          </cell>
          <cell r="F352" t="str">
            <v>2014-08-31</v>
          </cell>
          <cell r="G352" t="str">
            <v>PRJ</v>
          </cell>
          <cell r="H352" t="str">
            <v>211</v>
          </cell>
          <cell r="I352" t="str">
            <v>211</v>
          </cell>
          <cell r="K352" t="str">
            <v>TDOANDA</v>
          </cell>
          <cell r="L352" t="str">
            <v>9210001</v>
          </cell>
          <cell r="M352" t="str">
            <v>1585</v>
          </cell>
          <cell r="N352" t="str">
            <v>99910</v>
          </cell>
          <cell r="P352" t="str">
            <v>263</v>
          </cell>
          <cell r="Q352" t="str">
            <v>956</v>
          </cell>
          <cell r="R352" t="str">
            <v>INTERCO BILL W/O</v>
          </cell>
          <cell r="S352" t="str">
            <v>PRA</v>
          </cell>
          <cell r="U352" t="str">
            <v>2014-08-31</v>
          </cell>
          <cell r="V352">
            <v>-564.26</v>
          </cell>
          <cell r="W352" t="str">
            <v>UTXE000301</v>
          </cell>
          <cell r="Y352" t="str">
            <v>TDOTH</v>
          </cell>
          <cell r="AA352" t="str">
            <v>BAL</v>
          </cell>
          <cell r="AC352" t="str">
            <v>ICB</v>
          </cell>
          <cell r="AD352" t="str">
            <v>ICB</v>
          </cell>
        </row>
        <row r="353">
          <cell r="B353" t="str">
            <v>9539302000</v>
          </cell>
          <cell r="C353" t="str">
            <v>ICB4OFFSET0000001967</v>
          </cell>
          <cell r="D353">
            <v>2014</v>
          </cell>
          <cell r="E353">
            <v>8</v>
          </cell>
          <cell r="F353" t="str">
            <v>2014-08-31</v>
          </cell>
          <cell r="G353" t="str">
            <v>PRJ</v>
          </cell>
          <cell r="H353" t="str">
            <v>211</v>
          </cell>
          <cell r="I353" t="str">
            <v>211</v>
          </cell>
          <cell r="K353" t="str">
            <v>000001121</v>
          </cell>
          <cell r="L353" t="str">
            <v>9302000</v>
          </cell>
          <cell r="M353" t="str">
            <v>1113</v>
          </cell>
          <cell r="N353" t="str">
            <v>99910</v>
          </cell>
          <cell r="P353" t="str">
            <v>292</v>
          </cell>
          <cell r="Q353" t="str">
            <v>953</v>
          </cell>
          <cell r="R353" t="str">
            <v>INTERCO BILL W/O</v>
          </cell>
          <cell r="S353" t="str">
            <v>PRA</v>
          </cell>
          <cell r="U353" t="str">
            <v>2014-08-31</v>
          </cell>
          <cell r="V353">
            <v>-225</v>
          </cell>
          <cell r="W353" t="str">
            <v>UTXEMEM201</v>
          </cell>
          <cell r="Y353" t="str">
            <v>LEGAL</v>
          </cell>
          <cell r="AA353" t="str">
            <v>BAL</v>
          </cell>
          <cell r="AC353" t="str">
            <v>ICB</v>
          </cell>
          <cell r="AD353" t="str">
            <v>ICB</v>
          </cell>
        </row>
        <row r="354">
          <cell r="B354" t="str">
            <v>9549210001</v>
          </cell>
          <cell r="C354" t="str">
            <v>ICB4OFFSET0000002014</v>
          </cell>
          <cell r="D354">
            <v>2014</v>
          </cell>
          <cell r="E354">
            <v>11</v>
          </cell>
          <cell r="F354" t="str">
            <v>2014-11-30</v>
          </cell>
          <cell r="G354" t="str">
            <v>PRJ</v>
          </cell>
          <cell r="H354" t="str">
            <v>211</v>
          </cell>
          <cell r="I354" t="str">
            <v>211</v>
          </cell>
          <cell r="K354" t="str">
            <v>000001121</v>
          </cell>
          <cell r="L354" t="str">
            <v>9210001</v>
          </cell>
          <cell r="M354" t="str">
            <v>1585</v>
          </cell>
          <cell r="N354" t="str">
            <v>99910</v>
          </cell>
          <cell r="P354" t="str">
            <v>293</v>
          </cell>
          <cell r="Q354" t="str">
            <v>954</v>
          </cell>
          <cell r="R354" t="str">
            <v>INTERCO BILL W/O</v>
          </cell>
          <cell r="S354" t="str">
            <v>PRA</v>
          </cell>
          <cell r="U354" t="str">
            <v>2014-11-30</v>
          </cell>
          <cell r="V354">
            <v>-255</v>
          </cell>
          <cell r="W354" t="str">
            <v>UTXEMEM101</v>
          </cell>
          <cell r="Y354" t="str">
            <v>LEGAL</v>
          </cell>
          <cell r="AA354" t="str">
            <v>BAL</v>
          </cell>
          <cell r="AC354" t="str">
            <v>ICB</v>
          </cell>
          <cell r="AD354" t="str">
            <v>ICB</v>
          </cell>
        </row>
        <row r="355">
          <cell r="B355" t="str">
            <v>9549210001</v>
          </cell>
          <cell r="C355" t="str">
            <v>ICB4OFFSET0000002089</v>
          </cell>
          <cell r="D355">
            <v>2014</v>
          </cell>
          <cell r="E355">
            <v>12</v>
          </cell>
          <cell r="F355" t="str">
            <v>2014-12-31</v>
          </cell>
          <cell r="G355" t="str">
            <v>PRJ</v>
          </cell>
          <cell r="H355" t="str">
            <v>211</v>
          </cell>
          <cell r="I355" t="str">
            <v>211</v>
          </cell>
          <cell r="K355" t="str">
            <v>TDOANDA</v>
          </cell>
          <cell r="L355" t="str">
            <v>9210001</v>
          </cell>
          <cell r="M355" t="str">
            <v>1585</v>
          </cell>
          <cell r="N355" t="str">
            <v>99910</v>
          </cell>
          <cell r="P355" t="str">
            <v>289</v>
          </cell>
          <cell r="Q355" t="str">
            <v>954</v>
          </cell>
          <cell r="R355" t="str">
            <v>INTERCO BILL W/O</v>
          </cell>
          <cell r="S355" t="str">
            <v>PRA</v>
          </cell>
          <cell r="U355" t="str">
            <v>2014-12-31</v>
          </cell>
          <cell r="V355">
            <v>-767.13</v>
          </cell>
          <cell r="W355" t="str">
            <v>UTXE000301</v>
          </cell>
          <cell r="Y355" t="str">
            <v>TDOTH</v>
          </cell>
          <cell r="AA355" t="str">
            <v>BAL</v>
          </cell>
          <cell r="AC355" t="str">
            <v>ICB</v>
          </cell>
          <cell r="AD355" t="str">
            <v>ICB</v>
          </cell>
        </row>
        <row r="356">
          <cell r="B356" t="str">
            <v>9539302000</v>
          </cell>
          <cell r="C356" t="str">
            <v>ICB4OFFSET0000002102</v>
          </cell>
          <cell r="D356">
            <v>2014</v>
          </cell>
          <cell r="E356">
            <v>11</v>
          </cell>
          <cell r="F356" t="str">
            <v>2014-11-30</v>
          </cell>
          <cell r="G356" t="str">
            <v>PRJ</v>
          </cell>
          <cell r="H356" t="str">
            <v>211</v>
          </cell>
          <cell r="I356" t="str">
            <v>211</v>
          </cell>
          <cell r="K356" t="str">
            <v>000001121</v>
          </cell>
          <cell r="L356" t="str">
            <v>9302000</v>
          </cell>
          <cell r="M356" t="str">
            <v>1585</v>
          </cell>
          <cell r="N356" t="str">
            <v>99910</v>
          </cell>
          <cell r="P356" t="str">
            <v>292</v>
          </cell>
          <cell r="Q356" t="str">
            <v>953</v>
          </cell>
          <cell r="R356" t="str">
            <v>INTERCO BILL W/O</v>
          </cell>
          <cell r="S356" t="str">
            <v>PRA</v>
          </cell>
          <cell r="U356" t="str">
            <v>2014-11-30</v>
          </cell>
          <cell r="V356">
            <v>-114865.22</v>
          </cell>
          <cell r="W356" t="str">
            <v>UTXEMEM101</v>
          </cell>
          <cell r="Y356" t="str">
            <v>LEGAL</v>
          </cell>
          <cell r="AA356" t="str">
            <v>BAL</v>
          </cell>
          <cell r="AC356" t="str">
            <v>ICB</v>
          </cell>
          <cell r="AD356" t="str">
            <v>ICB</v>
          </cell>
        </row>
        <row r="357">
          <cell r="B357" t="str">
            <v>9539302000</v>
          </cell>
          <cell r="C357" t="str">
            <v>ICB4OFFSET0000002103</v>
          </cell>
          <cell r="D357">
            <v>2014</v>
          </cell>
          <cell r="E357">
            <v>11</v>
          </cell>
          <cell r="F357" t="str">
            <v>2014-11-30</v>
          </cell>
          <cell r="G357" t="str">
            <v>PRJ</v>
          </cell>
          <cell r="H357" t="str">
            <v>211</v>
          </cell>
          <cell r="I357" t="str">
            <v>211</v>
          </cell>
          <cell r="K357" t="str">
            <v>000001121</v>
          </cell>
          <cell r="L357" t="str">
            <v>9302000</v>
          </cell>
          <cell r="M357" t="str">
            <v>1113</v>
          </cell>
          <cell r="N357" t="str">
            <v>99910</v>
          </cell>
          <cell r="P357" t="str">
            <v>292</v>
          </cell>
          <cell r="Q357" t="str">
            <v>953</v>
          </cell>
          <cell r="R357" t="str">
            <v>INTERCO BILL W/O</v>
          </cell>
          <cell r="S357" t="str">
            <v>PRA</v>
          </cell>
          <cell r="U357" t="str">
            <v>2014-11-30</v>
          </cell>
          <cell r="V357">
            <v>-22240</v>
          </cell>
          <cell r="W357" t="str">
            <v>UTXEMEM201</v>
          </cell>
          <cell r="Y357" t="str">
            <v>LEGAL</v>
          </cell>
          <cell r="AA357" t="str">
            <v>BAL</v>
          </cell>
          <cell r="AC357" t="str">
            <v>ICB</v>
          </cell>
          <cell r="AD357" t="str">
            <v>ICB</v>
          </cell>
        </row>
        <row r="358">
          <cell r="B358" t="str">
            <v>9549210001</v>
          </cell>
          <cell r="C358" t="str">
            <v>ICB4OFFSET0000002129</v>
          </cell>
          <cell r="D358">
            <v>2014</v>
          </cell>
          <cell r="E358">
            <v>12</v>
          </cell>
          <cell r="F358" t="str">
            <v>2014-12-31</v>
          </cell>
          <cell r="G358" t="str">
            <v>PRJ</v>
          </cell>
          <cell r="H358" t="str">
            <v>211</v>
          </cell>
          <cell r="I358" t="str">
            <v>211</v>
          </cell>
          <cell r="K358" t="str">
            <v>TDOANDA</v>
          </cell>
          <cell r="L358" t="str">
            <v>9210001</v>
          </cell>
          <cell r="M358" t="str">
            <v>1113</v>
          </cell>
          <cell r="N358" t="str">
            <v>99910</v>
          </cell>
          <cell r="P358" t="str">
            <v>263</v>
          </cell>
          <cell r="Q358" t="str">
            <v>954</v>
          </cell>
          <cell r="R358" t="str">
            <v>INTERCO BILL W/O</v>
          </cell>
          <cell r="S358" t="str">
            <v>PRA</v>
          </cell>
          <cell r="U358" t="str">
            <v>2014-12-31</v>
          </cell>
          <cell r="V358">
            <v>-140</v>
          </cell>
          <cell r="W358" t="str">
            <v>UTXE000501</v>
          </cell>
          <cell r="Y358" t="str">
            <v>TDOTH</v>
          </cell>
          <cell r="AA358" t="str">
            <v>BAL</v>
          </cell>
          <cell r="AC358" t="str">
            <v>ICB</v>
          </cell>
          <cell r="AD358" t="str">
            <v>ICB</v>
          </cell>
        </row>
        <row r="359">
          <cell r="B359" t="str">
            <v>9539302000</v>
          </cell>
          <cell r="C359" t="str">
            <v>ICB4OFFSET0000002132</v>
          </cell>
          <cell r="D359">
            <v>2014</v>
          </cell>
          <cell r="E359">
            <v>9</v>
          </cell>
          <cell r="F359" t="str">
            <v>2014-09-30</v>
          </cell>
          <cell r="G359" t="str">
            <v>PRJ</v>
          </cell>
          <cell r="H359" t="str">
            <v>211</v>
          </cell>
          <cell r="I359" t="str">
            <v>211</v>
          </cell>
          <cell r="K359" t="str">
            <v>000001121</v>
          </cell>
          <cell r="L359" t="str">
            <v>9302000</v>
          </cell>
          <cell r="M359" t="str">
            <v>1113</v>
          </cell>
          <cell r="N359" t="str">
            <v>99910</v>
          </cell>
          <cell r="P359" t="str">
            <v>292</v>
          </cell>
          <cell r="Q359" t="str">
            <v>953</v>
          </cell>
          <cell r="R359" t="str">
            <v>INTERCO BILL W/O</v>
          </cell>
          <cell r="S359" t="str">
            <v>PRA</v>
          </cell>
          <cell r="U359" t="str">
            <v>2014-09-30</v>
          </cell>
          <cell r="V359">
            <v>-481.25</v>
          </cell>
          <cell r="W359" t="str">
            <v>UTXEMEM201</v>
          </cell>
          <cell r="Y359" t="str">
            <v>LEGAL</v>
          </cell>
          <cell r="AA359" t="str">
            <v>BAL</v>
          </cell>
          <cell r="AC359" t="str">
            <v>ICB</v>
          </cell>
          <cell r="AD359" t="str">
            <v>ICB</v>
          </cell>
        </row>
        <row r="360">
          <cell r="B360" t="str">
            <v>9549210001</v>
          </cell>
          <cell r="C360" t="str">
            <v>ICB4OFFSET0000002144</v>
          </cell>
          <cell r="D360">
            <v>2014</v>
          </cell>
          <cell r="E360">
            <v>12</v>
          </cell>
          <cell r="F360" t="str">
            <v>2014-12-31</v>
          </cell>
          <cell r="G360" t="str">
            <v>PRJ</v>
          </cell>
          <cell r="H360" t="str">
            <v>211</v>
          </cell>
          <cell r="I360" t="str">
            <v>211</v>
          </cell>
          <cell r="K360" t="str">
            <v>TDOANDA</v>
          </cell>
          <cell r="L360" t="str">
            <v>9210001</v>
          </cell>
          <cell r="M360" t="str">
            <v>1113</v>
          </cell>
          <cell r="N360" t="str">
            <v>99910</v>
          </cell>
          <cell r="P360" t="str">
            <v>294</v>
          </cell>
          <cell r="Q360" t="str">
            <v>954</v>
          </cell>
          <cell r="R360" t="str">
            <v>INTERCO BILL W/O</v>
          </cell>
          <cell r="S360" t="str">
            <v>PRA</v>
          </cell>
          <cell r="U360" t="str">
            <v>2014-12-31</v>
          </cell>
          <cell r="V360">
            <v>-353</v>
          </cell>
          <cell r="W360" t="str">
            <v>UTXE000501</v>
          </cell>
          <cell r="Y360" t="str">
            <v>TDOTH</v>
          </cell>
          <cell r="AA360" t="str">
            <v>BAL</v>
          </cell>
          <cell r="AC360" t="str">
            <v>ICB</v>
          </cell>
          <cell r="AD360" t="str">
            <v>ICB</v>
          </cell>
        </row>
        <row r="361">
          <cell r="B361" t="str">
            <v>9569210001</v>
          </cell>
          <cell r="C361" t="str">
            <v>ICB4OFFSET0000002272</v>
          </cell>
          <cell r="D361">
            <v>2014</v>
          </cell>
          <cell r="E361">
            <v>10</v>
          </cell>
          <cell r="F361" t="str">
            <v>2014-10-31</v>
          </cell>
          <cell r="G361" t="str">
            <v>PRJ</v>
          </cell>
          <cell r="H361" t="str">
            <v>211</v>
          </cell>
          <cell r="I361" t="str">
            <v>211</v>
          </cell>
          <cell r="K361" t="str">
            <v>TDOANDA</v>
          </cell>
          <cell r="L361" t="str">
            <v>9210001</v>
          </cell>
          <cell r="M361" t="str">
            <v>1113</v>
          </cell>
          <cell r="N361" t="str">
            <v>99910</v>
          </cell>
          <cell r="P361" t="str">
            <v>294</v>
          </cell>
          <cell r="Q361" t="str">
            <v>956</v>
          </cell>
          <cell r="R361" t="str">
            <v>INTERCO BILL W/O</v>
          </cell>
          <cell r="S361" t="str">
            <v>PRA</v>
          </cell>
          <cell r="U361" t="str">
            <v>2014-10-31</v>
          </cell>
          <cell r="V361">
            <v>-165.5</v>
          </cell>
          <cell r="W361" t="str">
            <v>UTXE000501</v>
          </cell>
          <cell r="Y361" t="str">
            <v>TDOTH</v>
          </cell>
          <cell r="AA361" t="str">
            <v>BAL</v>
          </cell>
          <cell r="AC361" t="str">
            <v>ICB</v>
          </cell>
          <cell r="AD361" t="str">
            <v>ICB</v>
          </cell>
        </row>
        <row r="362">
          <cell r="B362" t="str">
            <v>9539302000</v>
          </cell>
          <cell r="C362" t="str">
            <v>ICB4OFFSET0000002313</v>
          </cell>
          <cell r="D362">
            <v>2014</v>
          </cell>
          <cell r="E362">
            <v>12</v>
          </cell>
          <cell r="F362" t="str">
            <v>2014-12-31</v>
          </cell>
          <cell r="G362" t="str">
            <v>PRJ</v>
          </cell>
          <cell r="H362" t="str">
            <v>211</v>
          </cell>
          <cell r="I362" t="str">
            <v>211</v>
          </cell>
          <cell r="K362" t="str">
            <v>000001121</v>
          </cell>
          <cell r="L362" t="str">
            <v>9302000</v>
          </cell>
          <cell r="M362" t="str">
            <v>1585</v>
          </cell>
          <cell r="N362" t="str">
            <v>99910</v>
          </cell>
          <cell r="P362" t="str">
            <v>292</v>
          </cell>
          <cell r="Q362" t="str">
            <v>953</v>
          </cell>
          <cell r="R362" t="str">
            <v>INTERCO BILL W/O</v>
          </cell>
          <cell r="S362" t="str">
            <v>PRA</v>
          </cell>
          <cell r="U362" t="str">
            <v>2014-12-31</v>
          </cell>
          <cell r="V362">
            <v>-1720</v>
          </cell>
          <cell r="W362" t="str">
            <v>UTXEMEM101</v>
          </cell>
          <cell r="Y362" t="str">
            <v>LEGAL</v>
          </cell>
          <cell r="AA362" t="str">
            <v>BAL</v>
          </cell>
          <cell r="AC362" t="str">
            <v>ICB</v>
          </cell>
          <cell r="AD362" t="str">
            <v>ICB</v>
          </cell>
        </row>
        <row r="363">
          <cell r="B363" t="str">
            <v>9539302000</v>
          </cell>
          <cell r="C363" t="str">
            <v>ICB4OFFSET0000002314</v>
          </cell>
          <cell r="D363">
            <v>2014</v>
          </cell>
          <cell r="E363">
            <v>12</v>
          </cell>
          <cell r="F363" t="str">
            <v>2014-12-31</v>
          </cell>
          <cell r="G363" t="str">
            <v>PRJ</v>
          </cell>
          <cell r="H363" t="str">
            <v>211</v>
          </cell>
          <cell r="I363" t="str">
            <v>211</v>
          </cell>
          <cell r="K363" t="str">
            <v>000001121</v>
          </cell>
          <cell r="L363" t="str">
            <v>9302000</v>
          </cell>
          <cell r="M363" t="str">
            <v>1113</v>
          </cell>
          <cell r="N363" t="str">
            <v>99910</v>
          </cell>
          <cell r="P363" t="str">
            <v>292</v>
          </cell>
          <cell r="Q363" t="str">
            <v>953</v>
          </cell>
          <cell r="R363" t="str">
            <v>INTERCO BILL W/O</v>
          </cell>
          <cell r="S363" t="str">
            <v>PRA</v>
          </cell>
          <cell r="U363" t="str">
            <v>2014-12-31</v>
          </cell>
          <cell r="V363">
            <v>-655</v>
          </cell>
          <cell r="W363" t="str">
            <v>UTXEMEM201</v>
          </cell>
          <cell r="Y363" t="str">
            <v>LEGAL</v>
          </cell>
          <cell r="AA363" t="str">
            <v>BAL</v>
          </cell>
          <cell r="AC363" t="str">
            <v>ICB</v>
          </cell>
          <cell r="AD363" t="str">
            <v>ICB</v>
          </cell>
        </row>
        <row r="364">
          <cell r="B364" t="str">
            <v>9539302000</v>
          </cell>
          <cell r="C364" t="str">
            <v>ICB4OFFSET0000002433</v>
          </cell>
          <cell r="D364">
            <v>2014</v>
          </cell>
          <cell r="E364">
            <v>10</v>
          </cell>
          <cell r="F364" t="str">
            <v>2014-10-31</v>
          </cell>
          <cell r="G364" t="str">
            <v>PRJ</v>
          </cell>
          <cell r="H364" t="str">
            <v>211</v>
          </cell>
          <cell r="I364" t="str">
            <v>211</v>
          </cell>
          <cell r="K364" t="str">
            <v>000001121</v>
          </cell>
          <cell r="L364" t="str">
            <v>9302000</v>
          </cell>
          <cell r="M364" t="str">
            <v>1113</v>
          </cell>
          <cell r="N364" t="str">
            <v>99910</v>
          </cell>
          <cell r="P364" t="str">
            <v>292</v>
          </cell>
          <cell r="Q364" t="str">
            <v>953</v>
          </cell>
          <cell r="R364" t="str">
            <v>INTERCO BILL W/O</v>
          </cell>
          <cell r="S364" t="str">
            <v>PRA</v>
          </cell>
          <cell r="U364" t="str">
            <v>2014-10-31</v>
          </cell>
          <cell r="V364">
            <v>-550</v>
          </cell>
          <cell r="W364" t="str">
            <v>UTXEMEM201</v>
          </cell>
          <cell r="Y364" t="str">
            <v>LEGAL</v>
          </cell>
          <cell r="AA364" t="str">
            <v>BAL</v>
          </cell>
          <cell r="AC364" t="str">
            <v>ICB</v>
          </cell>
          <cell r="AD364" t="str">
            <v>ICB</v>
          </cell>
        </row>
        <row r="365">
          <cell r="B365" t="str">
            <v>9549030001</v>
          </cell>
          <cell r="C365" t="str">
            <v>ICB4OFFSET0000004092</v>
          </cell>
          <cell r="D365">
            <v>2015</v>
          </cell>
          <cell r="E365">
            <v>4</v>
          </cell>
          <cell r="F365" t="str">
            <v>2015-04-30</v>
          </cell>
          <cell r="G365" t="str">
            <v>PRJ</v>
          </cell>
          <cell r="H365" t="str">
            <v>211</v>
          </cell>
          <cell r="I365" t="str">
            <v>211</v>
          </cell>
          <cell r="K365" t="str">
            <v>000008295</v>
          </cell>
          <cell r="L365" t="str">
            <v>9030001</v>
          </cell>
          <cell r="M365" t="str">
            <v>1397</v>
          </cell>
          <cell r="N365" t="str">
            <v>99910</v>
          </cell>
          <cell r="P365" t="str">
            <v>259</v>
          </cell>
          <cell r="Q365" t="str">
            <v>954</v>
          </cell>
          <cell r="R365" t="str">
            <v>INTERCO BILL W/O</v>
          </cell>
          <cell r="S365" t="str">
            <v>PRA</v>
          </cell>
          <cell r="U365" t="str">
            <v>2015-04-30</v>
          </cell>
          <cell r="V365">
            <v>-40</v>
          </cell>
          <cell r="W365" t="str">
            <v>UTXC000101</v>
          </cell>
          <cell r="Y365" t="str">
            <v>DISTR</v>
          </cell>
          <cell r="AA365" t="str">
            <v>BAL</v>
          </cell>
          <cell r="AC365" t="str">
            <v>ICB</v>
          </cell>
          <cell r="AD365" t="str">
            <v>ICB</v>
          </cell>
        </row>
        <row r="366">
          <cell r="B366" t="str">
            <v>9549210001</v>
          </cell>
          <cell r="C366" t="str">
            <v>ICB4OFFSET0000004264</v>
          </cell>
          <cell r="D366">
            <v>2015</v>
          </cell>
          <cell r="E366">
            <v>1</v>
          </cell>
          <cell r="F366" t="str">
            <v>2015-01-31</v>
          </cell>
          <cell r="G366" t="str">
            <v>PRJ</v>
          </cell>
          <cell r="H366" t="str">
            <v>211</v>
          </cell>
          <cell r="I366" t="str">
            <v>211</v>
          </cell>
          <cell r="K366" t="str">
            <v>TDOANDA</v>
          </cell>
          <cell r="L366" t="str">
            <v>9210001</v>
          </cell>
          <cell r="M366" t="str">
            <v>1585</v>
          </cell>
          <cell r="N366" t="str">
            <v>99910</v>
          </cell>
          <cell r="P366" t="str">
            <v>289</v>
          </cell>
          <cell r="Q366" t="str">
            <v>954</v>
          </cell>
          <cell r="R366" t="str">
            <v>INTERCO BILL W/O</v>
          </cell>
          <cell r="S366" t="str">
            <v>PRA</v>
          </cell>
          <cell r="U366" t="str">
            <v>2015-01-31</v>
          </cell>
          <cell r="V366">
            <v>-1275</v>
          </cell>
          <cell r="W366" t="str">
            <v>UTXE000101</v>
          </cell>
          <cell r="Y366" t="str">
            <v>TDOTH</v>
          </cell>
          <cell r="AA366" t="str">
            <v>BAL</v>
          </cell>
          <cell r="AC366" t="str">
            <v>ICB</v>
          </cell>
          <cell r="AD366" t="str">
            <v>ICB</v>
          </cell>
        </row>
        <row r="367">
          <cell r="B367" t="str">
            <v>9549210001</v>
          </cell>
          <cell r="C367" t="str">
            <v>ICB4OFFSET0000004306</v>
          </cell>
          <cell r="D367">
            <v>2015</v>
          </cell>
          <cell r="E367">
            <v>1</v>
          </cell>
          <cell r="F367" t="str">
            <v>2015-01-31</v>
          </cell>
          <cell r="G367" t="str">
            <v>PRJ</v>
          </cell>
          <cell r="H367" t="str">
            <v>211</v>
          </cell>
          <cell r="I367" t="str">
            <v>211</v>
          </cell>
          <cell r="K367" t="str">
            <v>TDOANDA</v>
          </cell>
          <cell r="L367" t="str">
            <v>9210001</v>
          </cell>
          <cell r="M367" t="str">
            <v>1113</v>
          </cell>
          <cell r="N367" t="str">
            <v>99910</v>
          </cell>
          <cell r="P367" t="str">
            <v>263</v>
          </cell>
          <cell r="Q367" t="str">
            <v>954</v>
          </cell>
          <cell r="R367" t="str">
            <v>INTERCO BILL W/O</v>
          </cell>
          <cell r="S367" t="str">
            <v>PRA</v>
          </cell>
          <cell r="U367" t="str">
            <v>2015-01-31</v>
          </cell>
          <cell r="V367">
            <v>-35</v>
          </cell>
          <cell r="W367" t="str">
            <v>UTXE000501</v>
          </cell>
          <cell r="Y367" t="str">
            <v>TDOTH</v>
          </cell>
          <cell r="AA367" t="str">
            <v>BAL</v>
          </cell>
          <cell r="AC367" t="str">
            <v>ICB</v>
          </cell>
          <cell r="AD367" t="str">
            <v>ICB</v>
          </cell>
        </row>
        <row r="368">
          <cell r="B368" t="str">
            <v>9539302000</v>
          </cell>
          <cell r="C368" t="str">
            <v>ICB4OFFSET0000004420</v>
          </cell>
          <cell r="D368">
            <v>2015</v>
          </cell>
          <cell r="E368">
            <v>1</v>
          </cell>
          <cell r="F368" t="str">
            <v>2015-01-31</v>
          </cell>
          <cell r="G368" t="str">
            <v>PRJ</v>
          </cell>
          <cell r="H368" t="str">
            <v>211</v>
          </cell>
          <cell r="I368" t="str">
            <v>211</v>
          </cell>
          <cell r="K368" t="str">
            <v>000001121</v>
          </cell>
          <cell r="L368" t="str">
            <v>9302000</v>
          </cell>
          <cell r="M368" t="str">
            <v>1113</v>
          </cell>
          <cell r="N368" t="str">
            <v>99910</v>
          </cell>
          <cell r="P368" t="str">
            <v>292</v>
          </cell>
          <cell r="Q368" t="str">
            <v>953</v>
          </cell>
          <cell r="R368" t="str">
            <v>INTERCO BILL W/O</v>
          </cell>
          <cell r="S368" t="str">
            <v>PRA</v>
          </cell>
          <cell r="U368" t="str">
            <v>2015-01-31</v>
          </cell>
          <cell r="V368">
            <v>-4189.5</v>
          </cell>
          <cell r="W368" t="str">
            <v>UTXEMEM201</v>
          </cell>
          <cell r="Y368" t="str">
            <v>LEGAL</v>
          </cell>
          <cell r="AA368" t="str">
            <v>BAL</v>
          </cell>
          <cell r="AC368" t="str">
            <v>ICB</v>
          </cell>
          <cell r="AD368" t="str">
            <v>ICB</v>
          </cell>
        </row>
        <row r="369">
          <cell r="B369" t="str">
            <v>9569210001</v>
          </cell>
          <cell r="C369" t="str">
            <v>ICB4OFFSET0000004705</v>
          </cell>
          <cell r="D369">
            <v>2015</v>
          </cell>
          <cell r="E369">
            <v>2</v>
          </cell>
          <cell r="F369" t="str">
            <v>2015-02-28</v>
          </cell>
          <cell r="G369" t="str">
            <v>PRJ</v>
          </cell>
          <cell r="H369" t="str">
            <v>211</v>
          </cell>
          <cell r="I369" t="str">
            <v>211</v>
          </cell>
          <cell r="K369" t="str">
            <v>TDOANDA</v>
          </cell>
          <cell r="L369" t="str">
            <v>9210001</v>
          </cell>
          <cell r="M369" t="str">
            <v>1585</v>
          </cell>
          <cell r="N369" t="str">
            <v>99910</v>
          </cell>
          <cell r="P369" t="str">
            <v>289</v>
          </cell>
          <cell r="Q369" t="str">
            <v>956</v>
          </cell>
          <cell r="R369" t="str">
            <v>INTERCO BILL W/O</v>
          </cell>
          <cell r="S369" t="str">
            <v>PRA</v>
          </cell>
          <cell r="U369" t="str">
            <v>2015-02-28</v>
          </cell>
          <cell r="V369">
            <v>-260.45</v>
          </cell>
          <cell r="W369" t="str">
            <v>UTXE000301</v>
          </cell>
          <cell r="Y369" t="str">
            <v>TDOTH</v>
          </cell>
          <cell r="AA369" t="str">
            <v>BAL</v>
          </cell>
          <cell r="AC369" t="str">
            <v>ICB</v>
          </cell>
          <cell r="AD369" t="str">
            <v>ICB</v>
          </cell>
        </row>
        <row r="370">
          <cell r="B370" t="str">
            <v>9539302000</v>
          </cell>
          <cell r="C370" t="str">
            <v>ICB4OFFSET0000004916</v>
          </cell>
          <cell r="D370">
            <v>2015</v>
          </cell>
          <cell r="E370">
            <v>2</v>
          </cell>
          <cell r="F370" t="str">
            <v>2015-02-28</v>
          </cell>
          <cell r="G370" t="str">
            <v>PRJ</v>
          </cell>
          <cell r="H370" t="str">
            <v>211</v>
          </cell>
          <cell r="I370" t="str">
            <v>211</v>
          </cell>
          <cell r="K370" t="str">
            <v>000001121</v>
          </cell>
          <cell r="L370" t="str">
            <v>9302000</v>
          </cell>
          <cell r="M370" t="str">
            <v>1113</v>
          </cell>
          <cell r="N370" t="str">
            <v>99910</v>
          </cell>
          <cell r="P370" t="str">
            <v>292</v>
          </cell>
          <cell r="Q370" t="str">
            <v>953</v>
          </cell>
          <cell r="R370" t="str">
            <v>INTERCO BILL W/O</v>
          </cell>
          <cell r="S370" t="str">
            <v>PRA</v>
          </cell>
          <cell r="U370" t="str">
            <v>2015-02-28</v>
          </cell>
          <cell r="V370">
            <v>-17613.25</v>
          </cell>
          <cell r="W370" t="str">
            <v>UTXEMEM201</v>
          </cell>
          <cell r="Y370" t="str">
            <v>LEGAL</v>
          </cell>
          <cell r="AA370" t="str">
            <v>BAL</v>
          </cell>
          <cell r="AC370" t="str">
            <v>ICB</v>
          </cell>
          <cell r="AD370" t="str">
            <v>ICB</v>
          </cell>
        </row>
        <row r="371">
          <cell r="B371" t="str">
            <v>9549210001</v>
          </cell>
          <cell r="C371" t="str">
            <v>ICB4OFFSET0000004990</v>
          </cell>
          <cell r="D371">
            <v>2015</v>
          </cell>
          <cell r="E371">
            <v>6</v>
          </cell>
          <cell r="F371" t="str">
            <v>2015-06-30</v>
          </cell>
          <cell r="G371" t="str">
            <v>PRJ</v>
          </cell>
          <cell r="H371" t="str">
            <v>211</v>
          </cell>
          <cell r="I371" t="str">
            <v>211</v>
          </cell>
          <cell r="K371" t="str">
            <v>TDOANDA</v>
          </cell>
          <cell r="L371" t="str">
            <v>9210001</v>
          </cell>
          <cell r="M371" t="str">
            <v>1113</v>
          </cell>
          <cell r="N371" t="str">
            <v>99910</v>
          </cell>
          <cell r="P371" t="str">
            <v>263</v>
          </cell>
          <cell r="Q371" t="str">
            <v>954</v>
          </cell>
          <cell r="R371" t="str">
            <v>INTERCO BILL W/O</v>
          </cell>
          <cell r="S371" t="str">
            <v>PRA</v>
          </cell>
          <cell r="U371" t="str">
            <v>2015-06-30</v>
          </cell>
          <cell r="V371">
            <v>-35</v>
          </cell>
          <cell r="W371" t="str">
            <v>UTXE000501</v>
          </cell>
          <cell r="Y371" t="str">
            <v>TDOTH</v>
          </cell>
          <cell r="AA371" t="str">
            <v>BAL</v>
          </cell>
          <cell r="AC371" t="str">
            <v>ICB</v>
          </cell>
          <cell r="AD371" t="str">
            <v>ICB</v>
          </cell>
        </row>
        <row r="372">
          <cell r="B372" t="str">
            <v>9539302000</v>
          </cell>
          <cell r="C372" t="str">
            <v>ICB4OFFSET0000005185</v>
          </cell>
          <cell r="D372">
            <v>2015</v>
          </cell>
          <cell r="E372">
            <v>6</v>
          </cell>
          <cell r="F372" t="str">
            <v>2015-06-30</v>
          </cell>
          <cell r="G372" t="str">
            <v>PRJ</v>
          </cell>
          <cell r="H372" t="str">
            <v>211</v>
          </cell>
          <cell r="I372" t="str">
            <v>211</v>
          </cell>
          <cell r="K372" t="str">
            <v>000001121</v>
          </cell>
          <cell r="L372" t="str">
            <v>9302000</v>
          </cell>
          <cell r="M372" t="str">
            <v>1585</v>
          </cell>
          <cell r="N372" t="str">
            <v>99910</v>
          </cell>
          <cell r="P372" t="str">
            <v>292</v>
          </cell>
          <cell r="Q372" t="str">
            <v>953</v>
          </cell>
          <cell r="R372" t="str">
            <v>INTERCO BILL W/O</v>
          </cell>
          <cell r="S372" t="str">
            <v>PRA</v>
          </cell>
          <cell r="U372" t="str">
            <v>2015-06-30</v>
          </cell>
          <cell r="V372">
            <v>-645</v>
          </cell>
          <cell r="W372" t="str">
            <v>UTXEMEM101</v>
          </cell>
          <cell r="Y372" t="str">
            <v>LEGAL</v>
          </cell>
          <cell r="AA372" t="str">
            <v>BAL</v>
          </cell>
          <cell r="AC372" t="str">
            <v>ICB</v>
          </cell>
          <cell r="AD372" t="str">
            <v>ICB</v>
          </cell>
        </row>
        <row r="373">
          <cell r="B373" t="str">
            <v>9539302000</v>
          </cell>
          <cell r="C373" t="str">
            <v>ICB4OFFSET0000005186</v>
          </cell>
          <cell r="D373">
            <v>2015</v>
          </cell>
          <cell r="E373">
            <v>4</v>
          </cell>
          <cell r="F373" t="str">
            <v>2015-04-30</v>
          </cell>
          <cell r="G373" t="str">
            <v>PRJ</v>
          </cell>
          <cell r="H373" t="str">
            <v>211</v>
          </cell>
          <cell r="I373" t="str">
            <v>211</v>
          </cell>
          <cell r="K373" t="str">
            <v>000001121</v>
          </cell>
          <cell r="L373" t="str">
            <v>9302000</v>
          </cell>
          <cell r="M373" t="str">
            <v>1113</v>
          </cell>
          <cell r="N373" t="str">
            <v>99910</v>
          </cell>
          <cell r="P373" t="str">
            <v>292</v>
          </cell>
          <cell r="Q373" t="str">
            <v>953</v>
          </cell>
          <cell r="R373" t="str">
            <v>INTERCO BILL W/O</v>
          </cell>
          <cell r="S373" t="str">
            <v>PRA</v>
          </cell>
          <cell r="U373" t="str">
            <v>2015-04-30</v>
          </cell>
          <cell r="V373">
            <v>-12670</v>
          </cell>
          <cell r="W373" t="str">
            <v>UTXEMEM201</v>
          </cell>
          <cell r="Y373" t="str">
            <v>LEGAL</v>
          </cell>
          <cell r="AA373" t="str">
            <v>BAL</v>
          </cell>
          <cell r="AC373" t="str">
            <v>ICB</v>
          </cell>
          <cell r="AD373" t="str">
            <v>ICB</v>
          </cell>
        </row>
        <row r="374">
          <cell r="B374" t="str">
            <v>9539302000</v>
          </cell>
          <cell r="C374" t="str">
            <v>ICB4OFFSET0000005186</v>
          </cell>
          <cell r="D374">
            <v>2015</v>
          </cell>
          <cell r="E374">
            <v>6</v>
          </cell>
          <cell r="F374" t="str">
            <v>2015-06-30</v>
          </cell>
          <cell r="G374" t="str">
            <v>PRJ</v>
          </cell>
          <cell r="H374" t="str">
            <v>211</v>
          </cell>
          <cell r="I374" t="str">
            <v>211</v>
          </cell>
          <cell r="K374" t="str">
            <v>000001121</v>
          </cell>
          <cell r="L374" t="str">
            <v>9302000</v>
          </cell>
          <cell r="M374" t="str">
            <v>1113</v>
          </cell>
          <cell r="N374" t="str">
            <v>99910</v>
          </cell>
          <cell r="P374" t="str">
            <v>292</v>
          </cell>
          <cell r="Q374" t="str">
            <v>953</v>
          </cell>
          <cell r="R374" t="str">
            <v>INTERCO BILL W/O</v>
          </cell>
          <cell r="S374" t="str">
            <v>PRA</v>
          </cell>
          <cell r="U374" t="str">
            <v>2015-06-30</v>
          </cell>
          <cell r="V374">
            <v>-11781.25</v>
          </cell>
          <cell r="W374" t="str">
            <v>UTXEMEM201</v>
          </cell>
          <cell r="Y374" t="str">
            <v>LEGAL</v>
          </cell>
          <cell r="AA374" t="str">
            <v>BAL</v>
          </cell>
          <cell r="AC374" t="str">
            <v>ICB</v>
          </cell>
          <cell r="AD374" t="str">
            <v>ICB</v>
          </cell>
        </row>
        <row r="375">
          <cell r="B375" t="str">
            <v>9539070001</v>
          </cell>
          <cell r="C375" t="str">
            <v>ICB4OFFSET0000005192</v>
          </cell>
          <cell r="D375">
            <v>2015</v>
          </cell>
          <cell r="E375">
            <v>5</v>
          </cell>
          <cell r="F375" t="str">
            <v>2015-05-31</v>
          </cell>
          <cell r="G375" t="str">
            <v>PRJ</v>
          </cell>
          <cell r="H375" t="str">
            <v>211</v>
          </cell>
          <cell r="I375" t="str">
            <v>211</v>
          </cell>
          <cell r="K375" t="str">
            <v>TXDSMANDA</v>
          </cell>
          <cell r="L375" t="str">
            <v>9070001</v>
          </cell>
          <cell r="M375" t="str">
            <v>1397</v>
          </cell>
          <cell r="N375" t="str">
            <v>99910</v>
          </cell>
          <cell r="P375" t="str">
            <v>721</v>
          </cell>
          <cell r="Q375" t="str">
            <v>953</v>
          </cell>
          <cell r="R375" t="str">
            <v>INTERCO BILL W/O</v>
          </cell>
          <cell r="S375" t="str">
            <v>PRA</v>
          </cell>
          <cell r="U375" t="str">
            <v>2015-05-31</v>
          </cell>
          <cell r="V375">
            <v>-5000</v>
          </cell>
          <cell r="W375" t="str">
            <v>UTXC008201</v>
          </cell>
          <cell r="Y375" t="str">
            <v>LEGAL</v>
          </cell>
          <cell r="AA375" t="str">
            <v>BAL</v>
          </cell>
          <cell r="AC375" t="str">
            <v>ICB</v>
          </cell>
          <cell r="AD375" t="str">
            <v>ICB</v>
          </cell>
        </row>
        <row r="376">
          <cell r="B376" t="str">
            <v>9539302000</v>
          </cell>
          <cell r="C376" t="str">
            <v>ICB4OFFSET0000005520</v>
          </cell>
          <cell r="D376">
            <v>2015</v>
          </cell>
          <cell r="E376">
            <v>3</v>
          </cell>
          <cell r="F376" t="str">
            <v>2015-03-31</v>
          </cell>
          <cell r="G376" t="str">
            <v>PRJ</v>
          </cell>
          <cell r="H376" t="str">
            <v>211</v>
          </cell>
          <cell r="I376" t="str">
            <v>211</v>
          </cell>
          <cell r="K376" t="str">
            <v>000001121</v>
          </cell>
          <cell r="L376" t="str">
            <v>9302000</v>
          </cell>
          <cell r="M376" t="str">
            <v>1585</v>
          </cell>
          <cell r="N376" t="str">
            <v>99910</v>
          </cell>
          <cell r="P376" t="str">
            <v>292</v>
          </cell>
          <cell r="Q376" t="str">
            <v>953</v>
          </cell>
          <cell r="R376" t="str">
            <v>INTERCO BILL W/O</v>
          </cell>
          <cell r="S376" t="str">
            <v>PRA</v>
          </cell>
          <cell r="U376" t="str">
            <v>2015-03-31</v>
          </cell>
          <cell r="V376">
            <v>-9650</v>
          </cell>
          <cell r="W376" t="str">
            <v>UTXEMEM101</v>
          </cell>
          <cell r="Y376" t="str">
            <v>LEGAL</v>
          </cell>
          <cell r="AA376" t="str">
            <v>BAL</v>
          </cell>
          <cell r="AC376" t="str">
            <v>ICB</v>
          </cell>
          <cell r="AD376" t="str">
            <v>ICB</v>
          </cell>
        </row>
        <row r="377">
          <cell r="B377" t="str">
            <v>9539302000</v>
          </cell>
          <cell r="C377" t="str">
            <v>ICB4OFFSET0000005521</v>
          </cell>
          <cell r="D377">
            <v>2015</v>
          </cell>
          <cell r="E377">
            <v>3</v>
          </cell>
          <cell r="F377" t="str">
            <v>2015-03-31</v>
          </cell>
          <cell r="G377" t="str">
            <v>PRJ</v>
          </cell>
          <cell r="H377" t="str">
            <v>211</v>
          </cell>
          <cell r="I377" t="str">
            <v>211</v>
          </cell>
          <cell r="K377" t="str">
            <v>000001121</v>
          </cell>
          <cell r="L377" t="str">
            <v>9302000</v>
          </cell>
          <cell r="M377" t="str">
            <v>1113</v>
          </cell>
          <cell r="N377" t="str">
            <v>99910</v>
          </cell>
          <cell r="P377" t="str">
            <v>292</v>
          </cell>
          <cell r="Q377" t="str">
            <v>953</v>
          </cell>
          <cell r="R377" t="str">
            <v>INTERCO BILL W/O</v>
          </cell>
          <cell r="S377" t="str">
            <v>PRA</v>
          </cell>
          <cell r="U377" t="str">
            <v>2015-03-31</v>
          </cell>
          <cell r="V377">
            <v>-1333.75</v>
          </cell>
          <cell r="W377" t="str">
            <v>UTXEMEM201</v>
          </cell>
          <cell r="Y377" t="str">
            <v>LEGAL</v>
          </cell>
          <cell r="AA377" t="str">
            <v>BAL</v>
          </cell>
          <cell r="AC377" t="str">
            <v>ICB</v>
          </cell>
          <cell r="AD377" t="str">
            <v>ICB</v>
          </cell>
        </row>
        <row r="378">
          <cell r="B378" t="str">
            <v>9549210001</v>
          </cell>
          <cell r="C378" t="str">
            <v>ICB4OFFSET0000005925</v>
          </cell>
          <cell r="D378">
            <v>2015</v>
          </cell>
          <cell r="E378">
            <v>5</v>
          </cell>
          <cell r="F378" t="str">
            <v>2015-05-31</v>
          </cell>
          <cell r="G378" t="str">
            <v>PRJ</v>
          </cell>
          <cell r="H378" t="str">
            <v>211</v>
          </cell>
          <cell r="I378" t="str">
            <v>211</v>
          </cell>
          <cell r="K378" t="str">
            <v>TDOANDA</v>
          </cell>
          <cell r="L378" t="str">
            <v>9210001</v>
          </cell>
          <cell r="M378" t="str">
            <v>1113</v>
          </cell>
          <cell r="N378" t="str">
            <v>99910</v>
          </cell>
          <cell r="P378" t="str">
            <v>263</v>
          </cell>
          <cell r="Q378" t="str">
            <v>954</v>
          </cell>
          <cell r="R378" t="str">
            <v>INTERCO BILL W/O</v>
          </cell>
          <cell r="S378" t="str">
            <v>PRA</v>
          </cell>
          <cell r="U378" t="str">
            <v>2015-05-31</v>
          </cell>
          <cell r="V378">
            <v>-35</v>
          </cell>
          <cell r="W378" t="str">
            <v>UTXE000501</v>
          </cell>
          <cell r="Y378" t="str">
            <v>TDOTH</v>
          </cell>
          <cell r="AA378" t="str">
            <v>BAL</v>
          </cell>
          <cell r="AC378" t="str">
            <v>ICB</v>
          </cell>
          <cell r="AD378" t="str">
            <v>ICB</v>
          </cell>
        </row>
        <row r="379">
          <cell r="B379" t="str">
            <v>9539302000</v>
          </cell>
          <cell r="C379" t="str">
            <v>ICB4OFFSET0000006118</v>
          </cell>
          <cell r="D379">
            <v>2015</v>
          </cell>
          <cell r="E379">
            <v>5</v>
          </cell>
          <cell r="F379" t="str">
            <v>2015-05-31</v>
          </cell>
          <cell r="G379" t="str">
            <v>PRJ</v>
          </cell>
          <cell r="H379" t="str">
            <v>211</v>
          </cell>
          <cell r="I379" t="str">
            <v>211</v>
          </cell>
          <cell r="K379" t="str">
            <v>000001121</v>
          </cell>
          <cell r="L379" t="str">
            <v>9302000</v>
          </cell>
          <cell r="M379" t="str">
            <v>1113</v>
          </cell>
          <cell r="N379" t="str">
            <v>99910</v>
          </cell>
          <cell r="P379" t="str">
            <v>292</v>
          </cell>
          <cell r="Q379" t="str">
            <v>953</v>
          </cell>
          <cell r="R379" t="str">
            <v>INTERCO BILL W/O</v>
          </cell>
          <cell r="S379" t="str">
            <v>PRA</v>
          </cell>
          <cell r="U379" t="str">
            <v>2015-05-31</v>
          </cell>
          <cell r="V379">
            <v>-8000</v>
          </cell>
          <cell r="W379" t="str">
            <v>UTXEMEM201</v>
          </cell>
          <cell r="Y379" t="str">
            <v>LEGAL</v>
          </cell>
          <cell r="AA379" t="str">
            <v>BAL</v>
          </cell>
          <cell r="AC379" t="str">
            <v>ICB</v>
          </cell>
          <cell r="AD379" t="str">
            <v>ICB</v>
          </cell>
        </row>
        <row r="380">
          <cell r="A380" t="str">
            <v>00657812</v>
          </cell>
          <cell r="B380" t="str">
            <v>9534264000</v>
          </cell>
          <cell r="C380" t="str">
            <v>ICB4TARGET0000000157</v>
          </cell>
          <cell r="D380">
            <v>2015</v>
          </cell>
          <cell r="E380">
            <v>1</v>
          </cell>
          <cell r="F380" t="str">
            <v>2015-01-31</v>
          </cell>
          <cell r="G380" t="str">
            <v>PRJ</v>
          </cell>
          <cell r="H380" t="str">
            <v>211</v>
          </cell>
          <cell r="I380" t="str">
            <v>211</v>
          </cell>
          <cell r="K380" t="str">
            <v>000001121</v>
          </cell>
          <cell r="L380" t="str">
            <v>4264000</v>
          </cell>
          <cell r="M380" t="str">
            <v>1585</v>
          </cell>
          <cell r="N380" t="str">
            <v>99920</v>
          </cell>
          <cell r="O380" t="str">
            <v>11404</v>
          </cell>
          <cell r="P380" t="str">
            <v>289</v>
          </cell>
          <cell r="Q380" t="str">
            <v>953</v>
          </cell>
          <cell r="R380" t="str">
            <v>INTERCO BILL W/O</v>
          </cell>
          <cell r="S380" t="str">
            <v>PRA</v>
          </cell>
          <cell r="U380" t="str">
            <v>2015-01-31</v>
          </cell>
          <cell r="V380">
            <v>39360.129999999997</v>
          </cell>
          <cell r="W380" t="str">
            <v>UTXEMEM101</v>
          </cell>
          <cell r="Y380" t="str">
            <v>LEGAL</v>
          </cell>
          <cell r="AA380" t="str">
            <v>DLO</v>
          </cell>
          <cell r="AC380" t="str">
            <v>ICB</v>
          </cell>
          <cell r="AD380" t="str">
            <v>ICB</v>
          </cell>
          <cell r="AF380" t="str">
            <v>211</v>
          </cell>
          <cell r="AG380" t="str">
            <v>0000096469</v>
          </cell>
        </row>
        <row r="381">
          <cell r="A381" t="str">
            <v>00659394</v>
          </cell>
          <cell r="B381" t="str">
            <v>9534264000</v>
          </cell>
          <cell r="C381" t="str">
            <v>ICB4TARGET0000000159</v>
          </cell>
          <cell r="D381">
            <v>2015</v>
          </cell>
          <cell r="E381">
            <v>1</v>
          </cell>
          <cell r="F381" t="str">
            <v>2015-01-31</v>
          </cell>
          <cell r="G381" t="str">
            <v>PRJ</v>
          </cell>
          <cell r="H381" t="str">
            <v>211</v>
          </cell>
          <cell r="I381" t="str">
            <v>211</v>
          </cell>
          <cell r="K381" t="str">
            <v>000001121</v>
          </cell>
          <cell r="L381" t="str">
            <v>4264000</v>
          </cell>
          <cell r="M381" t="str">
            <v>1113</v>
          </cell>
          <cell r="N381" t="str">
            <v>99920</v>
          </cell>
          <cell r="O381" t="str">
            <v>11404</v>
          </cell>
          <cell r="P381" t="str">
            <v>289</v>
          </cell>
          <cell r="Q381" t="str">
            <v>953</v>
          </cell>
          <cell r="R381" t="str">
            <v>INTERCO BILL W/O</v>
          </cell>
          <cell r="S381" t="str">
            <v>PRA</v>
          </cell>
          <cell r="U381" t="str">
            <v>2015-01-31</v>
          </cell>
          <cell r="V381">
            <v>440.65</v>
          </cell>
          <cell r="W381" t="str">
            <v>UTXEMEM201</v>
          </cell>
          <cell r="Y381" t="str">
            <v>LEGAL</v>
          </cell>
          <cell r="AA381" t="str">
            <v>DLO</v>
          </cell>
          <cell r="AC381" t="str">
            <v>ICB</v>
          </cell>
          <cell r="AD381" t="str">
            <v>ICB</v>
          </cell>
          <cell r="AF381" t="str">
            <v>211</v>
          </cell>
          <cell r="AG381" t="str">
            <v>0000160470</v>
          </cell>
        </row>
        <row r="382">
          <cell r="A382" t="str">
            <v>00682159</v>
          </cell>
          <cell r="B382" t="str">
            <v>9564265004</v>
          </cell>
          <cell r="C382" t="str">
            <v>ICB4TARGET0000000166</v>
          </cell>
          <cell r="D382">
            <v>2015</v>
          </cell>
          <cell r="E382">
            <v>6</v>
          </cell>
          <cell r="F382" t="str">
            <v>2015-06-30</v>
          </cell>
          <cell r="G382" t="str">
            <v>PRJ</v>
          </cell>
          <cell r="H382" t="str">
            <v>211</v>
          </cell>
          <cell r="I382" t="str">
            <v>211</v>
          </cell>
          <cell r="K382" t="str">
            <v>000001121</v>
          </cell>
          <cell r="L382" t="str">
            <v>4265004</v>
          </cell>
          <cell r="M382" t="str">
            <v>1585</v>
          </cell>
          <cell r="N382" t="str">
            <v>99920</v>
          </cell>
          <cell r="O382" t="str">
            <v>11404</v>
          </cell>
          <cell r="P382" t="str">
            <v>292</v>
          </cell>
          <cell r="Q382" t="str">
            <v>956</v>
          </cell>
          <cell r="R382" t="str">
            <v>INTERCO BILL W/O</v>
          </cell>
          <cell r="S382" t="str">
            <v>PRA</v>
          </cell>
          <cell r="U382" t="str">
            <v>2015-06-30</v>
          </cell>
          <cell r="V382">
            <v>148.86000000000001</v>
          </cell>
          <cell r="W382" t="str">
            <v>UTXEMEM101</v>
          </cell>
          <cell r="Y382" t="str">
            <v>LEGAL</v>
          </cell>
          <cell r="AA382" t="str">
            <v>DLO</v>
          </cell>
          <cell r="AC382" t="str">
            <v>ICB</v>
          </cell>
          <cell r="AD382" t="str">
            <v>ICB</v>
          </cell>
          <cell r="AF382" t="str">
            <v>211</v>
          </cell>
          <cell r="AG382" t="str">
            <v>0000096506</v>
          </cell>
        </row>
        <row r="383">
          <cell r="A383" t="str">
            <v>00682160</v>
          </cell>
          <cell r="B383" t="str">
            <v>9564265004</v>
          </cell>
          <cell r="C383" t="str">
            <v>ICB4TARGET0000000167</v>
          </cell>
          <cell r="D383">
            <v>2015</v>
          </cell>
          <cell r="E383">
            <v>6</v>
          </cell>
          <cell r="F383" t="str">
            <v>2015-06-30</v>
          </cell>
          <cell r="G383" t="str">
            <v>PRJ</v>
          </cell>
          <cell r="H383" t="str">
            <v>211</v>
          </cell>
          <cell r="I383" t="str">
            <v>211</v>
          </cell>
          <cell r="K383" t="str">
            <v>000001121</v>
          </cell>
          <cell r="L383" t="str">
            <v>4265004</v>
          </cell>
          <cell r="M383" t="str">
            <v>1585</v>
          </cell>
          <cell r="N383" t="str">
            <v>99920</v>
          </cell>
          <cell r="O383" t="str">
            <v>11404</v>
          </cell>
          <cell r="P383" t="str">
            <v>292</v>
          </cell>
          <cell r="Q383" t="str">
            <v>956</v>
          </cell>
          <cell r="R383" t="str">
            <v>INTERCO BILL W/O</v>
          </cell>
          <cell r="S383" t="str">
            <v>PRA</v>
          </cell>
          <cell r="U383" t="str">
            <v>2015-06-30</v>
          </cell>
          <cell r="V383">
            <v>41.54</v>
          </cell>
          <cell r="W383" t="str">
            <v>UTXEMEM101</v>
          </cell>
          <cell r="Y383" t="str">
            <v>LEGAL</v>
          </cell>
          <cell r="AA383" t="str">
            <v>DLO</v>
          </cell>
          <cell r="AC383" t="str">
            <v>ICB</v>
          </cell>
          <cell r="AD383" t="str">
            <v>ICB</v>
          </cell>
          <cell r="AF383" t="str">
            <v>211</v>
          </cell>
          <cell r="AG383" t="str">
            <v>0000096506</v>
          </cell>
        </row>
        <row r="384">
          <cell r="A384" t="str">
            <v>00682181</v>
          </cell>
          <cell r="B384" t="str">
            <v>9564265004</v>
          </cell>
          <cell r="C384" t="str">
            <v>ICB4TARGET0000000168</v>
          </cell>
          <cell r="D384">
            <v>2015</v>
          </cell>
          <cell r="E384">
            <v>6</v>
          </cell>
          <cell r="F384" t="str">
            <v>2015-06-30</v>
          </cell>
          <cell r="G384" t="str">
            <v>PRJ</v>
          </cell>
          <cell r="H384" t="str">
            <v>211</v>
          </cell>
          <cell r="I384" t="str">
            <v>211</v>
          </cell>
          <cell r="K384" t="str">
            <v>000001121</v>
          </cell>
          <cell r="L384" t="str">
            <v>4265004</v>
          </cell>
          <cell r="M384" t="str">
            <v>1585</v>
          </cell>
          <cell r="N384" t="str">
            <v>99920</v>
          </cell>
          <cell r="O384" t="str">
            <v>11404</v>
          </cell>
          <cell r="P384" t="str">
            <v>292</v>
          </cell>
          <cell r="Q384" t="str">
            <v>956</v>
          </cell>
          <cell r="R384" t="str">
            <v>INTERCO BILL W/O</v>
          </cell>
          <cell r="S384" t="str">
            <v>PRA</v>
          </cell>
          <cell r="U384" t="str">
            <v>2015-06-30</v>
          </cell>
          <cell r="V384">
            <v>1.05</v>
          </cell>
          <cell r="W384" t="str">
            <v>UTXEMEM101</v>
          </cell>
          <cell r="Y384" t="str">
            <v>LEGAL</v>
          </cell>
          <cell r="AA384" t="str">
            <v>DLO</v>
          </cell>
          <cell r="AC384" t="str">
            <v>ICB</v>
          </cell>
          <cell r="AD384" t="str">
            <v>ICB</v>
          </cell>
          <cell r="AF384" t="str">
            <v>211</v>
          </cell>
          <cell r="AG384" t="str">
            <v>0000096506</v>
          </cell>
        </row>
        <row r="385">
          <cell r="A385" t="str">
            <v>00682718</v>
          </cell>
          <cell r="B385" t="str">
            <v>9564265004</v>
          </cell>
          <cell r="C385" t="str">
            <v>ICB4TARGET0000000169</v>
          </cell>
          <cell r="D385">
            <v>2015</v>
          </cell>
          <cell r="E385">
            <v>6</v>
          </cell>
          <cell r="F385" t="str">
            <v>2015-06-30</v>
          </cell>
          <cell r="G385" t="str">
            <v>PRJ</v>
          </cell>
          <cell r="H385" t="str">
            <v>211</v>
          </cell>
          <cell r="I385" t="str">
            <v>211</v>
          </cell>
          <cell r="K385" t="str">
            <v>000001121</v>
          </cell>
          <cell r="L385" t="str">
            <v>4265004</v>
          </cell>
          <cell r="M385" t="str">
            <v>1585</v>
          </cell>
          <cell r="N385" t="str">
            <v>99920</v>
          </cell>
          <cell r="O385" t="str">
            <v>10381</v>
          </cell>
          <cell r="P385" t="str">
            <v>292</v>
          </cell>
          <cell r="Q385" t="str">
            <v>956</v>
          </cell>
          <cell r="R385" t="str">
            <v>INTERCO BILL W/O</v>
          </cell>
          <cell r="S385" t="str">
            <v>PRA</v>
          </cell>
          <cell r="U385" t="str">
            <v>2015-06-30</v>
          </cell>
          <cell r="V385">
            <v>1.1000000000000001</v>
          </cell>
          <cell r="W385" t="str">
            <v>UTXEMEM101</v>
          </cell>
          <cell r="Y385" t="str">
            <v>LEGAL</v>
          </cell>
          <cell r="AA385" t="str">
            <v>DLO</v>
          </cell>
          <cell r="AC385" t="str">
            <v>ICB</v>
          </cell>
          <cell r="AD385" t="str">
            <v>ICB</v>
          </cell>
          <cell r="AF385" t="str">
            <v>211</v>
          </cell>
          <cell r="AG385" t="str">
            <v>0000096506</v>
          </cell>
        </row>
        <row r="386">
          <cell r="A386" t="str">
            <v>00683519</v>
          </cell>
          <cell r="B386" t="str">
            <v>9564265004</v>
          </cell>
          <cell r="C386" t="str">
            <v>ICB4TARGET0000000170</v>
          </cell>
          <cell r="D386">
            <v>2015</v>
          </cell>
          <cell r="E386">
            <v>6</v>
          </cell>
          <cell r="F386" t="str">
            <v>2015-06-30</v>
          </cell>
          <cell r="G386" t="str">
            <v>PRJ</v>
          </cell>
          <cell r="H386" t="str">
            <v>211</v>
          </cell>
          <cell r="I386" t="str">
            <v>211</v>
          </cell>
          <cell r="K386" t="str">
            <v>000001121</v>
          </cell>
          <cell r="L386" t="str">
            <v>4265004</v>
          </cell>
          <cell r="M386" t="str">
            <v>1585</v>
          </cell>
          <cell r="N386" t="str">
            <v>99920</v>
          </cell>
          <cell r="O386" t="str">
            <v>11404</v>
          </cell>
          <cell r="P386" t="str">
            <v>292</v>
          </cell>
          <cell r="Q386" t="str">
            <v>956</v>
          </cell>
          <cell r="R386" t="str">
            <v>INTERCO BILL W/O</v>
          </cell>
          <cell r="S386" t="str">
            <v>PRA</v>
          </cell>
          <cell r="U386" t="str">
            <v>2015-06-30</v>
          </cell>
          <cell r="V386">
            <v>168.92</v>
          </cell>
          <cell r="W386" t="str">
            <v>UTXEMEM101</v>
          </cell>
          <cell r="Y386" t="str">
            <v>LEGAL</v>
          </cell>
          <cell r="AA386" t="str">
            <v>DLO</v>
          </cell>
          <cell r="AC386" t="str">
            <v>ICB</v>
          </cell>
          <cell r="AD386" t="str">
            <v>ICB</v>
          </cell>
          <cell r="AF386" t="str">
            <v>211</v>
          </cell>
          <cell r="AG386" t="str">
            <v>0000096506</v>
          </cell>
        </row>
        <row r="387">
          <cell r="A387" t="str">
            <v>00682590</v>
          </cell>
          <cell r="B387" t="str">
            <v>9564265004</v>
          </cell>
          <cell r="C387" t="str">
            <v>ICB4TARGET0000000171</v>
          </cell>
          <cell r="D387">
            <v>2015</v>
          </cell>
          <cell r="E387">
            <v>6</v>
          </cell>
          <cell r="F387" t="str">
            <v>2015-06-30</v>
          </cell>
          <cell r="G387" t="str">
            <v>PRJ</v>
          </cell>
          <cell r="H387" t="str">
            <v>211</v>
          </cell>
          <cell r="I387" t="str">
            <v>211</v>
          </cell>
          <cell r="K387" t="str">
            <v>000001121</v>
          </cell>
          <cell r="L387" t="str">
            <v>4265004</v>
          </cell>
          <cell r="M387" t="str">
            <v>1585</v>
          </cell>
          <cell r="N387" t="str">
            <v>99920</v>
          </cell>
          <cell r="O387" t="str">
            <v>13042</v>
          </cell>
          <cell r="P387" t="str">
            <v>292</v>
          </cell>
          <cell r="Q387" t="str">
            <v>956</v>
          </cell>
          <cell r="R387" t="str">
            <v>INTERCO BILL W/O</v>
          </cell>
          <cell r="S387" t="str">
            <v>PRA</v>
          </cell>
          <cell r="U387" t="str">
            <v>2015-06-30</v>
          </cell>
          <cell r="V387">
            <v>296.77</v>
          </cell>
          <cell r="W387" t="str">
            <v>UTXEMEM101</v>
          </cell>
          <cell r="Y387" t="str">
            <v>LEGAL</v>
          </cell>
          <cell r="AA387" t="str">
            <v>DLO</v>
          </cell>
          <cell r="AC387" t="str">
            <v>ICB</v>
          </cell>
          <cell r="AD387" t="str">
            <v>ICB</v>
          </cell>
          <cell r="AF387" t="str">
            <v>211</v>
          </cell>
          <cell r="AG387" t="str">
            <v>0000146747</v>
          </cell>
        </row>
        <row r="388">
          <cell r="A388" t="str">
            <v>00680206</v>
          </cell>
          <cell r="B388" t="str">
            <v>9544265004</v>
          </cell>
          <cell r="C388" t="str">
            <v>ICB4TARGET0000000174</v>
          </cell>
          <cell r="D388">
            <v>2015</v>
          </cell>
          <cell r="E388">
            <v>6</v>
          </cell>
          <cell r="F388" t="str">
            <v>2015-06-30</v>
          </cell>
          <cell r="G388" t="str">
            <v>PRJ</v>
          </cell>
          <cell r="H388" t="str">
            <v>211</v>
          </cell>
          <cell r="I388" t="str">
            <v>211</v>
          </cell>
          <cell r="K388" t="str">
            <v>000001121</v>
          </cell>
          <cell r="L388" t="str">
            <v>4265004</v>
          </cell>
          <cell r="M388" t="str">
            <v>1113</v>
          </cell>
          <cell r="N388" t="str">
            <v>99920</v>
          </cell>
          <cell r="O388" t="str">
            <v>13124</v>
          </cell>
          <cell r="P388" t="str">
            <v>261</v>
          </cell>
          <cell r="Q388" t="str">
            <v>954</v>
          </cell>
          <cell r="R388" t="str">
            <v>INTERCO BILL W/O</v>
          </cell>
          <cell r="S388" t="str">
            <v>PRA</v>
          </cell>
          <cell r="U388" t="str">
            <v>2015-06-30</v>
          </cell>
          <cell r="V388">
            <v>81.14</v>
          </cell>
          <cell r="W388" t="str">
            <v>UTXEMEM201</v>
          </cell>
          <cell r="Y388" t="str">
            <v>LEGAL</v>
          </cell>
          <cell r="AA388" t="str">
            <v>DLO</v>
          </cell>
          <cell r="AC388" t="str">
            <v>ICB</v>
          </cell>
          <cell r="AD388" t="str">
            <v>ICB</v>
          </cell>
          <cell r="AF388" t="str">
            <v>211</v>
          </cell>
          <cell r="AG388" t="str">
            <v>0000154344</v>
          </cell>
        </row>
        <row r="389">
          <cell r="A389" t="str">
            <v>00684146</v>
          </cell>
          <cell r="B389" t="str">
            <v>9564265004</v>
          </cell>
          <cell r="C389" t="str">
            <v>ICB4TARGET0000000175</v>
          </cell>
          <cell r="D389">
            <v>2015</v>
          </cell>
          <cell r="E389">
            <v>6</v>
          </cell>
          <cell r="F389" t="str">
            <v>2015-06-30</v>
          </cell>
          <cell r="G389" t="str">
            <v>PRJ</v>
          </cell>
          <cell r="H389" t="str">
            <v>211</v>
          </cell>
          <cell r="I389" t="str">
            <v>211</v>
          </cell>
          <cell r="K389" t="str">
            <v>000001121</v>
          </cell>
          <cell r="L389" t="str">
            <v>4265004</v>
          </cell>
          <cell r="M389" t="str">
            <v>1113</v>
          </cell>
          <cell r="N389" t="str">
            <v>99920</v>
          </cell>
          <cell r="O389" t="str">
            <v>11404</v>
          </cell>
          <cell r="P389" t="str">
            <v>292</v>
          </cell>
          <cell r="Q389" t="str">
            <v>956</v>
          </cell>
          <cell r="R389" t="str">
            <v>INTERCO BILL W/O</v>
          </cell>
          <cell r="S389" t="str">
            <v>PRA</v>
          </cell>
          <cell r="U389" t="str">
            <v>2015-06-30</v>
          </cell>
          <cell r="V389">
            <v>331.8</v>
          </cell>
          <cell r="W389" t="str">
            <v>UTXEMEM201</v>
          </cell>
          <cell r="Y389" t="str">
            <v>LEGAL</v>
          </cell>
          <cell r="AA389" t="str">
            <v>DLO</v>
          </cell>
          <cell r="AC389" t="str">
            <v>ICB</v>
          </cell>
          <cell r="AD389" t="str">
            <v>ICB</v>
          </cell>
          <cell r="AF389" t="str">
            <v>211</v>
          </cell>
          <cell r="AG389" t="str">
            <v>0000106409</v>
          </cell>
        </row>
        <row r="390">
          <cell r="A390" t="str">
            <v>00660077</v>
          </cell>
          <cell r="B390" t="str">
            <v>9564265004</v>
          </cell>
          <cell r="C390" t="str">
            <v>ICB4TARGET0000000178</v>
          </cell>
          <cell r="D390">
            <v>2015</v>
          </cell>
          <cell r="E390">
            <v>1</v>
          </cell>
          <cell r="F390" t="str">
            <v>2015-01-31</v>
          </cell>
          <cell r="G390" t="str">
            <v>PRJ</v>
          </cell>
          <cell r="H390" t="str">
            <v>211</v>
          </cell>
          <cell r="I390" t="str">
            <v>211</v>
          </cell>
          <cell r="K390" t="str">
            <v>000001121</v>
          </cell>
          <cell r="L390" t="str">
            <v>4265004</v>
          </cell>
          <cell r="M390" t="str">
            <v>1585</v>
          </cell>
          <cell r="N390" t="str">
            <v>99920</v>
          </cell>
          <cell r="O390" t="str">
            <v>11404</v>
          </cell>
          <cell r="P390" t="str">
            <v>292</v>
          </cell>
          <cell r="Q390" t="str">
            <v>956</v>
          </cell>
          <cell r="R390" t="str">
            <v>INTERCO BILL W/O</v>
          </cell>
          <cell r="S390" t="str">
            <v>PRA</v>
          </cell>
          <cell r="U390" t="str">
            <v>2015-01-31</v>
          </cell>
          <cell r="V390">
            <v>158.13</v>
          </cell>
          <cell r="W390" t="str">
            <v>UTXEMEM101</v>
          </cell>
          <cell r="Y390" t="str">
            <v>LEGAL</v>
          </cell>
          <cell r="AA390" t="str">
            <v>DLO</v>
          </cell>
          <cell r="AC390" t="str">
            <v>ICB</v>
          </cell>
          <cell r="AD390" t="str">
            <v>ICB</v>
          </cell>
          <cell r="AF390" t="str">
            <v>211</v>
          </cell>
          <cell r="AG390" t="str">
            <v>0000096506</v>
          </cell>
        </row>
        <row r="391">
          <cell r="A391" t="str">
            <v>00660078</v>
          </cell>
          <cell r="B391" t="str">
            <v>9564265004</v>
          </cell>
          <cell r="C391" t="str">
            <v>ICB4TARGET0000000179</v>
          </cell>
          <cell r="D391">
            <v>2015</v>
          </cell>
          <cell r="E391">
            <v>1</v>
          </cell>
          <cell r="F391" t="str">
            <v>2015-01-31</v>
          </cell>
          <cell r="G391" t="str">
            <v>PRJ</v>
          </cell>
          <cell r="H391" t="str">
            <v>211</v>
          </cell>
          <cell r="I391" t="str">
            <v>211</v>
          </cell>
          <cell r="K391" t="str">
            <v>000001121</v>
          </cell>
          <cell r="L391" t="str">
            <v>4265004</v>
          </cell>
          <cell r="M391" t="str">
            <v>1585</v>
          </cell>
          <cell r="N391" t="str">
            <v>99920</v>
          </cell>
          <cell r="O391" t="str">
            <v>11404</v>
          </cell>
          <cell r="P391" t="str">
            <v>292</v>
          </cell>
          <cell r="Q391" t="str">
            <v>956</v>
          </cell>
          <cell r="R391" t="str">
            <v>INTERCO BILL W/O</v>
          </cell>
          <cell r="S391" t="str">
            <v>PRA</v>
          </cell>
          <cell r="U391" t="str">
            <v>2015-01-31</v>
          </cell>
          <cell r="V391">
            <v>150.79</v>
          </cell>
          <cell r="W391" t="str">
            <v>UTXEMEM101</v>
          </cell>
          <cell r="Y391" t="str">
            <v>LEGAL</v>
          </cell>
          <cell r="AA391" t="str">
            <v>DLO</v>
          </cell>
          <cell r="AC391" t="str">
            <v>ICB</v>
          </cell>
          <cell r="AD391" t="str">
            <v>ICB</v>
          </cell>
          <cell r="AF391" t="str">
            <v>211</v>
          </cell>
          <cell r="AG391" t="str">
            <v>0000096506</v>
          </cell>
        </row>
        <row r="392">
          <cell r="A392" t="str">
            <v>00657598</v>
          </cell>
          <cell r="B392" t="str">
            <v>9564265004</v>
          </cell>
          <cell r="C392" t="str">
            <v>ICB4TARGET0000000181</v>
          </cell>
          <cell r="D392">
            <v>2015</v>
          </cell>
          <cell r="E392">
            <v>1</v>
          </cell>
          <cell r="F392" t="str">
            <v>2015-01-31</v>
          </cell>
          <cell r="G392" t="str">
            <v>PRJ</v>
          </cell>
          <cell r="H392" t="str">
            <v>211</v>
          </cell>
          <cell r="I392" t="str">
            <v>211</v>
          </cell>
          <cell r="K392" t="str">
            <v>000001121</v>
          </cell>
          <cell r="L392" t="str">
            <v>4265004</v>
          </cell>
          <cell r="M392" t="str">
            <v>1113</v>
          </cell>
          <cell r="N392" t="str">
            <v>99920</v>
          </cell>
          <cell r="O392" t="str">
            <v>11404</v>
          </cell>
          <cell r="P392" t="str">
            <v>292</v>
          </cell>
          <cell r="Q392" t="str">
            <v>956</v>
          </cell>
          <cell r="R392" t="str">
            <v>INTERCO BILL W/O</v>
          </cell>
          <cell r="S392" t="str">
            <v>PRA</v>
          </cell>
          <cell r="U392" t="str">
            <v>2015-01-31</v>
          </cell>
          <cell r="V392">
            <v>331.48</v>
          </cell>
          <cell r="W392" t="str">
            <v>UTXEMEM201</v>
          </cell>
          <cell r="Y392" t="str">
            <v>LEGAL</v>
          </cell>
          <cell r="AA392" t="str">
            <v>DLO</v>
          </cell>
          <cell r="AC392" t="str">
            <v>ICB</v>
          </cell>
          <cell r="AD392" t="str">
            <v>ICB</v>
          </cell>
          <cell r="AF392" t="str">
            <v>211</v>
          </cell>
          <cell r="AG392" t="str">
            <v>0000106409</v>
          </cell>
        </row>
        <row r="393">
          <cell r="B393" t="str">
            <v>3934265004</v>
          </cell>
          <cell r="C393" t="str">
            <v>ICB4TARGET0000000217</v>
          </cell>
          <cell r="D393">
            <v>2014</v>
          </cell>
          <cell r="E393">
            <v>10</v>
          </cell>
          <cell r="F393" t="str">
            <v>2014-10-31</v>
          </cell>
          <cell r="G393" t="str">
            <v>PRJ</v>
          </cell>
          <cell r="H393" t="str">
            <v>211</v>
          </cell>
          <cell r="I393" t="str">
            <v>211</v>
          </cell>
          <cell r="K393" t="str">
            <v>TDOANDA</v>
          </cell>
          <cell r="L393" t="str">
            <v>4265004</v>
          </cell>
          <cell r="M393" t="str">
            <v>1113</v>
          </cell>
          <cell r="N393" t="str">
            <v>99920</v>
          </cell>
          <cell r="O393" t="str">
            <v>11833</v>
          </cell>
          <cell r="P393" t="str">
            <v>294</v>
          </cell>
          <cell r="Q393" t="str">
            <v>393</v>
          </cell>
          <cell r="R393" t="str">
            <v>INTERCO BILL W/O</v>
          </cell>
          <cell r="S393" t="str">
            <v>PRA</v>
          </cell>
          <cell r="U393" t="str">
            <v>2014-10-31</v>
          </cell>
          <cell r="V393">
            <v>410.71</v>
          </cell>
          <cell r="W393" t="str">
            <v>UTXE000501</v>
          </cell>
          <cell r="Y393" t="str">
            <v>TDOTH</v>
          </cell>
          <cell r="AA393" t="str">
            <v>DLO</v>
          </cell>
          <cell r="AC393" t="str">
            <v>ICB</v>
          </cell>
          <cell r="AD393" t="str">
            <v>ICB</v>
          </cell>
        </row>
        <row r="394">
          <cell r="A394" t="str">
            <v>00640318</v>
          </cell>
          <cell r="B394" t="str">
            <v>9564265004</v>
          </cell>
          <cell r="C394" t="str">
            <v>ICB4TARGET0000000253</v>
          </cell>
          <cell r="D394">
            <v>2014</v>
          </cell>
          <cell r="E394">
            <v>10</v>
          </cell>
          <cell r="F394" t="str">
            <v>2014-10-31</v>
          </cell>
          <cell r="G394" t="str">
            <v>PRJ</v>
          </cell>
          <cell r="H394" t="str">
            <v>211</v>
          </cell>
          <cell r="I394" t="str">
            <v>211</v>
          </cell>
          <cell r="K394" t="str">
            <v>000001121</v>
          </cell>
          <cell r="L394" t="str">
            <v>4265004</v>
          </cell>
          <cell r="M394" t="str">
            <v>1113</v>
          </cell>
          <cell r="N394" t="str">
            <v>99920</v>
          </cell>
          <cell r="O394" t="str">
            <v>11404</v>
          </cell>
          <cell r="P394" t="str">
            <v>292</v>
          </cell>
          <cell r="Q394" t="str">
            <v>956</v>
          </cell>
          <cell r="R394" t="str">
            <v>INTERCO BILL W/O</v>
          </cell>
          <cell r="S394" t="str">
            <v>PRA</v>
          </cell>
          <cell r="U394" t="str">
            <v>2014-10-31</v>
          </cell>
          <cell r="V394">
            <v>467.74</v>
          </cell>
          <cell r="W394" t="str">
            <v>UTXEMEM201</v>
          </cell>
          <cell r="Y394" t="str">
            <v>LEGAL</v>
          </cell>
          <cell r="AA394" t="str">
            <v>DLO</v>
          </cell>
          <cell r="AC394" t="str">
            <v>ICB</v>
          </cell>
          <cell r="AD394" t="str">
            <v>ICB</v>
          </cell>
          <cell r="AF394" t="str">
            <v>211</v>
          </cell>
          <cell r="AG394" t="str">
            <v>0000106409</v>
          </cell>
        </row>
        <row r="395">
          <cell r="A395" t="str">
            <v>00640326</v>
          </cell>
          <cell r="B395" t="str">
            <v>9564265004</v>
          </cell>
          <cell r="C395" t="str">
            <v>ICB4TARGET0000000254</v>
          </cell>
          <cell r="D395">
            <v>2014</v>
          </cell>
          <cell r="E395">
            <v>10</v>
          </cell>
          <cell r="F395" t="str">
            <v>2014-10-31</v>
          </cell>
          <cell r="G395" t="str">
            <v>PRJ</v>
          </cell>
          <cell r="H395" t="str">
            <v>211</v>
          </cell>
          <cell r="I395" t="str">
            <v>211</v>
          </cell>
          <cell r="K395" t="str">
            <v>000001121</v>
          </cell>
          <cell r="L395" t="str">
            <v>4265004</v>
          </cell>
          <cell r="M395" t="str">
            <v>1113</v>
          </cell>
          <cell r="N395" t="str">
            <v>99920</v>
          </cell>
          <cell r="O395" t="str">
            <v>11404</v>
          </cell>
          <cell r="P395" t="str">
            <v>292</v>
          </cell>
          <cell r="Q395" t="str">
            <v>956</v>
          </cell>
          <cell r="R395" t="str">
            <v>INTERCO BILL W/O</v>
          </cell>
          <cell r="S395" t="str">
            <v>PRA</v>
          </cell>
          <cell r="U395" t="str">
            <v>2014-10-31</v>
          </cell>
          <cell r="V395">
            <v>608.6</v>
          </cell>
          <cell r="W395" t="str">
            <v>UTXEMEM201</v>
          </cell>
          <cell r="Y395" t="str">
            <v>LEGAL</v>
          </cell>
          <cell r="AA395" t="str">
            <v>DLO</v>
          </cell>
          <cell r="AC395" t="str">
            <v>ICB</v>
          </cell>
          <cell r="AD395" t="str">
            <v>ICB</v>
          </cell>
          <cell r="AF395" t="str">
            <v>211</v>
          </cell>
          <cell r="AG395" t="str">
            <v>0000120050</v>
          </cell>
        </row>
        <row r="396">
          <cell r="A396" t="str">
            <v>00641594</v>
          </cell>
          <cell r="B396" t="str">
            <v>9564265004</v>
          </cell>
          <cell r="C396" t="str">
            <v>ICB4TARGET0000000255</v>
          </cell>
          <cell r="D396">
            <v>2014</v>
          </cell>
          <cell r="E396">
            <v>10</v>
          </cell>
          <cell r="F396" t="str">
            <v>2014-10-31</v>
          </cell>
          <cell r="G396" t="str">
            <v>PRJ</v>
          </cell>
          <cell r="H396" t="str">
            <v>211</v>
          </cell>
          <cell r="I396" t="str">
            <v>211</v>
          </cell>
          <cell r="K396" t="str">
            <v>000001121</v>
          </cell>
          <cell r="L396" t="str">
            <v>4265004</v>
          </cell>
          <cell r="M396" t="str">
            <v>1113</v>
          </cell>
          <cell r="N396" t="str">
            <v>99920</v>
          </cell>
          <cell r="O396" t="str">
            <v>11404</v>
          </cell>
          <cell r="P396" t="str">
            <v>292</v>
          </cell>
          <cell r="Q396" t="str">
            <v>956</v>
          </cell>
          <cell r="R396" t="str">
            <v>INTERCO BILL W/O</v>
          </cell>
          <cell r="S396" t="str">
            <v>PRA</v>
          </cell>
          <cell r="U396" t="str">
            <v>2014-10-31</v>
          </cell>
          <cell r="V396">
            <v>244.94</v>
          </cell>
          <cell r="W396" t="str">
            <v>UTXEMEM201</v>
          </cell>
          <cell r="Y396" t="str">
            <v>LEGAL</v>
          </cell>
          <cell r="AA396" t="str">
            <v>DLO</v>
          </cell>
          <cell r="AC396" t="str">
            <v>ICB</v>
          </cell>
          <cell r="AD396" t="str">
            <v>ICB</v>
          </cell>
          <cell r="AF396" t="str">
            <v>211</v>
          </cell>
          <cell r="AG396" t="str">
            <v>0000146747</v>
          </cell>
        </row>
        <row r="397">
          <cell r="A397" t="str">
            <v>00644868</v>
          </cell>
          <cell r="B397" t="str">
            <v>9534264000</v>
          </cell>
          <cell r="C397" t="str">
            <v>ICB4TARGET0000000256</v>
          </cell>
          <cell r="D397">
            <v>2014</v>
          </cell>
          <cell r="E397">
            <v>11</v>
          </cell>
          <cell r="F397" t="str">
            <v>2014-11-30</v>
          </cell>
          <cell r="G397" t="str">
            <v>PRJ</v>
          </cell>
          <cell r="H397" t="str">
            <v>211</v>
          </cell>
          <cell r="I397" t="str">
            <v>211</v>
          </cell>
          <cell r="K397" t="str">
            <v>000001121</v>
          </cell>
          <cell r="L397" t="str">
            <v>4264000</v>
          </cell>
          <cell r="M397" t="str">
            <v>1585</v>
          </cell>
          <cell r="N397" t="str">
            <v>99920</v>
          </cell>
          <cell r="O397" t="str">
            <v>11404</v>
          </cell>
          <cell r="P397" t="str">
            <v>289</v>
          </cell>
          <cell r="Q397" t="str">
            <v>953</v>
          </cell>
          <cell r="R397" t="str">
            <v>INTERCO BILL W/O</v>
          </cell>
          <cell r="S397" t="str">
            <v>PRA</v>
          </cell>
          <cell r="U397" t="str">
            <v>2014-11-30</v>
          </cell>
          <cell r="V397">
            <v>40069.61</v>
          </cell>
          <cell r="W397" t="str">
            <v>UTXEMEM101</v>
          </cell>
          <cell r="Y397" t="str">
            <v>LEGAL</v>
          </cell>
          <cell r="AA397" t="str">
            <v>DLO</v>
          </cell>
          <cell r="AC397" t="str">
            <v>ICB</v>
          </cell>
          <cell r="AD397" t="str">
            <v>ICB</v>
          </cell>
          <cell r="AF397" t="str">
            <v>211</v>
          </cell>
          <cell r="AG397" t="str">
            <v>0000096469</v>
          </cell>
        </row>
        <row r="398">
          <cell r="A398" t="str">
            <v>00644869</v>
          </cell>
          <cell r="B398" t="str">
            <v>9534264000</v>
          </cell>
          <cell r="C398" t="str">
            <v>ICB4TARGET0000000257</v>
          </cell>
          <cell r="D398">
            <v>2014</v>
          </cell>
          <cell r="E398">
            <v>11</v>
          </cell>
          <cell r="F398" t="str">
            <v>2014-11-30</v>
          </cell>
          <cell r="G398" t="str">
            <v>PRJ</v>
          </cell>
          <cell r="H398" t="str">
            <v>211</v>
          </cell>
          <cell r="I398" t="str">
            <v>211</v>
          </cell>
          <cell r="K398" t="str">
            <v>000001121</v>
          </cell>
          <cell r="L398" t="str">
            <v>4264000</v>
          </cell>
          <cell r="M398" t="str">
            <v>1585</v>
          </cell>
          <cell r="N398" t="str">
            <v>99920</v>
          </cell>
          <cell r="O398" t="str">
            <v>11404</v>
          </cell>
          <cell r="P398" t="str">
            <v>289</v>
          </cell>
          <cell r="Q398" t="str">
            <v>953</v>
          </cell>
          <cell r="R398" t="str">
            <v>INTERCO BILL W/O</v>
          </cell>
          <cell r="S398" t="str">
            <v>PRA</v>
          </cell>
          <cell r="U398" t="str">
            <v>2014-11-30</v>
          </cell>
          <cell r="V398">
            <v>40069.61</v>
          </cell>
          <cell r="W398" t="str">
            <v>UTXEMEM101</v>
          </cell>
          <cell r="Y398" t="str">
            <v>LEGAL</v>
          </cell>
          <cell r="AA398" t="str">
            <v>DLO</v>
          </cell>
          <cell r="AC398" t="str">
            <v>ICB</v>
          </cell>
          <cell r="AD398" t="str">
            <v>ICB</v>
          </cell>
          <cell r="AF398" t="str">
            <v>211</v>
          </cell>
          <cell r="AG398" t="str">
            <v>0000096469</v>
          </cell>
        </row>
        <row r="399">
          <cell r="A399" t="str">
            <v>00644408</v>
          </cell>
          <cell r="B399" t="str">
            <v>9564265004</v>
          </cell>
          <cell r="C399" t="str">
            <v>ICB4TARGET0000000291</v>
          </cell>
          <cell r="D399">
            <v>2014</v>
          </cell>
          <cell r="E399">
            <v>11</v>
          </cell>
          <cell r="F399" t="str">
            <v>2014-11-30</v>
          </cell>
          <cell r="G399" t="str">
            <v>PRJ</v>
          </cell>
          <cell r="H399" t="str">
            <v>211</v>
          </cell>
          <cell r="I399" t="str">
            <v>211</v>
          </cell>
          <cell r="K399" t="str">
            <v>000001121</v>
          </cell>
          <cell r="L399" t="str">
            <v>4265004</v>
          </cell>
          <cell r="M399" t="str">
            <v>1585</v>
          </cell>
          <cell r="N399" t="str">
            <v>99920</v>
          </cell>
          <cell r="O399" t="str">
            <v>11404</v>
          </cell>
          <cell r="P399" t="str">
            <v>292</v>
          </cell>
          <cell r="Q399" t="str">
            <v>956</v>
          </cell>
          <cell r="R399" t="str">
            <v>INTERCO BILL W/O</v>
          </cell>
          <cell r="S399" t="str">
            <v>PRA</v>
          </cell>
          <cell r="U399" t="str">
            <v>2014-11-30</v>
          </cell>
          <cell r="V399">
            <v>0.93</v>
          </cell>
          <cell r="W399" t="str">
            <v>UTXEMEM101</v>
          </cell>
          <cell r="Y399" t="str">
            <v>LEGAL</v>
          </cell>
          <cell r="AA399" t="str">
            <v>DLO</v>
          </cell>
          <cell r="AC399" t="str">
            <v>ICB</v>
          </cell>
          <cell r="AD399" t="str">
            <v>ICB</v>
          </cell>
          <cell r="AF399" t="str">
            <v>211</v>
          </cell>
          <cell r="AG399" t="str">
            <v>0000096506</v>
          </cell>
        </row>
        <row r="400">
          <cell r="A400" t="str">
            <v>00644409</v>
          </cell>
          <cell r="B400" t="str">
            <v>9564265004</v>
          </cell>
          <cell r="C400" t="str">
            <v>ICB4TARGET0000000292</v>
          </cell>
          <cell r="D400">
            <v>2014</v>
          </cell>
          <cell r="E400">
            <v>11</v>
          </cell>
          <cell r="F400" t="str">
            <v>2014-11-30</v>
          </cell>
          <cell r="G400" t="str">
            <v>PRJ</v>
          </cell>
          <cell r="H400" t="str">
            <v>211</v>
          </cell>
          <cell r="I400" t="str">
            <v>211</v>
          </cell>
          <cell r="K400" t="str">
            <v>000001121</v>
          </cell>
          <cell r="L400" t="str">
            <v>4265004</v>
          </cell>
          <cell r="M400" t="str">
            <v>1585</v>
          </cell>
          <cell r="N400" t="str">
            <v>99920</v>
          </cell>
          <cell r="O400" t="str">
            <v>11404</v>
          </cell>
          <cell r="P400" t="str">
            <v>292</v>
          </cell>
          <cell r="Q400" t="str">
            <v>956</v>
          </cell>
          <cell r="R400" t="str">
            <v>INTERCO BILL W/O</v>
          </cell>
          <cell r="S400" t="str">
            <v>PRA</v>
          </cell>
          <cell r="U400" t="str">
            <v>2014-11-30</v>
          </cell>
          <cell r="V400">
            <v>165.3</v>
          </cell>
          <cell r="W400" t="str">
            <v>UTXEMEM101</v>
          </cell>
          <cell r="Y400" t="str">
            <v>LEGAL</v>
          </cell>
          <cell r="AA400" t="str">
            <v>DLO</v>
          </cell>
          <cell r="AC400" t="str">
            <v>ICB</v>
          </cell>
          <cell r="AD400" t="str">
            <v>ICB</v>
          </cell>
          <cell r="AF400" t="str">
            <v>211</v>
          </cell>
          <cell r="AG400" t="str">
            <v>0000096506</v>
          </cell>
        </row>
        <row r="401">
          <cell r="A401" t="str">
            <v>00644410</v>
          </cell>
          <cell r="B401" t="str">
            <v>9564265004</v>
          </cell>
          <cell r="C401" t="str">
            <v>ICB4TARGET0000000293</v>
          </cell>
          <cell r="D401">
            <v>2014</v>
          </cell>
          <cell r="E401">
            <v>11</v>
          </cell>
          <cell r="F401" t="str">
            <v>2014-11-30</v>
          </cell>
          <cell r="G401" t="str">
            <v>PRJ</v>
          </cell>
          <cell r="H401" t="str">
            <v>211</v>
          </cell>
          <cell r="I401" t="str">
            <v>211</v>
          </cell>
          <cell r="K401" t="str">
            <v>000001121</v>
          </cell>
          <cell r="L401" t="str">
            <v>4265004</v>
          </cell>
          <cell r="M401" t="str">
            <v>1585</v>
          </cell>
          <cell r="N401" t="str">
            <v>99920</v>
          </cell>
          <cell r="O401" t="str">
            <v>11404</v>
          </cell>
          <cell r="P401" t="str">
            <v>292</v>
          </cell>
          <cell r="Q401" t="str">
            <v>956</v>
          </cell>
          <cell r="R401" t="str">
            <v>INTERCO BILL W/O</v>
          </cell>
          <cell r="S401" t="str">
            <v>PRA</v>
          </cell>
          <cell r="U401" t="str">
            <v>2014-11-30</v>
          </cell>
          <cell r="V401">
            <v>153.97999999999999</v>
          </cell>
          <cell r="W401" t="str">
            <v>UTXEMEM101</v>
          </cell>
          <cell r="Y401" t="str">
            <v>LEGAL</v>
          </cell>
          <cell r="AA401" t="str">
            <v>DLO</v>
          </cell>
          <cell r="AC401" t="str">
            <v>ICB</v>
          </cell>
          <cell r="AD401" t="str">
            <v>ICB</v>
          </cell>
          <cell r="AF401" t="str">
            <v>211</v>
          </cell>
          <cell r="AG401" t="str">
            <v>0000096506</v>
          </cell>
        </row>
        <row r="402">
          <cell r="A402" t="str">
            <v>00646491</v>
          </cell>
          <cell r="B402" t="str">
            <v>9564265004</v>
          </cell>
          <cell r="C402" t="str">
            <v>ICB4TARGET0000000294</v>
          </cell>
          <cell r="D402">
            <v>2014</v>
          </cell>
          <cell r="E402">
            <v>11</v>
          </cell>
          <cell r="F402" t="str">
            <v>2014-11-30</v>
          </cell>
          <cell r="G402" t="str">
            <v>PRJ</v>
          </cell>
          <cell r="H402" t="str">
            <v>211</v>
          </cell>
          <cell r="I402" t="str">
            <v>211</v>
          </cell>
          <cell r="K402" t="str">
            <v>000001121</v>
          </cell>
          <cell r="L402" t="str">
            <v>4265004</v>
          </cell>
          <cell r="M402" t="str">
            <v>1585</v>
          </cell>
          <cell r="N402" t="str">
            <v>99920</v>
          </cell>
          <cell r="O402" t="str">
            <v>12091</v>
          </cell>
          <cell r="P402" t="str">
            <v>293</v>
          </cell>
          <cell r="Q402" t="str">
            <v>956</v>
          </cell>
          <cell r="R402" t="str">
            <v>INTERCO BILL W/O</v>
          </cell>
          <cell r="S402" t="str">
            <v>PRA</v>
          </cell>
          <cell r="U402" t="str">
            <v>2014-11-30</v>
          </cell>
          <cell r="V402">
            <v>42.16</v>
          </cell>
          <cell r="W402" t="str">
            <v>UTXEMEM101</v>
          </cell>
          <cell r="Y402" t="str">
            <v>LEGAL</v>
          </cell>
          <cell r="AA402" t="str">
            <v>DLO</v>
          </cell>
          <cell r="AC402" t="str">
            <v>ICB</v>
          </cell>
          <cell r="AD402" t="str">
            <v>ICB</v>
          </cell>
          <cell r="AF402" t="str">
            <v>211</v>
          </cell>
          <cell r="AG402" t="str">
            <v>0000146747</v>
          </cell>
        </row>
        <row r="403">
          <cell r="A403" t="str">
            <v>01735724</v>
          </cell>
          <cell r="B403" t="str">
            <v>5204265004</v>
          </cell>
          <cell r="C403" t="str">
            <v>ICB4TARGET0000000297</v>
          </cell>
          <cell r="D403">
            <v>2014</v>
          </cell>
          <cell r="E403">
            <v>9</v>
          </cell>
          <cell r="F403" t="str">
            <v>2014-09-30</v>
          </cell>
          <cell r="G403" t="str">
            <v>PRJ</v>
          </cell>
          <cell r="H403" t="str">
            <v>211</v>
          </cell>
          <cell r="I403" t="str">
            <v>211</v>
          </cell>
          <cell r="K403" t="str">
            <v>TDOANDA</v>
          </cell>
          <cell r="L403" t="str">
            <v>4265004</v>
          </cell>
          <cell r="M403" t="str">
            <v>1113</v>
          </cell>
          <cell r="N403" t="str">
            <v>99920</v>
          </cell>
          <cell r="O403" t="str">
            <v>11833</v>
          </cell>
          <cell r="P403" t="str">
            <v>294</v>
          </cell>
          <cell r="Q403" t="str">
            <v>520</v>
          </cell>
          <cell r="R403" t="str">
            <v>INTERCO BILL W/O</v>
          </cell>
          <cell r="S403" t="str">
            <v>PRA</v>
          </cell>
          <cell r="U403" t="str">
            <v>2014-09-30</v>
          </cell>
          <cell r="V403">
            <v>4946.88</v>
          </cell>
          <cell r="W403" t="str">
            <v>UTXE000501</v>
          </cell>
          <cell r="Y403" t="str">
            <v>TDOTH</v>
          </cell>
          <cell r="AA403" t="str">
            <v>DLO</v>
          </cell>
          <cell r="AC403" t="str">
            <v>ICB</v>
          </cell>
          <cell r="AD403" t="str">
            <v>ICB</v>
          </cell>
          <cell r="AF403" t="str">
            <v>103</v>
          </cell>
          <cell r="AG403" t="str">
            <v>0000247561</v>
          </cell>
        </row>
        <row r="404">
          <cell r="A404" t="str">
            <v>00644701</v>
          </cell>
          <cell r="B404" t="str">
            <v>9544265004</v>
          </cell>
          <cell r="C404" t="str">
            <v>ICB4TARGET0000000297</v>
          </cell>
          <cell r="D404">
            <v>2014</v>
          </cell>
          <cell r="E404">
            <v>11</v>
          </cell>
          <cell r="F404" t="str">
            <v>2014-11-30</v>
          </cell>
          <cell r="G404" t="str">
            <v>PRJ</v>
          </cell>
          <cell r="H404" t="str">
            <v>211</v>
          </cell>
          <cell r="I404" t="str">
            <v>211</v>
          </cell>
          <cell r="K404" t="str">
            <v>000001121</v>
          </cell>
          <cell r="L404" t="str">
            <v>4265004</v>
          </cell>
          <cell r="M404" t="str">
            <v>1113</v>
          </cell>
          <cell r="N404" t="str">
            <v>99920</v>
          </cell>
          <cell r="O404" t="str">
            <v>13124</v>
          </cell>
          <cell r="P404" t="str">
            <v>261</v>
          </cell>
          <cell r="Q404" t="str">
            <v>954</v>
          </cell>
          <cell r="R404" t="str">
            <v>INTERCO BILL W/O</v>
          </cell>
          <cell r="S404" t="str">
            <v>PRA</v>
          </cell>
          <cell r="U404" t="str">
            <v>2014-11-30</v>
          </cell>
          <cell r="V404">
            <v>36.520000000000003</v>
          </cell>
          <cell r="W404" t="str">
            <v>UTXEMEM201</v>
          </cell>
          <cell r="Y404" t="str">
            <v>LEGAL</v>
          </cell>
          <cell r="AA404" t="str">
            <v>DLO</v>
          </cell>
          <cell r="AC404" t="str">
            <v>ICB</v>
          </cell>
          <cell r="AD404" t="str">
            <v>ICB</v>
          </cell>
          <cell r="AF404" t="str">
            <v>211</v>
          </cell>
          <cell r="AG404" t="str">
            <v>0000154344</v>
          </cell>
        </row>
        <row r="405">
          <cell r="A405" t="str">
            <v>00647121</v>
          </cell>
          <cell r="B405" t="str">
            <v>9564265004</v>
          </cell>
          <cell r="C405" t="str">
            <v>ICB4TARGET0000000298</v>
          </cell>
          <cell r="D405">
            <v>2014</v>
          </cell>
          <cell r="E405">
            <v>11</v>
          </cell>
          <cell r="F405" t="str">
            <v>2014-11-30</v>
          </cell>
          <cell r="G405" t="str">
            <v>PRJ</v>
          </cell>
          <cell r="H405" t="str">
            <v>211</v>
          </cell>
          <cell r="I405" t="str">
            <v>211</v>
          </cell>
          <cell r="K405" t="str">
            <v>000001121</v>
          </cell>
          <cell r="L405" t="str">
            <v>4265004</v>
          </cell>
          <cell r="M405" t="str">
            <v>1113</v>
          </cell>
          <cell r="N405" t="str">
            <v>99920</v>
          </cell>
          <cell r="O405" t="str">
            <v>11404</v>
          </cell>
          <cell r="P405" t="str">
            <v>292</v>
          </cell>
          <cell r="Q405" t="str">
            <v>956</v>
          </cell>
          <cell r="R405" t="str">
            <v>INTERCO BILL W/O</v>
          </cell>
          <cell r="S405" t="str">
            <v>PRA</v>
          </cell>
          <cell r="U405" t="str">
            <v>2014-11-30</v>
          </cell>
          <cell r="V405">
            <v>368.14</v>
          </cell>
          <cell r="W405" t="str">
            <v>UTXEMEM201</v>
          </cell>
          <cell r="Y405" t="str">
            <v>LEGAL</v>
          </cell>
          <cell r="AA405" t="str">
            <v>DLO</v>
          </cell>
          <cell r="AC405" t="str">
            <v>ICB</v>
          </cell>
          <cell r="AD405" t="str">
            <v>ICB</v>
          </cell>
          <cell r="AF405" t="str">
            <v>211</v>
          </cell>
          <cell r="AG405" t="str">
            <v>0000106409</v>
          </cell>
        </row>
        <row r="406">
          <cell r="A406" t="str">
            <v>00634420</v>
          </cell>
          <cell r="B406" t="str">
            <v>9564265004</v>
          </cell>
          <cell r="C406" t="str">
            <v>ICB4TARGET0000000316</v>
          </cell>
          <cell r="D406">
            <v>2014</v>
          </cell>
          <cell r="E406">
            <v>9</v>
          </cell>
          <cell r="F406" t="str">
            <v>2014-09-30</v>
          </cell>
          <cell r="G406" t="str">
            <v>PRJ</v>
          </cell>
          <cell r="H406" t="str">
            <v>211</v>
          </cell>
          <cell r="I406" t="str">
            <v>211</v>
          </cell>
          <cell r="K406" t="str">
            <v>000001121</v>
          </cell>
          <cell r="L406" t="str">
            <v>4265004</v>
          </cell>
          <cell r="M406" t="str">
            <v>1585</v>
          </cell>
          <cell r="N406" t="str">
            <v>99920</v>
          </cell>
          <cell r="O406" t="str">
            <v>11404</v>
          </cell>
          <cell r="P406" t="str">
            <v>292</v>
          </cell>
          <cell r="Q406" t="str">
            <v>956</v>
          </cell>
          <cell r="R406" t="str">
            <v>INTERCO BILL W/O</v>
          </cell>
          <cell r="S406" t="str">
            <v>PRA</v>
          </cell>
          <cell r="U406" t="str">
            <v>2014-09-30</v>
          </cell>
          <cell r="V406">
            <v>14.83</v>
          </cell>
          <cell r="W406" t="str">
            <v>UTXEMEM101</v>
          </cell>
          <cell r="Y406" t="str">
            <v>LEGAL</v>
          </cell>
          <cell r="AA406" t="str">
            <v>DLO</v>
          </cell>
          <cell r="AC406" t="str">
            <v>ICB</v>
          </cell>
          <cell r="AD406" t="str">
            <v>ICB</v>
          </cell>
          <cell r="AF406" t="str">
            <v>211</v>
          </cell>
          <cell r="AG406" t="str">
            <v>0000096506</v>
          </cell>
        </row>
        <row r="407">
          <cell r="A407" t="str">
            <v>00651188</v>
          </cell>
          <cell r="B407" t="str">
            <v>9534264000</v>
          </cell>
          <cell r="C407" t="str">
            <v>ICB4TARGET0000000319</v>
          </cell>
          <cell r="D407">
            <v>2014</v>
          </cell>
          <cell r="E407">
            <v>12</v>
          </cell>
          <cell r="F407" t="str">
            <v>2014-12-31</v>
          </cell>
          <cell r="G407" t="str">
            <v>PRJ</v>
          </cell>
          <cell r="H407" t="str">
            <v>211</v>
          </cell>
          <cell r="I407" t="str">
            <v>211</v>
          </cell>
          <cell r="K407" t="str">
            <v>000001121</v>
          </cell>
          <cell r="L407" t="str">
            <v>4264000</v>
          </cell>
          <cell r="M407" t="str">
            <v>1113</v>
          </cell>
          <cell r="N407" t="str">
            <v>99920</v>
          </cell>
          <cell r="O407" t="str">
            <v>11404</v>
          </cell>
          <cell r="P407" t="str">
            <v>289</v>
          </cell>
          <cell r="Q407" t="str">
            <v>953</v>
          </cell>
          <cell r="R407" t="str">
            <v>INTERCO BILL W/O</v>
          </cell>
          <cell r="S407" t="str">
            <v>PRA</v>
          </cell>
          <cell r="U407" t="str">
            <v>2014-12-31</v>
          </cell>
          <cell r="V407">
            <v>3042.99</v>
          </cell>
          <cell r="W407" t="str">
            <v>UTXEMEM201</v>
          </cell>
          <cell r="Y407" t="str">
            <v>LEGAL</v>
          </cell>
          <cell r="AA407" t="str">
            <v>DLO</v>
          </cell>
          <cell r="AC407" t="str">
            <v>ICB</v>
          </cell>
          <cell r="AD407" t="str">
            <v>ICB</v>
          </cell>
          <cell r="AF407" t="str">
            <v>211</v>
          </cell>
          <cell r="AG407" t="str">
            <v>0000124825</v>
          </cell>
        </row>
        <row r="408">
          <cell r="A408" t="str">
            <v>00637004</v>
          </cell>
          <cell r="B408" t="str">
            <v>9564265004</v>
          </cell>
          <cell r="C408" t="str">
            <v>ICB4TARGET0000000319</v>
          </cell>
          <cell r="D408">
            <v>2014</v>
          </cell>
          <cell r="E408">
            <v>9</v>
          </cell>
          <cell r="F408" t="str">
            <v>2014-09-30</v>
          </cell>
          <cell r="G408" t="str">
            <v>PRJ</v>
          </cell>
          <cell r="H408" t="str">
            <v>211</v>
          </cell>
          <cell r="I408" t="str">
            <v>211</v>
          </cell>
          <cell r="K408" t="str">
            <v>000001121</v>
          </cell>
          <cell r="L408" t="str">
            <v>4265004</v>
          </cell>
          <cell r="M408" t="str">
            <v>1585</v>
          </cell>
          <cell r="N408" t="str">
            <v>99920</v>
          </cell>
          <cell r="O408" t="str">
            <v>13042</v>
          </cell>
          <cell r="P408" t="str">
            <v>292</v>
          </cell>
          <cell r="Q408" t="str">
            <v>956</v>
          </cell>
          <cell r="R408" t="str">
            <v>INTERCO BILL W/O</v>
          </cell>
          <cell r="S408" t="str">
            <v>PRA</v>
          </cell>
          <cell r="U408" t="str">
            <v>2014-09-30</v>
          </cell>
          <cell r="V408">
            <v>35.15</v>
          </cell>
          <cell r="W408" t="str">
            <v>UTXEMEM101</v>
          </cell>
          <cell r="Y408" t="str">
            <v>LEGAL</v>
          </cell>
          <cell r="AA408" t="str">
            <v>DLO</v>
          </cell>
          <cell r="AC408" t="str">
            <v>ICB</v>
          </cell>
          <cell r="AD408" t="str">
            <v>ICB</v>
          </cell>
          <cell r="AF408" t="str">
            <v>211</v>
          </cell>
          <cell r="AG408" t="str">
            <v>0000096506</v>
          </cell>
        </row>
        <row r="409">
          <cell r="A409" t="str">
            <v>00651195</v>
          </cell>
          <cell r="B409" t="str">
            <v>9534264000</v>
          </cell>
          <cell r="C409" t="str">
            <v>ICB4TARGET0000000320</v>
          </cell>
          <cell r="D409">
            <v>2014</v>
          </cell>
          <cell r="E409">
            <v>12</v>
          </cell>
          <cell r="F409" t="str">
            <v>2014-12-31</v>
          </cell>
          <cell r="G409" t="str">
            <v>PRJ</v>
          </cell>
          <cell r="H409" t="str">
            <v>211</v>
          </cell>
          <cell r="I409" t="str">
            <v>211</v>
          </cell>
          <cell r="K409" t="str">
            <v>000001121</v>
          </cell>
          <cell r="L409" t="str">
            <v>4264000</v>
          </cell>
          <cell r="M409" t="str">
            <v>1113</v>
          </cell>
          <cell r="N409" t="str">
            <v>99920</v>
          </cell>
          <cell r="O409" t="str">
            <v>11404</v>
          </cell>
          <cell r="P409" t="str">
            <v>289</v>
          </cell>
          <cell r="Q409" t="str">
            <v>953</v>
          </cell>
          <cell r="R409" t="str">
            <v>INTERCO BILL W/O</v>
          </cell>
          <cell r="S409" t="str">
            <v>PRA</v>
          </cell>
          <cell r="U409" t="str">
            <v>2014-12-31</v>
          </cell>
          <cell r="V409">
            <v>270.83</v>
          </cell>
          <cell r="W409" t="str">
            <v>UTXEMEM201</v>
          </cell>
          <cell r="Y409" t="str">
            <v>LEGAL</v>
          </cell>
          <cell r="AA409" t="str">
            <v>DLO</v>
          </cell>
          <cell r="AC409" t="str">
            <v>ICB</v>
          </cell>
          <cell r="AD409" t="str">
            <v>ICB</v>
          </cell>
          <cell r="AF409" t="str">
            <v>211</v>
          </cell>
          <cell r="AG409" t="str">
            <v>0000137195</v>
          </cell>
        </row>
        <row r="410">
          <cell r="A410" t="str">
            <v>00651187</v>
          </cell>
          <cell r="B410" t="str">
            <v>9534264000</v>
          </cell>
          <cell r="C410" t="str">
            <v>ICB4TARGET0000000321</v>
          </cell>
          <cell r="D410">
            <v>2014</v>
          </cell>
          <cell r="E410">
            <v>12</v>
          </cell>
          <cell r="F410" t="str">
            <v>2014-12-31</v>
          </cell>
          <cell r="G410" t="str">
            <v>PRJ</v>
          </cell>
          <cell r="H410" t="str">
            <v>211</v>
          </cell>
          <cell r="I410" t="str">
            <v>211</v>
          </cell>
          <cell r="K410" t="str">
            <v>000001121</v>
          </cell>
          <cell r="L410" t="str">
            <v>4264000</v>
          </cell>
          <cell r="M410" t="str">
            <v>1113</v>
          </cell>
          <cell r="N410" t="str">
            <v>99920</v>
          </cell>
          <cell r="O410" t="str">
            <v>11404</v>
          </cell>
          <cell r="P410" t="str">
            <v>289</v>
          </cell>
          <cell r="Q410" t="str">
            <v>953</v>
          </cell>
          <cell r="R410" t="str">
            <v>INTERCO BILL W/O</v>
          </cell>
          <cell r="S410" t="str">
            <v>PRA</v>
          </cell>
          <cell r="U410" t="str">
            <v>2014-12-31</v>
          </cell>
          <cell r="V410">
            <v>6085.98</v>
          </cell>
          <cell r="W410" t="str">
            <v>UTXEMEM201</v>
          </cell>
          <cell r="Y410" t="str">
            <v>LEGAL</v>
          </cell>
          <cell r="AA410" t="str">
            <v>DLO</v>
          </cell>
          <cell r="AC410" t="str">
            <v>ICB</v>
          </cell>
          <cell r="AD410" t="str">
            <v>ICB</v>
          </cell>
          <cell r="AF410" t="str">
            <v>211</v>
          </cell>
          <cell r="AG410" t="str">
            <v>0000160470</v>
          </cell>
        </row>
        <row r="411">
          <cell r="A411" t="str">
            <v>00652902</v>
          </cell>
          <cell r="B411" t="str">
            <v>9534264000</v>
          </cell>
          <cell r="C411" t="str">
            <v>ICB4TARGET0000000322</v>
          </cell>
          <cell r="D411">
            <v>2014</v>
          </cell>
          <cell r="E411">
            <v>12</v>
          </cell>
          <cell r="F411" t="str">
            <v>2014-12-31</v>
          </cell>
          <cell r="G411" t="str">
            <v>PRJ</v>
          </cell>
          <cell r="H411" t="str">
            <v>211</v>
          </cell>
          <cell r="I411" t="str">
            <v>211</v>
          </cell>
          <cell r="K411" t="str">
            <v>000001121</v>
          </cell>
          <cell r="L411" t="str">
            <v>4264000</v>
          </cell>
          <cell r="M411" t="str">
            <v>1113</v>
          </cell>
          <cell r="N411" t="str">
            <v>99920</v>
          </cell>
          <cell r="O411" t="str">
            <v>11404</v>
          </cell>
          <cell r="P411" t="str">
            <v>289</v>
          </cell>
          <cell r="Q411" t="str">
            <v>953</v>
          </cell>
          <cell r="R411" t="str">
            <v>INTERCO BILL W/O</v>
          </cell>
          <cell r="S411" t="str">
            <v>PRA</v>
          </cell>
          <cell r="U411" t="str">
            <v>2014-12-31</v>
          </cell>
          <cell r="V411">
            <v>57.82</v>
          </cell>
          <cell r="W411" t="str">
            <v>UTXEMEM201</v>
          </cell>
          <cell r="Y411" t="str">
            <v>LEGAL</v>
          </cell>
          <cell r="AA411" t="str">
            <v>DLO</v>
          </cell>
          <cell r="AC411" t="str">
            <v>ICB</v>
          </cell>
          <cell r="AD411" t="str">
            <v>ICB</v>
          </cell>
          <cell r="AF411" t="str">
            <v>211</v>
          </cell>
          <cell r="AG411" t="str">
            <v>0000167547</v>
          </cell>
        </row>
        <row r="412">
          <cell r="A412" t="str">
            <v>00653232</v>
          </cell>
          <cell r="B412" t="str">
            <v>9534264000</v>
          </cell>
          <cell r="C412" t="str">
            <v>ICB4TARGET0000000323</v>
          </cell>
          <cell r="D412">
            <v>2014</v>
          </cell>
          <cell r="E412">
            <v>12</v>
          </cell>
          <cell r="F412" t="str">
            <v>2014-12-31</v>
          </cell>
          <cell r="G412" t="str">
            <v>PRJ</v>
          </cell>
          <cell r="H412" t="str">
            <v>211</v>
          </cell>
          <cell r="I412" t="str">
            <v>211</v>
          </cell>
          <cell r="K412" t="str">
            <v>000001121</v>
          </cell>
          <cell r="L412" t="str">
            <v>4264000</v>
          </cell>
          <cell r="M412" t="str">
            <v>1113</v>
          </cell>
          <cell r="N412" t="str">
            <v>99920</v>
          </cell>
          <cell r="O412" t="str">
            <v>11404</v>
          </cell>
          <cell r="P412" t="str">
            <v>289</v>
          </cell>
          <cell r="Q412" t="str">
            <v>953</v>
          </cell>
          <cell r="R412" t="str">
            <v>INTERCO BILL W/O</v>
          </cell>
          <cell r="S412" t="str">
            <v>PRA</v>
          </cell>
          <cell r="U412" t="str">
            <v>2014-12-31</v>
          </cell>
          <cell r="V412">
            <v>547.74</v>
          </cell>
          <cell r="W412" t="str">
            <v>UTXEMEM201</v>
          </cell>
          <cell r="Y412" t="str">
            <v>LEGAL</v>
          </cell>
          <cell r="AA412" t="str">
            <v>DLO</v>
          </cell>
          <cell r="AC412" t="str">
            <v>ICB</v>
          </cell>
          <cell r="AD412" t="str">
            <v>ICB</v>
          </cell>
          <cell r="AF412" t="str">
            <v>211</v>
          </cell>
          <cell r="AG412" t="str">
            <v>0000210694</v>
          </cell>
        </row>
        <row r="413">
          <cell r="A413" t="str">
            <v>00635083</v>
          </cell>
          <cell r="B413" t="str">
            <v>9544265004</v>
          </cell>
          <cell r="C413" t="str">
            <v>ICB4TARGET0000000324</v>
          </cell>
          <cell r="D413">
            <v>2014</v>
          </cell>
          <cell r="E413">
            <v>9</v>
          </cell>
          <cell r="F413" t="str">
            <v>2014-09-30</v>
          </cell>
          <cell r="G413" t="str">
            <v>PRJ</v>
          </cell>
          <cell r="H413" t="str">
            <v>211</v>
          </cell>
          <cell r="I413" t="str">
            <v>211</v>
          </cell>
          <cell r="K413" t="str">
            <v>000001121</v>
          </cell>
          <cell r="L413" t="str">
            <v>4265004</v>
          </cell>
          <cell r="M413" t="str">
            <v>1113</v>
          </cell>
          <cell r="N413" t="str">
            <v>99920</v>
          </cell>
          <cell r="O413" t="str">
            <v>13124</v>
          </cell>
          <cell r="P413" t="str">
            <v>261</v>
          </cell>
          <cell r="Q413" t="str">
            <v>954</v>
          </cell>
          <cell r="R413" t="str">
            <v>INTERCO BILL W/O</v>
          </cell>
          <cell r="S413" t="str">
            <v>PRA</v>
          </cell>
          <cell r="U413" t="str">
            <v>2014-09-30</v>
          </cell>
          <cell r="V413">
            <v>79.83</v>
          </cell>
          <cell r="W413" t="str">
            <v>UTXEMEM201</v>
          </cell>
          <cell r="Y413" t="str">
            <v>LEGAL</v>
          </cell>
          <cell r="AA413" t="str">
            <v>DLO</v>
          </cell>
          <cell r="AC413" t="str">
            <v>ICB</v>
          </cell>
          <cell r="AD413" t="str">
            <v>ICB</v>
          </cell>
          <cell r="AF413" t="str">
            <v>211</v>
          </cell>
          <cell r="AG413" t="str">
            <v>0000154344</v>
          </cell>
        </row>
        <row r="414">
          <cell r="A414" t="str">
            <v>00634405</v>
          </cell>
          <cell r="B414" t="str">
            <v>9544265004</v>
          </cell>
          <cell r="C414" t="str">
            <v>ICB4TARGET0000000325</v>
          </cell>
          <cell r="D414">
            <v>2014</v>
          </cell>
          <cell r="E414">
            <v>9</v>
          </cell>
          <cell r="F414" t="str">
            <v>2014-09-30</v>
          </cell>
          <cell r="G414" t="str">
            <v>PRJ</v>
          </cell>
          <cell r="H414" t="str">
            <v>211</v>
          </cell>
          <cell r="I414" t="str">
            <v>211</v>
          </cell>
          <cell r="K414" t="str">
            <v>000001121</v>
          </cell>
          <cell r="L414" t="str">
            <v>4265004</v>
          </cell>
          <cell r="M414" t="str">
            <v>1113</v>
          </cell>
          <cell r="N414" t="str">
            <v>99920</v>
          </cell>
          <cell r="O414" t="str">
            <v>11404</v>
          </cell>
          <cell r="P414" t="str">
            <v>292</v>
          </cell>
          <cell r="Q414" t="str">
            <v>954</v>
          </cell>
          <cell r="R414" t="str">
            <v>INTERCO BILL W/O</v>
          </cell>
          <cell r="S414" t="str">
            <v>PRA</v>
          </cell>
          <cell r="U414" t="str">
            <v>2014-09-30</v>
          </cell>
          <cell r="V414">
            <v>220.74</v>
          </cell>
          <cell r="W414" t="str">
            <v>UTXEMEM201</v>
          </cell>
          <cell r="Y414" t="str">
            <v>LEGAL</v>
          </cell>
          <cell r="AA414" t="str">
            <v>DLO</v>
          </cell>
          <cell r="AC414" t="str">
            <v>ICB</v>
          </cell>
          <cell r="AD414" t="str">
            <v>ICB</v>
          </cell>
          <cell r="AF414" t="str">
            <v>211</v>
          </cell>
          <cell r="AG414" t="str">
            <v>0000134166</v>
          </cell>
        </row>
        <row r="415">
          <cell r="A415" t="str">
            <v>00633256</v>
          </cell>
          <cell r="B415" t="str">
            <v>9544265004</v>
          </cell>
          <cell r="C415" t="str">
            <v>ICB4TARGET0000000326</v>
          </cell>
          <cell r="D415">
            <v>2014</v>
          </cell>
          <cell r="E415">
            <v>9</v>
          </cell>
          <cell r="F415" t="str">
            <v>2014-09-30</v>
          </cell>
          <cell r="G415" t="str">
            <v>PRJ</v>
          </cell>
          <cell r="H415" t="str">
            <v>211</v>
          </cell>
          <cell r="I415" t="str">
            <v>211</v>
          </cell>
          <cell r="K415" t="str">
            <v>000001121</v>
          </cell>
          <cell r="L415" t="str">
            <v>4265004</v>
          </cell>
          <cell r="M415" t="str">
            <v>1113</v>
          </cell>
          <cell r="N415" t="str">
            <v>99920</v>
          </cell>
          <cell r="O415" t="str">
            <v>11404</v>
          </cell>
          <cell r="P415" t="str">
            <v>292</v>
          </cell>
          <cell r="Q415" t="str">
            <v>954</v>
          </cell>
          <cell r="R415" t="str">
            <v>INTERCO BILL W/O</v>
          </cell>
          <cell r="S415" t="str">
            <v>PRA</v>
          </cell>
          <cell r="U415" t="str">
            <v>2014-09-30</v>
          </cell>
          <cell r="V415">
            <v>108.02</v>
          </cell>
          <cell r="W415" t="str">
            <v>UTXEMEM201</v>
          </cell>
          <cell r="Y415" t="str">
            <v>LEGAL</v>
          </cell>
          <cell r="AA415" t="str">
            <v>DLO</v>
          </cell>
          <cell r="AC415" t="str">
            <v>ICB</v>
          </cell>
          <cell r="AD415" t="str">
            <v>ICB</v>
          </cell>
          <cell r="AF415" t="str">
            <v>211</v>
          </cell>
          <cell r="AG415" t="str">
            <v>0000146747</v>
          </cell>
        </row>
        <row r="416">
          <cell r="A416" t="str">
            <v>00634404</v>
          </cell>
          <cell r="B416" t="str">
            <v>9564265004</v>
          </cell>
          <cell r="C416" t="str">
            <v>ICB4TARGET0000000327</v>
          </cell>
          <cell r="D416">
            <v>2014</v>
          </cell>
          <cell r="E416">
            <v>9</v>
          </cell>
          <cell r="F416" t="str">
            <v>2014-09-30</v>
          </cell>
          <cell r="G416" t="str">
            <v>PRJ</v>
          </cell>
          <cell r="H416" t="str">
            <v>211</v>
          </cell>
          <cell r="I416" t="str">
            <v>211</v>
          </cell>
          <cell r="K416" t="str">
            <v>000001121</v>
          </cell>
          <cell r="L416" t="str">
            <v>4265004</v>
          </cell>
          <cell r="M416" t="str">
            <v>1113</v>
          </cell>
          <cell r="N416" t="str">
            <v>99920</v>
          </cell>
          <cell r="O416" t="str">
            <v>11404</v>
          </cell>
          <cell r="P416" t="str">
            <v>292</v>
          </cell>
          <cell r="Q416" t="str">
            <v>956</v>
          </cell>
          <cell r="R416" t="str">
            <v>INTERCO BILL W/O</v>
          </cell>
          <cell r="S416" t="str">
            <v>PRA</v>
          </cell>
          <cell r="U416" t="str">
            <v>2014-09-30</v>
          </cell>
          <cell r="V416">
            <v>359.77</v>
          </cell>
          <cell r="W416" t="str">
            <v>UTXEMEM201</v>
          </cell>
          <cell r="Y416" t="str">
            <v>LEGAL</v>
          </cell>
          <cell r="AA416" t="str">
            <v>DLO</v>
          </cell>
          <cell r="AC416" t="str">
            <v>ICB</v>
          </cell>
          <cell r="AD416" t="str">
            <v>ICB</v>
          </cell>
          <cell r="AF416" t="str">
            <v>211</v>
          </cell>
          <cell r="AG416" t="str">
            <v>0000106409</v>
          </cell>
        </row>
        <row r="417">
          <cell r="A417" t="str">
            <v>00654806</v>
          </cell>
          <cell r="B417" t="str">
            <v>9564265004</v>
          </cell>
          <cell r="C417" t="str">
            <v>ICB4TARGET0000000344</v>
          </cell>
          <cell r="D417">
            <v>2014</v>
          </cell>
          <cell r="E417">
            <v>12</v>
          </cell>
          <cell r="F417" t="str">
            <v>2014-12-31</v>
          </cell>
          <cell r="G417" t="str">
            <v>PRJ</v>
          </cell>
          <cell r="H417" t="str">
            <v>211</v>
          </cell>
          <cell r="I417" t="str">
            <v>211</v>
          </cell>
          <cell r="K417" t="str">
            <v>TDOANDA</v>
          </cell>
          <cell r="L417" t="str">
            <v>4265004</v>
          </cell>
          <cell r="M417" t="str">
            <v>1585</v>
          </cell>
          <cell r="N417" t="str">
            <v>99920</v>
          </cell>
          <cell r="O417" t="str">
            <v>12091</v>
          </cell>
          <cell r="P417" t="str">
            <v>293</v>
          </cell>
          <cell r="Q417" t="str">
            <v>956</v>
          </cell>
          <cell r="R417" t="str">
            <v>INTERCO BILL W/O</v>
          </cell>
          <cell r="S417" t="str">
            <v>PRA</v>
          </cell>
          <cell r="U417" t="str">
            <v>2014-12-31</v>
          </cell>
          <cell r="V417">
            <v>49.51</v>
          </cell>
          <cell r="W417" t="str">
            <v>UTXE000301</v>
          </cell>
          <cell r="Y417" t="str">
            <v>TDOTH</v>
          </cell>
          <cell r="AA417" t="str">
            <v>DLO</v>
          </cell>
          <cell r="AC417" t="str">
            <v>ICB</v>
          </cell>
          <cell r="AD417" t="str">
            <v>ICB</v>
          </cell>
          <cell r="AF417" t="str">
            <v>211</v>
          </cell>
          <cell r="AG417" t="str">
            <v>0000146747</v>
          </cell>
        </row>
        <row r="418">
          <cell r="A418" t="str">
            <v>00675999</v>
          </cell>
          <cell r="B418" t="str">
            <v>9564265004</v>
          </cell>
          <cell r="C418" t="str">
            <v>ICB4TARGET0000000346</v>
          </cell>
          <cell r="D418">
            <v>2015</v>
          </cell>
          <cell r="E418">
            <v>5</v>
          </cell>
          <cell r="F418" t="str">
            <v>2015-05-31</v>
          </cell>
          <cell r="G418" t="str">
            <v>PRJ</v>
          </cell>
          <cell r="H418" t="str">
            <v>211</v>
          </cell>
          <cell r="I418" t="str">
            <v>211</v>
          </cell>
          <cell r="K418" t="str">
            <v>000001121</v>
          </cell>
          <cell r="L418" t="str">
            <v>4265004</v>
          </cell>
          <cell r="M418" t="str">
            <v>1585</v>
          </cell>
          <cell r="N418" t="str">
            <v>99920</v>
          </cell>
          <cell r="O418" t="str">
            <v>10381</v>
          </cell>
          <cell r="P418" t="str">
            <v>292</v>
          </cell>
          <cell r="Q418" t="str">
            <v>956</v>
          </cell>
          <cell r="R418" t="str">
            <v>INTERCO BILL W/O</v>
          </cell>
          <cell r="S418" t="str">
            <v>PRA</v>
          </cell>
          <cell r="U418" t="str">
            <v>2015-05-31</v>
          </cell>
          <cell r="V418">
            <v>44.66</v>
          </cell>
          <cell r="W418" t="str">
            <v>UTXEMEM101</v>
          </cell>
          <cell r="Y418" t="str">
            <v>LEGAL</v>
          </cell>
          <cell r="AA418" t="str">
            <v>DLO</v>
          </cell>
          <cell r="AC418" t="str">
            <v>ICB</v>
          </cell>
          <cell r="AD418" t="str">
            <v>ICB</v>
          </cell>
          <cell r="AF418" t="str">
            <v>211</v>
          </cell>
          <cell r="AG418" t="str">
            <v>0000096506</v>
          </cell>
        </row>
        <row r="419">
          <cell r="A419" t="str">
            <v>00678119</v>
          </cell>
          <cell r="B419" t="str">
            <v>9564265004</v>
          </cell>
          <cell r="C419" t="str">
            <v>ICB4TARGET0000000347</v>
          </cell>
          <cell r="D419">
            <v>2015</v>
          </cell>
          <cell r="E419">
            <v>5</v>
          </cell>
          <cell r="F419" t="str">
            <v>2015-05-31</v>
          </cell>
          <cell r="G419" t="str">
            <v>PRJ</v>
          </cell>
          <cell r="H419" t="str">
            <v>211</v>
          </cell>
          <cell r="I419" t="str">
            <v>211</v>
          </cell>
          <cell r="K419" t="str">
            <v>000001121</v>
          </cell>
          <cell r="L419" t="str">
            <v>4265004</v>
          </cell>
          <cell r="M419" t="str">
            <v>1585</v>
          </cell>
          <cell r="N419" t="str">
            <v>99920</v>
          </cell>
          <cell r="O419" t="str">
            <v>13042</v>
          </cell>
          <cell r="P419" t="str">
            <v>292</v>
          </cell>
          <cell r="Q419" t="str">
            <v>956</v>
          </cell>
          <cell r="R419" t="str">
            <v>INTERCO BILL W/O</v>
          </cell>
          <cell r="S419" t="str">
            <v>PRA</v>
          </cell>
          <cell r="U419" t="str">
            <v>2015-05-31</v>
          </cell>
          <cell r="V419">
            <v>972.2</v>
          </cell>
          <cell r="W419" t="str">
            <v>UTXEMEM101</v>
          </cell>
          <cell r="Y419" t="str">
            <v>LEGAL</v>
          </cell>
          <cell r="AA419" t="str">
            <v>DLO</v>
          </cell>
          <cell r="AC419" t="str">
            <v>ICB</v>
          </cell>
          <cell r="AD419" t="str">
            <v>ICB</v>
          </cell>
          <cell r="AF419" t="str">
            <v>211</v>
          </cell>
          <cell r="AG419" t="str">
            <v>0000146747</v>
          </cell>
        </row>
        <row r="420">
          <cell r="A420" t="str">
            <v>00676969</v>
          </cell>
          <cell r="B420" t="str">
            <v>9544265004</v>
          </cell>
          <cell r="C420" t="str">
            <v>ICB4TARGET0000000351</v>
          </cell>
          <cell r="D420">
            <v>2015</v>
          </cell>
          <cell r="E420">
            <v>5</v>
          </cell>
          <cell r="F420" t="str">
            <v>2015-05-31</v>
          </cell>
          <cell r="G420" t="str">
            <v>PRJ</v>
          </cell>
          <cell r="H420" t="str">
            <v>211</v>
          </cell>
          <cell r="I420" t="str">
            <v>211</v>
          </cell>
          <cell r="K420" t="str">
            <v>000001121</v>
          </cell>
          <cell r="L420" t="str">
            <v>4265004</v>
          </cell>
          <cell r="M420" t="str">
            <v>1113</v>
          </cell>
          <cell r="N420" t="str">
            <v>99920</v>
          </cell>
          <cell r="O420" t="str">
            <v>11404</v>
          </cell>
          <cell r="P420" t="str">
            <v>292</v>
          </cell>
          <cell r="Q420" t="str">
            <v>954</v>
          </cell>
          <cell r="R420" t="str">
            <v>INTERCO BILL W/O</v>
          </cell>
          <cell r="S420" t="str">
            <v>PRA</v>
          </cell>
          <cell r="U420" t="str">
            <v>2015-05-31</v>
          </cell>
          <cell r="V420">
            <v>154.55000000000001</v>
          </cell>
          <cell r="W420" t="str">
            <v>UTXEMEM201</v>
          </cell>
          <cell r="Y420" t="str">
            <v>LEGAL</v>
          </cell>
          <cell r="AA420" t="str">
            <v>DLO</v>
          </cell>
          <cell r="AC420" t="str">
            <v>ICB</v>
          </cell>
          <cell r="AD420" t="str">
            <v>ICB</v>
          </cell>
          <cell r="AF420" t="str">
            <v>211</v>
          </cell>
          <cell r="AG420" t="str">
            <v>0000110984</v>
          </cell>
        </row>
        <row r="421">
          <cell r="A421" t="str">
            <v>00678607</v>
          </cell>
          <cell r="B421" t="str">
            <v>9564265004</v>
          </cell>
          <cell r="C421" t="str">
            <v>ICB4TARGET0000000352</v>
          </cell>
          <cell r="D421">
            <v>2015</v>
          </cell>
          <cell r="E421">
            <v>5</v>
          </cell>
          <cell r="F421" t="str">
            <v>2015-05-31</v>
          </cell>
          <cell r="G421" t="str">
            <v>PRJ</v>
          </cell>
          <cell r="H421" t="str">
            <v>211</v>
          </cell>
          <cell r="I421" t="str">
            <v>211</v>
          </cell>
          <cell r="K421" t="str">
            <v>000001121</v>
          </cell>
          <cell r="L421" t="str">
            <v>4265004</v>
          </cell>
          <cell r="M421" t="str">
            <v>1113</v>
          </cell>
          <cell r="N421" t="str">
            <v>99920</v>
          </cell>
          <cell r="O421" t="str">
            <v>11404</v>
          </cell>
          <cell r="P421" t="str">
            <v>292</v>
          </cell>
          <cell r="Q421" t="str">
            <v>956</v>
          </cell>
          <cell r="R421" t="str">
            <v>INTERCO BILL W/O</v>
          </cell>
          <cell r="S421" t="str">
            <v>PRA</v>
          </cell>
          <cell r="U421" t="str">
            <v>2015-05-31</v>
          </cell>
          <cell r="V421">
            <v>331.8</v>
          </cell>
          <cell r="W421" t="str">
            <v>UTXEMEM201</v>
          </cell>
          <cell r="Y421" t="str">
            <v>LEGAL</v>
          </cell>
          <cell r="AA421" t="str">
            <v>DLO</v>
          </cell>
          <cell r="AC421" t="str">
            <v>ICB</v>
          </cell>
          <cell r="AD421" t="str">
            <v>ICB</v>
          </cell>
          <cell r="AF421" t="str">
            <v>211</v>
          </cell>
          <cell r="AG421" t="str">
            <v>0000106409</v>
          </cell>
        </row>
        <row r="422">
          <cell r="A422" t="str">
            <v>00678033</v>
          </cell>
          <cell r="B422" t="str">
            <v>9564265004</v>
          </cell>
          <cell r="C422" t="str">
            <v>ICB4TARGET0000000353</v>
          </cell>
          <cell r="D422">
            <v>2015</v>
          </cell>
          <cell r="E422">
            <v>5</v>
          </cell>
          <cell r="F422" t="str">
            <v>2015-05-31</v>
          </cell>
          <cell r="G422" t="str">
            <v>PRJ</v>
          </cell>
          <cell r="H422" t="str">
            <v>211</v>
          </cell>
          <cell r="I422" t="str">
            <v>211</v>
          </cell>
          <cell r="K422" t="str">
            <v>000001121</v>
          </cell>
          <cell r="L422" t="str">
            <v>4265004</v>
          </cell>
          <cell r="M422" t="str">
            <v>1113</v>
          </cell>
          <cell r="N422" t="str">
            <v>99920</v>
          </cell>
          <cell r="O422" t="str">
            <v>11404</v>
          </cell>
          <cell r="P422" t="str">
            <v>292</v>
          </cell>
          <cell r="Q422" t="str">
            <v>956</v>
          </cell>
          <cell r="R422" t="str">
            <v>INTERCO BILL W/O</v>
          </cell>
          <cell r="S422" t="str">
            <v>PRA</v>
          </cell>
          <cell r="U422" t="str">
            <v>2015-05-31</v>
          </cell>
          <cell r="V422">
            <v>495.01</v>
          </cell>
          <cell r="W422" t="str">
            <v>UTXEMEM201</v>
          </cell>
          <cell r="Y422" t="str">
            <v>LEGAL</v>
          </cell>
          <cell r="AA422" t="str">
            <v>DLO</v>
          </cell>
          <cell r="AC422" t="str">
            <v>ICB</v>
          </cell>
          <cell r="AD422" t="str">
            <v>ICB</v>
          </cell>
          <cell r="AF422" t="str">
            <v>211</v>
          </cell>
          <cell r="AG422" t="str">
            <v>0000146747</v>
          </cell>
        </row>
        <row r="423">
          <cell r="A423" t="str">
            <v>00652859</v>
          </cell>
          <cell r="B423" t="str">
            <v>9564265004</v>
          </cell>
          <cell r="C423" t="str">
            <v>ICB4TARGET0000000374</v>
          </cell>
          <cell r="D423">
            <v>2014</v>
          </cell>
          <cell r="E423">
            <v>12</v>
          </cell>
          <cell r="F423" t="str">
            <v>2014-12-31</v>
          </cell>
          <cell r="G423" t="str">
            <v>PRJ</v>
          </cell>
          <cell r="H423" t="str">
            <v>211</v>
          </cell>
          <cell r="I423" t="str">
            <v>211</v>
          </cell>
          <cell r="K423" t="str">
            <v>000001121</v>
          </cell>
          <cell r="L423" t="str">
            <v>4265004</v>
          </cell>
          <cell r="M423" t="str">
            <v>1585</v>
          </cell>
          <cell r="N423" t="str">
            <v>99920</v>
          </cell>
          <cell r="O423" t="str">
            <v>11404</v>
          </cell>
          <cell r="P423" t="str">
            <v>292</v>
          </cell>
          <cell r="Q423" t="str">
            <v>956</v>
          </cell>
          <cell r="R423" t="str">
            <v>INTERCO BILL W/O</v>
          </cell>
          <cell r="S423" t="str">
            <v>PRA</v>
          </cell>
          <cell r="U423" t="str">
            <v>2014-12-31</v>
          </cell>
          <cell r="V423">
            <v>28.9</v>
          </cell>
          <cell r="W423" t="str">
            <v>UTXEMEM101</v>
          </cell>
          <cell r="Y423" t="str">
            <v>LEGAL</v>
          </cell>
          <cell r="AA423" t="str">
            <v>DLO</v>
          </cell>
          <cell r="AC423" t="str">
            <v>ICB</v>
          </cell>
          <cell r="AD423" t="str">
            <v>ICB</v>
          </cell>
          <cell r="AF423" t="str">
            <v>211</v>
          </cell>
          <cell r="AG423" t="str">
            <v>0000096506</v>
          </cell>
        </row>
        <row r="424">
          <cell r="A424" t="str">
            <v>00652860</v>
          </cell>
          <cell r="B424" t="str">
            <v>9564265004</v>
          </cell>
          <cell r="C424" t="str">
            <v>ICB4TARGET0000000375</v>
          </cell>
          <cell r="D424">
            <v>2014</v>
          </cell>
          <cell r="E424">
            <v>12</v>
          </cell>
          <cell r="F424" t="str">
            <v>2014-12-31</v>
          </cell>
          <cell r="G424" t="str">
            <v>PRJ</v>
          </cell>
          <cell r="H424" t="str">
            <v>211</v>
          </cell>
          <cell r="I424" t="str">
            <v>211</v>
          </cell>
          <cell r="K424" t="str">
            <v>000001121</v>
          </cell>
          <cell r="L424" t="str">
            <v>4265004</v>
          </cell>
          <cell r="M424" t="str">
            <v>1585</v>
          </cell>
          <cell r="N424" t="str">
            <v>99920</v>
          </cell>
          <cell r="O424" t="str">
            <v>11404</v>
          </cell>
          <cell r="P424" t="str">
            <v>292</v>
          </cell>
          <cell r="Q424" t="str">
            <v>956</v>
          </cell>
          <cell r="R424" t="str">
            <v>INTERCO BILL W/O</v>
          </cell>
          <cell r="S424" t="str">
            <v>PRA</v>
          </cell>
          <cell r="U424" t="str">
            <v>2014-12-31</v>
          </cell>
          <cell r="V424">
            <v>11.8</v>
          </cell>
          <cell r="W424" t="str">
            <v>UTXEMEM101</v>
          </cell>
          <cell r="Y424" t="str">
            <v>LEGAL</v>
          </cell>
          <cell r="AA424" t="str">
            <v>DLO</v>
          </cell>
          <cell r="AC424" t="str">
            <v>ICB</v>
          </cell>
          <cell r="AD424" t="str">
            <v>ICB</v>
          </cell>
          <cell r="AF424" t="str">
            <v>211</v>
          </cell>
          <cell r="AG424" t="str">
            <v>0000096506</v>
          </cell>
        </row>
        <row r="425">
          <cell r="A425" t="str">
            <v>00652861</v>
          </cell>
          <cell r="B425" t="str">
            <v>9564265004</v>
          </cell>
          <cell r="C425" t="str">
            <v>ICB4TARGET0000000376</v>
          </cell>
          <cell r="D425">
            <v>2014</v>
          </cell>
          <cell r="E425">
            <v>12</v>
          </cell>
          <cell r="F425" t="str">
            <v>2014-12-31</v>
          </cell>
          <cell r="G425" t="str">
            <v>PRJ</v>
          </cell>
          <cell r="H425" t="str">
            <v>211</v>
          </cell>
          <cell r="I425" t="str">
            <v>211</v>
          </cell>
          <cell r="K425" t="str">
            <v>000001121</v>
          </cell>
          <cell r="L425" t="str">
            <v>4265004</v>
          </cell>
          <cell r="M425" t="str">
            <v>1585</v>
          </cell>
          <cell r="N425" t="str">
            <v>99920</v>
          </cell>
          <cell r="O425" t="str">
            <v>11404</v>
          </cell>
          <cell r="P425" t="str">
            <v>292</v>
          </cell>
          <cell r="Q425" t="str">
            <v>956</v>
          </cell>
          <cell r="R425" t="str">
            <v>INTERCO BILL W/O</v>
          </cell>
          <cell r="S425" t="str">
            <v>PRA</v>
          </cell>
          <cell r="U425" t="str">
            <v>2014-12-31</v>
          </cell>
          <cell r="V425">
            <v>162.88999999999999</v>
          </cell>
          <cell r="W425" t="str">
            <v>UTXEMEM101</v>
          </cell>
          <cell r="Y425" t="str">
            <v>LEGAL</v>
          </cell>
          <cell r="AA425" t="str">
            <v>DLO</v>
          </cell>
          <cell r="AC425" t="str">
            <v>ICB</v>
          </cell>
          <cell r="AD425" t="str">
            <v>ICB</v>
          </cell>
          <cell r="AF425" t="str">
            <v>211</v>
          </cell>
          <cell r="AG425" t="str">
            <v>0000096506</v>
          </cell>
        </row>
        <row r="426">
          <cell r="A426" t="str">
            <v>00652862</v>
          </cell>
          <cell r="B426" t="str">
            <v>9564265004</v>
          </cell>
          <cell r="C426" t="str">
            <v>ICB4TARGET0000000377</v>
          </cell>
          <cell r="D426">
            <v>2014</v>
          </cell>
          <cell r="E426">
            <v>12</v>
          </cell>
          <cell r="F426" t="str">
            <v>2014-12-31</v>
          </cell>
          <cell r="G426" t="str">
            <v>PRJ</v>
          </cell>
          <cell r="H426" t="str">
            <v>211</v>
          </cell>
          <cell r="I426" t="str">
            <v>211</v>
          </cell>
          <cell r="K426" t="str">
            <v>000001121</v>
          </cell>
          <cell r="L426" t="str">
            <v>4265004</v>
          </cell>
          <cell r="M426" t="str">
            <v>1585</v>
          </cell>
          <cell r="N426" t="str">
            <v>99920</v>
          </cell>
          <cell r="O426" t="str">
            <v>11404</v>
          </cell>
          <cell r="P426" t="str">
            <v>292</v>
          </cell>
          <cell r="Q426" t="str">
            <v>956</v>
          </cell>
          <cell r="R426" t="str">
            <v>INTERCO BILL W/O</v>
          </cell>
          <cell r="S426" t="str">
            <v>PRA</v>
          </cell>
          <cell r="U426" t="str">
            <v>2014-12-31</v>
          </cell>
          <cell r="V426">
            <v>47.22</v>
          </cell>
          <cell r="W426" t="str">
            <v>UTXEMEM101</v>
          </cell>
          <cell r="Y426" t="str">
            <v>LEGAL</v>
          </cell>
          <cell r="AA426" t="str">
            <v>DLO</v>
          </cell>
          <cell r="AC426" t="str">
            <v>ICB</v>
          </cell>
          <cell r="AD426" t="str">
            <v>ICB</v>
          </cell>
          <cell r="AF426" t="str">
            <v>211</v>
          </cell>
          <cell r="AG426" t="str">
            <v>0000096506</v>
          </cell>
        </row>
        <row r="427">
          <cell r="A427" t="str">
            <v>00652896</v>
          </cell>
          <cell r="B427" t="str">
            <v>9564265004</v>
          </cell>
          <cell r="C427" t="str">
            <v>ICB4TARGET0000000378</v>
          </cell>
          <cell r="D427">
            <v>2014</v>
          </cell>
          <cell r="E427">
            <v>12</v>
          </cell>
          <cell r="F427" t="str">
            <v>2014-12-31</v>
          </cell>
          <cell r="G427" t="str">
            <v>PRJ</v>
          </cell>
          <cell r="H427" t="str">
            <v>211</v>
          </cell>
          <cell r="I427" t="str">
            <v>211</v>
          </cell>
          <cell r="K427" t="str">
            <v>000001121</v>
          </cell>
          <cell r="L427" t="str">
            <v>4265004</v>
          </cell>
          <cell r="M427" t="str">
            <v>1585</v>
          </cell>
          <cell r="N427" t="str">
            <v>99920</v>
          </cell>
          <cell r="O427" t="str">
            <v>13042</v>
          </cell>
          <cell r="P427" t="str">
            <v>292</v>
          </cell>
          <cell r="Q427" t="str">
            <v>956</v>
          </cell>
          <cell r="R427" t="str">
            <v>INTERCO BILL W/O</v>
          </cell>
          <cell r="S427" t="str">
            <v>PRA</v>
          </cell>
          <cell r="U427" t="str">
            <v>2014-12-31</v>
          </cell>
          <cell r="V427">
            <v>311.26</v>
          </cell>
          <cell r="W427" t="str">
            <v>UTXEMEM101</v>
          </cell>
          <cell r="Y427" t="str">
            <v>LEGAL</v>
          </cell>
          <cell r="AA427" t="str">
            <v>DLO</v>
          </cell>
          <cell r="AC427" t="str">
            <v>ICB</v>
          </cell>
          <cell r="AD427" t="str">
            <v>ICB</v>
          </cell>
          <cell r="AF427" t="str">
            <v>211</v>
          </cell>
          <cell r="AG427" t="str">
            <v>0000146747</v>
          </cell>
        </row>
        <row r="428">
          <cell r="A428" t="str">
            <v>00652113</v>
          </cell>
          <cell r="B428" t="str">
            <v>9544265004</v>
          </cell>
          <cell r="C428" t="str">
            <v>ICB4TARGET0000000382</v>
          </cell>
          <cell r="D428">
            <v>2014</v>
          </cell>
          <cell r="E428">
            <v>12</v>
          </cell>
          <cell r="F428" t="str">
            <v>2014-12-31</v>
          </cell>
          <cell r="G428" t="str">
            <v>PRJ</v>
          </cell>
          <cell r="H428" t="str">
            <v>211</v>
          </cell>
          <cell r="I428" t="str">
            <v>211</v>
          </cell>
          <cell r="K428" t="str">
            <v>000001121</v>
          </cell>
          <cell r="L428" t="str">
            <v>4265004</v>
          </cell>
          <cell r="M428" t="str">
            <v>1113</v>
          </cell>
          <cell r="N428" t="str">
            <v>99920</v>
          </cell>
          <cell r="O428" t="str">
            <v>13124</v>
          </cell>
          <cell r="P428" t="str">
            <v>261</v>
          </cell>
          <cell r="Q428" t="str">
            <v>954</v>
          </cell>
          <cell r="R428" t="str">
            <v>INTERCO BILL W/O</v>
          </cell>
          <cell r="S428" t="str">
            <v>PRA</v>
          </cell>
          <cell r="U428" t="str">
            <v>2014-12-31</v>
          </cell>
          <cell r="V428">
            <v>370.03</v>
          </cell>
          <cell r="W428" t="str">
            <v>UTXEMEM201</v>
          </cell>
          <cell r="Y428" t="str">
            <v>LEGAL</v>
          </cell>
          <cell r="AA428" t="str">
            <v>DLO</v>
          </cell>
          <cell r="AC428" t="str">
            <v>ICB</v>
          </cell>
          <cell r="AD428" t="str">
            <v>ICB</v>
          </cell>
          <cell r="AF428" t="str">
            <v>211</v>
          </cell>
          <cell r="AG428" t="str">
            <v>0000154344</v>
          </cell>
        </row>
        <row r="429">
          <cell r="A429" t="str">
            <v>00651189</v>
          </cell>
          <cell r="B429" t="str">
            <v>9564265004</v>
          </cell>
          <cell r="C429" t="str">
            <v>ICB4TARGET0000000383</v>
          </cell>
          <cell r="D429">
            <v>2014</v>
          </cell>
          <cell r="E429">
            <v>12</v>
          </cell>
          <cell r="F429" t="str">
            <v>2014-12-31</v>
          </cell>
          <cell r="G429" t="str">
            <v>PRJ</v>
          </cell>
          <cell r="H429" t="str">
            <v>211</v>
          </cell>
          <cell r="I429" t="str">
            <v>211</v>
          </cell>
          <cell r="K429" t="str">
            <v>000001121</v>
          </cell>
          <cell r="L429" t="str">
            <v>4265004</v>
          </cell>
          <cell r="M429" t="str">
            <v>1113</v>
          </cell>
          <cell r="N429" t="str">
            <v>99920</v>
          </cell>
          <cell r="O429" t="str">
            <v>11404</v>
          </cell>
          <cell r="P429" t="str">
            <v>292</v>
          </cell>
          <cell r="Q429" t="str">
            <v>956</v>
          </cell>
          <cell r="R429" t="str">
            <v>INTERCO BILL W/O</v>
          </cell>
          <cell r="S429" t="str">
            <v>PRA</v>
          </cell>
          <cell r="U429" t="str">
            <v>2014-12-31</v>
          </cell>
          <cell r="V429">
            <v>331.63</v>
          </cell>
          <cell r="W429" t="str">
            <v>UTXEMEM201</v>
          </cell>
          <cell r="Y429" t="str">
            <v>LEGAL</v>
          </cell>
          <cell r="AA429" t="str">
            <v>DLO</v>
          </cell>
          <cell r="AC429" t="str">
            <v>ICB</v>
          </cell>
          <cell r="AD429" t="str">
            <v>ICB</v>
          </cell>
          <cell r="AF429" t="str">
            <v>211</v>
          </cell>
          <cell r="AG429" t="str">
            <v>0000106409</v>
          </cell>
        </row>
        <row r="430">
          <cell r="A430" t="str">
            <v>00655377</v>
          </cell>
          <cell r="B430" t="str">
            <v>9534265004</v>
          </cell>
          <cell r="C430" t="str">
            <v>ICB4TARGET0000000384</v>
          </cell>
          <cell r="D430">
            <v>2014</v>
          </cell>
          <cell r="E430">
            <v>12</v>
          </cell>
          <cell r="F430" t="str">
            <v>2014-12-31</v>
          </cell>
          <cell r="G430" t="str">
            <v>PRJ</v>
          </cell>
          <cell r="H430" t="str">
            <v>211</v>
          </cell>
          <cell r="I430" t="str">
            <v>211</v>
          </cell>
          <cell r="K430" t="str">
            <v>000001121</v>
          </cell>
          <cell r="L430" t="str">
            <v>4265004</v>
          </cell>
          <cell r="M430" t="str">
            <v>1113</v>
          </cell>
          <cell r="N430" t="str">
            <v>99920</v>
          </cell>
          <cell r="O430" t="str">
            <v>12397</v>
          </cell>
          <cell r="P430" t="str">
            <v>294</v>
          </cell>
          <cell r="Q430" t="str">
            <v>953</v>
          </cell>
          <cell r="R430" t="str">
            <v>INTERCO BILL W/O</v>
          </cell>
          <cell r="S430" t="str">
            <v>PRA</v>
          </cell>
          <cell r="U430" t="str">
            <v>2014-12-31</v>
          </cell>
          <cell r="V430">
            <v>30.43</v>
          </cell>
          <cell r="W430" t="str">
            <v>UTXEMEM201</v>
          </cell>
          <cell r="Y430" t="str">
            <v>LEGAL</v>
          </cell>
          <cell r="AA430" t="str">
            <v>DLO</v>
          </cell>
          <cell r="AC430" t="str">
            <v>ICB</v>
          </cell>
          <cell r="AD430" t="str">
            <v>ICB</v>
          </cell>
          <cell r="AF430" t="str">
            <v>211</v>
          </cell>
          <cell r="AG430" t="str">
            <v>0000133757</v>
          </cell>
        </row>
        <row r="431">
          <cell r="A431" t="str">
            <v>00672145</v>
          </cell>
          <cell r="B431" t="str">
            <v>9534264000</v>
          </cell>
          <cell r="C431" t="str">
            <v>ICB4TARGET0000000386</v>
          </cell>
          <cell r="D431">
            <v>2015</v>
          </cell>
          <cell r="E431">
            <v>4</v>
          </cell>
          <cell r="F431" t="str">
            <v>2015-04-30</v>
          </cell>
          <cell r="G431" t="str">
            <v>PRJ</v>
          </cell>
          <cell r="H431" t="str">
            <v>211</v>
          </cell>
          <cell r="I431" t="str">
            <v>211</v>
          </cell>
          <cell r="K431" t="str">
            <v>000001121</v>
          </cell>
          <cell r="L431" t="str">
            <v>4264000</v>
          </cell>
          <cell r="M431" t="str">
            <v>1585</v>
          </cell>
          <cell r="N431" t="str">
            <v>99920</v>
          </cell>
          <cell r="O431" t="str">
            <v>11404</v>
          </cell>
          <cell r="P431" t="str">
            <v>292</v>
          </cell>
          <cell r="Q431" t="str">
            <v>953</v>
          </cell>
          <cell r="R431" t="str">
            <v>INTERCO BILL W/O</v>
          </cell>
          <cell r="S431" t="str">
            <v>PRA</v>
          </cell>
          <cell r="U431" t="str">
            <v>2015-04-30</v>
          </cell>
          <cell r="V431">
            <v>39476.75</v>
          </cell>
          <cell r="W431" t="str">
            <v>UTXEMEM101</v>
          </cell>
          <cell r="Y431" t="str">
            <v>LEGAL</v>
          </cell>
          <cell r="AA431" t="str">
            <v>DLO</v>
          </cell>
          <cell r="AC431" t="str">
            <v>ICB</v>
          </cell>
          <cell r="AD431" t="str">
            <v>ICB</v>
          </cell>
          <cell r="AF431" t="str">
            <v>211</v>
          </cell>
          <cell r="AG431" t="str">
            <v>0000096469</v>
          </cell>
        </row>
        <row r="432">
          <cell r="A432" t="str">
            <v>00660146</v>
          </cell>
          <cell r="B432" t="str">
            <v>9564264000</v>
          </cell>
          <cell r="C432" t="str">
            <v>ICB4TARGET0000000394</v>
          </cell>
          <cell r="D432">
            <v>2015</v>
          </cell>
          <cell r="E432">
            <v>2</v>
          </cell>
          <cell r="F432" t="str">
            <v>2015-02-28</v>
          </cell>
          <cell r="G432" t="str">
            <v>PRJ</v>
          </cell>
          <cell r="H432" t="str">
            <v>211</v>
          </cell>
          <cell r="I432" t="str">
            <v>211</v>
          </cell>
          <cell r="K432" t="str">
            <v>TDOANDA</v>
          </cell>
          <cell r="L432" t="str">
            <v>4264000</v>
          </cell>
          <cell r="M432" t="str">
            <v>1585</v>
          </cell>
          <cell r="N432" t="str">
            <v>99920</v>
          </cell>
          <cell r="O432" t="str">
            <v>13042</v>
          </cell>
          <cell r="P432" t="str">
            <v>289</v>
          </cell>
          <cell r="Q432" t="str">
            <v>956</v>
          </cell>
          <cell r="R432" t="str">
            <v>INTERCO BILL W/O</v>
          </cell>
          <cell r="S432" t="str">
            <v>PRA</v>
          </cell>
          <cell r="U432" t="str">
            <v>2015-02-28</v>
          </cell>
          <cell r="V432">
            <v>268.89999999999998</v>
          </cell>
          <cell r="W432" t="str">
            <v>UTXE000301</v>
          </cell>
          <cell r="Y432" t="str">
            <v>TDOTH</v>
          </cell>
          <cell r="AA432" t="str">
            <v>DLO</v>
          </cell>
          <cell r="AC432" t="str">
            <v>ICB</v>
          </cell>
          <cell r="AD432" t="str">
            <v>ICB</v>
          </cell>
          <cell r="AF432" t="str">
            <v>211</v>
          </cell>
          <cell r="AG432" t="str">
            <v>0000146747</v>
          </cell>
        </row>
        <row r="433">
          <cell r="A433" t="str">
            <v>00660852</v>
          </cell>
          <cell r="B433" t="str">
            <v>9534264000</v>
          </cell>
          <cell r="C433" t="str">
            <v>ICB4TARGET0000000397</v>
          </cell>
          <cell r="D433">
            <v>2015</v>
          </cell>
          <cell r="E433">
            <v>2</v>
          </cell>
          <cell r="F433" t="str">
            <v>2015-02-28</v>
          </cell>
          <cell r="G433" t="str">
            <v>PRJ</v>
          </cell>
          <cell r="H433" t="str">
            <v>211</v>
          </cell>
          <cell r="I433" t="str">
            <v>211</v>
          </cell>
          <cell r="K433" t="str">
            <v>000001121</v>
          </cell>
          <cell r="L433" t="str">
            <v>4264000</v>
          </cell>
          <cell r="M433" t="str">
            <v>1113</v>
          </cell>
          <cell r="N433" t="str">
            <v>99920</v>
          </cell>
          <cell r="O433" t="str">
            <v>11404</v>
          </cell>
          <cell r="P433" t="str">
            <v>289</v>
          </cell>
          <cell r="Q433" t="str">
            <v>953</v>
          </cell>
          <cell r="R433" t="str">
            <v>INTERCO BILL W/O</v>
          </cell>
          <cell r="S433" t="str">
            <v>PRA</v>
          </cell>
          <cell r="U433" t="str">
            <v>2015-02-28</v>
          </cell>
          <cell r="V433">
            <v>950.19</v>
          </cell>
          <cell r="W433" t="str">
            <v>UTXEMEM201</v>
          </cell>
          <cell r="Y433" t="str">
            <v>LEGAL</v>
          </cell>
          <cell r="AA433" t="str">
            <v>DLO</v>
          </cell>
          <cell r="AC433" t="str">
            <v>ICB</v>
          </cell>
          <cell r="AD433" t="str">
            <v>ICB</v>
          </cell>
          <cell r="AF433" t="str">
            <v>211</v>
          </cell>
          <cell r="AG433" t="str">
            <v>0000099469</v>
          </cell>
        </row>
        <row r="434">
          <cell r="A434" t="str">
            <v>00660318</v>
          </cell>
          <cell r="B434" t="str">
            <v>9534264000</v>
          </cell>
          <cell r="C434" t="str">
            <v>ICB4TARGET0000000398</v>
          </cell>
          <cell r="D434">
            <v>2015</v>
          </cell>
          <cell r="E434">
            <v>2</v>
          </cell>
          <cell r="F434" t="str">
            <v>2015-02-28</v>
          </cell>
          <cell r="G434" t="str">
            <v>PRJ</v>
          </cell>
          <cell r="H434" t="str">
            <v>211</v>
          </cell>
          <cell r="I434" t="str">
            <v>211</v>
          </cell>
          <cell r="K434" t="str">
            <v>000001121</v>
          </cell>
          <cell r="L434" t="str">
            <v>4264000</v>
          </cell>
          <cell r="M434" t="str">
            <v>1113</v>
          </cell>
          <cell r="N434" t="str">
            <v>99920</v>
          </cell>
          <cell r="O434" t="str">
            <v>11404</v>
          </cell>
          <cell r="P434" t="str">
            <v>289</v>
          </cell>
          <cell r="Q434" t="str">
            <v>953</v>
          </cell>
          <cell r="R434" t="str">
            <v>INTERCO BILL W/O</v>
          </cell>
          <cell r="S434" t="str">
            <v>PRA</v>
          </cell>
          <cell r="U434" t="str">
            <v>2015-02-28</v>
          </cell>
          <cell r="V434">
            <v>5938.71</v>
          </cell>
          <cell r="W434" t="str">
            <v>UTXEMEM201</v>
          </cell>
          <cell r="Y434" t="str">
            <v>LEGAL</v>
          </cell>
          <cell r="AA434" t="str">
            <v>DLO</v>
          </cell>
          <cell r="AC434" t="str">
            <v>ICB</v>
          </cell>
          <cell r="AD434" t="str">
            <v>ICB</v>
          </cell>
          <cell r="AF434" t="str">
            <v>211</v>
          </cell>
          <cell r="AG434" t="str">
            <v>0000164499</v>
          </cell>
        </row>
        <row r="435">
          <cell r="A435" t="str">
            <v>00660146</v>
          </cell>
          <cell r="B435" t="str">
            <v>9564265004</v>
          </cell>
          <cell r="C435" t="str">
            <v>ICB4TARGET0000000410</v>
          </cell>
          <cell r="D435">
            <v>2015</v>
          </cell>
          <cell r="E435">
            <v>2</v>
          </cell>
          <cell r="F435" t="str">
            <v>2015-02-28</v>
          </cell>
          <cell r="G435" t="str">
            <v>PRJ</v>
          </cell>
          <cell r="H435" t="str">
            <v>211</v>
          </cell>
          <cell r="I435" t="str">
            <v>211</v>
          </cell>
          <cell r="K435" t="str">
            <v>000001121</v>
          </cell>
          <cell r="L435" t="str">
            <v>4265004</v>
          </cell>
          <cell r="M435" t="str">
            <v>1585</v>
          </cell>
          <cell r="N435" t="str">
            <v>99920</v>
          </cell>
          <cell r="O435" t="str">
            <v>13042</v>
          </cell>
          <cell r="P435" t="str">
            <v>292</v>
          </cell>
          <cell r="Q435" t="str">
            <v>956</v>
          </cell>
          <cell r="R435" t="str">
            <v>INTERCO BILL W/O</v>
          </cell>
          <cell r="S435" t="str">
            <v>PRA</v>
          </cell>
          <cell r="U435" t="str">
            <v>2015-02-28</v>
          </cell>
          <cell r="V435">
            <v>623.55999999999995</v>
          </cell>
          <cell r="W435" t="str">
            <v>UTXEMEM101</v>
          </cell>
          <cell r="Y435" t="str">
            <v>LEGAL</v>
          </cell>
          <cell r="AA435" t="str">
            <v>DLO</v>
          </cell>
          <cell r="AC435" t="str">
            <v>ICB</v>
          </cell>
          <cell r="AD435" t="str">
            <v>ICB</v>
          </cell>
          <cell r="AF435" t="str">
            <v>211</v>
          </cell>
          <cell r="AG435" t="str">
            <v>0000146747</v>
          </cell>
        </row>
        <row r="436">
          <cell r="A436" t="str">
            <v>00667875</v>
          </cell>
          <cell r="B436" t="str">
            <v>9534264000</v>
          </cell>
          <cell r="C436" t="str">
            <v>ICB4TARGET0000000415</v>
          </cell>
          <cell r="D436">
            <v>2015</v>
          </cell>
          <cell r="E436">
            <v>3</v>
          </cell>
          <cell r="F436" t="str">
            <v>2015-03-31</v>
          </cell>
          <cell r="G436" t="str">
            <v>PRJ</v>
          </cell>
          <cell r="H436" t="str">
            <v>211</v>
          </cell>
          <cell r="I436" t="str">
            <v>211</v>
          </cell>
          <cell r="K436" t="str">
            <v>000001121</v>
          </cell>
          <cell r="L436" t="str">
            <v>4264000</v>
          </cell>
          <cell r="M436" t="str">
            <v>1585</v>
          </cell>
          <cell r="N436" t="str">
            <v>99920</v>
          </cell>
          <cell r="O436" t="str">
            <v>11404</v>
          </cell>
          <cell r="P436" t="str">
            <v>289</v>
          </cell>
          <cell r="Q436" t="str">
            <v>953</v>
          </cell>
          <cell r="R436" t="str">
            <v>INTERCO BILL W/O</v>
          </cell>
          <cell r="S436" t="str">
            <v>PRA</v>
          </cell>
          <cell r="U436" t="str">
            <v>2015-03-31</v>
          </cell>
          <cell r="V436">
            <v>1785.61</v>
          </cell>
          <cell r="W436" t="str">
            <v>UTXEMEM101</v>
          </cell>
          <cell r="Y436" t="str">
            <v>LEGAL</v>
          </cell>
          <cell r="AA436" t="str">
            <v>DLO</v>
          </cell>
          <cell r="AC436" t="str">
            <v>ICB</v>
          </cell>
          <cell r="AD436" t="str">
            <v>ICB</v>
          </cell>
          <cell r="AF436" t="str">
            <v>211</v>
          </cell>
          <cell r="AG436" t="str">
            <v>0000141907</v>
          </cell>
        </row>
        <row r="437">
          <cell r="A437" t="str">
            <v>00661134</v>
          </cell>
          <cell r="B437" t="str">
            <v>9564265004</v>
          </cell>
          <cell r="C437" t="str">
            <v>ICB4TARGET0000000415</v>
          </cell>
          <cell r="D437">
            <v>2015</v>
          </cell>
          <cell r="E437">
            <v>2</v>
          </cell>
          <cell r="F437" t="str">
            <v>2015-02-28</v>
          </cell>
          <cell r="G437" t="str">
            <v>PRJ</v>
          </cell>
          <cell r="H437" t="str">
            <v>211</v>
          </cell>
          <cell r="I437" t="str">
            <v>211</v>
          </cell>
          <cell r="K437" t="str">
            <v>000001121</v>
          </cell>
          <cell r="L437" t="str">
            <v>4265004</v>
          </cell>
          <cell r="M437" t="str">
            <v>1113</v>
          </cell>
          <cell r="N437" t="str">
            <v>99920</v>
          </cell>
          <cell r="O437" t="str">
            <v>13124</v>
          </cell>
          <cell r="P437" t="str">
            <v>261</v>
          </cell>
          <cell r="Q437" t="str">
            <v>956</v>
          </cell>
          <cell r="R437" t="str">
            <v>INTERCO BILL W/O</v>
          </cell>
          <cell r="S437" t="str">
            <v>PRA</v>
          </cell>
          <cell r="U437" t="str">
            <v>2015-02-28</v>
          </cell>
          <cell r="V437">
            <v>78.09</v>
          </cell>
          <cell r="W437" t="str">
            <v>UTXEMEM201</v>
          </cell>
          <cell r="Y437" t="str">
            <v>LEGAL</v>
          </cell>
          <cell r="AA437" t="str">
            <v>DLO</v>
          </cell>
          <cell r="AC437" t="str">
            <v>ICB</v>
          </cell>
          <cell r="AD437" t="str">
            <v>ICB</v>
          </cell>
          <cell r="AF437" t="str">
            <v>211</v>
          </cell>
          <cell r="AG437" t="str">
            <v>0000154344</v>
          </cell>
        </row>
        <row r="438">
          <cell r="A438" t="str">
            <v>00662845</v>
          </cell>
          <cell r="B438" t="str">
            <v>9544265004</v>
          </cell>
          <cell r="C438" t="str">
            <v>ICB4TARGET0000000416</v>
          </cell>
          <cell r="D438">
            <v>2015</v>
          </cell>
          <cell r="E438">
            <v>2</v>
          </cell>
          <cell r="F438" t="str">
            <v>2015-02-28</v>
          </cell>
          <cell r="G438" t="str">
            <v>PRJ</v>
          </cell>
          <cell r="H438" t="str">
            <v>211</v>
          </cell>
          <cell r="I438" t="str">
            <v>211</v>
          </cell>
          <cell r="K438" t="str">
            <v>000001121</v>
          </cell>
          <cell r="L438" t="str">
            <v>4265004</v>
          </cell>
          <cell r="M438" t="str">
            <v>1113</v>
          </cell>
          <cell r="N438" t="str">
            <v>99920</v>
          </cell>
          <cell r="O438" t="str">
            <v>11404</v>
          </cell>
          <cell r="P438" t="str">
            <v>292</v>
          </cell>
          <cell r="Q438" t="str">
            <v>954</v>
          </cell>
          <cell r="R438" t="str">
            <v>INTERCO BILL W/O</v>
          </cell>
          <cell r="S438" t="str">
            <v>PRA</v>
          </cell>
          <cell r="U438" t="str">
            <v>2015-02-28</v>
          </cell>
          <cell r="V438">
            <v>243.49</v>
          </cell>
          <cell r="W438" t="str">
            <v>UTXEMEM201</v>
          </cell>
          <cell r="Y438" t="str">
            <v>LEGAL</v>
          </cell>
          <cell r="AA438" t="str">
            <v>DLO</v>
          </cell>
          <cell r="AC438" t="str">
            <v>ICB</v>
          </cell>
          <cell r="AD438" t="str">
            <v>ICB</v>
          </cell>
          <cell r="AF438" t="str">
            <v>211</v>
          </cell>
          <cell r="AG438" t="str">
            <v>0000110984</v>
          </cell>
        </row>
        <row r="439">
          <cell r="A439" t="str">
            <v>00662846</v>
          </cell>
          <cell r="B439" t="str">
            <v>9544265004</v>
          </cell>
          <cell r="C439" t="str">
            <v>ICB4TARGET0000000417</v>
          </cell>
          <cell r="D439">
            <v>2015</v>
          </cell>
          <cell r="E439">
            <v>2</v>
          </cell>
          <cell r="F439" t="str">
            <v>2015-02-28</v>
          </cell>
          <cell r="G439" t="str">
            <v>PRJ</v>
          </cell>
          <cell r="H439" t="str">
            <v>211</v>
          </cell>
          <cell r="I439" t="str">
            <v>211</v>
          </cell>
          <cell r="K439" t="str">
            <v>000001121</v>
          </cell>
          <cell r="L439" t="str">
            <v>4265004</v>
          </cell>
          <cell r="M439" t="str">
            <v>1113</v>
          </cell>
          <cell r="N439" t="str">
            <v>99920</v>
          </cell>
          <cell r="O439" t="str">
            <v>11404</v>
          </cell>
          <cell r="P439" t="str">
            <v>292</v>
          </cell>
          <cell r="Q439" t="str">
            <v>954</v>
          </cell>
          <cell r="R439" t="str">
            <v>INTERCO BILL W/O</v>
          </cell>
          <cell r="S439" t="str">
            <v>PRA</v>
          </cell>
          <cell r="U439" t="str">
            <v>2015-02-28</v>
          </cell>
          <cell r="V439">
            <v>145.5</v>
          </cell>
          <cell r="W439" t="str">
            <v>UTXEMEM201</v>
          </cell>
          <cell r="Y439" t="str">
            <v>LEGAL</v>
          </cell>
          <cell r="AA439" t="str">
            <v>DLO</v>
          </cell>
          <cell r="AC439" t="str">
            <v>ICB</v>
          </cell>
          <cell r="AD439" t="str">
            <v>ICB</v>
          </cell>
          <cell r="AF439" t="str">
            <v>211</v>
          </cell>
          <cell r="AG439" t="str">
            <v>0000134166</v>
          </cell>
        </row>
        <row r="440">
          <cell r="A440" t="str">
            <v>00662839</v>
          </cell>
          <cell r="B440" t="str">
            <v>9564265004</v>
          </cell>
          <cell r="C440" t="str">
            <v>ICB4TARGET0000000418</v>
          </cell>
          <cell r="D440">
            <v>2015</v>
          </cell>
          <cell r="E440">
            <v>2</v>
          </cell>
          <cell r="F440" t="str">
            <v>2015-02-28</v>
          </cell>
          <cell r="G440" t="str">
            <v>PRJ</v>
          </cell>
          <cell r="H440" t="str">
            <v>211</v>
          </cell>
          <cell r="I440" t="str">
            <v>211</v>
          </cell>
          <cell r="K440" t="str">
            <v>000001121</v>
          </cell>
          <cell r="L440" t="str">
            <v>4265004</v>
          </cell>
          <cell r="M440" t="str">
            <v>1113</v>
          </cell>
          <cell r="N440" t="str">
            <v>99920</v>
          </cell>
          <cell r="O440" t="str">
            <v>11404</v>
          </cell>
          <cell r="P440" t="str">
            <v>292</v>
          </cell>
          <cell r="Q440" t="str">
            <v>956</v>
          </cell>
          <cell r="R440" t="str">
            <v>INTERCO BILL W/O</v>
          </cell>
          <cell r="S440" t="str">
            <v>PRA</v>
          </cell>
          <cell r="U440" t="str">
            <v>2015-02-28</v>
          </cell>
          <cell r="V440">
            <v>331.48</v>
          </cell>
          <cell r="W440" t="str">
            <v>UTXEMEM201</v>
          </cell>
          <cell r="Y440" t="str">
            <v>LEGAL</v>
          </cell>
          <cell r="AA440" t="str">
            <v>DLO</v>
          </cell>
          <cell r="AC440" t="str">
            <v>ICB</v>
          </cell>
          <cell r="AD440" t="str">
            <v>ICB</v>
          </cell>
          <cell r="AF440" t="str">
            <v>211</v>
          </cell>
          <cell r="AG440" t="str">
            <v>0000106409</v>
          </cell>
        </row>
        <row r="441">
          <cell r="A441" t="str">
            <v>00673320</v>
          </cell>
          <cell r="B441" t="str">
            <v>9564265004</v>
          </cell>
          <cell r="C441" t="str">
            <v>ICB4TARGET0000000422</v>
          </cell>
          <cell r="D441">
            <v>2015</v>
          </cell>
          <cell r="E441">
            <v>4</v>
          </cell>
          <cell r="F441" t="str">
            <v>2015-04-30</v>
          </cell>
          <cell r="G441" t="str">
            <v>PRJ</v>
          </cell>
          <cell r="H441" t="str">
            <v>211</v>
          </cell>
          <cell r="I441" t="str">
            <v>211</v>
          </cell>
          <cell r="K441" t="str">
            <v>000001121</v>
          </cell>
          <cell r="L441" t="str">
            <v>4265004</v>
          </cell>
          <cell r="M441" t="str">
            <v>1585</v>
          </cell>
          <cell r="N441" t="str">
            <v>99920</v>
          </cell>
          <cell r="O441" t="str">
            <v>11404</v>
          </cell>
          <cell r="P441" t="str">
            <v>292</v>
          </cell>
          <cell r="Q441" t="str">
            <v>956</v>
          </cell>
          <cell r="R441" t="str">
            <v>INTERCO BILL W/O</v>
          </cell>
          <cell r="S441" t="str">
            <v>PRA</v>
          </cell>
          <cell r="U441" t="str">
            <v>2015-04-30</v>
          </cell>
          <cell r="V441">
            <v>193.51</v>
          </cell>
          <cell r="W441" t="str">
            <v>UTXEMEM101</v>
          </cell>
          <cell r="Y441" t="str">
            <v>LEGAL</v>
          </cell>
          <cell r="AA441" t="str">
            <v>DLO</v>
          </cell>
          <cell r="AC441" t="str">
            <v>ICB</v>
          </cell>
          <cell r="AD441" t="str">
            <v>ICB</v>
          </cell>
          <cell r="AF441" t="str">
            <v>211</v>
          </cell>
          <cell r="AG441" t="str">
            <v>0000096506</v>
          </cell>
        </row>
        <row r="442">
          <cell r="A442" t="str">
            <v>00673321</v>
          </cell>
          <cell r="B442" t="str">
            <v>9564265004</v>
          </cell>
          <cell r="C442" t="str">
            <v>ICB4TARGET0000000423</v>
          </cell>
          <cell r="D442">
            <v>2015</v>
          </cell>
          <cell r="E442">
            <v>4</v>
          </cell>
          <cell r="F442" t="str">
            <v>2015-04-30</v>
          </cell>
          <cell r="G442" t="str">
            <v>PRJ</v>
          </cell>
          <cell r="H442" t="str">
            <v>211</v>
          </cell>
          <cell r="I442" t="str">
            <v>211</v>
          </cell>
          <cell r="K442" t="str">
            <v>000001121</v>
          </cell>
          <cell r="L442" t="str">
            <v>4265004</v>
          </cell>
          <cell r="M442" t="str">
            <v>1585</v>
          </cell>
          <cell r="N442" t="str">
            <v>99920</v>
          </cell>
          <cell r="O442" t="str">
            <v>11404</v>
          </cell>
          <cell r="P442" t="str">
            <v>292</v>
          </cell>
          <cell r="Q442" t="str">
            <v>956</v>
          </cell>
          <cell r="R442" t="str">
            <v>INTERCO BILL W/O</v>
          </cell>
          <cell r="S442" t="str">
            <v>PRA</v>
          </cell>
          <cell r="U442" t="str">
            <v>2015-04-30</v>
          </cell>
          <cell r="V442">
            <v>44.66</v>
          </cell>
          <cell r="W442" t="str">
            <v>UTXEMEM101</v>
          </cell>
          <cell r="Y442" t="str">
            <v>LEGAL</v>
          </cell>
          <cell r="AA442" t="str">
            <v>DLO</v>
          </cell>
          <cell r="AC442" t="str">
            <v>ICB</v>
          </cell>
          <cell r="AD442" t="str">
            <v>ICB</v>
          </cell>
          <cell r="AF442" t="str">
            <v>211</v>
          </cell>
          <cell r="AG442" t="str">
            <v>0000096506</v>
          </cell>
        </row>
        <row r="443">
          <cell r="A443" t="str">
            <v>00673420</v>
          </cell>
          <cell r="B443" t="str">
            <v>9564265004</v>
          </cell>
          <cell r="C443" t="str">
            <v>ICB4TARGET0000000424</v>
          </cell>
          <cell r="D443">
            <v>2015</v>
          </cell>
          <cell r="E443">
            <v>4</v>
          </cell>
          <cell r="F443" t="str">
            <v>2015-04-30</v>
          </cell>
          <cell r="G443" t="str">
            <v>PRJ</v>
          </cell>
          <cell r="H443" t="str">
            <v>211</v>
          </cell>
          <cell r="I443" t="str">
            <v>211</v>
          </cell>
          <cell r="K443" t="str">
            <v>000001121</v>
          </cell>
          <cell r="L443" t="str">
            <v>4265004</v>
          </cell>
          <cell r="M443" t="str">
            <v>1585</v>
          </cell>
          <cell r="N443" t="str">
            <v>99920</v>
          </cell>
          <cell r="O443" t="str">
            <v>11404</v>
          </cell>
          <cell r="P443" t="str">
            <v>292</v>
          </cell>
          <cell r="Q443" t="str">
            <v>956</v>
          </cell>
          <cell r="R443" t="str">
            <v>INTERCO BILL W/O</v>
          </cell>
          <cell r="S443" t="str">
            <v>PRA</v>
          </cell>
          <cell r="U443" t="str">
            <v>2015-04-30</v>
          </cell>
          <cell r="V443">
            <v>44.66</v>
          </cell>
          <cell r="W443" t="str">
            <v>UTXEMEM101</v>
          </cell>
          <cell r="Y443" t="str">
            <v>LEGAL</v>
          </cell>
          <cell r="AA443" t="str">
            <v>DLO</v>
          </cell>
          <cell r="AC443" t="str">
            <v>ICB</v>
          </cell>
          <cell r="AD443" t="str">
            <v>ICB</v>
          </cell>
          <cell r="AF443" t="str">
            <v>211</v>
          </cell>
          <cell r="AG443" t="str">
            <v>0000096506</v>
          </cell>
        </row>
        <row r="444">
          <cell r="A444" t="str">
            <v>00672142</v>
          </cell>
          <cell r="B444" t="str">
            <v>9564265004</v>
          </cell>
          <cell r="C444" t="str">
            <v>ICB4TARGET0000000426</v>
          </cell>
          <cell r="D444">
            <v>2015</v>
          </cell>
          <cell r="E444">
            <v>4</v>
          </cell>
          <cell r="F444" t="str">
            <v>2015-04-30</v>
          </cell>
          <cell r="G444" t="str">
            <v>PRJ</v>
          </cell>
          <cell r="H444" t="str">
            <v>211</v>
          </cell>
          <cell r="I444" t="str">
            <v>211</v>
          </cell>
          <cell r="K444" t="str">
            <v>000001121</v>
          </cell>
          <cell r="L444" t="str">
            <v>4265004</v>
          </cell>
          <cell r="M444" t="str">
            <v>1113</v>
          </cell>
          <cell r="N444" t="str">
            <v>99920</v>
          </cell>
          <cell r="O444" t="str">
            <v>11404</v>
          </cell>
          <cell r="P444" t="str">
            <v>292</v>
          </cell>
          <cell r="Q444" t="str">
            <v>956</v>
          </cell>
          <cell r="R444" t="str">
            <v>INTERCO BILL W/O</v>
          </cell>
          <cell r="S444" t="str">
            <v>PRA</v>
          </cell>
          <cell r="U444" t="str">
            <v>2015-04-30</v>
          </cell>
          <cell r="V444">
            <v>331.8</v>
          </cell>
          <cell r="W444" t="str">
            <v>UTXEMEM201</v>
          </cell>
          <cell r="Y444" t="str">
            <v>LEGAL</v>
          </cell>
          <cell r="AA444" t="str">
            <v>DLO</v>
          </cell>
          <cell r="AC444" t="str">
            <v>ICB</v>
          </cell>
          <cell r="AD444" t="str">
            <v>ICB</v>
          </cell>
          <cell r="AF444" t="str">
            <v>211</v>
          </cell>
          <cell r="AG444" t="str">
            <v>0000106409</v>
          </cell>
        </row>
        <row r="445">
          <cell r="A445" t="str">
            <v>00667775</v>
          </cell>
          <cell r="B445" t="str">
            <v>9564265004</v>
          </cell>
          <cell r="C445" t="str">
            <v>ICB4TARGET0000000439</v>
          </cell>
          <cell r="D445">
            <v>2015</v>
          </cell>
          <cell r="E445">
            <v>3</v>
          </cell>
          <cell r="F445" t="str">
            <v>2015-03-31</v>
          </cell>
          <cell r="G445" t="str">
            <v>PRJ</v>
          </cell>
          <cell r="H445" t="str">
            <v>211</v>
          </cell>
          <cell r="I445" t="str">
            <v>211</v>
          </cell>
          <cell r="K445" t="str">
            <v>000001121</v>
          </cell>
          <cell r="L445" t="str">
            <v>4265004</v>
          </cell>
          <cell r="M445" t="str">
            <v>1585</v>
          </cell>
          <cell r="N445" t="str">
            <v>99920</v>
          </cell>
          <cell r="O445" t="str">
            <v>10381</v>
          </cell>
          <cell r="P445" t="str">
            <v>292</v>
          </cell>
          <cell r="Q445" t="str">
            <v>956</v>
          </cell>
          <cell r="R445" t="str">
            <v>INTERCO BILL W/O</v>
          </cell>
          <cell r="S445" t="str">
            <v>PRA</v>
          </cell>
          <cell r="U445" t="str">
            <v>2015-03-31</v>
          </cell>
          <cell r="V445">
            <v>2.0499999999999998</v>
          </cell>
          <cell r="W445" t="str">
            <v>UTXEMEM101</v>
          </cell>
          <cell r="Y445" t="str">
            <v>LEGAL</v>
          </cell>
          <cell r="AA445" t="str">
            <v>DLO</v>
          </cell>
          <cell r="AC445" t="str">
            <v>ICB</v>
          </cell>
          <cell r="AD445" t="str">
            <v>ICB</v>
          </cell>
          <cell r="AF445" t="str">
            <v>211</v>
          </cell>
          <cell r="AG445" t="str">
            <v>0000096506</v>
          </cell>
        </row>
        <row r="446">
          <cell r="A446" t="str">
            <v>00667931</v>
          </cell>
          <cell r="B446" t="str">
            <v>9564265004</v>
          </cell>
          <cell r="C446" t="str">
            <v>ICB4TARGET0000000440</v>
          </cell>
          <cell r="D446">
            <v>2015</v>
          </cell>
          <cell r="E446">
            <v>3</v>
          </cell>
          <cell r="F446" t="str">
            <v>2015-03-31</v>
          </cell>
          <cell r="G446" t="str">
            <v>PRJ</v>
          </cell>
          <cell r="H446" t="str">
            <v>211</v>
          </cell>
          <cell r="I446" t="str">
            <v>211</v>
          </cell>
          <cell r="K446" t="str">
            <v>000001121</v>
          </cell>
          <cell r="L446" t="str">
            <v>4265004</v>
          </cell>
          <cell r="M446" t="str">
            <v>1585</v>
          </cell>
          <cell r="N446" t="str">
            <v>99920</v>
          </cell>
          <cell r="O446" t="str">
            <v>13042</v>
          </cell>
          <cell r="P446" t="str">
            <v>292</v>
          </cell>
          <cell r="Q446" t="str">
            <v>956</v>
          </cell>
          <cell r="R446" t="str">
            <v>INTERCO BILL W/O</v>
          </cell>
          <cell r="S446" t="str">
            <v>PRA</v>
          </cell>
          <cell r="U446" t="str">
            <v>2015-03-31</v>
          </cell>
          <cell r="V446">
            <v>148.41999999999999</v>
          </cell>
          <cell r="W446" t="str">
            <v>UTXEMEM101</v>
          </cell>
          <cell r="Y446" t="str">
            <v>LEGAL</v>
          </cell>
          <cell r="AA446" t="str">
            <v>DLO</v>
          </cell>
          <cell r="AC446" t="str">
            <v>ICB</v>
          </cell>
          <cell r="AD446" t="str">
            <v>ICB</v>
          </cell>
          <cell r="AF446" t="str">
            <v>211</v>
          </cell>
          <cell r="AG446" t="str">
            <v>0000096506</v>
          </cell>
        </row>
        <row r="447">
          <cell r="A447" t="str">
            <v>00667932</v>
          </cell>
          <cell r="B447" t="str">
            <v>9564265004</v>
          </cell>
          <cell r="C447" t="str">
            <v>ICB4TARGET0000000441</v>
          </cell>
          <cell r="D447">
            <v>2015</v>
          </cell>
          <cell r="E447">
            <v>3</v>
          </cell>
          <cell r="F447" t="str">
            <v>2015-03-31</v>
          </cell>
          <cell r="G447" t="str">
            <v>PRJ</v>
          </cell>
          <cell r="H447" t="str">
            <v>211</v>
          </cell>
          <cell r="I447" t="str">
            <v>211</v>
          </cell>
          <cell r="K447" t="str">
            <v>000001121</v>
          </cell>
          <cell r="L447" t="str">
            <v>4265004</v>
          </cell>
          <cell r="M447" t="str">
            <v>1585</v>
          </cell>
          <cell r="N447" t="str">
            <v>99920</v>
          </cell>
          <cell r="O447" t="str">
            <v>11404</v>
          </cell>
          <cell r="P447" t="str">
            <v>292</v>
          </cell>
          <cell r="Q447" t="str">
            <v>956</v>
          </cell>
          <cell r="R447" t="str">
            <v>INTERCO BILL W/O</v>
          </cell>
          <cell r="S447" t="str">
            <v>PRA</v>
          </cell>
          <cell r="U447" t="str">
            <v>2015-03-31</v>
          </cell>
          <cell r="V447">
            <v>33.880000000000003</v>
          </cell>
          <cell r="W447" t="str">
            <v>UTXEMEM101</v>
          </cell>
          <cell r="Y447" t="str">
            <v>LEGAL</v>
          </cell>
          <cell r="AA447" t="str">
            <v>DLO</v>
          </cell>
          <cell r="AC447" t="str">
            <v>ICB</v>
          </cell>
          <cell r="AD447" t="str">
            <v>ICB</v>
          </cell>
          <cell r="AF447" t="str">
            <v>211</v>
          </cell>
          <cell r="AG447" t="str">
            <v>0000096506</v>
          </cell>
        </row>
        <row r="448">
          <cell r="A448" t="str">
            <v>00667126</v>
          </cell>
          <cell r="B448" t="str">
            <v>9564265004</v>
          </cell>
          <cell r="C448" t="str">
            <v>ICB4TARGET0000000444</v>
          </cell>
          <cell r="D448">
            <v>2015</v>
          </cell>
          <cell r="E448">
            <v>3</v>
          </cell>
          <cell r="F448" t="str">
            <v>2015-03-31</v>
          </cell>
          <cell r="G448" t="str">
            <v>PRJ</v>
          </cell>
          <cell r="H448" t="str">
            <v>211</v>
          </cell>
          <cell r="I448" t="str">
            <v>211</v>
          </cell>
          <cell r="K448" t="str">
            <v>000001121</v>
          </cell>
          <cell r="L448" t="str">
            <v>4265004</v>
          </cell>
          <cell r="M448" t="str">
            <v>1113</v>
          </cell>
          <cell r="N448" t="str">
            <v>99920</v>
          </cell>
          <cell r="O448" t="str">
            <v>11404</v>
          </cell>
          <cell r="P448" t="str">
            <v>292</v>
          </cell>
          <cell r="Q448" t="str">
            <v>956</v>
          </cell>
          <cell r="R448" t="str">
            <v>INTERCO BILL W/O</v>
          </cell>
          <cell r="S448" t="str">
            <v>PRA</v>
          </cell>
          <cell r="U448" t="str">
            <v>2015-03-31</v>
          </cell>
          <cell r="V448">
            <v>331.48</v>
          </cell>
          <cell r="W448" t="str">
            <v>UTXEMEM201</v>
          </cell>
          <cell r="Y448" t="str">
            <v>LEGAL</v>
          </cell>
          <cell r="AA448" t="str">
            <v>DLO</v>
          </cell>
          <cell r="AC448" t="str">
            <v>ICB</v>
          </cell>
          <cell r="AD448" t="str">
            <v>ICB</v>
          </cell>
          <cell r="AF448" t="str">
            <v>211</v>
          </cell>
          <cell r="AG448" t="str">
            <v>0000106409</v>
          </cell>
        </row>
        <row r="449">
          <cell r="A449" t="str">
            <v>00667109</v>
          </cell>
          <cell r="B449" t="str">
            <v>9564265004</v>
          </cell>
          <cell r="C449" t="str">
            <v>ICB4TARGET0000000445</v>
          </cell>
          <cell r="D449">
            <v>2015</v>
          </cell>
          <cell r="E449">
            <v>3</v>
          </cell>
          <cell r="F449" t="str">
            <v>2015-03-31</v>
          </cell>
          <cell r="G449" t="str">
            <v>PRJ</v>
          </cell>
          <cell r="H449" t="str">
            <v>211</v>
          </cell>
          <cell r="I449" t="str">
            <v>211</v>
          </cell>
          <cell r="K449" t="str">
            <v>000001121</v>
          </cell>
          <cell r="L449" t="str">
            <v>4265004</v>
          </cell>
          <cell r="M449" t="str">
            <v>1113</v>
          </cell>
          <cell r="N449" t="str">
            <v>99920</v>
          </cell>
          <cell r="O449" t="str">
            <v>11404</v>
          </cell>
          <cell r="P449" t="str">
            <v>292</v>
          </cell>
          <cell r="Q449" t="str">
            <v>956</v>
          </cell>
          <cell r="R449" t="str">
            <v>INTERCO BILL W/O</v>
          </cell>
          <cell r="S449" t="str">
            <v>PRA</v>
          </cell>
          <cell r="U449" t="str">
            <v>2015-03-31</v>
          </cell>
          <cell r="V449">
            <v>318.20999999999998</v>
          </cell>
          <cell r="W449" t="str">
            <v>UTXEMEM201</v>
          </cell>
          <cell r="Y449" t="str">
            <v>LEGAL</v>
          </cell>
          <cell r="AA449" t="str">
            <v>DLO</v>
          </cell>
          <cell r="AC449" t="str">
            <v>ICB</v>
          </cell>
          <cell r="AD449" t="str">
            <v>ICB</v>
          </cell>
          <cell r="AF449" t="str">
            <v>211</v>
          </cell>
          <cell r="AG449" t="str">
            <v>0000146747</v>
          </cell>
        </row>
        <row r="450">
          <cell r="A450" t="str">
            <v>00628309</v>
          </cell>
          <cell r="B450" t="str">
            <v>9544265004</v>
          </cell>
          <cell r="C450" t="str">
            <v>ICB4TARGET0000000840</v>
          </cell>
          <cell r="D450">
            <v>2014</v>
          </cell>
          <cell r="E450">
            <v>8</v>
          </cell>
          <cell r="F450" t="str">
            <v>2014-08-31</v>
          </cell>
          <cell r="G450" t="str">
            <v>PRJ</v>
          </cell>
          <cell r="H450" t="str">
            <v>211</v>
          </cell>
          <cell r="I450" t="str">
            <v>211</v>
          </cell>
          <cell r="K450" t="str">
            <v>000001121</v>
          </cell>
          <cell r="L450" t="str">
            <v>4265004</v>
          </cell>
          <cell r="M450" t="str">
            <v>1585</v>
          </cell>
          <cell r="N450" t="str">
            <v>99920</v>
          </cell>
          <cell r="O450" t="str">
            <v>13042</v>
          </cell>
          <cell r="P450" t="str">
            <v>292</v>
          </cell>
          <cell r="Q450" t="str">
            <v>954</v>
          </cell>
          <cell r="R450" t="str">
            <v>INTERCO BILL W/O</v>
          </cell>
          <cell r="S450" t="str">
            <v>PRA</v>
          </cell>
          <cell r="U450" t="str">
            <v>2014-08-31</v>
          </cell>
          <cell r="V450">
            <v>308.93</v>
          </cell>
          <cell r="W450" t="str">
            <v>UTXEMEM101</v>
          </cell>
          <cell r="Y450" t="str">
            <v>LEGAL</v>
          </cell>
          <cell r="AA450" t="str">
            <v>DLO</v>
          </cell>
          <cell r="AC450" t="str">
            <v>ICB</v>
          </cell>
          <cell r="AD450" t="str">
            <v>ICB</v>
          </cell>
          <cell r="AF450" t="str">
            <v>211</v>
          </cell>
          <cell r="AG450" t="str">
            <v>0000146747</v>
          </cell>
        </row>
        <row r="451">
          <cell r="A451" t="str">
            <v>00628313</v>
          </cell>
          <cell r="B451" t="str">
            <v>9544265004</v>
          </cell>
          <cell r="C451" t="str">
            <v>ICB4TARGET0000000841</v>
          </cell>
          <cell r="D451">
            <v>2014</v>
          </cell>
          <cell r="E451">
            <v>8</v>
          </cell>
          <cell r="F451" t="str">
            <v>2014-08-31</v>
          </cell>
          <cell r="G451" t="str">
            <v>PRJ</v>
          </cell>
          <cell r="H451" t="str">
            <v>211</v>
          </cell>
          <cell r="I451" t="str">
            <v>211</v>
          </cell>
          <cell r="K451" t="str">
            <v>000001121</v>
          </cell>
          <cell r="L451" t="str">
            <v>4265004</v>
          </cell>
          <cell r="M451" t="str">
            <v>1585</v>
          </cell>
          <cell r="N451" t="str">
            <v>99920</v>
          </cell>
          <cell r="O451" t="str">
            <v>13042</v>
          </cell>
          <cell r="P451" t="str">
            <v>292</v>
          </cell>
          <cell r="Q451" t="str">
            <v>954</v>
          </cell>
          <cell r="R451" t="str">
            <v>INTERCO BILL W/O</v>
          </cell>
          <cell r="S451" t="str">
            <v>PRA</v>
          </cell>
          <cell r="U451" t="str">
            <v>2014-08-31</v>
          </cell>
          <cell r="V451">
            <v>957.24</v>
          </cell>
          <cell r="W451" t="str">
            <v>UTXEMEM101</v>
          </cell>
          <cell r="Y451" t="str">
            <v>LEGAL</v>
          </cell>
          <cell r="AA451" t="str">
            <v>DLO</v>
          </cell>
          <cell r="AC451" t="str">
            <v>ICB</v>
          </cell>
          <cell r="AD451" t="str">
            <v>ICB</v>
          </cell>
          <cell r="AF451" t="str">
            <v>211</v>
          </cell>
          <cell r="AG451" t="str">
            <v>0000146747</v>
          </cell>
        </row>
        <row r="452">
          <cell r="A452" t="str">
            <v>00629368</v>
          </cell>
          <cell r="B452" t="str">
            <v>9564265004</v>
          </cell>
          <cell r="C452" t="str">
            <v>ICB4TARGET0000000842</v>
          </cell>
          <cell r="D452">
            <v>2014</v>
          </cell>
          <cell r="E452">
            <v>8</v>
          </cell>
          <cell r="F452" t="str">
            <v>2014-08-31</v>
          </cell>
          <cell r="G452" t="str">
            <v>PRJ</v>
          </cell>
          <cell r="H452" t="str">
            <v>211</v>
          </cell>
          <cell r="I452" t="str">
            <v>211</v>
          </cell>
          <cell r="K452" t="str">
            <v>000001121</v>
          </cell>
          <cell r="L452" t="str">
            <v>4265004</v>
          </cell>
          <cell r="M452" t="str">
            <v>1585</v>
          </cell>
          <cell r="N452" t="str">
            <v>99920</v>
          </cell>
          <cell r="O452" t="str">
            <v>11404</v>
          </cell>
          <cell r="P452" t="str">
            <v>292</v>
          </cell>
          <cell r="Q452" t="str">
            <v>956</v>
          </cell>
          <cell r="R452" t="str">
            <v>INTERCO BILL W/O</v>
          </cell>
          <cell r="S452" t="str">
            <v>PRA</v>
          </cell>
          <cell r="U452" t="str">
            <v>2014-08-31</v>
          </cell>
          <cell r="V452">
            <v>4.6900000000000004</v>
          </cell>
          <cell r="W452" t="str">
            <v>UTXEMEM101</v>
          </cell>
          <cell r="Y452" t="str">
            <v>LEGAL</v>
          </cell>
          <cell r="AA452" t="str">
            <v>DLO</v>
          </cell>
          <cell r="AC452" t="str">
            <v>ICB</v>
          </cell>
          <cell r="AD452" t="str">
            <v>ICB</v>
          </cell>
          <cell r="AF452" t="str">
            <v>211</v>
          </cell>
          <cell r="AG452" t="str">
            <v>0000096506</v>
          </cell>
        </row>
        <row r="453">
          <cell r="A453" t="str">
            <v>00629369</v>
          </cell>
          <cell r="B453" t="str">
            <v>9564265004</v>
          </cell>
          <cell r="C453" t="str">
            <v>ICB4TARGET0000000843</v>
          </cell>
          <cell r="D453">
            <v>2014</v>
          </cell>
          <cell r="E453">
            <v>8</v>
          </cell>
          <cell r="F453" t="str">
            <v>2014-08-31</v>
          </cell>
          <cell r="G453" t="str">
            <v>PRJ</v>
          </cell>
          <cell r="H453" t="str">
            <v>211</v>
          </cell>
          <cell r="I453" t="str">
            <v>211</v>
          </cell>
          <cell r="K453" t="str">
            <v>000001121</v>
          </cell>
          <cell r="L453" t="str">
            <v>4265004</v>
          </cell>
          <cell r="M453" t="str">
            <v>1585</v>
          </cell>
          <cell r="N453" t="str">
            <v>99920</v>
          </cell>
          <cell r="O453" t="str">
            <v>11404</v>
          </cell>
          <cell r="P453" t="str">
            <v>292</v>
          </cell>
          <cell r="Q453" t="str">
            <v>956</v>
          </cell>
          <cell r="R453" t="str">
            <v>INTERCO BILL W/O</v>
          </cell>
          <cell r="S453" t="str">
            <v>PRA</v>
          </cell>
          <cell r="U453" t="str">
            <v>2014-08-31</v>
          </cell>
          <cell r="V453">
            <v>4.6900000000000004</v>
          </cell>
          <cell r="W453" t="str">
            <v>UTXEMEM101</v>
          </cell>
          <cell r="Y453" t="str">
            <v>LEGAL</v>
          </cell>
          <cell r="AA453" t="str">
            <v>DLO</v>
          </cell>
          <cell r="AC453" t="str">
            <v>ICB</v>
          </cell>
          <cell r="AD453" t="str">
            <v>ICB</v>
          </cell>
          <cell r="AF453" t="str">
            <v>211</v>
          </cell>
          <cell r="AG453" t="str">
            <v>0000096506</v>
          </cell>
        </row>
        <row r="454">
          <cell r="A454" t="str">
            <v>00629370</v>
          </cell>
          <cell r="B454" t="str">
            <v>9564265004</v>
          </cell>
          <cell r="C454" t="str">
            <v>ICB4TARGET0000000844</v>
          </cell>
          <cell r="D454">
            <v>2014</v>
          </cell>
          <cell r="E454">
            <v>8</v>
          </cell>
          <cell r="F454" t="str">
            <v>2014-08-31</v>
          </cell>
          <cell r="G454" t="str">
            <v>PRJ</v>
          </cell>
          <cell r="H454" t="str">
            <v>211</v>
          </cell>
          <cell r="I454" t="str">
            <v>211</v>
          </cell>
          <cell r="K454" t="str">
            <v>000001121</v>
          </cell>
          <cell r="L454" t="str">
            <v>4265004</v>
          </cell>
          <cell r="M454" t="str">
            <v>1585</v>
          </cell>
          <cell r="N454" t="str">
            <v>99920</v>
          </cell>
          <cell r="O454" t="str">
            <v>13042</v>
          </cell>
          <cell r="P454" t="str">
            <v>292</v>
          </cell>
          <cell r="Q454" t="str">
            <v>956</v>
          </cell>
          <cell r="R454" t="str">
            <v>INTERCO BILL W/O</v>
          </cell>
          <cell r="S454" t="str">
            <v>PRA</v>
          </cell>
          <cell r="U454" t="str">
            <v>2014-08-31</v>
          </cell>
          <cell r="V454">
            <v>4.6900000000000004</v>
          </cell>
          <cell r="W454" t="str">
            <v>UTXEMEM101</v>
          </cell>
          <cell r="Y454" t="str">
            <v>LEGAL</v>
          </cell>
          <cell r="AA454" t="str">
            <v>DLO</v>
          </cell>
          <cell r="AC454" t="str">
            <v>ICB</v>
          </cell>
          <cell r="AD454" t="str">
            <v>ICB</v>
          </cell>
          <cell r="AF454" t="str">
            <v>211</v>
          </cell>
          <cell r="AG454" t="str">
            <v>0000096506</v>
          </cell>
        </row>
        <row r="455">
          <cell r="A455" t="str">
            <v>00632305</v>
          </cell>
          <cell r="B455" t="str">
            <v>9564265004</v>
          </cell>
          <cell r="C455" t="str">
            <v>ICB4TARGET0000000845</v>
          </cell>
          <cell r="D455">
            <v>2014</v>
          </cell>
          <cell r="E455">
            <v>8</v>
          </cell>
          <cell r="F455" t="str">
            <v>2014-08-31</v>
          </cell>
          <cell r="G455" t="str">
            <v>PRJ</v>
          </cell>
          <cell r="H455" t="str">
            <v>211</v>
          </cell>
          <cell r="I455" t="str">
            <v>211</v>
          </cell>
          <cell r="K455" t="str">
            <v>000001121</v>
          </cell>
          <cell r="L455" t="str">
            <v>4265004</v>
          </cell>
          <cell r="M455" t="str">
            <v>1585</v>
          </cell>
          <cell r="N455" t="str">
            <v>99920</v>
          </cell>
          <cell r="O455" t="str">
            <v>11404</v>
          </cell>
          <cell r="P455" t="str">
            <v>292</v>
          </cell>
          <cell r="Q455" t="str">
            <v>956</v>
          </cell>
          <cell r="R455" t="str">
            <v>INTERCO BILL W/O</v>
          </cell>
          <cell r="S455" t="str">
            <v>PRA</v>
          </cell>
          <cell r="U455" t="str">
            <v>2014-08-31</v>
          </cell>
          <cell r="V455">
            <v>154.65</v>
          </cell>
          <cell r="W455" t="str">
            <v>UTXEMEM101</v>
          </cell>
          <cell r="Y455" t="str">
            <v>LEGAL</v>
          </cell>
          <cell r="AA455" t="str">
            <v>DLO</v>
          </cell>
          <cell r="AC455" t="str">
            <v>ICB</v>
          </cell>
          <cell r="AD455" t="str">
            <v>ICB</v>
          </cell>
          <cell r="AF455" t="str">
            <v>211</v>
          </cell>
          <cell r="AG455" t="str">
            <v>0000096506</v>
          </cell>
        </row>
        <row r="456">
          <cell r="A456" t="str">
            <v>00632306</v>
          </cell>
          <cell r="B456" t="str">
            <v>9564265004</v>
          </cell>
          <cell r="C456" t="str">
            <v>ICB4TARGET0000000846</v>
          </cell>
          <cell r="D456">
            <v>2014</v>
          </cell>
          <cell r="E456">
            <v>8</v>
          </cell>
          <cell r="F456" t="str">
            <v>2014-08-31</v>
          </cell>
          <cell r="G456" t="str">
            <v>PRJ</v>
          </cell>
          <cell r="H456" t="str">
            <v>211</v>
          </cell>
          <cell r="I456" t="str">
            <v>211</v>
          </cell>
          <cell r="K456" t="str">
            <v>000001121</v>
          </cell>
          <cell r="L456" t="str">
            <v>4265004</v>
          </cell>
          <cell r="M456" t="str">
            <v>1585</v>
          </cell>
          <cell r="N456" t="str">
            <v>99920</v>
          </cell>
          <cell r="O456" t="str">
            <v>11404</v>
          </cell>
          <cell r="P456" t="str">
            <v>292</v>
          </cell>
          <cell r="Q456" t="str">
            <v>956</v>
          </cell>
          <cell r="R456" t="str">
            <v>INTERCO BILL W/O</v>
          </cell>
          <cell r="S456" t="str">
            <v>PRA</v>
          </cell>
          <cell r="U456" t="str">
            <v>2014-08-31</v>
          </cell>
          <cell r="V456">
            <v>152.28</v>
          </cell>
          <cell r="W456" t="str">
            <v>UTXEMEM101</v>
          </cell>
          <cell r="Y456" t="str">
            <v>LEGAL</v>
          </cell>
          <cell r="AA456" t="str">
            <v>DLO</v>
          </cell>
          <cell r="AC456" t="str">
            <v>ICB</v>
          </cell>
          <cell r="AD456" t="str">
            <v>ICB</v>
          </cell>
          <cell r="AF456" t="str">
            <v>211</v>
          </cell>
          <cell r="AG456" t="str">
            <v>0000096506</v>
          </cell>
        </row>
        <row r="457">
          <cell r="A457" t="str">
            <v>00629842</v>
          </cell>
          <cell r="B457" t="str">
            <v>9564265004</v>
          </cell>
          <cell r="C457" t="str">
            <v>ICB4TARGET0000000847</v>
          </cell>
          <cell r="D457">
            <v>2014</v>
          </cell>
          <cell r="E457">
            <v>8</v>
          </cell>
          <cell r="F457" t="str">
            <v>2014-08-31</v>
          </cell>
          <cell r="G457" t="str">
            <v>PRJ</v>
          </cell>
          <cell r="H457" t="str">
            <v>211</v>
          </cell>
          <cell r="I457" t="str">
            <v>211</v>
          </cell>
          <cell r="K457" t="str">
            <v>000001121</v>
          </cell>
          <cell r="L457" t="str">
            <v>4265004</v>
          </cell>
          <cell r="M457" t="str">
            <v>1585</v>
          </cell>
          <cell r="N457" t="str">
            <v>99920</v>
          </cell>
          <cell r="O457" t="str">
            <v>13042</v>
          </cell>
          <cell r="P457" t="str">
            <v>292</v>
          </cell>
          <cell r="Q457" t="str">
            <v>956</v>
          </cell>
          <cell r="R457" t="str">
            <v>INTERCO BILL W/O</v>
          </cell>
          <cell r="S457" t="str">
            <v>PRA</v>
          </cell>
          <cell r="U457" t="str">
            <v>2014-08-31</v>
          </cell>
          <cell r="V457">
            <v>557.66999999999996</v>
          </cell>
          <cell r="W457" t="str">
            <v>UTXEMEM101</v>
          </cell>
          <cell r="Y457" t="str">
            <v>LEGAL</v>
          </cell>
          <cell r="AA457" t="str">
            <v>DLO</v>
          </cell>
          <cell r="AC457" t="str">
            <v>ICB</v>
          </cell>
          <cell r="AD457" t="str">
            <v>ICB</v>
          </cell>
          <cell r="AF457" t="str">
            <v>211</v>
          </cell>
          <cell r="AG457" t="str">
            <v>0000146747</v>
          </cell>
        </row>
        <row r="458">
          <cell r="A458" t="str">
            <v>00629843</v>
          </cell>
          <cell r="B458" t="str">
            <v>9564265004</v>
          </cell>
          <cell r="C458" t="str">
            <v>ICB4TARGET0000000848</v>
          </cell>
          <cell r="D458">
            <v>2014</v>
          </cell>
          <cell r="E458">
            <v>8</v>
          </cell>
          <cell r="F458" t="str">
            <v>2014-08-31</v>
          </cell>
          <cell r="G458" t="str">
            <v>PRJ</v>
          </cell>
          <cell r="H458" t="str">
            <v>211</v>
          </cell>
          <cell r="I458" t="str">
            <v>211</v>
          </cell>
          <cell r="K458" t="str">
            <v>000001121</v>
          </cell>
          <cell r="L458" t="str">
            <v>4265004</v>
          </cell>
          <cell r="M458" t="str">
            <v>1585</v>
          </cell>
          <cell r="N458" t="str">
            <v>99920</v>
          </cell>
          <cell r="O458" t="str">
            <v>13042</v>
          </cell>
          <cell r="P458" t="str">
            <v>292</v>
          </cell>
          <cell r="Q458" t="str">
            <v>956</v>
          </cell>
          <cell r="R458" t="str">
            <v>INTERCO BILL W/O</v>
          </cell>
          <cell r="S458" t="str">
            <v>PRA</v>
          </cell>
          <cell r="U458" t="str">
            <v>2014-08-31</v>
          </cell>
          <cell r="V458">
            <v>-248.74</v>
          </cell>
          <cell r="W458" t="str">
            <v>UTXEMEM101</v>
          </cell>
          <cell r="Y458" t="str">
            <v>LEGAL</v>
          </cell>
          <cell r="AA458" t="str">
            <v>DLO</v>
          </cell>
          <cell r="AC458" t="str">
            <v>ICB</v>
          </cell>
          <cell r="AD458" t="str">
            <v>ICB</v>
          </cell>
          <cell r="AF458" t="str">
            <v>211</v>
          </cell>
          <cell r="AG458" t="str">
            <v>0000245350</v>
          </cell>
        </row>
        <row r="459">
          <cell r="A459" t="str">
            <v>00631032</v>
          </cell>
          <cell r="B459" t="str">
            <v>9544265004</v>
          </cell>
          <cell r="C459" t="str">
            <v>ICB4TARGET0000000852</v>
          </cell>
          <cell r="D459">
            <v>2014</v>
          </cell>
          <cell r="E459">
            <v>8</v>
          </cell>
          <cell r="F459" t="str">
            <v>2014-08-31</v>
          </cell>
          <cell r="G459" t="str">
            <v>PRJ</v>
          </cell>
          <cell r="H459" t="str">
            <v>211</v>
          </cell>
          <cell r="I459" t="str">
            <v>211</v>
          </cell>
          <cell r="K459" t="str">
            <v>000001121</v>
          </cell>
          <cell r="L459" t="str">
            <v>4265004</v>
          </cell>
          <cell r="M459" t="str">
            <v>1113</v>
          </cell>
          <cell r="N459" t="str">
            <v>99920</v>
          </cell>
          <cell r="O459" t="str">
            <v>11404</v>
          </cell>
          <cell r="P459" t="str">
            <v>292</v>
          </cell>
          <cell r="Q459" t="str">
            <v>954</v>
          </cell>
          <cell r="R459" t="str">
            <v>INTERCO BILL W/O</v>
          </cell>
          <cell r="S459" t="str">
            <v>PRA</v>
          </cell>
          <cell r="U459" t="str">
            <v>2014-08-31</v>
          </cell>
          <cell r="V459">
            <v>181.43</v>
          </cell>
          <cell r="W459" t="str">
            <v>UTXEMEM201</v>
          </cell>
          <cell r="Y459" t="str">
            <v>LEGAL</v>
          </cell>
          <cell r="AA459" t="str">
            <v>DLO</v>
          </cell>
          <cell r="AC459" t="str">
            <v>ICB</v>
          </cell>
          <cell r="AD459" t="str">
            <v>ICB</v>
          </cell>
          <cell r="AF459" t="str">
            <v>211</v>
          </cell>
          <cell r="AG459" t="str">
            <v>0000052445</v>
          </cell>
        </row>
        <row r="460">
          <cell r="A460" t="str">
            <v>00628731</v>
          </cell>
          <cell r="B460" t="str">
            <v>9564265004</v>
          </cell>
          <cell r="C460" t="str">
            <v>ICB4TARGET0000000853</v>
          </cell>
          <cell r="D460">
            <v>2014</v>
          </cell>
          <cell r="E460">
            <v>8</v>
          </cell>
          <cell r="F460" t="str">
            <v>2014-08-31</v>
          </cell>
          <cell r="G460" t="str">
            <v>PRJ</v>
          </cell>
          <cell r="H460" t="str">
            <v>211</v>
          </cell>
          <cell r="I460" t="str">
            <v>211</v>
          </cell>
          <cell r="K460" t="str">
            <v>000001121</v>
          </cell>
          <cell r="L460" t="str">
            <v>4265004</v>
          </cell>
          <cell r="M460" t="str">
            <v>1113</v>
          </cell>
          <cell r="N460" t="str">
            <v>99920</v>
          </cell>
          <cell r="O460" t="str">
            <v>11404</v>
          </cell>
          <cell r="P460" t="str">
            <v>292</v>
          </cell>
          <cell r="Q460" t="str">
            <v>956</v>
          </cell>
          <cell r="R460" t="str">
            <v>INTERCO BILL W/O</v>
          </cell>
          <cell r="S460" t="str">
            <v>PRA</v>
          </cell>
          <cell r="U460" t="str">
            <v>2014-08-31</v>
          </cell>
          <cell r="V460">
            <v>336.18</v>
          </cell>
          <cell r="W460" t="str">
            <v>UTXEMEM201</v>
          </cell>
          <cell r="Y460" t="str">
            <v>LEGAL</v>
          </cell>
          <cell r="AA460" t="str">
            <v>DLO</v>
          </cell>
          <cell r="AC460" t="str">
            <v>ICB</v>
          </cell>
          <cell r="AD460" t="str">
            <v>ICB</v>
          </cell>
          <cell r="AF460" t="str">
            <v>211</v>
          </cell>
          <cell r="AG460" t="str">
            <v>0000106409</v>
          </cell>
        </row>
        <row r="461">
          <cell r="A461" t="str">
            <v>00627631</v>
          </cell>
          <cell r="B461" t="str">
            <v>9564265004</v>
          </cell>
          <cell r="C461" t="str">
            <v>ICB4TARGET0000000854</v>
          </cell>
          <cell r="D461">
            <v>2014</v>
          </cell>
          <cell r="E461">
            <v>8</v>
          </cell>
          <cell r="F461" t="str">
            <v>2014-08-31</v>
          </cell>
          <cell r="G461" t="str">
            <v>PRJ</v>
          </cell>
          <cell r="H461" t="str">
            <v>211</v>
          </cell>
          <cell r="I461" t="str">
            <v>211</v>
          </cell>
          <cell r="K461" t="str">
            <v>000001121</v>
          </cell>
          <cell r="L461" t="str">
            <v>4265004</v>
          </cell>
          <cell r="M461" t="str">
            <v>1113</v>
          </cell>
          <cell r="N461" t="str">
            <v>99920</v>
          </cell>
          <cell r="O461" t="str">
            <v>11404</v>
          </cell>
          <cell r="P461" t="str">
            <v>292</v>
          </cell>
          <cell r="Q461" t="str">
            <v>956</v>
          </cell>
          <cell r="R461" t="str">
            <v>INTERCO BILL W/O</v>
          </cell>
          <cell r="S461" t="str">
            <v>PRA</v>
          </cell>
          <cell r="U461" t="str">
            <v>2014-08-31</v>
          </cell>
          <cell r="V461">
            <v>356.78</v>
          </cell>
          <cell r="W461" t="str">
            <v>UTXEMEM201</v>
          </cell>
          <cell r="Y461" t="str">
            <v>LEGAL</v>
          </cell>
          <cell r="AA461" t="str">
            <v>DLO</v>
          </cell>
          <cell r="AC461" t="str">
            <v>ICB</v>
          </cell>
          <cell r="AD461" t="str">
            <v>ICB</v>
          </cell>
          <cell r="AF461" t="str">
            <v>211</v>
          </cell>
          <cell r="AG461" t="str">
            <v>0000146747</v>
          </cell>
        </row>
        <row r="462">
          <cell r="A462" t="str">
            <v>00623024</v>
          </cell>
          <cell r="B462" t="str">
            <v>9534264000</v>
          </cell>
          <cell r="C462" t="str">
            <v>ICB4TARGET0000001036</v>
          </cell>
          <cell r="D462">
            <v>2014</v>
          </cell>
          <cell r="E462">
            <v>7</v>
          </cell>
          <cell r="F462" t="str">
            <v>2014-07-31</v>
          </cell>
          <cell r="G462" t="str">
            <v>PRJ</v>
          </cell>
          <cell r="H462" t="str">
            <v>211</v>
          </cell>
          <cell r="I462" t="str">
            <v>211</v>
          </cell>
          <cell r="K462" t="str">
            <v>000001121</v>
          </cell>
          <cell r="L462" t="str">
            <v>4264000</v>
          </cell>
          <cell r="M462" t="str">
            <v>1113</v>
          </cell>
          <cell r="N462" t="str">
            <v>99920</v>
          </cell>
          <cell r="O462" t="str">
            <v>11404</v>
          </cell>
          <cell r="P462" t="str">
            <v>292</v>
          </cell>
          <cell r="Q462" t="str">
            <v>953</v>
          </cell>
          <cell r="R462" t="str">
            <v>INTERCO BILL W/O</v>
          </cell>
          <cell r="S462" t="str">
            <v>PRA</v>
          </cell>
          <cell r="U462" t="str">
            <v>2014-07-31</v>
          </cell>
          <cell r="V462">
            <v>51322.46</v>
          </cell>
          <cell r="W462" t="str">
            <v>UTXEMEM201</v>
          </cell>
          <cell r="Y462" t="str">
            <v>LEGAL</v>
          </cell>
          <cell r="AA462" t="str">
            <v>DLO</v>
          </cell>
          <cell r="AC462" t="str">
            <v>ICB</v>
          </cell>
          <cell r="AD462" t="str">
            <v>ICB</v>
          </cell>
          <cell r="AF462" t="str">
            <v>211</v>
          </cell>
          <cell r="AG462" t="str">
            <v>0000096469</v>
          </cell>
        </row>
        <row r="463">
          <cell r="A463" t="str">
            <v>00623863</v>
          </cell>
          <cell r="B463" t="str">
            <v>9564265004</v>
          </cell>
          <cell r="C463" t="str">
            <v>ICB4TARGET0000001060</v>
          </cell>
          <cell r="D463">
            <v>2014</v>
          </cell>
          <cell r="E463">
            <v>7</v>
          </cell>
          <cell r="F463" t="str">
            <v>2014-07-31</v>
          </cell>
          <cell r="G463" t="str">
            <v>PRJ</v>
          </cell>
          <cell r="H463" t="str">
            <v>211</v>
          </cell>
          <cell r="I463" t="str">
            <v>211</v>
          </cell>
          <cell r="K463" t="str">
            <v>000001121</v>
          </cell>
          <cell r="L463" t="str">
            <v>4265004</v>
          </cell>
          <cell r="M463" t="str">
            <v>1585</v>
          </cell>
          <cell r="N463" t="str">
            <v>99920</v>
          </cell>
          <cell r="O463" t="str">
            <v>13042</v>
          </cell>
          <cell r="P463" t="str">
            <v>292</v>
          </cell>
          <cell r="Q463" t="str">
            <v>956</v>
          </cell>
          <cell r="R463" t="str">
            <v>INTERCO BILL W/O</v>
          </cell>
          <cell r="S463" t="str">
            <v>PRA</v>
          </cell>
          <cell r="U463" t="str">
            <v>2014-07-31</v>
          </cell>
          <cell r="V463">
            <v>149.96</v>
          </cell>
          <cell r="W463" t="str">
            <v>UTXEMEM101</v>
          </cell>
          <cell r="Y463" t="str">
            <v>LEGAL</v>
          </cell>
          <cell r="AA463" t="str">
            <v>DLO</v>
          </cell>
          <cell r="AC463" t="str">
            <v>ICB</v>
          </cell>
          <cell r="AD463" t="str">
            <v>ICB</v>
          </cell>
          <cell r="AF463" t="str">
            <v>211</v>
          </cell>
          <cell r="AG463" t="str">
            <v>0000096506</v>
          </cell>
        </row>
        <row r="464">
          <cell r="A464" t="str">
            <v>00625754</v>
          </cell>
          <cell r="B464" t="str">
            <v>9544265004</v>
          </cell>
          <cell r="C464" t="str">
            <v>ICB4TARGET0000001061</v>
          </cell>
          <cell r="D464">
            <v>2014</v>
          </cell>
          <cell r="E464">
            <v>7</v>
          </cell>
          <cell r="F464" t="str">
            <v>2014-07-31</v>
          </cell>
          <cell r="G464" t="str">
            <v>PRJ</v>
          </cell>
          <cell r="H464" t="str">
            <v>211</v>
          </cell>
          <cell r="I464" t="str">
            <v>211</v>
          </cell>
          <cell r="K464" t="str">
            <v>000001121</v>
          </cell>
          <cell r="L464" t="str">
            <v>4265004</v>
          </cell>
          <cell r="M464" t="str">
            <v>1585</v>
          </cell>
          <cell r="N464" t="str">
            <v>99920</v>
          </cell>
          <cell r="O464" t="str">
            <v>12091</v>
          </cell>
          <cell r="P464" t="str">
            <v>293</v>
          </cell>
          <cell r="Q464" t="str">
            <v>954</v>
          </cell>
          <cell r="R464" t="str">
            <v>INTERCO BILL W/O</v>
          </cell>
          <cell r="S464" t="str">
            <v>PRA</v>
          </cell>
          <cell r="U464" t="str">
            <v>2014-07-31</v>
          </cell>
          <cell r="V464">
            <v>36.380000000000003</v>
          </cell>
          <cell r="W464" t="str">
            <v>UTXEMEM101</v>
          </cell>
          <cell r="Y464" t="str">
            <v>LEGAL</v>
          </cell>
          <cell r="AA464" t="str">
            <v>DLO</v>
          </cell>
          <cell r="AC464" t="str">
            <v>ICB</v>
          </cell>
          <cell r="AD464" t="str">
            <v>ICB</v>
          </cell>
          <cell r="AF464" t="str">
            <v>211</v>
          </cell>
          <cell r="AG464" t="str">
            <v>0000146747</v>
          </cell>
        </row>
        <row r="465">
          <cell r="A465" t="str">
            <v>00625117</v>
          </cell>
          <cell r="B465" t="str">
            <v>9544265004</v>
          </cell>
          <cell r="C465" t="str">
            <v>ICB4TARGET0000001064</v>
          </cell>
          <cell r="D465">
            <v>2014</v>
          </cell>
          <cell r="E465">
            <v>7</v>
          </cell>
          <cell r="F465" t="str">
            <v>2014-07-31</v>
          </cell>
          <cell r="G465" t="str">
            <v>PRJ</v>
          </cell>
          <cell r="H465" t="str">
            <v>211</v>
          </cell>
          <cell r="I465" t="str">
            <v>211</v>
          </cell>
          <cell r="K465" t="str">
            <v>000001121</v>
          </cell>
          <cell r="L465" t="str">
            <v>4265004</v>
          </cell>
          <cell r="M465" t="str">
            <v>1113</v>
          </cell>
          <cell r="N465" t="str">
            <v>99920</v>
          </cell>
          <cell r="O465" t="str">
            <v>11404</v>
          </cell>
          <cell r="P465" t="str">
            <v>292</v>
          </cell>
          <cell r="Q465" t="str">
            <v>954</v>
          </cell>
          <cell r="R465" t="str">
            <v>INTERCO BILL W/O</v>
          </cell>
          <cell r="S465" t="str">
            <v>PRA</v>
          </cell>
          <cell r="U465" t="str">
            <v>2014-07-31</v>
          </cell>
          <cell r="V465">
            <v>90.71</v>
          </cell>
          <cell r="W465" t="str">
            <v>UTXEMEM201</v>
          </cell>
          <cell r="Y465" t="str">
            <v>LEGAL</v>
          </cell>
          <cell r="AA465" t="str">
            <v>DLO</v>
          </cell>
          <cell r="AC465" t="str">
            <v>ICB</v>
          </cell>
          <cell r="AD465" t="str">
            <v>ICB</v>
          </cell>
          <cell r="AF465" t="str">
            <v>211</v>
          </cell>
          <cell r="AG465" t="str">
            <v>0000035634</v>
          </cell>
        </row>
        <row r="466">
          <cell r="A466" t="str">
            <v>00625116</v>
          </cell>
          <cell r="B466" t="str">
            <v>9564265004</v>
          </cell>
          <cell r="C466" t="str">
            <v>ICB4TARGET0000001065</v>
          </cell>
          <cell r="D466">
            <v>2014</v>
          </cell>
          <cell r="E466">
            <v>7</v>
          </cell>
          <cell r="F466" t="str">
            <v>2014-07-31</v>
          </cell>
          <cell r="G466" t="str">
            <v>PRJ</v>
          </cell>
          <cell r="H466" t="str">
            <v>211</v>
          </cell>
          <cell r="I466" t="str">
            <v>211</v>
          </cell>
          <cell r="K466" t="str">
            <v>000001121</v>
          </cell>
          <cell r="L466" t="str">
            <v>4265004</v>
          </cell>
          <cell r="M466" t="str">
            <v>1113</v>
          </cell>
          <cell r="N466" t="str">
            <v>99920</v>
          </cell>
          <cell r="O466" t="str">
            <v>11404</v>
          </cell>
          <cell r="P466" t="str">
            <v>292</v>
          </cell>
          <cell r="Q466" t="str">
            <v>956</v>
          </cell>
          <cell r="R466" t="str">
            <v>INTERCO BILL W/O</v>
          </cell>
          <cell r="S466" t="str">
            <v>PRA</v>
          </cell>
          <cell r="U466" t="str">
            <v>2014-07-31</v>
          </cell>
          <cell r="V466">
            <v>329.53</v>
          </cell>
          <cell r="W466" t="str">
            <v>UTXEMEM201</v>
          </cell>
          <cell r="Y466" t="str">
            <v>LEGAL</v>
          </cell>
          <cell r="AA466" t="str">
            <v>DLO</v>
          </cell>
          <cell r="AC466" t="str">
            <v>ICB</v>
          </cell>
          <cell r="AD466" t="str">
            <v>ICB</v>
          </cell>
          <cell r="AF466" t="str">
            <v>211</v>
          </cell>
          <cell r="AG466" t="str">
            <v>0000106409</v>
          </cell>
        </row>
        <row r="467">
          <cell r="A467" t="str">
            <v>00627631</v>
          </cell>
          <cell r="B467" t="str">
            <v>9569210001</v>
          </cell>
          <cell r="C467" t="str">
            <v>ICB4TARGET0000009412</v>
          </cell>
          <cell r="D467">
            <v>2014</v>
          </cell>
          <cell r="E467">
            <v>8</v>
          </cell>
          <cell r="F467" t="str">
            <v>2014-08-31</v>
          </cell>
          <cell r="G467" t="str">
            <v>PRJ</v>
          </cell>
          <cell r="H467" t="str">
            <v>211</v>
          </cell>
          <cell r="I467" t="str">
            <v>211</v>
          </cell>
          <cell r="K467" t="str">
            <v>TDOANDA</v>
          </cell>
          <cell r="L467" t="str">
            <v>9210001</v>
          </cell>
          <cell r="M467" t="str">
            <v>1585</v>
          </cell>
          <cell r="N467" t="str">
            <v>99920</v>
          </cell>
          <cell r="O467" t="str">
            <v>11404</v>
          </cell>
          <cell r="P467" t="str">
            <v>263</v>
          </cell>
          <cell r="Q467" t="str">
            <v>956</v>
          </cell>
          <cell r="R467" t="str">
            <v>INTERCO BILL W/O</v>
          </cell>
          <cell r="S467" t="str">
            <v>PRA</v>
          </cell>
          <cell r="U467" t="str">
            <v>2014-08-31</v>
          </cell>
          <cell r="V467">
            <v>264.42</v>
          </cell>
          <cell r="W467" t="str">
            <v>UTXE000301</v>
          </cell>
          <cell r="Y467" t="str">
            <v>TDOTH</v>
          </cell>
          <cell r="AA467" t="str">
            <v>DLO</v>
          </cell>
          <cell r="AC467" t="str">
            <v>ICB</v>
          </cell>
          <cell r="AD467" t="str">
            <v>ICB</v>
          </cell>
          <cell r="AF467" t="str">
            <v>211</v>
          </cell>
          <cell r="AG467" t="str">
            <v>0000146747</v>
          </cell>
        </row>
        <row r="468">
          <cell r="A468" t="str">
            <v>00623215</v>
          </cell>
          <cell r="B468" t="str">
            <v>9549210001</v>
          </cell>
          <cell r="C468" t="str">
            <v>ICB4TARGET0000009673</v>
          </cell>
          <cell r="D468">
            <v>2014</v>
          </cell>
          <cell r="E468">
            <v>7</v>
          </cell>
          <cell r="F468" t="str">
            <v>2014-07-31</v>
          </cell>
          <cell r="G468" t="str">
            <v>PRJ</v>
          </cell>
          <cell r="H468" t="str">
            <v>211</v>
          </cell>
          <cell r="I468" t="str">
            <v>211</v>
          </cell>
          <cell r="K468" t="str">
            <v>TDOANDA</v>
          </cell>
          <cell r="L468" t="str">
            <v>9210001</v>
          </cell>
          <cell r="M468" t="str">
            <v>1585</v>
          </cell>
          <cell r="N468" t="str">
            <v>99920</v>
          </cell>
          <cell r="O468" t="str">
            <v>10381</v>
          </cell>
          <cell r="P468" t="str">
            <v>289</v>
          </cell>
          <cell r="Q468" t="str">
            <v>954</v>
          </cell>
          <cell r="R468" t="str">
            <v>INTERCO BILL W/O</v>
          </cell>
          <cell r="S468" t="str">
            <v>PRA</v>
          </cell>
          <cell r="U468" t="str">
            <v>2014-07-31</v>
          </cell>
          <cell r="V468">
            <v>234.31</v>
          </cell>
          <cell r="W468" t="str">
            <v>UTXE000101</v>
          </cell>
          <cell r="Y468" t="str">
            <v>TDOTH</v>
          </cell>
          <cell r="AA468" t="str">
            <v>DLO</v>
          </cell>
          <cell r="AC468" t="str">
            <v>ICB</v>
          </cell>
          <cell r="AD468" t="str">
            <v>ICB</v>
          </cell>
          <cell r="AF468" t="str">
            <v>211</v>
          </cell>
          <cell r="AG468" t="str">
            <v>0000146747</v>
          </cell>
        </row>
        <row r="469">
          <cell r="A469" t="str">
            <v>00629266</v>
          </cell>
          <cell r="B469" t="str">
            <v>9539302000</v>
          </cell>
          <cell r="C469" t="str">
            <v>ICB4TARGET0000010097</v>
          </cell>
          <cell r="D469">
            <v>2014</v>
          </cell>
          <cell r="E469">
            <v>8</v>
          </cell>
          <cell r="F469" t="str">
            <v>2014-08-31</v>
          </cell>
          <cell r="G469" t="str">
            <v>PRJ</v>
          </cell>
          <cell r="H469" t="str">
            <v>211</v>
          </cell>
          <cell r="I469" t="str">
            <v>211</v>
          </cell>
          <cell r="K469" t="str">
            <v>000001121</v>
          </cell>
          <cell r="L469" t="str">
            <v>9302000</v>
          </cell>
          <cell r="M469" t="str">
            <v>1113</v>
          </cell>
          <cell r="N469" t="str">
            <v>99920</v>
          </cell>
          <cell r="O469" t="str">
            <v>11404</v>
          </cell>
          <cell r="P469" t="str">
            <v>292</v>
          </cell>
          <cell r="Q469" t="str">
            <v>953</v>
          </cell>
          <cell r="R469" t="str">
            <v>INTERCO BILL W/O</v>
          </cell>
          <cell r="S469" t="str">
            <v>PRA</v>
          </cell>
          <cell r="U469" t="str">
            <v>2014-08-31</v>
          </cell>
          <cell r="V469">
            <v>145.13999999999999</v>
          </cell>
          <cell r="W469" t="str">
            <v>UTXEMEM201</v>
          </cell>
          <cell r="Y469" t="str">
            <v>LEGAL</v>
          </cell>
          <cell r="AA469" t="str">
            <v>DLO</v>
          </cell>
          <cell r="AC469" t="str">
            <v>ICB</v>
          </cell>
          <cell r="AD469" t="str">
            <v>ICB</v>
          </cell>
          <cell r="AF469" t="str">
            <v>211</v>
          </cell>
          <cell r="AG469" t="str">
            <v>0000108249</v>
          </cell>
        </row>
        <row r="470">
          <cell r="A470" t="str">
            <v>00629665</v>
          </cell>
          <cell r="B470" t="str">
            <v>9539302000</v>
          </cell>
          <cell r="C470" t="str">
            <v>ICB4TARGET0000010098</v>
          </cell>
          <cell r="D470">
            <v>2014</v>
          </cell>
          <cell r="E470">
            <v>8</v>
          </cell>
          <cell r="F470" t="str">
            <v>2014-08-31</v>
          </cell>
          <cell r="G470" t="str">
            <v>PRJ</v>
          </cell>
          <cell r="H470" t="str">
            <v>211</v>
          </cell>
          <cell r="I470" t="str">
            <v>211</v>
          </cell>
          <cell r="K470" t="str">
            <v>000001121</v>
          </cell>
          <cell r="L470" t="str">
            <v>9302000</v>
          </cell>
          <cell r="M470" t="str">
            <v>1113</v>
          </cell>
          <cell r="N470" t="str">
            <v>99920</v>
          </cell>
          <cell r="O470" t="str">
            <v>11404</v>
          </cell>
          <cell r="P470" t="str">
            <v>292</v>
          </cell>
          <cell r="Q470" t="str">
            <v>953</v>
          </cell>
          <cell r="R470" t="str">
            <v>INTERCO BILL W/O</v>
          </cell>
          <cell r="S470" t="str">
            <v>PRA</v>
          </cell>
          <cell r="U470" t="str">
            <v>2014-08-31</v>
          </cell>
          <cell r="V470">
            <v>51.4</v>
          </cell>
          <cell r="W470" t="str">
            <v>UTXEMEM201</v>
          </cell>
          <cell r="Y470" t="str">
            <v>LEGAL</v>
          </cell>
          <cell r="AA470" t="str">
            <v>DLO</v>
          </cell>
          <cell r="AC470" t="str">
            <v>ICB</v>
          </cell>
          <cell r="AD470" t="str">
            <v>ICB</v>
          </cell>
          <cell r="AF470" t="str">
            <v>211</v>
          </cell>
          <cell r="AG470" t="str">
            <v>0000122745</v>
          </cell>
        </row>
        <row r="471">
          <cell r="A471" t="str">
            <v>00631259</v>
          </cell>
          <cell r="B471" t="str">
            <v>9539302000</v>
          </cell>
          <cell r="C471" t="str">
            <v>ICB4TARGET0000010099</v>
          </cell>
          <cell r="D471">
            <v>2014</v>
          </cell>
          <cell r="E471">
            <v>8</v>
          </cell>
          <cell r="F471" t="str">
            <v>2014-08-31</v>
          </cell>
          <cell r="G471" t="str">
            <v>PRJ</v>
          </cell>
          <cell r="H471" t="str">
            <v>211</v>
          </cell>
          <cell r="I471" t="str">
            <v>211</v>
          </cell>
          <cell r="K471" t="str">
            <v>000001121</v>
          </cell>
          <cell r="L471" t="str">
            <v>9302000</v>
          </cell>
          <cell r="M471" t="str">
            <v>1113</v>
          </cell>
          <cell r="N471" t="str">
            <v>99920</v>
          </cell>
          <cell r="O471" t="str">
            <v>11404</v>
          </cell>
          <cell r="P471" t="str">
            <v>292</v>
          </cell>
          <cell r="Q471" t="str">
            <v>953</v>
          </cell>
          <cell r="R471" t="str">
            <v>INTERCO BILL W/O</v>
          </cell>
          <cell r="S471" t="str">
            <v>PRA</v>
          </cell>
          <cell r="U471" t="str">
            <v>2014-08-31</v>
          </cell>
          <cell r="V471">
            <v>120.95</v>
          </cell>
          <cell r="W471" t="str">
            <v>UTXEMEM201</v>
          </cell>
          <cell r="Y471" t="str">
            <v>LEGAL</v>
          </cell>
          <cell r="AA471" t="str">
            <v>DLO</v>
          </cell>
          <cell r="AC471" t="str">
            <v>ICB</v>
          </cell>
          <cell r="AD471" t="str">
            <v>ICB</v>
          </cell>
          <cell r="AF471" t="str">
            <v>211</v>
          </cell>
          <cell r="AG471" t="str">
            <v>0000132455</v>
          </cell>
        </row>
        <row r="472">
          <cell r="A472" t="str">
            <v>00612166</v>
          </cell>
          <cell r="B472" t="str">
            <v>9539302000</v>
          </cell>
          <cell r="C472" t="str">
            <v>ICB4TARGET0000010100</v>
          </cell>
          <cell r="D472">
            <v>2014</v>
          </cell>
          <cell r="E472">
            <v>8</v>
          </cell>
          <cell r="F472" t="str">
            <v>2014-08-31</v>
          </cell>
          <cell r="G472" t="str">
            <v>PRJ</v>
          </cell>
          <cell r="H472" t="str">
            <v>211</v>
          </cell>
          <cell r="I472" t="str">
            <v>211</v>
          </cell>
          <cell r="K472" t="str">
            <v>000001121</v>
          </cell>
          <cell r="L472" t="str">
            <v>9302000</v>
          </cell>
          <cell r="M472" t="str">
            <v>1113</v>
          </cell>
          <cell r="N472" t="str">
            <v>99920</v>
          </cell>
          <cell r="O472" t="str">
            <v>11404</v>
          </cell>
          <cell r="P472" t="str">
            <v>292</v>
          </cell>
          <cell r="Q472" t="str">
            <v>953</v>
          </cell>
          <cell r="R472" t="str">
            <v>INTERCO BILL W/O</v>
          </cell>
          <cell r="S472" t="str">
            <v>PRA</v>
          </cell>
          <cell r="U472" t="str">
            <v>2014-08-31</v>
          </cell>
          <cell r="V472">
            <v>-181.43</v>
          </cell>
          <cell r="W472" t="str">
            <v>UTXEMEM201</v>
          </cell>
          <cell r="Y472" t="str">
            <v>LEGAL</v>
          </cell>
          <cell r="AA472" t="str">
            <v>DLO</v>
          </cell>
          <cell r="AC472" t="str">
            <v>ICB</v>
          </cell>
          <cell r="AD472" t="str">
            <v>ICB</v>
          </cell>
          <cell r="AF472" t="str">
            <v>211</v>
          </cell>
          <cell r="AG472" t="str">
            <v>0000137581</v>
          </cell>
        </row>
        <row r="473">
          <cell r="A473" t="str">
            <v>00623023</v>
          </cell>
          <cell r="B473" t="str">
            <v>9539302000</v>
          </cell>
          <cell r="C473" t="str">
            <v>ICB4TARGET0000010536</v>
          </cell>
          <cell r="D473">
            <v>2014</v>
          </cell>
          <cell r="E473">
            <v>7</v>
          </cell>
          <cell r="F473" t="str">
            <v>2014-07-31</v>
          </cell>
          <cell r="G473" t="str">
            <v>PRJ</v>
          </cell>
          <cell r="H473" t="str">
            <v>211</v>
          </cell>
          <cell r="I473" t="str">
            <v>211</v>
          </cell>
          <cell r="K473" t="str">
            <v>000001121</v>
          </cell>
          <cell r="L473" t="str">
            <v>9302000</v>
          </cell>
          <cell r="M473" t="str">
            <v>1585</v>
          </cell>
          <cell r="N473" t="str">
            <v>99920</v>
          </cell>
          <cell r="O473" t="str">
            <v>11404</v>
          </cell>
          <cell r="P473" t="str">
            <v>292</v>
          </cell>
          <cell r="Q473" t="str">
            <v>953</v>
          </cell>
          <cell r="R473" t="str">
            <v>INTERCO BILL W/O</v>
          </cell>
          <cell r="S473" t="str">
            <v>PRA</v>
          </cell>
          <cell r="U473" t="str">
            <v>2014-07-31</v>
          </cell>
          <cell r="V473">
            <v>1405.86</v>
          </cell>
          <cell r="W473" t="str">
            <v>UTXEMEM101</v>
          </cell>
          <cell r="Y473" t="str">
            <v>LEGAL</v>
          </cell>
          <cell r="AA473" t="str">
            <v>DLO</v>
          </cell>
          <cell r="AC473" t="str">
            <v>ICB</v>
          </cell>
          <cell r="AD473" t="str">
            <v>ICB</v>
          </cell>
          <cell r="AF473" t="str">
            <v>211</v>
          </cell>
          <cell r="AG473" t="str">
            <v>0000097007</v>
          </cell>
        </row>
        <row r="474">
          <cell r="A474" t="str">
            <v>00624511</v>
          </cell>
          <cell r="B474" t="str">
            <v>9539302000</v>
          </cell>
          <cell r="C474" t="str">
            <v>ICB4TARGET0000010537</v>
          </cell>
          <cell r="D474">
            <v>2014</v>
          </cell>
          <cell r="E474">
            <v>7</v>
          </cell>
          <cell r="F474" t="str">
            <v>2014-07-31</v>
          </cell>
          <cell r="G474" t="str">
            <v>PRJ</v>
          </cell>
          <cell r="H474" t="str">
            <v>211</v>
          </cell>
          <cell r="I474" t="str">
            <v>211</v>
          </cell>
          <cell r="K474" t="str">
            <v>000001121</v>
          </cell>
          <cell r="L474" t="str">
            <v>9302000</v>
          </cell>
          <cell r="M474" t="str">
            <v>1585</v>
          </cell>
          <cell r="N474" t="str">
            <v>99920</v>
          </cell>
          <cell r="O474" t="str">
            <v>11404</v>
          </cell>
          <cell r="P474" t="str">
            <v>292</v>
          </cell>
          <cell r="Q474" t="str">
            <v>953</v>
          </cell>
          <cell r="R474" t="str">
            <v>INTERCO BILL W/O</v>
          </cell>
          <cell r="S474" t="str">
            <v>PRA</v>
          </cell>
          <cell r="U474" t="str">
            <v>2014-07-31</v>
          </cell>
          <cell r="V474">
            <v>231.97</v>
          </cell>
          <cell r="W474" t="str">
            <v>UTXEMEM101</v>
          </cell>
          <cell r="Y474" t="str">
            <v>LEGAL</v>
          </cell>
          <cell r="AA474" t="str">
            <v>DLO</v>
          </cell>
          <cell r="AC474" t="str">
            <v>ICB</v>
          </cell>
          <cell r="AD474" t="str">
            <v>ICB</v>
          </cell>
          <cell r="AF474" t="str">
            <v>211</v>
          </cell>
          <cell r="AG474" t="str">
            <v>0000122688</v>
          </cell>
        </row>
        <row r="475">
          <cell r="A475" t="str">
            <v>00624507</v>
          </cell>
          <cell r="B475" t="str">
            <v>9539302000</v>
          </cell>
          <cell r="C475" t="str">
            <v>ICB4TARGET0000010540</v>
          </cell>
          <cell r="D475">
            <v>2014</v>
          </cell>
          <cell r="E475">
            <v>7</v>
          </cell>
          <cell r="F475" t="str">
            <v>2014-07-31</v>
          </cell>
          <cell r="G475" t="str">
            <v>PRJ</v>
          </cell>
          <cell r="H475" t="str">
            <v>211</v>
          </cell>
          <cell r="I475" t="str">
            <v>211</v>
          </cell>
          <cell r="K475" t="str">
            <v>000001121</v>
          </cell>
          <cell r="L475" t="str">
            <v>9302000</v>
          </cell>
          <cell r="M475" t="str">
            <v>1113</v>
          </cell>
          <cell r="N475" t="str">
            <v>99920</v>
          </cell>
          <cell r="O475" t="str">
            <v>11404</v>
          </cell>
          <cell r="P475" t="str">
            <v>292</v>
          </cell>
          <cell r="Q475" t="str">
            <v>953</v>
          </cell>
          <cell r="R475" t="str">
            <v>INTERCO BILL W/O</v>
          </cell>
          <cell r="S475" t="str">
            <v>PRA</v>
          </cell>
          <cell r="U475" t="str">
            <v>2014-07-31</v>
          </cell>
          <cell r="V475">
            <v>234.34</v>
          </cell>
          <cell r="W475" t="str">
            <v>UTXEMEM201</v>
          </cell>
          <cell r="Y475" t="str">
            <v>LEGAL</v>
          </cell>
          <cell r="AA475" t="str">
            <v>DLO</v>
          </cell>
          <cell r="AC475" t="str">
            <v>ICB</v>
          </cell>
          <cell r="AD475" t="str">
            <v>ICB</v>
          </cell>
          <cell r="AF475" t="str">
            <v>211</v>
          </cell>
          <cell r="AG475" t="str">
            <v>0000120927</v>
          </cell>
        </row>
        <row r="476">
          <cell r="A476" t="str">
            <v>00624505</v>
          </cell>
          <cell r="B476" t="str">
            <v>9539302000</v>
          </cell>
          <cell r="C476" t="str">
            <v>ICB4TARGET0000010541</v>
          </cell>
          <cell r="D476">
            <v>2014</v>
          </cell>
          <cell r="E476">
            <v>7</v>
          </cell>
          <cell r="F476" t="str">
            <v>2014-07-31</v>
          </cell>
          <cell r="G476" t="str">
            <v>PRJ</v>
          </cell>
          <cell r="H476" t="str">
            <v>211</v>
          </cell>
          <cell r="I476" t="str">
            <v>211</v>
          </cell>
          <cell r="K476" t="str">
            <v>000001121</v>
          </cell>
          <cell r="L476" t="str">
            <v>9302000</v>
          </cell>
          <cell r="M476" t="str">
            <v>1113</v>
          </cell>
          <cell r="N476" t="str">
            <v>99920</v>
          </cell>
          <cell r="O476" t="str">
            <v>11404</v>
          </cell>
          <cell r="P476" t="str">
            <v>292</v>
          </cell>
          <cell r="Q476" t="str">
            <v>953</v>
          </cell>
          <cell r="R476" t="str">
            <v>INTERCO BILL W/O</v>
          </cell>
          <cell r="S476" t="str">
            <v>PRA</v>
          </cell>
          <cell r="U476" t="str">
            <v>2014-07-31</v>
          </cell>
          <cell r="V476">
            <v>254</v>
          </cell>
          <cell r="W476" t="str">
            <v>UTXEMEM201</v>
          </cell>
          <cell r="Y476" t="str">
            <v>LEGAL</v>
          </cell>
          <cell r="AA476" t="str">
            <v>DLO</v>
          </cell>
          <cell r="AC476" t="str">
            <v>ICB</v>
          </cell>
          <cell r="AD476" t="str">
            <v>ICB</v>
          </cell>
          <cell r="AF476" t="str">
            <v>211</v>
          </cell>
          <cell r="AG476" t="str">
            <v>0000142834</v>
          </cell>
        </row>
        <row r="477">
          <cell r="A477" t="str">
            <v>00654764</v>
          </cell>
          <cell r="B477" t="str">
            <v>9549210001</v>
          </cell>
          <cell r="C477" t="str">
            <v>ICB4TARGET0000011965</v>
          </cell>
          <cell r="D477">
            <v>2014</v>
          </cell>
          <cell r="E477">
            <v>12</v>
          </cell>
          <cell r="F477" t="str">
            <v>2014-12-31</v>
          </cell>
          <cell r="G477" t="str">
            <v>PRJ</v>
          </cell>
          <cell r="H477" t="str">
            <v>211</v>
          </cell>
          <cell r="I477" t="str">
            <v>211</v>
          </cell>
          <cell r="K477" t="str">
            <v>TDOANDA</v>
          </cell>
          <cell r="L477" t="str">
            <v>9210001</v>
          </cell>
          <cell r="M477" t="str">
            <v>1585</v>
          </cell>
          <cell r="N477" t="str">
            <v>99920</v>
          </cell>
          <cell r="O477" t="str">
            <v>13042</v>
          </cell>
          <cell r="P477" t="str">
            <v>289</v>
          </cell>
          <cell r="Q477" t="str">
            <v>954</v>
          </cell>
          <cell r="R477" t="str">
            <v>INTERCO BILL W/O</v>
          </cell>
          <cell r="S477" t="str">
            <v>PRA</v>
          </cell>
          <cell r="U477" t="str">
            <v>2014-12-31</v>
          </cell>
          <cell r="V477">
            <v>362.21</v>
          </cell>
          <cell r="W477" t="str">
            <v>UTXE000301</v>
          </cell>
          <cell r="Y477" t="str">
            <v>TDOTH</v>
          </cell>
          <cell r="AA477" t="str">
            <v>DLO</v>
          </cell>
          <cell r="AC477" t="str">
            <v>ICB</v>
          </cell>
          <cell r="AD477" t="str">
            <v>ICB</v>
          </cell>
          <cell r="AF477" t="str">
            <v>211</v>
          </cell>
          <cell r="AG477" t="str">
            <v>0000146747</v>
          </cell>
        </row>
        <row r="478">
          <cell r="A478" t="str">
            <v>00653316</v>
          </cell>
          <cell r="B478" t="str">
            <v>9549210001</v>
          </cell>
          <cell r="C478" t="str">
            <v>ICB4TARGET0000012220</v>
          </cell>
          <cell r="D478">
            <v>2014</v>
          </cell>
          <cell r="E478">
            <v>12</v>
          </cell>
          <cell r="F478" t="str">
            <v>2014-12-31</v>
          </cell>
          <cell r="G478" t="str">
            <v>PRJ</v>
          </cell>
          <cell r="H478" t="str">
            <v>211</v>
          </cell>
          <cell r="I478" t="str">
            <v>211</v>
          </cell>
          <cell r="K478" t="str">
            <v>TDOANDA</v>
          </cell>
          <cell r="L478" t="str">
            <v>9210001</v>
          </cell>
          <cell r="M478" t="str">
            <v>1113</v>
          </cell>
          <cell r="N478" t="str">
            <v>99920</v>
          </cell>
          <cell r="O478" t="str">
            <v>13123</v>
          </cell>
          <cell r="P478" t="str">
            <v>263</v>
          </cell>
          <cell r="Q478" t="str">
            <v>954</v>
          </cell>
          <cell r="R478" t="str">
            <v>INTERCO BILL W/O</v>
          </cell>
          <cell r="S478" t="str">
            <v>PRA</v>
          </cell>
          <cell r="U478" t="str">
            <v>2014-12-31</v>
          </cell>
          <cell r="V478">
            <v>85.2</v>
          </cell>
          <cell r="W478" t="str">
            <v>UTXE000501</v>
          </cell>
          <cell r="Y478" t="str">
            <v>TDOTH</v>
          </cell>
          <cell r="AA478" t="str">
            <v>DLO</v>
          </cell>
          <cell r="AC478" t="str">
            <v>ICB</v>
          </cell>
          <cell r="AD478" t="str">
            <v>ICB</v>
          </cell>
          <cell r="AF478" t="str">
            <v>211</v>
          </cell>
          <cell r="AG478" t="str">
            <v>0000266656</v>
          </cell>
        </row>
        <row r="479">
          <cell r="A479" t="str">
            <v>00653900</v>
          </cell>
          <cell r="B479" t="str">
            <v>9549210001</v>
          </cell>
          <cell r="C479" t="str">
            <v>ICB4TARGET0000012258</v>
          </cell>
          <cell r="D479">
            <v>2014</v>
          </cell>
          <cell r="E479">
            <v>12</v>
          </cell>
          <cell r="F479" t="str">
            <v>2014-12-31</v>
          </cell>
          <cell r="G479" t="str">
            <v>PRJ</v>
          </cell>
          <cell r="H479" t="str">
            <v>211</v>
          </cell>
          <cell r="I479" t="str">
            <v>211</v>
          </cell>
          <cell r="K479" t="str">
            <v>TDOANDA</v>
          </cell>
          <cell r="L479" t="str">
            <v>9210001</v>
          </cell>
          <cell r="M479" t="str">
            <v>1113</v>
          </cell>
          <cell r="N479" t="str">
            <v>99920</v>
          </cell>
          <cell r="O479" t="str">
            <v>11833</v>
          </cell>
          <cell r="P479" t="str">
            <v>294</v>
          </cell>
          <cell r="Q479" t="str">
            <v>954</v>
          </cell>
          <cell r="R479" t="str">
            <v>INTERCO BILL W/O</v>
          </cell>
          <cell r="S479" t="str">
            <v>PRA</v>
          </cell>
          <cell r="U479" t="str">
            <v>2014-12-31</v>
          </cell>
          <cell r="V479">
            <v>214.84</v>
          </cell>
          <cell r="W479" t="str">
            <v>UTXE000501</v>
          </cell>
          <cell r="Y479" t="str">
            <v>TDOTH</v>
          </cell>
          <cell r="AA479" t="str">
            <v>DLO</v>
          </cell>
          <cell r="AC479" t="str">
            <v>ICB</v>
          </cell>
          <cell r="AD479" t="str">
            <v>ICB</v>
          </cell>
          <cell r="AF479" t="str">
            <v>211</v>
          </cell>
          <cell r="AG479" t="str">
            <v>0000146747</v>
          </cell>
        </row>
        <row r="480">
          <cell r="A480" t="str">
            <v>00652655</v>
          </cell>
          <cell r="B480" t="str">
            <v>9539302000</v>
          </cell>
          <cell r="C480" t="str">
            <v>ICB4TARGET0000012822</v>
          </cell>
          <cell r="D480">
            <v>2014</v>
          </cell>
          <cell r="E480">
            <v>12</v>
          </cell>
          <cell r="F480" t="str">
            <v>2014-12-31</v>
          </cell>
          <cell r="G480" t="str">
            <v>PRJ</v>
          </cell>
          <cell r="H480" t="str">
            <v>211</v>
          </cell>
          <cell r="I480" t="str">
            <v>211</v>
          </cell>
          <cell r="K480" t="str">
            <v>000001121</v>
          </cell>
          <cell r="L480" t="str">
            <v>9302000</v>
          </cell>
          <cell r="M480" t="str">
            <v>1585</v>
          </cell>
          <cell r="N480" t="str">
            <v>99920</v>
          </cell>
          <cell r="O480" t="str">
            <v>11404</v>
          </cell>
          <cell r="P480" t="str">
            <v>292</v>
          </cell>
          <cell r="Q480" t="str">
            <v>953</v>
          </cell>
          <cell r="R480" t="str">
            <v>INTERCO BILL W/O</v>
          </cell>
          <cell r="S480" t="str">
            <v>PRA</v>
          </cell>
          <cell r="U480" t="str">
            <v>2014-12-31</v>
          </cell>
          <cell r="V480">
            <v>106.24</v>
          </cell>
          <cell r="W480" t="str">
            <v>UTXEMEM101</v>
          </cell>
          <cell r="Y480" t="str">
            <v>LEGAL</v>
          </cell>
          <cell r="AA480" t="str">
            <v>DLO</v>
          </cell>
          <cell r="AC480" t="str">
            <v>ICB</v>
          </cell>
          <cell r="AD480" t="str">
            <v>ICB</v>
          </cell>
          <cell r="AF480" t="str">
            <v>211</v>
          </cell>
          <cell r="AG480" t="str">
            <v>0000056180</v>
          </cell>
        </row>
        <row r="481">
          <cell r="A481" t="str">
            <v>00652659</v>
          </cell>
          <cell r="B481" t="str">
            <v>9539302000</v>
          </cell>
          <cell r="C481" t="str">
            <v>ICB4TARGET0000012823</v>
          </cell>
          <cell r="D481">
            <v>2014</v>
          </cell>
          <cell r="E481">
            <v>12</v>
          </cell>
          <cell r="F481" t="str">
            <v>2014-12-31</v>
          </cell>
          <cell r="G481" t="str">
            <v>PRJ</v>
          </cell>
          <cell r="H481" t="str">
            <v>211</v>
          </cell>
          <cell r="I481" t="str">
            <v>211</v>
          </cell>
          <cell r="K481" t="str">
            <v>000001121</v>
          </cell>
          <cell r="L481" t="str">
            <v>9302000</v>
          </cell>
          <cell r="M481" t="str">
            <v>1585</v>
          </cell>
          <cell r="N481" t="str">
            <v>99920</v>
          </cell>
          <cell r="O481" t="str">
            <v>11404</v>
          </cell>
          <cell r="P481" t="str">
            <v>292</v>
          </cell>
          <cell r="Q481" t="str">
            <v>953</v>
          </cell>
          <cell r="R481" t="str">
            <v>INTERCO BILL W/O</v>
          </cell>
          <cell r="S481" t="str">
            <v>PRA</v>
          </cell>
          <cell r="U481" t="str">
            <v>2014-12-31</v>
          </cell>
          <cell r="V481">
            <v>705.87</v>
          </cell>
          <cell r="W481" t="str">
            <v>UTXEMEM101</v>
          </cell>
          <cell r="Y481" t="str">
            <v>LEGAL</v>
          </cell>
          <cell r="AA481" t="str">
            <v>DLO</v>
          </cell>
          <cell r="AC481" t="str">
            <v>ICB</v>
          </cell>
          <cell r="AD481" t="str">
            <v>ICB</v>
          </cell>
          <cell r="AF481" t="str">
            <v>211</v>
          </cell>
          <cell r="AG481" t="str">
            <v>0000277730</v>
          </cell>
        </row>
        <row r="482">
          <cell r="A482" t="str">
            <v>00652652</v>
          </cell>
          <cell r="B482" t="str">
            <v>9539302000</v>
          </cell>
          <cell r="C482" t="str">
            <v>ICB4TARGET0000012826</v>
          </cell>
          <cell r="D482">
            <v>2014</v>
          </cell>
          <cell r="E482">
            <v>12</v>
          </cell>
          <cell r="F482" t="str">
            <v>2014-12-31</v>
          </cell>
          <cell r="G482" t="str">
            <v>PRJ</v>
          </cell>
          <cell r="H482" t="str">
            <v>211</v>
          </cell>
          <cell r="I482" t="str">
            <v>211</v>
          </cell>
          <cell r="K482" t="str">
            <v>000001121</v>
          </cell>
          <cell r="L482" t="str">
            <v>9302000</v>
          </cell>
          <cell r="M482" t="str">
            <v>1113</v>
          </cell>
          <cell r="N482" t="str">
            <v>99920</v>
          </cell>
          <cell r="O482" t="str">
            <v>11404</v>
          </cell>
          <cell r="P482" t="str">
            <v>292</v>
          </cell>
          <cell r="Q482" t="str">
            <v>953</v>
          </cell>
          <cell r="R482" t="str">
            <v>INTERCO BILL W/O</v>
          </cell>
          <cell r="S482" t="str">
            <v>PRA</v>
          </cell>
          <cell r="U482" t="str">
            <v>2014-12-31</v>
          </cell>
          <cell r="V482">
            <v>155.19</v>
          </cell>
          <cell r="W482" t="str">
            <v>UTXEMEM201</v>
          </cell>
          <cell r="Y482" t="str">
            <v>LEGAL</v>
          </cell>
          <cell r="AA482" t="str">
            <v>DLO</v>
          </cell>
          <cell r="AC482" t="str">
            <v>ICB</v>
          </cell>
          <cell r="AD482" t="str">
            <v>ICB</v>
          </cell>
          <cell r="AF482" t="str">
            <v>211</v>
          </cell>
          <cell r="AG482" t="str">
            <v>0000048823</v>
          </cell>
        </row>
        <row r="483">
          <cell r="A483" t="str">
            <v>00652134</v>
          </cell>
          <cell r="B483" t="str">
            <v>9539302000</v>
          </cell>
          <cell r="C483" t="str">
            <v>ICB4TARGET0000012827</v>
          </cell>
          <cell r="D483">
            <v>2014</v>
          </cell>
          <cell r="E483">
            <v>12</v>
          </cell>
          <cell r="F483" t="str">
            <v>2014-12-31</v>
          </cell>
          <cell r="G483" t="str">
            <v>PRJ</v>
          </cell>
          <cell r="H483" t="str">
            <v>211</v>
          </cell>
          <cell r="I483" t="str">
            <v>211</v>
          </cell>
          <cell r="K483" t="str">
            <v>000001121</v>
          </cell>
          <cell r="L483" t="str">
            <v>9302000</v>
          </cell>
          <cell r="M483" t="str">
            <v>1113</v>
          </cell>
          <cell r="N483" t="str">
            <v>99920</v>
          </cell>
          <cell r="O483" t="str">
            <v>11404</v>
          </cell>
          <cell r="P483" t="str">
            <v>292</v>
          </cell>
          <cell r="Q483" t="str">
            <v>953</v>
          </cell>
          <cell r="R483" t="str">
            <v>INTERCO BILL W/O</v>
          </cell>
          <cell r="S483" t="str">
            <v>PRA</v>
          </cell>
          <cell r="U483" t="str">
            <v>2014-12-31</v>
          </cell>
          <cell r="V483">
            <v>243.44</v>
          </cell>
          <cell r="W483" t="str">
            <v>UTXEMEM201</v>
          </cell>
          <cell r="Y483" t="str">
            <v>LEGAL</v>
          </cell>
          <cell r="AA483" t="str">
            <v>DLO</v>
          </cell>
          <cell r="AC483" t="str">
            <v>ICB</v>
          </cell>
          <cell r="AD483" t="str">
            <v>ICB</v>
          </cell>
          <cell r="AF483" t="str">
            <v>211</v>
          </cell>
          <cell r="AG483" t="str">
            <v>0000167024</v>
          </cell>
        </row>
        <row r="484">
          <cell r="A484" t="str">
            <v>00646490</v>
          </cell>
          <cell r="B484" t="str">
            <v>9549210001</v>
          </cell>
          <cell r="C484" t="str">
            <v>ICB4TARGET0000012869</v>
          </cell>
          <cell r="D484">
            <v>2014</v>
          </cell>
          <cell r="E484">
            <v>11</v>
          </cell>
          <cell r="F484" t="str">
            <v>2014-11-30</v>
          </cell>
          <cell r="G484" t="str">
            <v>PRJ</v>
          </cell>
          <cell r="H484" t="str">
            <v>211</v>
          </cell>
          <cell r="I484" t="str">
            <v>211</v>
          </cell>
          <cell r="K484" t="str">
            <v>000001121</v>
          </cell>
          <cell r="L484" t="str">
            <v>9210001</v>
          </cell>
          <cell r="M484" t="str">
            <v>1585</v>
          </cell>
          <cell r="N484" t="str">
            <v>99920</v>
          </cell>
          <cell r="O484" t="str">
            <v>12091</v>
          </cell>
          <cell r="P484" t="str">
            <v>293</v>
          </cell>
          <cell r="Q484" t="str">
            <v>954</v>
          </cell>
          <cell r="R484" t="str">
            <v>INTERCO BILL W/O</v>
          </cell>
          <cell r="S484" t="str">
            <v>PRA</v>
          </cell>
          <cell r="U484" t="str">
            <v>2014-11-30</v>
          </cell>
          <cell r="V484">
            <v>120.4</v>
          </cell>
          <cell r="W484" t="str">
            <v>UTXEMEM101</v>
          </cell>
          <cell r="Y484" t="str">
            <v>LEGAL</v>
          </cell>
          <cell r="AA484" t="str">
            <v>DLO</v>
          </cell>
          <cell r="AC484" t="str">
            <v>ICB</v>
          </cell>
          <cell r="AD484" t="str">
            <v>ICB</v>
          </cell>
          <cell r="AF484" t="str">
            <v>211</v>
          </cell>
          <cell r="AG484" t="str">
            <v>0000146747</v>
          </cell>
        </row>
        <row r="485">
          <cell r="A485" t="str">
            <v>00647382</v>
          </cell>
          <cell r="B485" t="str">
            <v>9539302000</v>
          </cell>
          <cell r="C485" t="str">
            <v>ICB4TARGET0000013305</v>
          </cell>
          <cell r="D485">
            <v>2014</v>
          </cell>
          <cell r="E485">
            <v>11</v>
          </cell>
          <cell r="F485" t="str">
            <v>2014-11-30</v>
          </cell>
          <cell r="G485" t="str">
            <v>PRJ</v>
          </cell>
          <cell r="H485" t="str">
            <v>211</v>
          </cell>
          <cell r="I485" t="str">
            <v>211</v>
          </cell>
          <cell r="K485" t="str">
            <v>000001121</v>
          </cell>
          <cell r="L485" t="str">
            <v>9302000</v>
          </cell>
          <cell r="M485" t="str">
            <v>1585</v>
          </cell>
          <cell r="N485" t="str">
            <v>99920</v>
          </cell>
          <cell r="O485" t="str">
            <v>11404</v>
          </cell>
          <cell r="P485" t="str">
            <v>292</v>
          </cell>
          <cell r="Q485" t="str">
            <v>953</v>
          </cell>
          <cell r="R485" t="str">
            <v>INTERCO BILL W/O</v>
          </cell>
          <cell r="S485" t="str">
            <v>PRA</v>
          </cell>
          <cell r="U485" t="str">
            <v>2014-11-30</v>
          </cell>
          <cell r="V485">
            <v>40069.61</v>
          </cell>
          <cell r="W485" t="str">
            <v>UTXEMEM101</v>
          </cell>
          <cell r="Y485" t="str">
            <v>LEGAL</v>
          </cell>
          <cell r="AA485" t="str">
            <v>DLO</v>
          </cell>
          <cell r="AC485" t="str">
            <v>ICB</v>
          </cell>
          <cell r="AD485" t="str">
            <v>ICB</v>
          </cell>
          <cell r="AF485" t="str">
            <v>211</v>
          </cell>
          <cell r="AG485" t="str">
            <v>0000096469</v>
          </cell>
        </row>
        <row r="486">
          <cell r="A486" t="str">
            <v>00648200</v>
          </cell>
          <cell r="B486" t="str">
            <v>9539302000</v>
          </cell>
          <cell r="C486" t="str">
            <v>ICB4TARGET0000013306</v>
          </cell>
          <cell r="D486">
            <v>2014</v>
          </cell>
          <cell r="E486">
            <v>11</v>
          </cell>
          <cell r="F486" t="str">
            <v>2014-11-30</v>
          </cell>
          <cell r="G486" t="str">
            <v>PRJ</v>
          </cell>
          <cell r="H486" t="str">
            <v>211</v>
          </cell>
          <cell r="I486" t="str">
            <v>211</v>
          </cell>
          <cell r="K486" t="str">
            <v>000001121</v>
          </cell>
          <cell r="L486" t="str">
            <v>9302000</v>
          </cell>
          <cell r="M486" t="str">
            <v>1585</v>
          </cell>
          <cell r="N486" t="str">
            <v>99920</v>
          </cell>
          <cell r="O486" t="str">
            <v>11404</v>
          </cell>
          <cell r="P486" t="str">
            <v>292</v>
          </cell>
          <cell r="Q486" t="str">
            <v>953</v>
          </cell>
          <cell r="R486" t="str">
            <v>INTERCO BILL W/O</v>
          </cell>
          <cell r="S486" t="str">
            <v>PRA</v>
          </cell>
          <cell r="U486" t="str">
            <v>2014-11-30</v>
          </cell>
          <cell r="V486">
            <v>4721.5600000000004</v>
          </cell>
          <cell r="W486" t="str">
            <v>UTXEMEM101</v>
          </cell>
          <cell r="Y486" t="str">
            <v>LEGAL</v>
          </cell>
          <cell r="AA486" t="str">
            <v>DLO</v>
          </cell>
          <cell r="AC486" t="str">
            <v>ICB</v>
          </cell>
          <cell r="AD486" t="str">
            <v>ICB</v>
          </cell>
          <cell r="AF486" t="str">
            <v>211</v>
          </cell>
          <cell r="AG486" t="str">
            <v>0000101368</v>
          </cell>
        </row>
        <row r="487">
          <cell r="A487" t="str">
            <v>00647383</v>
          </cell>
          <cell r="B487" t="str">
            <v>9539302000</v>
          </cell>
          <cell r="C487" t="str">
            <v>ICB4TARGET0000013307</v>
          </cell>
          <cell r="D487">
            <v>2014</v>
          </cell>
          <cell r="E487">
            <v>11</v>
          </cell>
          <cell r="F487" t="str">
            <v>2014-11-30</v>
          </cell>
          <cell r="G487" t="str">
            <v>PRJ</v>
          </cell>
          <cell r="H487" t="str">
            <v>211</v>
          </cell>
          <cell r="I487" t="str">
            <v>211</v>
          </cell>
          <cell r="K487" t="str">
            <v>000001121</v>
          </cell>
          <cell r="L487" t="str">
            <v>9302000</v>
          </cell>
          <cell r="M487" t="str">
            <v>1585</v>
          </cell>
          <cell r="N487" t="str">
            <v>99920</v>
          </cell>
          <cell r="O487" t="str">
            <v>11404</v>
          </cell>
          <cell r="P487" t="str">
            <v>292</v>
          </cell>
          <cell r="Q487" t="str">
            <v>953</v>
          </cell>
          <cell r="R487" t="str">
            <v>INTERCO BILL W/O</v>
          </cell>
          <cell r="S487" t="str">
            <v>PRA</v>
          </cell>
          <cell r="U487" t="str">
            <v>2014-11-30</v>
          </cell>
          <cell r="V487">
            <v>9443.1200000000008</v>
          </cell>
          <cell r="W487" t="str">
            <v>UTXEMEM101</v>
          </cell>
          <cell r="Y487" t="str">
            <v>LEGAL</v>
          </cell>
          <cell r="AA487" t="str">
            <v>DLO</v>
          </cell>
          <cell r="AC487" t="str">
            <v>ICB</v>
          </cell>
          <cell r="AD487" t="str">
            <v>ICB</v>
          </cell>
          <cell r="AF487" t="str">
            <v>211</v>
          </cell>
          <cell r="AG487" t="str">
            <v>0000101434</v>
          </cell>
        </row>
        <row r="488">
          <cell r="A488" t="str">
            <v>00645862</v>
          </cell>
          <cell r="B488" t="str">
            <v>9539302000</v>
          </cell>
          <cell r="C488" t="str">
            <v>ICB4TARGET0000013315</v>
          </cell>
          <cell r="D488">
            <v>2014</v>
          </cell>
          <cell r="E488">
            <v>11</v>
          </cell>
          <cell r="F488" t="str">
            <v>2014-11-30</v>
          </cell>
          <cell r="G488" t="str">
            <v>PRJ</v>
          </cell>
          <cell r="H488" t="str">
            <v>211</v>
          </cell>
          <cell r="I488" t="str">
            <v>211</v>
          </cell>
          <cell r="K488" t="str">
            <v>000001121</v>
          </cell>
          <cell r="L488" t="str">
            <v>9302000</v>
          </cell>
          <cell r="M488" t="str">
            <v>1113</v>
          </cell>
          <cell r="N488" t="str">
            <v>99920</v>
          </cell>
          <cell r="O488" t="str">
            <v>11404</v>
          </cell>
          <cell r="P488" t="str">
            <v>292</v>
          </cell>
          <cell r="Q488" t="str">
            <v>953</v>
          </cell>
          <cell r="R488" t="str">
            <v>INTERCO BILL W/O</v>
          </cell>
          <cell r="S488" t="str">
            <v>PRA</v>
          </cell>
          <cell r="U488" t="str">
            <v>2014-11-30</v>
          </cell>
          <cell r="V488">
            <v>304.3</v>
          </cell>
          <cell r="W488" t="str">
            <v>UTXEMEM201</v>
          </cell>
          <cell r="Y488" t="str">
            <v>LEGAL</v>
          </cell>
          <cell r="AA488" t="str">
            <v>DLO</v>
          </cell>
          <cell r="AC488" t="str">
            <v>ICB</v>
          </cell>
          <cell r="AD488" t="str">
            <v>ICB</v>
          </cell>
          <cell r="AF488" t="str">
            <v>211</v>
          </cell>
          <cell r="AG488" t="str">
            <v>0000017421</v>
          </cell>
        </row>
        <row r="489">
          <cell r="A489" t="str">
            <v>00646090</v>
          </cell>
          <cell r="B489" t="str">
            <v>9539302000</v>
          </cell>
          <cell r="C489" t="str">
            <v>ICB4TARGET0000013316</v>
          </cell>
          <cell r="D489">
            <v>2014</v>
          </cell>
          <cell r="E489">
            <v>11</v>
          </cell>
          <cell r="F489" t="str">
            <v>2014-11-30</v>
          </cell>
          <cell r="G489" t="str">
            <v>PRJ</v>
          </cell>
          <cell r="H489" t="str">
            <v>211</v>
          </cell>
          <cell r="I489" t="str">
            <v>211</v>
          </cell>
          <cell r="K489" t="str">
            <v>000001121</v>
          </cell>
          <cell r="L489" t="str">
            <v>9302000</v>
          </cell>
          <cell r="M489" t="str">
            <v>1113</v>
          </cell>
          <cell r="N489" t="str">
            <v>99920</v>
          </cell>
          <cell r="O489" t="str">
            <v>11404</v>
          </cell>
          <cell r="P489" t="str">
            <v>292</v>
          </cell>
          <cell r="Q489" t="str">
            <v>953</v>
          </cell>
          <cell r="R489" t="str">
            <v>INTERCO BILL W/O</v>
          </cell>
          <cell r="S489" t="str">
            <v>PRA</v>
          </cell>
          <cell r="U489" t="str">
            <v>2014-11-30</v>
          </cell>
          <cell r="V489">
            <v>213.01</v>
          </cell>
          <cell r="W489" t="str">
            <v>UTXEMEM201</v>
          </cell>
          <cell r="Y489" t="str">
            <v>LEGAL</v>
          </cell>
          <cell r="AA489" t="str">
            <v>DLO</v>
          </cell>
          <cell r="AC489" t="str">
            <v>ICB</v>
          </cell>
          <cell r="AD489" t="str">
            <v>ICB</v>
          </cell>
          <cell r="AF489" t="str">
            <v>211</v>
          </cell>
          <cell r="AG489" t="str">
            <v>0000017421</v>
          </cell>
        </row>
        <row r="490">
          <cell r="A490" t="str">
            <v>00645860</v>
          </cell>
          <cell r="B490" t="str">
            <v>9539302000</v>
          </cell>
          <cell r="C490" t="str">
            <v>ICB4TARGET0000013317</v>
          </cell>
          <cell r="D490">
            <v>2014</v>
          </cell>
          <cell r="E490">
            <v>11</v>
          </cell>
          <cell r="F490" t="str">
            <v>2014-11-30</v>
          </cell>
          <cell r="G490" t="str">
            <v>PRJ</v>
          </cell>
          <cell r="H490" t="str">
            <v>211</v>
          </cell>
          <cell r="I490" t="str">
            <v>211</v>
          </cell>
          <cell r="K490" t="str">
            <v>000001121</v>
          </cell>
          <cell r="L490" t="str">
            <v>9302000</v>
          </cell>
          <cell r="M490" t="str">
            <v>1113</v>
          </cell>
          <cell r="N490" t="str">
            <v>99920</v>
          </cell>
          <cell r="O490" t="str">
            <v>11404</v>
          </cell>
          <cell r="P490" t="str">
            <v>292</v>
          </cell>
          <cell r="Q490" t="str">
            <v>953</v>
          </cell>
          <cell r="R490" t="str">
            <v>INTERCO BILL W/O</v>
          </cell>
          <cell r="S490" t="str">
            <v>PRA</v>
          </cell>
          <cell r="U490" t="str">
            <v>2014-11-30</v>
          </cell>
          <cell r="V490">
            <v>912.9</v>
          </cell>
          <cell r="W490" t="str">
            <v>UTXEMEM201</v>
          </cell>
          <cell r="Y490" t="str">
            <v>LEGAL</v>
          </cell>
          <cell r="AA490" t="str">
            <v>DLO</v>
          </cell>
          <cell r="AC490" t="str">
            <v>ICB</v>
          </cell>
          <cell r="AD490" t="str">
            <v>ICB</v>
          </cell>
          <cell r="AF490" t="str">
            <v>211</v>
          </cell>
          <cell r="AG490" t="str">
            <v>0000114836</v>
          </cell>
        </row>
        <row r="491">
          <cell r="A491" t="str">
            <v>00645861</v>
          </cell>
          <cell r="B491" t="str">
            <v>9539302000</v>
          </cell>
          <cell r="C491" t="str">
            <v>ICB4TARGET0000013318</v>
          </cell>
          <cell r="D491">
            <v>2014</v>
          </cell>
          <cell r="E491">
            <v>11</v>
          </cell>
          <cell r="F491" t="str">
            <v>2014-11-30</v>
          </cell>
          <cell r="G491" t="str">
            <v>PRJ</v>
          </cell>
          <cell r="H491" t="str">
            <v>211</v>
          </cell>
          <cell r="I491" t="str">
            <v>211</v>
          </cell>
          <cell r="K491" t="str">
            <v>000001121</v>
          </cell>
          <cell r="L491" t="str">
            <v>9302000</v>
          </cell>
          <cell r="M491" t="str">
            <v>1113</v>
          </cell>
          <cell r="N491" t="str">
            <v>99920</v>
          </cell>
          <cell r="O491" t="str">
            <v>11404</v>
          </cell>
          <cell r="P491" t="str">
            <v>292</v>
          </cell>
          <cell r="Q491" t="str">
            <v>953</v>
          </cell>
          <cell r="R491" t="str">
            <v>INTERCO BILL W/O</v>
          </cell>
          <cell r="S491" t="str">
            <v>PRA</v>
          </cell>
          <cell r="U491" t="str">
            <v>2014-11-30</v>
          </cell>
          <cell r="V491">
            <v>1704.08</v>
          </cell>
          <cell r="W491" t="str">
            <v>UTXEMEM201</v>
          </cell>
          <cell r="Y491" t="str">
            <v>LEGAL</v>
          </cell>
          <cell r="AA491" t="str">
            <v>DLO</v>
          </cell>
          <cell r="AC491" t="str">
            <v>ICB</v>
          </cell>
          <cell r="AD491" t="str">
            <v>ICB</v>
          </cell>
          <cell r="AF491" t="str">
            <v>211</v>
          </cell>
          <cell r="AG491" t="str">
            <v>0000135545</v>
          </cell>
        </row>
        <row r="492">
          <cell r="A492" t="str">
            <v>00647120</v>
          </cell>
          <cell r="B492" t="str">
            <v>9539302000</v>
          </cell>
          <cell r="C492" t="str">
            <v>ICB4TARGET0000013319</v>
          </cell>
          <cell r="D492">
            <v>2014</v>
          </cell>
          <cell r="E492">
            <v>11</v>
          </cell>
          <cell r="F492" t="str">
            <v>2014-11-30</v>
          </cell>
          <cell r="G492" t="str">
            <v>PRJ</v>
          </cell>
          <cell r="H492" t="str">
            <v>211</v>
          </cell>
          <cell r="I492" t="str">
            <v>211</v>
          </cell>
          <cell r="K492" t="str">
            <v>000001121</v>
          </cell>
          <cell r="L492" t="str">
            <v>9302000</v>
          </cell>
          <cell r="M492" t="str">
            <v>1113</v>
          </cell>
          <cell r="N492" t="str">
            <v>99920</v>
          </cell>
          <cell r="O492" t="str">
            <v>11404</v>
          </cell>
          <cell r="P492" t="str">
            <v>292</v>
          </cell>
          <cell r="Q492" t="str">
            <v>953</v>
          </cell>
          <cell r="R492" t="str">
            <v>INTERCO BILL W/O</v>
          </cell>
          <cell r="S492" t="str">
            <v>PRA</v>
          </cell>
          <cell r="U492" t="str">
            <v>2014-11-30</v>
          </cell>
          <cell r="V492">
            <v>8666.44</v>
          </cell>
          <cell r="W492" t="str">
            <v>UTXEMEM201</v>
          </cell>
          <cell r="Y492" t="str">
            <v>LEGAL</v>
          </cell>
          <cell r="AA492" t="str">
            <v>DLO</v>
          </cell>
          <cell r="AC492" t="str">
            <v>ICB</v>
          </cell>
          <cell r="AD492" t="str">
            <v>ICB</v>
          </cell>
          <cell r="AF492" t="str">
            <v>211</v>
          </cell>
          <cell r="AG492" t="str">
            <v>0000139593</v>
          </cell>
        </row>
        <row r="493">
          <cell r="A493" t="str">
            <v>00647377</v>
          </cell>
          <cell r="B493" t="str">
            <v>9539302000</v>
          </cell>
          <cell r="C493" t="str">
            <v>ICB4TARGET0000013320</v>
          </cell>
          <cell r="D493">
            <v>2014</v>
          </cell>
          <cell r="E493">
            <v>11</v>
          </cell>
          <cell r="F493" t="str">
            <v>2014-11-30</v>
          </cell>
          <cell r="G493" t="str">
            <v>PRJ</v>
          </cell>
          <cell r="H493" t="str">
            <v>211</v>
          </cell>
          <cell r="I493" t="str">
            <v>211</v>
          </cell>
          <cell r="K493" t="str">
            <v>000001121</v>
          </cell>
          <cell r="L493" t="str">
            <v>9302000</v>
          </cell>
          <cell r="M493" t="str">
            <v>1113</v>
          </cell>
          <cell r="N493" t="str">
            <v>99920</v>
          </cell>
          <cell r="O493" t="str">
            <v>11404</v>
          </cell>
          <cell r="P493" t="str">
            <v>292</v>
          </cell>
          <cell r="Q493" t="str">
            <v>953</v>
          </cell>
          <cell r="R493" t="str">
            <v>INTERCO BILL W/O</v>
          </cell>
          <cell r="S493" t="str">
            <v>PRA</v>
          </cell>
          <cell r="U493" t="str">
            <v>2014-11-30</v>
          </cell>
          <cell r="V493">
            <v>213.01</v>
          </cell>
          <cell r="W493" t="str">
            <v>UTXEMEM201</v>
          </cell>
          <cell r="Y493" t="str">
            <v>LEGAL</v>
          </cell>
          <cell r="AA493" t="str">
            <v>DLO</v>
          </cell>
          <cell r="AC493" t="str">
            <v>ICB</v>
          </cell>
          <cell r="AD493" t="str">
            <v>ICB</v>
          </cell>
          <cell r="AF493" t="str">
            <v>211</v>
          </cell>
          <cell r="AG493" t="str">
            <v>0000213071</v>
          </cell>
        </row>
        <row r="494">
          <cell r="A494" t="str">
            <v>00647376</v>
          </cell>
          <cell r="B494" t="str">
            <v>9539302000</v>
          </cell>
          <cell r="C494" t="str">
            <v>ICB4TARGET0000013321</v>
          </cell>
          <cell r="D494">
            <v>2014</v>
          </cell>
          <cell r="E494">
            <v>11</v>
          </cell>
          <cell r="F494" t="str">
            <v>2014-11-30</v>
          </cell>
          <cell r="G494" t="str">
            <v>PRJ</v>
          </cell>
          <cell r="H494" t="str">
            <v>211</v>
          </cell>
          <cell r="I494" t="str">
            <v>211</v>
          </cell>
          <cell r="K494" t="str">
            <v>000001121</v>
          </cell>
          <cell r="L494" t="str">
            <v>9302000</v>
          </cell>
          <cell r="M494" t="str">
            <v>1113</v>
          </cell>
          <cell r="N494" t="str">
            <v>99920</v>
          </cell>
          <cell r="O494" t="str">
            <v>11404</v>
          </cell>
          <cell r="P494" t="str">
            <v>292</v>
          </cell>
          <cell r="Q494" t="str">
            <v>953</v>
          </cell>
          <cell r="R494" t="str">
            <v>INTERCO BILL W/O</v>
          </cell>
          <cell r="S494" t="str">
            <v>PRA</v>
          </cell>
          <cell r="U494" t="str">
            <v>2014-11-30</v>
          </cell>
          <cell r="V494">
            <v>1521.5</v>
          </cell>
          <cell r="W494" t="str">
            <v>UTXEMEM201</v>
          </cell>
          <cell r="Y494" t="str">
            <v>LEGAL</v>
          </cell>
          <cell r="AA494" t="str">
            <v>DLO</v>
          </cell>
          <cell r="AC494" t="str">
            <v>ICB</v>
          </cell>
          <cell r="AD494" t="str">
            <v>ICB</v>
          </cell>
          <cell r="AF494" t="str">
            <v>211</v>
          </cell>
          <cell r="AG494" t="str">
            <v>0000230666</v>
          </cell>
        </row>
        <row r="495">
          <cell r="A495" t="str">
            <v>00641594</v>
          </cell>
          <cell r="B495" t="str">
            <v>9569210001</v>
          </cell>
          <cell r="C495" t="str">
            <v>ICB4TARGET0000014631</v>
          </cell>
          <cell r="D495">
            <v>2014</v>
          </cell>
          <cell r="E495">
            <v>10</v>
          </cell>
          <cell r="F495" t="str">
            <v>2014-10-31</v>
          </cell>
          <cell r="G495" t="str">
            <v>PRJ</v>
          </cell>
          <cell r="H495" t="str">
            <v>211</v>
          </cell>
          <cell r="I495" t="str">
            <v>211</v>
          </cell>
          <cell r="K495" t="str">
            <v>TDOANDA</v>
          </cell>
          <cell r="L495" t="str">
            <v>9210001</v>
          </cell>
          <cell r="M495" t="str">
            <v>1113</v>
          </cell>
          <cell r="N495" t="str">
            <v>99920</v>
          </cell>
          <cell r="O495" t="str">
            <v>11404</v>
          </cell>
          <cell r="P495" t="str">
            <v>294</v>
          </cell>
          <cell r="Q495" t="str">
            <v>956</v>
          </cell>
          <cell r="R495" t="str">
            <v>INTERCO BILL W/O</v>
          </cell>
          <cell r="S495" t="str">
            <v>PRA</v>
          </cell>
          <cell r="U495" t="str">
            <v>2014-10-31</v>
          </cell>
          <cell r="V495">
            <v>100.72</v>
          </cell>
          <cell r="W495" t="str">
            <v>UTXE000501</v>
          </cell>
          <cell r="Y495" t="str">
            <v>TDOTH</v>
          </cell>
          <cell r="AA495" t="str">
            <v>DLO</v>
          </cell>
          <cell r="AC495" t="str">
            <v>ICB</v>
          </cell>
          <cell r="AD495" t="str">
            <v>ICB</v>
          </cell>
          <cell r="AF495" t="str">
            <v>211</v>
          </cell>
          <cell r="AG495" t="str">
            <v>0000146747</v>
          </cell>
        </row>
        <row r="496">
          <cell r="A496" t="str">
            <v>00643211</v>
          </cell>
          <cell r="B496" t="str">
            <v>9539302000</v>
          </cell>
          <cell r="C496" t="str">
            <v>ICB4TARGET0000015116</v>
          </cell>
          <cell r="D496">
            <v>2014</v>
          </cell>
          <cell r="E496">
            <v>10</v>
          </cell>
          <cell r="F496" t="str">
            <v>2014-10-31</v>
          </cell>
          <cell r="G496" t="str">
            <v>PRJ</v>
          </cell>
          <cell r="H496" t="str">
            <v>211</v>
          </cell>
          <cell r="I496" t="str">
            <v>211</v>
          </cell>
          <cell r="K496" t="str">
            <v>000001121</v>
          </cell>
          <cell r="L496" t="str">
            <v>9302000</v>
          </cell>
          <cell r="M496" t="str">
            <v>1113</v>
          </cell>
          <cell r="N496" t="str">
            <v>99920</v>
          </cell>
          <cell r="O496" t="str">
            <v>11404</v>
          </cell>
          <cell r="P496" t="str">
            <v>292</v>
          </cell>
          <cell r="Q496" t="str">
            <v>953</v>
          </cell>
          <cell r="R496" t="str">
            <v>INTERCO BILL W/O</v>
          </cell>
          <cell r="S496" t="str">
            <v>PRA</v>
          </cell>
          <cell r="U496" t="str">
            <v>2014-10-31</v>
          </cell>
          <cell r="V496">
            <v>213.01</v>
          </cell>
          <cell r="W496" t="str">
            <v>UTXEMEM201</v>
          </cell>
          <cell r="Y496" t="str">
            <v>LEGAL</v>
          </cell>
          <cell r="AA496" t="str">
            <v>DLO</v>
          </cell>
          <cell r="AC496" t="str">
            <v>ICB</v>
          </cell>
          <cell r="AD496" t="str">
            <v>ICB</v>
          </cell>
          <cell r="AF496" t="str">
            <v>211</v>
          </cell>
          <cell r="AG496" t="str">
            <v>0000017421</v>
          </cell>
        </row>
        <row r="497">
          <cell r="A497" t="str">
            <v>00644251</v>
          </cell>
          <cell r="B497" t="str">
            <v>9539302000</v>
          </cell>
          <cell r="C497" t="str">
            <v>ICB4TARGET0000015117</v>
          </cell>
          <cell r="D497">
            <v>2014</v>
          </cell>
          <cell r="E497">
            <v>10</v>
          </cell>
          <cell r="F497" t="str">
            <v>2014-10-31</v>
          </cell>
          <cell r="G497" t="str">
            <v>PRJ</v>
          </cell>
          <cell r="H497" t="str">
            <v>211</v>
          </cell>
          <cell r="I497" t="str">
            <v>211</v>
          </cell>
          <cell r="K497" t="str">
            <v>000001121</v>
          </cell>
          <cell r="L497" t="str">
            <v>9302000</v>
          </cell>
          <cell r="M497" t="str">
            <v>1113</v>
          </cell>
          <cell r="N497" t="str">
            <v>99920</v>
          </cell>
          <cell r="O497" t="str">
            <v>11404</v>
          </cell>
          <cell r="P497" t="str">
            <v>292</v>
          </cell>
          <cell r="Q497" t="str">
            <v>953</v>
          </cell>
          <cell r="R497" t="str">
            <v>INTERCO BILL W/O</v>
          </cell>
          <cell r="S497" t="str">
            <v>PRA</v>
          </cell>
          <cell r="U497" t="str">
            <v>2014-10-31</v>
          </cell>
          <cell r="V497">
            <v>121.72</v>
          </cell>
          <cell r="W497" t="str">
            <v>UTXEMEM201</v>
          </cell>
          <cell r="Y497" t="str">
            <v>LEGAL</v>
          </cell>
          <cell r="AA497" t="str">
            <v>DLO</v>
          </cell>
          <cell r="AC497" t="str">
            <v>ICB</v>
          </cell>
          <cell r="AD497" t="str">
            <v>ICB</v>
          </cell>
          <cell r="AF497" t="str">
            <v>211</v>
          </cell>
          <cell r="AG497" t="str">
            <v>0000017421</v>
          </cell>
        </row>
        <row r="498">
          <cell r="A498" t="str">
            <v>00659538</v>
          </cell>
          <cell r="B498" t="str">
            <v>9549210001</v>
          </cell>
          <cell r="C498" t="str">
            <v>ICB4TARGET0000018012</v>
          </cell>
          <cell r="D498">
            <v>2015</v>
          </cell>
          <cell r="E498">
            <v>1</v>
          </cell>
          <cell r="F498" t="str">
            <v>2015-01-31</v>
          </cell>
          <cell r="G498" t="str">
            <v>PRJ</v>
          </cell>
          <cell r="H498" t="str">
            <v>211</v>
          </cell>
          <cell r="I498" t="str">
            <v>211</v>
          </cell>
          <cell r="K498" t="str">
            <v>TDOANDA</v>
          </cell>
          <cell r="L498" t="str">
            <v>9210001</v>
          </cell>
          <cell r="M498" t="str">
            <v>1585</v>
          </cell>
          <cell r="N498" t="str">
            <v>99920</v>
          </cell>
          <cell r="O498" t="str">
            <v>10381</v>
          </cell>
          <cell r="P498" t="str">
            <v>289</v>
          </cell>
          <cell r="Q498" t="str">
            <v>954</v>
          </cell>
          <cell r="R498" t="str">
            <v>INTERCO BILL W/O</v>
          </cell>
          <cell r="S498" t="str">
            <v>PRA</v>
          </cell>
          <cell r="U498" t="str">
            <v>2015-01-31</v>
          </cell>
          <cell r="V498">
            <v>591.34</v>
          </cell>
          <cell r="W498" t="str">
            <v>UTXE000101</v>
          </cell>
          <cell r="Y498" t="str">
            <v>TDOTH</v>
          </cell>
          <cell r="AA498" t="str">
            <v>DLO</v>
          </cell>
          <cell r="AC498" t="str">
            <v>ICB</v>
          </cell>
          <cell r="AD498" t="str">
            <v>ICB</v>
          </cell>
          <cell r="AF498" t="str">
            <v>211</v>
          </cell>
          <cell r="AG498" t="str">
            <v>0000146747</v>
          </cell>
        </row>
        <row r="499">
          <cell r="A499" t="str">
            <v>00658087</v>
          </cell>
          <cell r="B499" t="str">
            <v>9549210001</v>
          </cell>
          <cell r="C499" t="str">
            <v>ICB4TARGET0000018364</v>
          </cell>
          <cell r="D499">
            <v>2015</v>
          </cell>
          <cell r="E499">
            <v>1</v>
          </cell>
          <cell r="F499" t="str">
            <v>2015-01-31</v>
          </cell>
          <cell r="G499" t="str">
            <v>PRJ</v>
          </cell>
          <cell r="H499" t="str">
            <v>211</v>
          </cell>
          <cell r="I499" t="str">
            <v>211</v>
          </cell>
          <cell r="K499" t="str">
            <v>TDOANDA</v>
          </cell>
          <cell r="L499" t="str">
            <v>9210001</v>
          </cell>
          <cell r="M499" t="str">
            <v>1113</v>
          </cell>
          <cell r="N499" t="str">
            <v>99920</v>
          </cell>
          <cell r="O499" t="str">
            <v>13123</v>
          </cell>
          <cell r="P499" t="str">
            <v>263</v>
          </cell>
          <cell r="Q499" t="str">
            <v>954</v>
          </cell>
          <cell r="R499" t="str">
            <v>INTERCO BILL W/O</v>
          </cell>
          <cell r="S499" t="str">
            <v>PRA</v>
          </cell>
          <cell r="U499" t="str">
            <v>2015-01-31</v>
          </cell>
          <cell r="V499">
            <v>20.79</v>
          </cell>
          <cell r="W499" t="str">
            <v>UTXE000501</v>
          </cell>
          <cell r="Y499" t="str">
            <v>TDOTH</v>
          </cell>
          <cell r="AA499" t="str">
            <v>DLO</v>
          </cell>
          <cell r="AC499" t="str">
            <v>ICB</v>
          </cell>
          <cell r="AD499" t="str">
            <v>ICB</v>
          </cell>
          <cell r="AF499" t="str">
            <v>211</v>
          </cell>
          <cell r="AG499" t="str">
            <v>0000266656</v>
          </cell>
        </row>
        <row r="500">
          <cell r="A500" t="str">
            <v>00646090</v>
          </cell>
          <cell r="B500" t="str">
            <v>9539302000</v>
          </cell>
          <cell r="C500" t="str">
            <v>ICB4TARGET0000018727</v>
          </cell>
          <cell r="D500">
            <v>2015</v>
          </cell>
          <cell r="E500">
            <v>1</v>
          </cell>
          <cell r="F500" t="str">
            <v>2015-01-31</v>
          </cell>
          <cell r="G500" t="str">
            <v>PRJ</v>
          </cell>
          <cell r="H500" t="str">
            <v>211</v>
          </cell>
          <cell r="I500" t="str">
            <v>211</v>
          </cell>
          <cell r="K500" t="str">
            <v>000001121</v>
          </cell>
          <cell r="L500" t="str">
            <v>9302000</v>
          </cell>
          <cell r="M500" t="str">
            <v>1113</v>
          </cell>
          <cell r="N500" t="str">
            <v>99920</v>
          </cell>
          <cell r="O500" t="str">
            <v>11404</v>
          </cell>
          <cell r="P500" t="str">
            <v>292</v>
          </cell>
          <cell r="Q500" t="str">
            <v>953</v>
          </cell>
          <cell r="R500" t="str">
            <v>INTERCO BILL W/O</v>
          </cell>
          <cell r="S500" t="str">
            <v>PRA</v>
          </cell>
          <cell r="U500" t="str">
            <v>2015-01-31</v>
          </cell>
          <cell r="V500">
            <v>-207.86</v>
          </cell>
          <cell r="W500" t="str">
            <v>UTXEMEM201</v>
          </cell>
          <cell r="Y500" t="str">
            <v>LEGAL</v>
          </cell>
          <cell r="AA500" t="str">
            <v>DLO</v>
          </cell>
          <cell r="AC500" t="str">
            <v>ICB</v>
          </cell>
          <cell r="AD500" t="str">
            <v>ICB</v>
          </cell>
          <cell r="AF500" t="str">
            <v>211</v>
          </cell>
          <cell r="AG500" t="str">
            <v>0000017421</v>
          </cell>
        </row>
        <row r="501">
          <cell r="A501" t="str">
            <v>00659388</v>
          </cell>
          <cell r="B501" t="str">
            <v>9539302000</v>
          </cell>
          <cell r="C501" t="str">
            <v>ICB4TARGET0000018728</v>
          </cell>
          <cell r="D501">
            <v>2015</v>
          </cell>
          <cell r="E501">
            <v>1</v>
          </cell>
          <cell r="F501" t="str">
            <v>2015-01-31</v>
          </cell>
          <cell r="G501" t="str">
            <v>PRJ</v>
          </cell>
          <cell r="H501" t="str">
            <v>211</v>
          </cell>
          <cell r="I501" t="str">
            <v>211</v>
          </cell>
          <cell r="K501" t="str">
            <v>000001121</v>
          </cell>
          <cell r="L501" t="str">
            <v>9302000</v>
          </cell>
          <cell r="M501" t="str">
            <v>1113</v>
          </cell>
          <cell r="N501" t="str">
            <v>99920</v>
          </cell>
          <cell r="O501" t="str">
            <v>11404</v>
          </cell>
          <cell r="P501" t="str">
            <v>292</v>
          </cell>
          <cell r="Q501" t="str">
            <v>953</v>
          </cell>
          <cell r="R501" t="str">
            <v>INTERCO BILL W/O</v>
          </cell>
          <cell r="S501" t="str">
            <v>PRA</v>
          </cell>
          <cell r="U501" t="str">
            <v>2015-01-31</v>
          </cell>
          <cell r="V501">
            <v>59.39</v>
          </cell>
          <cell r="W501" t="str">
            <v>UTXEMEM201</v>
          </cell>
          <cell r="Y501" t="str">
            <v>LEGAL</v>
          </cell>
          <cell r="AA501" t="str">
            <v>DLO</v>
          </cell>
          <cell r="AC501" t="str">
            <v>ICB</v>
          </cell>
          <cell r="AD501" t="str">
            <v>ICB</v>
          </cell>
          <cell r="AF501" t="str">
            <v>211</v>
          </cell>
          <cell r="AG501" t="str">
            <v>0000059570</v>
          </cell>
        </row>
        <row r="502">
          <cell r="A502" t="str">
            <v>00659387</v>
          </cell>
          <cell r="B502" t="str">
            <v>9539302000</v>
          </cell>
          <cell r="C502" t="str">
            <v>ICB4TARGET0000018729</v>
          </cell>
          <cell r="D502">
            <v>2015</v>
          </cell>
          <cell r="E502">
            <v>1</v>
          </cell>
          <cell r="F502" t="str">
            <v>2015-01-31</v>
          </cell>
          <cell r="G502" t="str">
            <v>PRJ</v>
          </cell>
          <cell r="H502" t="str">
            <v>211</v>
          </cell>
          <cell r="I502" t="str">
            <v>211</v>
          </cell>
          <cell r="K502" t="str">
            <v>000001121</v>
          </cell>
          <cell r="L502" t="str">
            <v>9302000</v>
          </cell>
          <cell r="M502" t="str">
            <v>1113</v>
          </cell>
          <cell r="N502" t="str">
            <v>99920</v>
          </cell>
          <cell r="O502" t="str">
            <v>11404</v>
          </cell>
          <cell r="P502" t="str">
            <v>292</v>
          </cell>
          <cell r="Q502" t="str">
            <v>953</v>
          </cell>
          <cell r="R502" t="str">
            <v>INTERCO BILL W/O</v>
          </cell>
          <cell r="S502" t="str">
            <v>PRA</v>
          </cell>
          <cell r="U502" t="str">
            <v>2015-01-31</v>
          </cell>
          <cell r="V502">
            <v>213.79</v>
          </cell>
          <cell r="W502" t="str">
            <v>UTXEMEM201</v>
          </cell>
          <cell r="Y502" t="str">
            <v>LEGAL</v>
          </cell>
          <cell r="AA502" t="str">
            <v>DLO</v>
          </cell>
          <cell r="AC502" t="str">
            <v>ICB</v>
          </cell>
          <cell r="AD502" t="str">
            <v>ICB</v>
          </cell>
          <cell r="AF502" t="str">
            <v>211</v>
          </cell>
          <cell r="AG502" t="str">
            <v>0000096234</v>
          </cell>
        </row>
        <row r="503">
          <cell r="A503" t="str">
            <v>00659385</v>
          </cell>
          <cell r="B503" t="str">
            <v>9539302000</v>
          </cell>
          <cell r="C503" t="str">
            <v>ICB4TARGET0000018730</v>
          </cell>
          <cell r="D503">
            <v>2015</v>
          </cell>
          <cell r="E503">
            <v>1</v>
          </cell>
          <cell r="F503" t="str">
            <v>2015-01-31</v>
          </cell>
          <cell r="G503" t="str">
            <v>PRJ</v>
          </cell>
          <cell r="H503" t="str">
            <v>211</v>
          </cell>
          <cell r="I503" t="str">
            <v>211</v>
          </cell>
          <cell r="K503" t="str">
            <v>000001121</v>
          </cell>
          <cell r="L503" t="str">
            <v>9302000</v>
          </cell>
          <cell r="M503" t="str">
            <v>1113</v>
          </cell>
          <cell r="N503" t="str">
            <v>99920</v>
          </cell>
          <cell r="O503" t="str">
            <v>11404</v>
          </cell>
          <cell r="P503" t="str">
            <v>292</v>
          </cell>
          <cell r="Q503" t="str">
            <v>953</v>
          </cell>
          <cell r="R503" t="str">
            <v>INTERCO BILL W/O</v>
          </cell>
          <cell r="S503" t="str">
            <v>PRA</v>
          </cell>
          <cell r="U503" t="str">
            <v>2015-01-31</v>
          </cell>
          <cell r="V503">
            <v>247.64</v>
          </cell>
          <cell r="W503" t="str">
            <v>UTXEMEM201</v>
          </cell>
          <cell r="Y503" t="str">
            <v>LEGAL</v>
          </cell>
          <cell r="AA503" t="str">
            <v>DLO</v>
          </cell>
          <cell r="AC503" t="str">
            <v>ICB</v>
          </cell>
          <cell r="AD503" t="str">
            <v>ICB</v>
          </cell>
          <cell r="AF503" t="str">
            <v>211</v>
          </cell>
          <cell r="AG503" t="str">
            <v>0000099079</v>
          </cell>
        </row>
        <row r="504">
          <cell r="A504" t="str">
            <v>00659391</v>
          </cell>
          <cell r="B504" t="str">
            <v>9539302000</v>
          </cell>
          <cell r="C504" t="str">
            <v>ICB4TARGET0000018731</v>
          </cell>
          <cell r="D504">
            <v>2015</v>
          </cell>
          <cell r="E504">
            <v>1</v>
          </cell>
          <cell r="F504" t="str">
            <v>2015-01-31</v>
          </cell>
          <cell r="G504" t="str">
            <v>PRJ</v>
          </cell>
          <cell r="H504" t="str">
            <v>211</v>
          </cell>
          <cell r="I504" t="str">
            <v>211</v>
          </cell>
          <cell r="K504" t="str">
            <v>000001121</v>
          </cell>
          <cell r="L504" t="str">
            <v>9302000</v>
          </cell>
          <cell r="M504" t="str">
            <v>1113</v>
          </cell>
          <cell r="N504" t="str">
            <v>99920</v>
          </cell>
          <cell r="O504" t="str">
            <v>11404</v>
          </cell>
          <cell r="P504" t="str">
            <v>292</v>
          </cell>
          <cell r="Q504" t="str">
            <v>953</v>
          </cell>
          <cell r="R504" t="str">
            <v>INTERCO BILL W/O</v>
          </cell>
          <cell r="S504" t="str">
            <v>PRA</v>
          </cell>
          <cell r="U504" t="str">
            <v>2015-01-31</v>
          </cell>
          <cell r="V504">
            <v>89.08</v>
          </cell>
          <cell r="W504" t="str">
            <v>UTXEMEM201</v>
          </cell>
          <cell r="Y504" t="str">
            <v>LEGAL</v>
          </cell>
          <cell r="AA504" t="str">
            <v>DLO</v>
          </cell>
          <cell r="AC504" t="str">
            <v>ICB</v>
          </cell>
          <cell r="AD504" t="str">
            <v>ICB</v>
          </cell>
          <cell r="AF504" t="str">
            <v>211</v>
          </cell>
          <cell r="AG504" t="str">
            <v>0000120049</v>
          </cell>
        </row>
        <row r="505">
          <cell r="A505" t="str">
            <v>00658411</v>
          </cell>
          <cell r="B505" t="str">
            <v>9539302000</v>
          </cell>
          <cell r="C505" t="str">
            <v>ICB4TARGET0000018732</v>
          </cell>
          <cell r="D505">
            <v>2015</v>
          </cell>
          <cell r="E505">
            <v>1</v>
          </cell>
          <cell r="F505" t="str">
            <v>2015-01-31</v>
          </cell>
          <cell r="G505" t="str">
            <v>PRJ</v>
          </cell>
          <cell r="H505" t="str">
            <v>211</v>
          </cell>
          <cell r="I505" t="str">
            <v>211</v>
          </cell>
          <cell r="K505" t="str">
            <v>000001121</v>
          </cell>
          <cell r="L505" t="str">
            <v>9302000</v>
          </cell>
          <cell r="M505" t="str">
            <v>1113</v>
          </cell>
          <cell r="N505" t="str">
            <v>99920</v>
          </cell>
          <cell r="O505" t="str">
            <v>11404</v>
          </cell>
          <cell r="P505" t="str">
            <v>292</v>
          </cell>
          <cell r="Q505" t="str">
            <v>953</v>
          </cell>
          <cell r="R505" t="str">
            <v>INTERCO BILL W/O</v>
          </cell>
          <cell r="S505" t="str">
            <v>PRA</v>
          </cell>
          <cell r="U505" t="str">
            <v>2015-01-31</v>
          </cell>
          <cell r="V505">
            <v>1484.68</v>
          </cell>
          <cell r="W505" t="str">
            <v>UTXEMEM201</v>
          </cell>
          <cell r="Y505" t="str">
            <v>LEGAL</v>
          </cell>
          <cell r="AA505" t="str">
            <v>DLO</v>
          </cell>
          <cell r="AC505" t="str">
            <v>ICB</v>
          </cell>
          <cell r="AD505" t="str">
            <v>ICB</v>
          </cell>
          <cell r="AF505" t="str">
            <v>211</v>
          </cell>
          <cell r="AG505" t="str">
            <v>0000121258</v>
          </cell>
        </row>
        <row r="506">
          <cell r="A506" t="str">
            <v>00659235</v>
          </cell>
          <cell r="B506" t="str">
            <v>9539302000</v>
          </cell>
          <cell r="C506" t="str">
            <v>ICB4TARGET0000018733</v>
          </cell>
          <cell r="D506">
            <v>2015</v>
          </cell>
          <cell r="E506">
            <v>1</v>
          </cell>
          <cell r="F506" t="str">
            <v>2015-01-31</v>
          </cell>
          <cell r="G506" t="str">
            <v>PRJ</v>
          </cell>
          <cell r="H506" t="str">
            <v>211</v>
          </cell>
          <cell r="I506" t="str">
            <v>211</v>
          </cell>
          <cell r="K506" t="str">
            <v>000001121</v>
          </cell>
          <cell r="L506" t="str">
            <v>9302000</v>
          </cell>
          <cell r="M506" t="str">
            <v>1113</v>
          </cell>
          <cell r="N506" t="str">
            <v>99920</v>
          </cell>
          <cell r="O506" t="str">
            <v>11404</v>
          </cell>
          <cell r="P506" t="str">
            <v>292</v>
          </cell>
          <cell r="Q506" t="str">
            <v>953</v>
          </cell>
          <cell r="R506" t="str">
            <v>INTERCO BILL W/O</v>
          </cell>
          <cell r="S506" t="str">
            <v>PRA</v>
          </cell>
          <cell r="U506" t="str">
            <v>2015-01-31</v>
          </cell>
          <cell r="V506">
            <v>212.31</v>
          </cell>
          <cell r="W506" t="str">
            <v>UTXEMEM201</v>
          </cell>
          <cell r="Y506" t="str">
            <v>LEGAL</v>
          </cell>
          <cell r="AA506" t="str">
            <v>DLO</v>
          </cell>
          <cell r="AC506" t="str">
            <v>ICB</v>
          </cell>
          <cell r="AD506" t="str">
            <v>ICB</v>
          </cell>
          <cell r="AF506" t="str">
            <v>211</v>
          </cell>
          <cell r="AG506" t="str">
            <v>0000125815</v>
          </cell>
        </row>
        <row r="507">
          <cell r="A507" t="str">
            <v>00659389</v>
          </cell>
          <cell r="B507" t="str">
            <v>9539302000</v>
          </cell>
          <cell r="C507" t="str">
            <v>ICB4TARGET0000018734</v>
          </cell>
          <cell r="D507">
            <v>2015</v>
          </cell>
          <cell r="E507">
            <v>1</v>
          </cell>
          <cell r="F507" t="str">
            <v>2015-01-31</v>
          </cell>
          <cell r="G507" t="str">
            <v>PRJ</v>
          </cell>
          <cell r="H507" t="str">
            <v>211</v>
          </cell>
          <cell r="I507" t="str">
            <v>211</v>
          </cell>
          <cell r="K507" t="str">
            <v>000001121</v>
          </cell>
          <cell r="L507" t="str">
            <v>9302000</v>
          </cell>
          <cell r="M507" t="str">
            <v>1113</v>
          </cell>
          <cell r="N507" t="str">
            <v>99920</v>
          </cell>
          <cell r="O507" t="str">
            <v>11404</v>
          </cell>
          <cell r="P507" t="str">
            <v>292</v>
          </cell>
          <cell r="Q507" t="str">
            <v>953</v>
          </cell>
          <cell r="R507" t="str">
            <v>INTERCO BILL W/O</v>
          </cell>
          <cell r="S507" t="str">
            <v>PRA</v>
          </cell>
          <cell r="U507" t="str">
            <v>2015-01-31</v>
          </cell>
          <cell r="V507">
            <v>148.47</v>
          </cell>
          <cell r="W507" t="str">
            <v>UTXEMEM201</v>
          </cell>
          <cell r="Y507" t="str">
            <v>LEGAL</v>
          </cell>
          <cell r="AA507" t="str">
            <v>DLO</v>
          </cell>
          <cell r="AC507" t="str">
            <v>ICB</v>
          </cell>
          <cell r="AD507" t="str">
            <v>ICB</v>
          </cell>
          <cell r="AF507" t="str">
            <v>211</v>
          </cell>
          <cell r="AG507" t="str">
            <v>0000130709</v>
          </cell>
        </row>
        <row r="508">
          <cell r="A508" t="str">
            <v>00659390</v>
          </cell>
          <cell r="B508" t="str">
            <v>9539302000</v>
          </cell>
          <cell r="C508" t="str">
            <v>ICB4TARGET0000018735</v>
          </cell>
          <cell r="D508">
            <v>2015</v>
          </cell>
          <cell r="E508">
            <v>1</v>
          </cell>
          <cell r="F508" t="str">
            <v>2015-01-31</v>
          </cell>
          <cell r="G508" t="str">
            <v>PRJ</v>
          </cell>
          <cell r="H508" t="str">
            <v>211</v>
          </cell>
          <cell r="I508" t="str">
            <v>211</v>
          </cell>
          <cell r="K508" t="str">
            <v>000001121</v>
          </cell>
          <cell r="L508" t="str">
            <v>9302000</v>
          </cell>
          <cell r="M508" t="str">
            <v>1113</v>
          </cell>
          <cell r="N508" t="str">
            <v>99920</v>
          </cell>
          <cell r="O508" t="str">
            <v>11404</v>
          </cell>
          <cell r="P508" t="str">
            <v>292</v>
          </cell>
          <cell r="Q508" t="str">
            <v>953</v>
          </cell>
          <cell r="R508" t="str">
            <v>INTERCO BILL W/O</v>
          </cell>
          <cell r="S508" t="str">
            <v>PRA</v>
          </cell>
          <cell r="U508" t="str">
            <v>2015-01-31</v>
          </cell>
          <cell r="V508">
            <v>100.96</v>
          </cell>
          <cell r="W508" t="str">
            <v>UTXEMEM201</v>
          </cell>
          <cell r="Y508" t="str">
            <v>LEGAL</v>
          </cell>
          <cell r="AA508" t="str">
            <v>DLO</v>
          </cell>
          <cell r="AC508" t="str">
            <v>ICB</v>
          </cell>
          <cell r="AD508" t="str">
            <v>ICB</v>
          </cell>
          <cell r="AF508" t="str">
            <v>211</v>
          </cell>
          <cell r="AG508" t="str">
            <v>0000136093</v>
          </cell>
        </row>
        <row r="509">
          <cell r="A509" t="str">
            <v>00659386</v>
          </cell>
          <cell r="B509" t="str">
            <v>9539302000</v>
          </cell>
          <cell r="C509" t="str">
            <v>ICB4TARGET0000018736</v>
          </cell>
          <cell r="D509">
            <v>2015</v>
          </cell>
          <cell r="E509">
            <v>1</v>
          </cell>
          <cell r="F509" t="str">
            <v>2015-01-31</v>
          </cell>
          <cell r="G509" t="str">
            <v>PRJ</v>
          </cell>
          <cell r="H509" t="str">
            <v>211</v>
          </cell>
          <cell r="I509" t="str">
            <v>211</v>
          </cell>
          <cell r="K509" t="str">
            <v>000001121</v>
          </cell>
          <cell r="L509" t="str">
            <v>9302000</v>
          </cell>
          <cell r="M509" t="str">
            <v>1113</v>
          </cell>
          <cell r="N509" t="str">
            <v>99920</v>
          </cell>
          <cell r="O509" t="str">
            <v>11404</v>
          </cell>
          <cell r="P509" t="str">
            <v>292</v>
          </cell>
          <cell r="Q509" t="str">
            <v>953</v>
          </cell>
          <cell r="R509" t="str">
            <v>INTERCO BILL W/O</v>
          </cell>
          <cell r="S509" t="str">
            <v>PRA</v>
          </cell>
          <cell r="U509" t="str">
            <v>2015-01-31</v>
          </cell>
          <cell r="V509">
            <v>139.56</v>
          </cell>
          <cell r="W509" t="str">
            <v>UTXEMEM201</v>
          </cell>
          <cell r="Y509" t="str">
            <v>LEGAL</v>
          </cell>
          <cell r="AA509" t="str">
            <v>DLO</v>
          </cell>
          <cell r="AC509" t="str">
            <v>ICB</v>
          </cell>
          <cell r="AD509" t="str">
            <v>ICB</v>
          </cell>
          <cell r="AF509" t="str">
            <v>211</v>
          </cell>
          <cell r="AG509" t="str">
            <v>0000140418</v>
          </cell>
        </row>
        <row r="510">
          <cell r="A510" t="str">
            <v>00660146</v>
          </cell>
          <cell r="B510" t="str">
            <v>9569210001</v>
          </cell>
          <cell r="C510" t="str">
            <v>ICB4TARGET0000020403</v>
          </cell>
          <cell r="D510">
            <v>2015</v>
          </cell>
          <cell r="E510">
            <v>2</v>
          </cell>
          <cell r="F510" t="str">
            <v>2015-02-28</v>
          </cell>
          <cell r="G510" t="str">
            <v>PRJ</v>
          </cell>
          <cell r="H510" t="str">
            <v>211</v>
          </cell>
          <cell r="I510" t="str">
            <v>211</v>
          </cell>
          <cell r="K510" t="str">
            <v>TDOANDA</v>
          </cell>
          <cell r="L510" t="str">
            <v>9210001</v>
          </cell>
          <cell r="M510" t="str">
            <v>1585</v>
          </cell>
          <cell r="N510" t="str">
            <v>99920</v>
          </cell>
          <cell r="O510" t="str">
            <v>13042</v>
          </cell>
          <cell r="P510" t="str">
            <v>289</v>
          </cell>
          <cell r="Q510" t="str">
            <v>956</v>
          </cell>
          <cell r="R510" t="str">
            <v>INTERCO BILL W/O</v>
          </cell>
          <cell r="S510" t="str">
            <v>PRA</v>
          </cell>
          <cell r="U510" t="str">
            <v>2015-02-28</v>
          </cell>
          <cell r="V510">
            <v>120.8</v>
          </cell>
          <cell r="W510" t="str">
            <v>UTXE000301</v>
          </cell>
          <cell r="Y510" t="str">
            <v>TDOTH</v>
          </cell>
          <cell r="AA510" t="str">
            <v>DLO</v>
          </cell>
          <cell r="AC510" t="str">
            <v>ICB</v>
          </cell>
          <cell r="AD510" t="str">
            <v>ICB</v>
          </cell>
          <cell r="AF510" t="str">
            <v>211</v>
          </cell>
          <cell r="AG510" t="str">
            <v>0000146747</v>
          </cell>
        </row>
        <row r="511">
          <cell r="A511" t="str">
            <v>00670931</v>
          </cell>
          <cell r="B511" t="str">
            <v>9549030001</v>
          </cell>
          <cell r="C511" t="str">
            <v>ICB4TARGET0000020833</v>
          </cell>
          <cell r="D511">
            <v>2015</v>
          </cell>
          <cell r="E511">
            <v>4</v>
          </cell>
          <cell r="F511" t="str">
            <v>2015-04-30</v>
          </cell>
          <cell r="G511" t="str">
            <v>PRJ</v>
          </cell>
          <cell r="H511" t="str">
            <v>211</v>
          </cell>
          <cell r="I511" t="str">
            <v>211</v>
          </cell>
          <cell r="K511" t="str">
            <v>000008295</v>
          </cell>
          <cell r="L511" t="str">
            <v>9030001</v>
          </cell>
          <cell r="M511" t="str">
            <v>1397</v>
          </cell>
          <cell r="N511" t="str">
            <v>99920</v>
          </cell>
          <cell r="O511" t="str">
            <v>12150</v>
          </cell>
          <cell r="P511" t="str">
            <v>259</v>
          </cell>
          <cell r="Q511" t="str">
            <v>954</v>
          </cell>
          <cell r="R511" t="str">
            <v>INTERCO BILL W/O</v>
          </cell>
          <cell r="S511" t="str">
            <v>PRA</v>
          </cell>
          <cell r="U511" t="str">
            <v>2015-04-30</v>
          </cell>
          <cell r="V511">
            <v>32.479999999999997</v>
          </cell>
          <cell r="W511" t="str">
            <v>UTXC000101</v>
          </cell>
          <cell r="Y511" t="str">
            <v>DISTR</v>
          </cell>
          <cell r="AA511" t="str">
            <v>DLO</v>
          </cell>
          <cell r="AC511" t="str">
            <v>ICB</v>
          </cell>
          <cell r="AD511" t="str">
            <v>ICB</v>
          </cell>
          <cell r="AF511" t="str">
            <v>211</v>
          </cell>
          <cell r="AG511" t="str">
            <v>0000146747</v>
          </cell>
        </row>
        <row r="512">
          <cell r="A512" t="str">
            <v>00664468</v>
          </cell>
          <cell r="B512" t="str">
            <v>9539302000</v>
          </cell>
          <cell r="C512" t="str">
            <v>ICB4TARGET0000021128</v>
          </cell>
          <cell r="D512">
            <v>2015</v>
          </cell>
          <cell r="E512">
            <v>2</v>
          </cell>
          <cell r="F512" t="str">
            <v>2015-02-28</v>
          </cell>
          <cell r="G512" t="str">
            <v>PRJ</v>
          </cell>
          <cell r="H512" t="str">
            <v>211</v>
          </cell>
          <cell r="I512" t="str">
            <v>211</v>
          </cell>
          <cell r="K512" t="str">
            <v>000001121</v>
          </cell>
          <cell r="L512" t="str">
            <v>9302000</v>
          </cell>
          <cell r="M512" t="str">
            <v>1113</v>
          </cell>
          <cell r="N512" t="str">
            <v>99920</v>
          </cell>
          <cell r="O512" t="str">
            <v>11404</v>
          </cell>
          <cell r="P512" t="str">
            <v>292</v>
          </cell>
          <cell r="Q512" t="str">
            <v>953</v>
          </cell>
          <cell r="R512" t="str">
            <v>INTERCO BILL W/O</v>
          </cell>
          <cell r="S512" t="str">
            <v>PRA</v>
          </cell>
          <cell r="U512" t="str">
            <v>2015-02-28</v>
          </cell>
          <cell r="V512">
            <v>445.4</v>
          </cell>
          <cell r="W512" t="str">
            <v>UTXEMEM201</v>
          </cell>
          <cell r="Y512" t="str">
            <v>LEGAL</v>
          </cell>
          <cell r="AA512" t="str">
            <v>DLO</v>
          </cell>
          <cell r="AC512" t="str">
            <v>ICB</v>
          </cell>
          <cell r="AD512" t="str">
            <v>ICB</v>
          </cell>
          <cell r="AF512" t="str">
            <v>211</v>
          </cell>
          <cell r="AG512" t="str">
            <v>0000096605</v>
          </cell>
        </row>
        <row r="513">
          <cell r="A513" t="str">
            <v>00664457</v>
          </cell>
          <cell r="B513" t="str">
            <v>9539302000</v>
          </cell>
          <cell r="C513" t="str">
            <v>ICB4TARGET0000021129</v>
          </cell>
          <cell r="D513">
            <v>2015</v>
          </cell>
          <cell r="E513">
            <v>2</v>
          </cell>
          <cell r="F513" t="str">
            <v>2015-02-28</v>
          </cell>
          <cell r="G513" t="str">
            <v>PRJ</v>
          </cell>
          <cell r="H513" t="str">
            <v>211</v>
          </cell>
          <cell r="I513" t="str">
            <v>211</v>
          </cell>
          <cell r="K513" t="str">
            <v>000001121</v>
          </cell>
          <cell r="L513" t="str">
            <v>9302000</v>
          </cell>
          <cell r="M513" t="str">
            <v>1113</v>
          </cell>
          <cell r="N513" t="str">
            <v>99920</v>
          </cell>
          <cell r="O513" t="str">
            <v>11404</v>
          </cell>
          <cell r="P513" t="str">
            <v>292</v>
          </cell>
          <cell r="Q513" t="str">
            <v>953</v>
          </cell>
          <cell r="R513" t="str">
            <v>INTERCO BILL W/O</v>
          </cell>
          <cell r="S513" t="str">
            <v>PRA</v>
          </cell>
          <cell r="U513" t="str">
            <v>2015-02-28</v>
          </cell>
          <cell r="V513">
            <v>4311.5</v>
          </cell>
          <cell r="W513" t="str">
            <v>UTXEMEM201</v>
          </cell>
          <cell r="Y513" t="str">
            <v>LEGAL</v>
          </cell>
          <cell r="AA513" t="str">
            <v>DLO</v>
          </cell>
          <cell r="AC513" t="str">
            <v>ICB</v>
          </cell>
          <cell r="AD513" t="str">
            <v>ICB</v>
          </cell>
          <cell r="AF513" t="str">
            <v>211</v>
          </cell>
          <cell r="AG513" t="str">
            <v>0000110910</v>
          </cell>
        </row>
        <row r="514">
          <cell r="A514" t="str">
            <v>00664469</v>
          </cell>
          <cell r="B514" t="str">
            <v>9539302000</v>
          </cell>
          <cell r="C514" t="str">
            <v>ICB4TARGET0000021130</v>
          </cell>
          <cell r="D514">
            <v>2015</v>
          </cell>
          <cell r="E514">
            <v>2</v>
          </cell>
          <cell r="F514" t="str">
            <v>2015-02-28</v>
          </cell>
          <cell r="G514" t="str">
            <v>PRJ</v>
          </cell>
          <cell r="H514" t="str">
            <v>211</v>
          </cell>
          <cell r="I514" t="str">
            <v>211</v>
          </cell>
          <cell r="K514" t="str">
            <v>000001121</v>
          </cell>
          <cell r="L514" t="str">
            <v>9302000</v>
          </cell>
          <cell r="M514" t="str">
            <v>1113</v>
          </cell>
          <cell r="N514" t="str">
            <v>99920</v>
          </cell>
          <cell r="O514" t="str">
            <v>11404</v>
          </cell>
          <cell r="P514" t="str">
            <v>292</v>
          </cell>
          <cell r="Q514" t="str">
            <v>953</v>
          </cell>
          <cell r="R514" t="str">
            <v>INTERCO BILL W/O</v>
          </cell>
          <cell r="S514" t="str">
            <v>PRA</v>
          </cell>
          <cell r="U514" t="str">
            <v>2015-02-28</v>
          </cell>
          <cell r="V514">
            <v>3860.16</v>
          </cell>
          <cell r="W514" t="str">
            <v>UTXEMEM201</v>
          </cell>
          <cell r="Y514" t="str">
            <v>LEGAL</v>
          </cell>
          <cell r="AA514" t="str">
            <v>DLO</v>
          </cell>
          <cell r="AC514" t="str">
            <v>ICB</v>
          </cell>
          <cell r="AD514" t="str">
            <v>ICB</v>
          </cell>
          <cell r="AF514" t="str">
            <v>211</v>
          </cell>
          <cell r="AG514" t="str">
            <v>0000114836</v>
          </cell>
        </row>
        <row r="515">
          <cell r="A515" t="str">
            <v>00664458</v>
          </cell>
          <cell r="B515" t="str">
            <v>9539302000</v>
          </cell>
          <cell r="C515" t="str">
            <v>ICB4TARGET0000021131</v>
          </cell>
          <cell r="D515">
            <v>2015</v>
          </cell>
          <cell r="E515">
            <v>2</v>
          </cell>
          <cell r="F515" t="str">
            <v>2015-02-28</v>
          </cell>
          <cell r="G515" t="str">
            <v>PRJ</v>
          </cell>
          <cell r="H515" t="str">
            <v>211</v>
          </cell>
          <cell r="I515" t="str">
            <v>211</v>
          </cell>
          <cell r="K515" t="str">
            <v>000001121</v>
          </cell>
          <cell r="L515" t="str">
            <v>9302000</v>
          </cell>
          <cell r="M515" t="str">
            <v>1113</v>
          </cell>
          <cell r="N515" t="str">
            <v>99920</v>
          </cell>
          <cell r="O515" t="str">
            <v>11404</v>
          </cell>
          <cell r="P515" t="str">
            <v>292</v>
          </cell>
          <cell r="Q515" t="str">
            <v>953</v>
          </cell>
          <cell r="R515" t="str">
            <v>INTERCO BILL W/O</v>
          </cell>
          <cell r="S515" t="str">
            <v>PRA</v>
          </cell>
          <cell r="U515" t="str">
            <v>2015-02-28</v>
          </cell>
          <cell r="V515">
            <v>285.8</v>
          </cell>
          <cell r="W515" t="str">
            <v>UTXEMEM201</v>
          </cell>
          <cell r="Y515" t="str">
            <v>LEGAL</v>
          </cell>
          <cell r="AA515" t="str">
            <v>DLO</v>
          </cell>
          <cell r="AC515" t="str">
            <v>ICB</v>
          </cell>
          <cell r="AD515" t="str">
            <v>ICB</v>
          </cell>
          <cell r="AF515" t="str">
            <v>211</v>
          </cell>
          <cell r="AG515" t="str">
            <v>0000126823</v>
          </cell>
        </row>
        <row r="516">
          <cell r="A516" t="str">
            <v>00663816</v>
          </cell>
          <cell r="B516" t="str">
            <v>9539302000</v>
          </cell>
          <cell r="C516" t="str">
            <v>ICB4TARGET0000021132</v>
          </cell>
          <cell r="D516">
            <v>2015</v>
          </cell>
          <cell r="E516">
            <v>2</v>
          </cell>
          <cell r="F516" t="str">
            <v>2015-02-28</v>
          </cell>
          <cell r="G516" t="str">
            <v>PRJ</v>
          </cell>
          <cell r="H516" t="str">
            <v>211</v>
          </cell>
          <cell r="I516" t="str">
            <v>211</v>
          </cell>
          <cell r="K516" t="str">
            <v>000001121</v>
          </cell>
          <cell r="L516" t="str">
            <v>9302000</v>
          </cell>
          <cell r="M516" t="str">
            <v>1113</v>
          </cell>
          <cell r="N516" t="str">
            <v>99920</v>
          </cell>
          <cell r="O516" t="str">
            <v>11404</v>
          </cell>
          <cell r="P516" t="str">
            <v>292</v>
          </cell>
          <cell r="Q516" t="str">
            <v>953</v>
          </cell>
          <cell r="R516" t="str">
            <v>INTERCO BILL W/O</v>
          </cell>
          <cell r="S516" t="str">
            <v>PRA</v>
          </cell>
          <cell r="U516" t="str">
            <v>2015-02-28</v>
          </cell>
          <cell r="V516">
            <v>280.31</v>
          </cell>
          <cell r="W516" t="str">
            <v>UTXEMEM201</v>
          </cell>
          <cell r="Y516" t="str">
            <v>LEGAL</v>
          </cell>
          <cell r="AA516" t="str">
            <v>DLO</v>
          </cell>
          <cell r="AC516" t="str">
            <v>ICB</v>
          </cell>
          <cell r="AD516" t="str">
            <v>ICB</v>
          </cell>
          <cell r="AF516" t="str">
            <v>211</v>
          </cell>
          <cell r="AG516" t="str">
            <v>0000131754</v>
          </cell>
        </row>
        <row r="517">
          <cell r="A517" t="str">
            <v>00664467</v>
          </cell>
          <cell r="B517" t="str">
            <v>9539302000</v>
          </cell>
          <cell r="C517" t="str">
            <v>ICB4TARGET0000021133</v>
          </cell>
          <cell r="D517">
            <v>2015</v>
          </cell>
          <cell r="E517">
            <v>2</v>
          </cell>
          <cell r="F517" t="str">
            <v>2015-02-28</v>
          </cell>
          <cell r="G517" t="str">
            <v>PRJ</v>
          </cell>
          <cell r="H517" t="str">
            <v>211</v>
          </cell>
          <cell r="I517" t="str">
            <v>211</v>
          </cell>
          <cell r="K517" t="str">
            <v>000001121</v>
          </cell>
          <cell r="L517" t="str">
            <v>9302000</v>
          </cell>
          <cell r="M517" t="str">
            <v>1113</v>
          </cell>
          <cell r="N517" t="str">
            <v>99920</v>
          </cell>
          <cell r="O517" t="str">
            <v>11404</v>
          </cell>
          <cell r="P517" t="str">
            <v>292</v>
          </cell>
          <cell r="Q517" t="str">
            <v>953</v>
          </cell>
          <cell r="R517" t="str">
            <v>INTERCO BILL W/O</v>
          </cell>
          <cell r="S517" t="str">
            <v>PRA</v>
          </cell>
          <cell r="U517" t="str">
            <v>2015-02-28</v>
          </cell>
          <cell r="V517">
            <v>178.16</v>
          </cell>
          <cell r="W517" t="str">
            <v>UTXEMEM201</v>
          </cell>
          <cell r="Y517" t="str">
            <v>LEGAL</v>
          </cell>
          <cell r="AA517" t="str">
            <v>DLO</v>
          </cell>
          <cell r="AC517" t="str">
            <v>ICB</v>
          </cell>
          <cell r="AD517" t="str">
            <v>ICB</v>
          </cell>
          <cell r="AF517" t="str">
            <v>211</v>
          </cell>
          <cell r="AG517" t="str">
            <v>0000136845</v>
          </cell>
        </row>
        <row r="518">
          <cell r="A518" t="str">
            <v>00662221</v>
          </cell>
          <cell r="B518" t="str">
            <v>9539302000</v>
          </cell>
          <cell r="C518" t="str">
            <v>ICB4TARGET0000021134</v>
          </cell>
          <cell r="D518">
            <v>2015</v>
          </cell>
          <cell r="E518">
            <v>2</v>
          </cell>
          <cell r="F518" t="str">
            <v>2015-02-28</v>
          </cell>
          <cell r="G518" t="str">
            <v>PRJ</v>
          </cell>
          <cell r="H518" t="str">
            <v>211</v>
          </cell>
          <cell r="I518" t="str">
            <v>211</v>
          </cell>
          <cell r="K518" t="str">
            <v>000001121</v>
          </cell>
          <cell r="L518" t="str">
            <v>9302000</v>
          </cell>
          <cell r="M518" t="str">
            <v>1113</v>
          </cell>
          <cell r="N518" t="str">
            <v>99920</v>
          </cell>
          <cell r="O518" t="str">
            <v>11404</v>
          </cell>
          <cell r="P518" t="str">
            <v>292</v>
          </cell>
          <cell r="Q518" t="str">
            <v>953</v>
          </cell>
          <cell r="R518" t="str">
            <v>INTERCO BILL W/O</v>
          </cell>
          <cell r="S518" t="str">
            <v>PRA</v>
          </cell>
          <cell r="U518" t="str">
            <v>2015-02-28</v>
          </cell>
          <cell r="V518">
            <v>890.81</v>
          </cell>
          <cell r="W518" t="str">
            <v>UTXEMEM201</v>
          </cell>
          <cell r="Y518" t="str">
            <v>LEGAL</v>
          </cell>
          <cell r="AA518" t="str">
            <v>DLO</v>
          </cell>
          <cell r="AC518" t="str">
            <v>ICB</v>
          </cell>
          <cell r="AD518" t="str">
            <v>ICB</v>
          </cell>
          <cell r="AF518" t="str">
            <v>211</v>
          </cell>
          <cell r="AG518" t="str">
            <v>0000140778</v>
          </cell>
        </row>
        <row r="519">
          <cell r="A519" t="str">
            <v>00662222</v>
          </cell>
          <cell r="B519" t="str">
            <v>9539302000</v>
          </cell>
          <cell r="C519" t="str">
            <v>ICB4TARGET0000021135</v>
          </cell>
          <cell r="D519">
            <v>2015</v>
          </cell>
          <cell r="E519">
            <v>2</v>
          </cell>
          <cell r="F519" t="str">
            <v>2015-02-28</v>
          </cell>
          <cell r="G519" t="str">
            <v>PRJ</v>
          </cell>
          <cell r="H519" t="str">
            <v>211</v>
          </cell>
          <cell r="I519" t="str">
            <v>211</v>
          </cell>
          <cell r="K519" t="str">
            <v>000001121</v>
          </cell>
          <cell r="L519" t="str">
            <v>9302000</v>
          </cell>
          <cell r="M519" t="str">
            <v>1113</v>
          </cell>
          <cell r="N519" t="str">
            <v>99920</v>
          </cell>
          <cell r="O519" t="str">
            <v>11404</v>
          </cell>
          <cell r="P519" t="str">
            <v>292</v>
          </cell>
          <cell r="Q519" t="str">
            <v>953</v>
          </cell>
          <cell r="R519" t="str">
            <v>INTERCO BILL W/O</v>
          </cell>
          <cell r="S519" t="str">
            <v>PRA</v>
          </cell>
          <cell r="U519" t="str">
            <v>2015-02-28</v>
          </cell>
          <cell r="V519">
            <v>118.77</v>
          </cell>
          <cell r="W519" t="str">
            <v>UTXEMEM201</v>
          </cell>
          <cell r="Y519" t="str">
            <v>LEGAL</v>
          </cell>
          <cell r="AA519" t="str">
            <v>DLO</v>
          </cell>
          <cell r="AC519" t="str">
            <v>ICB</v>
          </cell>
          <cell r="AD519" t="str">
            <v>ICB</v>
          </cell>
          <cell r="AF519" t="str">
            <v>211</v>
          </cell>
          <cell r="AG519" t="str">
            <v>0000143664</v>
          </cell>
        </row>
        <row r="520">
          <cell r="A520" t="str">
            <v>00664459</v>
          </cell>
          <cell r="B520" t="str">
            <v>9539302000</v>
          </cell>
          <cell r="C520" t="str">
            <v>ICB4TARGET0000021136</v>
          </cell>
          <cell r="D520">
            <v>2015</v>
          </cell>
          <cell r="E520">
            <v>2</v>
          </cell>
          <cell r="F520" t="str">
            <v>2015-02-28</v>
          </cell>
          <cell r="G520" t="str">
            <v>PRJ</v>
          </cell>
          <cell r="H520" t="str">
            <v>211</v>
          </cell>
          <cell r="I520" t="str">
            <v>211</v>
          </cell>
          <cell r="K520" t="str">
            <v>000001121</v>
          </cell>
          <cell r="L520" t="str">
            <v>9302000</v>
          </cell>
          <cell r="M520" t="str">
            <v>1113</v>
          </cell>
          <cell r="N520" t="str">
            <v>99920</v>
          </cell>
          <cell r="O520" t="str">
            <v>11404</v>
          </cell>
          <cell r="P520" t="str">
            <v>292</v>
          </cell>
          <cell r="Q520" t="str">
            <v>953</v>
          </cell>
          <cell r="R520" t="str">
            <v>INTERCO BILL W/O</v>
          </cell>
          <cell r="S520" t="str">
            <v>PRA</v>
          </cell>
          <cell r="U520" t="str">
            <v>2015-02-28</v>
          </cell>
          <cell r="V520">
            <v>89.08</v>
          </cell>
          <cell r="W520" t="str">
            <v>UTXEMEM201</v>
          </cell>
          <cell r="Y520" t="str">
            <v>LEGAL</v>
          </cell>
          <cell r="AA520" t="str">
            <v>DLO</v>
          </cell>
          <cell r="AC520" t="str">
            <v>ICB</v>
          </cell>
          <cell r="AD520" t="str">
            <v>ICB</v>
          </cell>
          <cell r="AF520" t="str">
            <v>211</v>
          </cell>
          <cell r="AG520" t="str">
            <v>0000195703</v>
          </cell>
        </row>
        <row r="521">
          <cell r="A521" t="str">
            <v>00682905</v>
          </cell>
          <cell r="B521" t="str">
            <v>9549210001</v>
          </cell>
          <cell r="C521" t="str">
            <v>ICB4TARGET0000023139</v>
          </cell>
          <cell r="D521">
            <v>2015</v>
          </cell>
          <cell r="E521">
            <v>6</v>
          </cell>
          <cell r="F521" t="str">
            <v>2015-06-30</v>
          </cell>
          <cell r="G521" t="str">
            <v>PRJ</v>
          </cell>
          <cell r="H521" t="str">
            <v>211</v>
          </cell>
          <cell r="I521" t="str">
            <v>211</v>
          </cell>
          <cell r="K521" t="str">
            <v>TDOANDA</v>
          </cell>
          <cell r="L521" t="str">
            <v>9210001</v>
          </cell>
          <cell r="M521" t="str">
            <v>1113</v>
          </cell>
          <cell r="N521" t="str">
            <v>99920</v>
          </cell>
          <cell r="O521" t="str">
            <v>13123</v>
          </cell>
          <cell r="P521" t="str">
            <v>263</v>
          </cell>
          <cell r="Q521" t="str">
            <v>954</v>
          </cell>
          <cell r="R521" t="str">
            <v>INTERCO BILL W/O</v>
          </cell>
          <cell r="S521" t="str">
            <v>PRA</v>
          </cell>
          <cell r="U521" t="str">
            <v>2015-06-30</v>
          </cell>
          <cell r="V521">
            <v>20.81</v>
          </cell>
          <cell r="W521" t="str">
            <v>UTXE000501</v>
          </cell>
          <cell r="Y521" t="str">
            <v>TDOTH</v>
          </cell>
          <cell r="AA521" t="str">
            <v>DLO</v>
          </cell>
          <cell r="AC521" t="str">
            <v>ICB</v>
          </cell>
          <cell r="AD521" t="str">
            <v>ICB</v>
          </cell>
          <cell r="AF521" t="str">
            <v>211</v>
          </cell>
          <cell r="AG521" t="str">
            <v>0000266656</v>
          </cell>
        </row>
        <row r="522">
          <cell r="A522" t="str">
            <v>00681536</v>
          </cell>
          <cell r="B522" t="str">
            <v>9539302000</v>
          </cell>
          <cell r="C522" t="str">
            <v>ICB4TARGET0000023818</v>
          </cell>
          <cell r="D522">
            <v>2015</v>
          </cell>
          <cell r="E522">
            <v>6</v>
          </cell>
          <cell r="F522" t="str">
            <v>2015-06-30</v>
          </cell>
          <cell r="G522" t="str">
            <v>PRJ</v>
          </cell>
          <cell r="H522" t="str">
            <v>211</v>
          </cell>
          <cell r="I522" t="str">
            <v>211</v>
          </cell>
          <cell r="K522" t="str">
            <v>000001121</v>
          </cell>
          <cell r="L522" t="str">
            <v>9302000</v>
          </cell>
          <cell r="M522" t="str">
            <v>1585</v>
          </cell>
          <cell r="N522" t="str">
            <v>99920</v>
          </cell>
          <cell r="O522" t="str">
            <v>11404</v>
          </cell>
          <cell r="P522" t="str">
            <v>292</v>
          </cell>
          <cell r="Q522" t="str">
            <v>953</v>
          </cell>
          <cell r="R522" t="str">
            <v>INTERCO BILL W/O</v>
          </cell>
          <cell r="S522" t="str">
            <v>PRA</v>
          </cell>
          <cell r="U522" t="str">
            <v>2015-06-30</v>
          </cell>
          <cell r="V522">
            <v>300.04000000000002</v>
          </cell>
          <cell r="W522" t="str">
            <v>UTXEMEM101</v>
          </cell>
          <cell r="Y522" t="str">
            <v>LEGAL</v>
          </cell>
          <cell r="AA522" t="str">
            <v>DLO</v>
          </cell>
          <cell r="AC522" t="str">
            <v>ICB</v>
          </cell>
          <cell r="AD522" t="str">
            <v>ICB</v>
          </cell>
          <cell r="AF522" t="str">
            <v>211</v>
          </cell>
          <cell r="AG522" t="str">
            <v>0000122688</v>
          </cell>
        </row>
        <row r="523">
          <cell r="A523" t="str">
            <v>00685362</v>
          </cell>
          <cell r="B523" t="str">
            <v>9539302000</v>
          </cell>
          <cell r="C523" t="str">
            <v>ICB4TARGET0000023823</v>
          </cell>
          <cell r="D523">
            <v>2015</v>
          </cell>
          <cell r="E523">
            <v>6</v>
          </cell>
          <cell r="F523" t="str">
            <v>2015-06-30</v>
          </cell>
          <cell r="G523" t="str">
            <v>PRJ</v>
          </cell>
          <cell r="H523" t="str">
            <v>211</v>
          </cell>
          <cell r="I523" t="str">
            <v>211</v>
          </cell>
          <cell r="K523" t="str">
            <v>000001121</v>
          </cell>
          <cell r="L523" t="str">
            <v>9302000</v>
          </cell>
          <cell r="M523" t="str">
            <v>1113</v>
          </cell>
          <cell r="N523" t="str">
            <v>99920</v>
          </cell>
          <cell r="O523" t="str">
            <v>11404</v>
          </cell>
          <cell r="P523" t="str">
            <v>292</v>
          </cell>
          <cell r="Q523" t="str">
            <v>953</v>
          </cell>
          <cell r="R523" t="str">
            <v>INTERCO BILL W/O</v>
          </cell>
          <cell r="S523" t="str">
            <v>PRA</v>
          </cell>
          <cell r="U523" t="str">
            <v>2015-06-30</v>
          </cell>
          <cell r="V523">
            <v>713.33</v>
          </cell>
          <cell r="W523" t="str">
            <v>UTXEMEM201</v>
          </cell>
          <cell r="Y523" t="str">
            <v>LEGAL</v>
          </cell>
          <cell r="AA523" t="str">
            <v>DLO</v>
          </cell>
          <cell r="AC523" t="str">
            <v>ICB</v>
          </cell>
          <cell r="AD523" t="str">
            <v>ICB</v>
          </cell>
          <cell r="AF523" t="str">
            <v>211</v>
          </cell>
          <cell r="AG523" t="str">
            <v>0000121145</v>
          </cell>
        </row>
        <row r="524">
          <cell r="A524" t="str">
            <v>00684696</v>
          </cell>
          <cell r="B524" t="str">
            <v>9539302000</v>
          </cell>
          <cell r="C524" t="str">
            <v>ICB4TARGET0000023824</v>
          </cell>
          <cell r="D524">
            <v>2015</v>
          </cell>
          <cell r="E524">
            <v>6</v>
          </cell>
          <cell r="F524" t="str">
            <v>2015-06-30</v>
          </cell>
          <cell r="G524" t="str">
            <v>PRJ</v>
          </cell>
          <cell r="H524" t="str">
            <v>211</v>
          </cell>
          <cell r="I524" t="str">
            <v>211</v>
          </cell>
          <cell r="K524" t="str">
            <v>000001121</v>
          </cell>
          <cell r="L524" t="str">
            <v>9302000</v>
          </cell>
          <cell r="M524" t="str">
            <v>1113</v>
          </cell>
          <cell r="N524" t="str">
            <v>99920</v>
          </cell>
          <cell r="O524" t="str">
            <v>11404</v>
          </cell>
          <cell r="P524" t="str">
            <v>292</v>
          </cell>
          <cell r="Q524" t="str">
            <v>953</v>
          </cell>
          <cell r="R524" t="str">
            <v>INTERCO BILL W/O</v>
          </cell>
          <cell r="S524" t="str">
            <v>PRA</v>
          </cell>
          <cell r="U524" t="str">
            <v>2015-06-30</v>
          </cell>
          <cell r="V524">
            <v>59.44</v>
          </cell>
          <cell r="W524" t="str">
            <v>UTXEMEM201</v>
          </cell>
          <cell r="Y524" t="str">
            <v>LEGAL</v>
          </cell>
          <cell r="AA524" t="str">
            <v>DLO</v>
          </cell>
          <cell r="AC524" t="str">
            <v>ICB</v>
          </cell>
          <cell r="AD524" t="str">
            <v>ICB</v>
          </cell>
          <cell r="AF524" t="str">
            <v>211</v>
          </cell>
          <cell r="AG524" t="str">
            <v>0000121593</v>
          </cell>
        </row>
        <row r="525">
          <cell r="A525" t="str">
            <v>00682618</v>
          </cell>
          <cell r="B525" t="str">
            <v>9539302000</v>
          </cell>
          <cell r="C525" t="str">
            <v>ICB4TARGET0000023825</v>
          </cell>
          <cell r="D525">
            <v>2015</v>
          </cell>
          <cell r="E525">
            <v>6</v>
          </cell>
          <cell r="F525" t="str">
            <v>2015-06-30</v>
          </cell>
          <cell r="G525" t="str">
            <v>PRJ</v>
          </cell>
          <cell r="H525" t="str">
            <v>211</v>
          </cell>
          <cell r="I525" t="str">
            <v>211</v>
          </cell>
          <cell r="K525" t="str">
            <v>000001121</v>
          </cell>
          <cell r="L525" t="str">
            <v>9302000</v>
          </cell>
          <cell r="M525" t="str">
            <v>1113</v>
          </cell>
          <cell r="N525" t="str">
            <v>99920</v>
          </cell>
          <cell r="O525" t="str">
            <v>11404</v>
          </cell>
          <cell r="P525" t="str">
            <v>292</v>
          </cell>
          <cell r="Q525" t="str">
            <v>953</v>
          </cell>
          <cell r="R525" t="str">
            <v>INTERCO BILL W/O</v>
          </cell>
          <cell r="S525" t="str">
            <v>PRA</v>
          </cell>
          <cell r="U525" t="str">
            <v>2015-06-30</v>
          </cell>
          <cell r="V525">
            <v>286.07</v>
          </cell>
          <cell r="W525" t="str">
            <v>UTXEMEM201</v>
          </cell>
          <cell r="Y525" t="str">
            <v>LEGAL</v>
          </cell>
          <cell r="AA525" t="str">
            <v>DLO</v>
          </cell>
          <cell r="AC525" t="str">
            <v>ICB</v>
          </cell>
          <cell r="AD525" t="str">
            <v>ICB</v>
          </cell>
          <cell r="AF525" t="str">
            <v>211</v>
          </cell>
          <cell r="AG525" t="str">
            <v>0000126823</v>
          </cell>
        </row>
        <row r="526">
          <cell r="A526" t="str">
            <v>00684697</v>
          </cell>
          <cell r="B526" t="str">
            <v>9539302000</v>
          </cell>
          <cell r="C526" t="str">
            <v>ICB4TARGET0000023826</v>
          </cell>
          <cell r="D526">
            <v>2015</v>
          </cell>
          <cell r="E526">
            <v>6</v>
          </cell>
          <cell r="F526" t="str">
            <v>2015-06-30</v>
          </cell>
          <cell r="G526" t="str">
            <v>PRJ</v>
          </cell>
          <cell r="H526" t="str">
            <v>211</v>
          </cell>
          <cell r="I526" t="str">
            <v>211</v>
          </cell>
          <cell r="K526" t="str">
            <v>000001121</v>
          </cell>
          <cell r="L526" t="str">
            <v>9302000</v>
          </cell>
          <cell r="M526" t="str">
            <v>1113</v>
          </cell>
          <cell r="N526" t="str">
            <v>99920</v>
          </cell>
          <cell r="O526" t="str">
            <v>11404</v>
          </cell>
          <cell r="P526" t="str">
            <v>292</v>
          </cell>
          <cell r="Q526" t="str">
            <v>953</v>
          </cell>
          <cell r="R526" t="str">
            <v>INTERCO BILL W/O</v>
          </cell>
          <cell r="S526" t="str">
            <v>PRA</v>
          </cell>
          <cell r="U526" t="str">
            <v>2015-06-30</v>
          </cell>
          <cell r="V526">
            <v>5944.4</v>
          </cell>
          <cell r="W526" t="str">
            <v>UTXEMEM201</v>
          </cell>
          <cell r="Y526" t="str">
            <v>LEGAL</v>
          </cell>
          <cell r="AA526" t="str">
            <v>DLO</v>
          </cell>
          <cell r="AC526" t="str">
            <v>ICB</v>
          </cell>
          <cell r="AD526" t="str">
            <v>ICB</v>
          </cell>
          <cell r="AF526" t="str">
            <v>211</v>
          </cell>
          <cell r="AG526" t="str">
            <v>0000277411</v>
          </cell>
        </row>
        <row r="527">
          <cell r="A527" t="str">
            <v>00635079</v>
          </cell>
          <cell r="B527" t="str">
            <v>9539302000</v>
          </cell>
          <cell r="C527" t="str">
            <v>ICB4TARGET0000025395</v>
          </cell>
          <cell r="D527">
            <v>2014</v>
          </cell>
          <cell r="E527">
            <v>9</v>
          </cell>
          <cell r="F527" t="str">
            <v>2014-09-30</v>
          </cell>
          <cell r="G527" t="str">
            <v>PRJ</v>
          </cell>
          <cell r="H527" t="str">
            <v>211</v>
          </cell>
          <cell r="I527" t="str">
            <v>211</v>
          </cell>
          <cell r="K527" t="str">
            <v>000001121</v>
          </cell>
          <cell r="L527" t="str">
            <v>9302000</v>
          </cell>
          <cell r="M527" t="str">
            <v>1113</v>
          </cell>
          <cell r="N527" t="str">
            <v>99920</v>
          </cell>
          <cell r="O527" t="str">
            <v>11404</v>
          </cell>
          <cell r="P527" t="str">
            <v>292</v>
          </cell>
          <cell r="Q527" t="str">
            <v>953</v>
          </cell>
          <cell r="R527" t="str">
            <v>INTERCO BILL W/O</v>
          </cell>
          <cell r="S527" t="str">
            <v>PRA</v>
          </cell>
          <cell r="U527" t="str">
            <v>2014-09-30</v>
          </cell>
          <cell r="V527">
            <v>291.04000000000002</v>
          </cell>
          <cell r="W527" t="str">
            <v>UTXEMEM201</v>
          </cell>
          <cell r="Y527" t="str">
            <v>LEGAL</v>
          </cell>
          <cell r="AA527" t="str">
            <v>DLO</v>
          </cell>
          <cell r="AC527" t="str">
            <v>ICB</v>
          </cell>
          <cell r="AD527" t="str">
            <v>ICB</v>
          </cell>
          <cell r="AF527" t="str">
            <v>211</v>
          </cell>
          <cell r="AG527" t="str">
            <v>0000126823</v>
          </cell>
        </row>
        <row r="528">
          <cell r="A528" t="str">
            <v>00673093</v>
          </cell>
          <cell r="B528" t="str">
            <v>9539302000</v>
          </cell>
          <cell r="C528" t="str">
            <v>ICB4TARGET0000026084</v>
          </cell>
          <cell r="D528">
            <v>2015</v>
          </cell>
          <cell r="E528">
            <v>4</v>
          </cell>
          <cell r="F528" t="str">
            <v>2015-04-30</v>
          </cell>
          <cell r="G528" t="str">
            <v>PRJ</v>
          </cell>
          <cell r="H528" t="str">
            <v>211</v>
          </cell>
          <cell r="I528" t="str">
            <v>211</v>
          </cell>
          <cell r="K528" t="str">
            <v>000001121</v>
          </cell>
          <cell r="L528" t="str">
            <v>9302000</v>
          </cell>
          <cell r="M528" t="str">
            <v>1113</v>
          </cell>
          <cell r="N528" t="str">
            <v>99920</v>
          </cell>
          <cell r="O528" t="str">
            <v>11404</v>
          </cell>
          <cell r="P528" t="str">
            <v>292</v>
          </cell>
          <cell r="Q528" t="str">
            <v>953</v>
          </cell>
          <cell r="R528" t="str">
            <v>INTERCO BILL W/O</v>
          </cell>
          <cell r="S528" t="str">
            <v>PRA</v>
          </cell>
          <cell r="U528" t="str">
            <v>2015-04-30</v>
          </cell>
          <cell r="V528">
            <v>5944.4</v>
          </cell>
          <cell r="W528" t="str">
            <v>UTXEMEM201</v>
          </cell>
          <cell r="Y528" t="str">
            <v>LEGAL</v>
          </cell>
          <cell r="AA528" t="str">
            <v>DLO</v>
          </cell>
          <cell r="AC528" t="str">
            <v>ICB</v>
          </cell>
          <cell r="AD528" t="str">
            <v>ICB</v>
          </cell>
          <cell r="AF528" t="str">
            <v>211</v>
          </cell>
          <cell r="AG528" t="str">
            <v>0000101424</v>
          </cell>
        </row>
        <row r="529">
          <cell r="A529" t="str">
            <v>00673091</v>
          </cell>
          <cell r="B529" t="str">
            <v>9539302000</v>
          </cell>
          <cell r="C529" t="str">
            <v>ICB4TARGET0000026085</v>
          </cell>
          <cell r="D529">
            <v>2015</v>
          </cell>
          <cell r="E529">
            <v>4</v>
          </cell>
          <cell r="F529" t="str">
            <v>2015-04-30</v>
          </cell>
          <cell r="G529" t="str">
            <v>PRJ</v>
          </cell>
          <cell r="H529" t="str">
            <v>211</v>
          </cell>
          <cell r="I529" t="str">
            <v>211</v>
          </cell>
          <cell r="K529" t="str">
            <v>000001121</v>
          </cell>
          <cell r="L529" t="str">
            <v>9302000</v>
          </cell>
          <cell r="M529" t="str">
            <v>1113</v>
          </cell>
          <cell r="N529" t="str">
            <v>99920</v>
          </cell>
          <cell r="O529" t="str">
            <v>11404</v>
          </cell>
          <cell r="P529" t="str">
            <v>292</v>
          </cell>
          <cell r="Q529" t="str">
            <v>953</v>
          </cell>
          <cell r="R529" t="str">
            <v>INTERCO BILL W/O</v>
          </cell>
          <cell r="S529" t="str">
            <v>PRA</v>
          </cell>
          <cell r="U529" t="str">
            <v>2015-04-30</v>
          </cell>
          <cell r="V529">
            <v>713.33</v>
          </cell>
          <cell r="W529" t="str">
            <v>UTXEMEM201</v>
          </cell>
          <cell r="Y529" t="str">
            <v>LEGAL</v>
          </cell>
          <cell r="AA529" t="str">
            <v>DLO</v>
          </cell>
          <cell r="AC529" t="str">
            <v>ICB</v>
          </cell>
          <cell r="AD529" t="str">
            <v>ICB</v>
          </cell>
          <cell r="AF529" t="str">
            <v>211</v>
          </cell>
          <cell r="AG529" t="str">
            <v>0000121145</v>
          </cell>
        </row>
        <row r="530">
          <cell r="A530" t="str">
            <v>00670276</v>
          </cell>
          <cell r="B530" t="str">
            <v>9539302000</v>
          </cell>
          <cell r="C530" t="str">
            <v>ICB4TARGET0000026086</v>
          </cell>
          <cell r="D530">
            <v>2015</v>
          </cell>
          <cell r="E530">
            <v>4</v>
          </cell>
          <cell r="F530" t="str">
            <v>2015-04-30</v>
          </cell>
          <cell r="G530" t="str">
            <v>PRJ</v>
          </cell>
          <cell r="H530" t="str">
            <v>211</v>
          </cell>
          <cell r="I530" t="str">
            <v>211</v>
          </cell>
          <cell r="K530" t="str">
            <v>000001121</v>
          </cell>
          <cell r="L530" t="str">
            <v>9302000</v>
          </cell>
          <cell r="M530" t="str">
            <v>1113</v>
          </cell>
          <cell r="N530" t="str">
            <v>99920</v>
          </cell>
          <cell r="O530" t="str">
            <v>11404</v>
          </cell>
          <cell r="P530" t="str">
            <v>292</v>
          </cell>
          <cell r="Q530" t="str">
            <v>953</v>
          </cell>
          <cell r="R530" t="str">
            <v>INTERCO BILL W/O</v>
          </cell>
          <cell r="S530" t="str">
            <v>PRA</v>
          </cell>
          <cell r="U530" t="str">
            <v>2015-04-30</v>
          </cell>
          <cell r="V530">
            <v>475.55</v>
          </cell>
          <cell r="W530" t="str">
            <v>UTXEMEM201</v>
          </cell>
          <cell r="Y530" t="str">
            <v>LEGAL</v>
          </cell>
          <cell r="AA530" t="str">
            <v>DLO</v>
          </cell>
          <cell r="AC530" t="str">
            <v>ICB</v>
          </cell>
          <cell r="AD530" t="str">
            <v>ICB</v>
          </cell>
          <cell r="AF530" t="str">
            <v>211</v>
          </cell>
          <cell r="AG530" t="str">
            <v>0000138378</v>
          </cell>
        </row>
        <row r="531">
          <cell r="A531" t="str">
            <v>00673084</v>
          </cell>
          <cell r="B531" t="str">
            <v>9539302000</v>
          </cell>
          <cell r="C531" t="str">
            <v>ICB4TARGET0000026087</v>
          </cell>
          <cell r="D531">
            <v>2015</v>
          </cell>
          <cell r="E531">
            <v>4</v>
          </cell>
          <cell r="F531" t="str">
            <v>2015-04-30</v>
          </cell>
          <cell r="G531" t="str">
            <v>PRJ</v>
          </cell>
          <cell r="H531" t="str">
            <v>211</v>
          </cell>
          <cell r="I531" t="str">
            <v>211</v>
          </cell>
          <cell r="K531" t="str">
            <v>000001121</v>
          </cell>
          <cell r="L531" t="str">
            <v>9302000</v>
          </cell>
          <cell r="M531" t="str">
            <v>1113</v>
          </cell>
          <cell r="N531" t="str">
            <v>99920</v>
          </cell>
          <cell r="O531" t="str">
            <v>11404</v>
          </cell>
          <cell r="P531" t="str">
            <v>292</v>
          </cell>
          <cell r="Q531" t="str">
            <v>953</v>
          </cell>
          <cell r="R531" t="str">
            <v>INTERCO BILL W/O</v>
          </cell>
          <cell r="S531" t="str">
            <v>PRA</v>
          </cell>
          <cell r="U531" t="str">
            <v>2015-04-30</v>
          </cell>
          <cell r="V531">
            <v>249.67</v>
          </cell>
          <cell r="W531" t="str">
            <v>UTXEMEM201</v>
          </cell>
          <cell r="Y531" t="str">
            <v>LEGAL</v>
          </cell>
          <cell r="AA531" t="str">
            <v>DLO</v>
          </cell>
          <cell r="AC531" t="str">
            <v>ICB</v>
          </cell>
          <cell r="AD531" t="str">
            <v>ICB</v>
          </cell>
          <cell r="AF531" t="str">
            <v>211</v>
          </cell>
          <cell r="AG531" t="str">
            <v>0000142834</v>
          </cell>
        </row>
        <row r="532">
          <cell r="A532" t="str">
            <v>00672841</v>
          </cell>
          <cell r="B532" t="str">
            <v>9539302000</v>
          </cell>
          <cell r="C532" t="str">
            <v>ICB4TARGET0000026088</v>
          </cell>
          <cell r="D532">
            <v>2015</v>
          </cell>
          <cell r="E532">
            <v>4</v>
          </cell>
          <cell r="F532" t="str">
            <v>2015-04-30</v>
          </cell>
          <cell r="G532" t="str">
            <v>PRJ</v>
          </cell>
          <cell r="H532" t="str">
            <v>211</v>
          </cell>
          <cell r="I532" t="str">
            <v>211</v>
          </cell>
          <cell r="K532" t="str">
            <v>000001121</v>
          </cell>
          <cell r="L532" t="str">
            <v>9302000</v>
          </cell>
          <cell r="M532" t="str">
            <v>1113</v>
          </cell>
          <cell r="N532" t="str">
            <v>99920</v>
          </cell>
          <cell r="O532" t="str">
            <v>11404</v>
          </cell>
          <cell r="P532" t="str">
            <v>292</v>
          </cell>
          <cell r="Q532" t="str">
            <v>953</v>
          </cell>
          <cell r="R532" t="str">
            <v>INTERCO BILL W/O</v>
          </cell>
          <cell r="S532" t="str">
            <v>PRA</v>
          </cell>
          <cell r="U532" t="str">
            <v>2015-04-30</v>
          </cell>
          <cell r="V532">
            <v>148.61000000000001</v>
          </cell>
          <cell r="W532" t="str">
            <v>UTXEMEM201</v>
          </cell>
          <cell r="Y532" t="str">
            <v>LEGAL</v>
          </cell>
          <cell r="AA532" t="str">
            <v>DLO</v>
          </cell>
          <cell r="AC532" t="str">
            <v>ICB</v>
          </cell>
          <cell r="AD532" t="str">
            <v>ICB</v>
          </cell>
          <cell r="AF532" t="str">
            <v>211</v>
          </cell>
          <cell r="AG532" t="str">
            <v>0000160470</v>
          </cell>
        </row>
        <row r="533">
          <cell r="A533" t="str">
            <v>00667240</v>
          </cell>
          <cell r="B533" t="str">
            <v>9539302000</v>
          </cell>
          <cell r="C533" t="str">
            <v>ICB4TARGET0000026337</v>
          </cell>
          <cell r="D533">
            <v>2015</v>
          </cell>
          <cell r="E533">
            <v>3</v>
          </cell>
          <cell r="F533" t="str">
            <v>2015-03-31</v>
          </cell>
          <cell r="G533" t="str">
            <v>PRJ</v>
          </cell>
          <cell r="H533" t="str">
            <v>211</v>
          </cell>
          <cell r="I533" t="str">
            <v>211</v>
          </cell>
          <cell r="K533" t="str">
            <v>000001121</v>
          </cell>
          <cell r="L533" t="str">
            <v>9302000</v>
          </cell>
          <cell r="M533" t="str">
            <v>1585</v>
          </cell>
          <cell r="N533" t="str">
            <v>99920</v>
          </cell>
          <cell r="O533" t="str">
            <v>11404</v>
          </cell>
          <cell r="P533" t="str">
            <v>292</v>
          </cell>
          <cell r="Q533" t="str">
            <v>953</v>
          </cell>
          <cell r="R533" t="str">
            <v>INTERCO BILL W/O</v>
          </cell>
          <cell r="S533" t="str">
            <v>PRA</v>
          </cell>
          <cell r="U533" t="str">
            <v>2015-03-31</v>
          </cell>
          <cell r="V533">
            <v>1159.49</v>
          </cell>
          <cell r="W533" t="str">
            <v>UTXEMEM101</v>
          </cell>
          <cell r="Y533" t="str">
            <v>LEGAL</v>
          </cell>
          <cell r="AA533" t="str">
            <v>DLO</v>
          </cell>
          <cell r="AC533" t="str">
            <v>ICB</v>
          </cell>
          <cell r="AD533" t="str">
            <v>ICB</v>
          </cell>
          <cell r="AF533" t="str">
            <v>211</v>
          </cell>
          <cell r="AG533" t="str">
            <v>0000098419</v>
          </cell>
        </row>
        <row r="534">
          <cell r="A534" t="str">
            <v>00667874</v>
          </cell>
          <cell r="B534" t="str">
            <v>9539302000</v>
          </cell>
          <cell r="C534" t="str">
            <v>ICB4TARGET0000026338</v>
          </cell>
          <cell r="D534">
            <v>2015</v>
          </cell>
          <cell r="E534">
            <v>3</v>
          </cell>
          <cell r="F534" t="str">
            <v>2015-03-31</v>
          </cell>
          <cell r="G534" t="str">
            <v>PRJ</v>
          </cell>
          <cell r="H534" t="str">
            <v>211</v>
          </cell>
          <cell r="I534" t="str">
            <v>211</v>
          </cell>
          <cell r="K534" t="str">
            <v>000001121</v>
          </cell>
          <cell r="L534" t="str">
            <v>9302000</v>
          </cell>
          <cell r="M534" t="str">
            <v>1585</v>
          </cell>
          <cell r="N534" t="str">
            <v>99920</v>
          </cell>
          <cell r="O534" t="str">
            <v>11404</v>
          </cell>
          <cell r="P534" t="str">
            <v>292</v>
          </cell>
          <cell r="Q534" t="str">
            <v>953</v>
          </cell>
          <cell r="R534" t="str">
            <v>INTERCO BILL W/O</v>
          </cell>
          <cell r="S534" t="str">
            <v>PRA</v>
          </cell>
          <cell r="U534" t="str">
            <v>2015-03-31</v>
          </cell>
          <cell r="V534">
            <v>3316.14</v>
          </cell>
          <cell r="W534" t="str">
            <v>UTXEMEM101</v>
          </cell>
          <cell r="Y534" t="str">
            <v>LEGAL</v>
          </cell>
          <cell r="AA534" t="str">
            <v>DLO</v>
          </cell>
          <cell r="AC534" t="str">
            <v>ICB</v>
          </cell>
          <cell r="AD534" t="str">
            <v>ICB</v>
          </cell>
          <cell r="AF534" t="str">
            <v>211</v>
          </cell>
          <cell r="AG534" t="str">
            <v>0000141907</v>
          </cell>
        </row>
        <row r="535">
          <cell r="A535" t="str">
            <v>00667122</v>
          </cell>
          <cell r="B535" t="str">
            <v>9539302000</v>
          </cell>
          <cell r="C535" t="str">
            <v>ICB4TARGET0000026343</v>
          </cell>
          <cell r="D535">
            <v>2015</v>
          </cell>
          <cell r="E535">
            <v>3</v>
          </cell>
          <cell r="F535" t="str">
            <v>2015-03-31</v>
          </cell>
          <cell r="G535" t="str">
            <v>PRJ</v>
          </cell>
          <cell r="H535" t="str">
            <v>211</v>
          </cell>
          <cell r="I535" t="str">
            <v>211</v>
          </cell>
          <cell r="K535" t="str">
            <v>000001121</v>
          </cell>
          <cell r="L535" t="str">
            <v>9302000</v>
          </cell>
          <cell r="M535" t="str">
            <v>1113</v>
          </cell>
          <cell r="N535" t="str">
            <v>99920</v>
          </cell>
          <cell r="O535" t="str">
            <v>11404</v>
          </cell>
          <cell r="P535" t="str">
            <v>292</v>
          </cell>
          <cell r="Q535" t="str">
            <v>953</v>
          </cell>
          <cell r="R535" t="str">
            <v>INTERCO BILL W/O</v>
          </cell>
          <cell r="S535" t="str">
            <v>PRA</v>
          </cell>
          <cell r="U535" t="str">
            <v>2015-03-31</v>
          </cell>
          <cell r="V535">
            <v>230.13</v>
          </cell>
          <cell r="W535" t="str">
            <v>UTXEMEM201</v>
          </cell>
          <cell r="Y535" t="str">
            <v>LEGAL</v>
          </cell>
          <cell r="AA535" t="str">
            <v>DLO</v>
          </cell>
          <cell r="AC535" t="str">
            <v>ICB</v>
          </cell>
          <cell r="AD535" t="str">
            <v>ICB</v>
          </cell>
          <cell r="AF535" t="str">
            <v>211</v>
          </cell>
          <cell r="AG535" t="str">
            <v>0000120927</v>
          </cell>
        </row>
        <row r="536">
          <cell r="A536" t="str">
            <v>00667123</v>
          </cell>
          <cell r="B536" t="str">
            <v>9539302000</v>
          </cell>
          <cell r="C536" t="str">
            <v>ICB4TARGET0000026344</v>
          </cell>
          <cell r="D536">
            <v>2015</v>
          </cell>
          <cell r="E536">
            <v>3</v>
          </cell>
          <cell r="F536" t="str">
            <v>2015-03-31</v>
          </cell>
          <cell r="G536" t="str">
            <v>PRJ</v>
          </cell>
          <cell r="H536" t="str">
            <v>211</v>
          </cell>
          <cell r="I536" t="str">
            <v>211</v>
          </cell>
          <cell r="K536" t="str">
            <v>000001121</v>
          </cell>
          <cell r="L536" t="str">
            <v>9302000</v>
          </cell>
          <cell r="M536" t="str">
            <v>1113</v>
          </cell>
          <cell r="N536" t="str">
            <v>99920</v>
          </cell>
          <cell r="O536" t="str">
            <v>11404</v>
          </cell>
          <cell r="P536" t="str">
            <v>292</v>
          </cell>
          <cell r="Q536" t="str">
            <v>953</v>
          </cell>
          <cell r="R536" t="str">
            <v>INTERCO BILL W/O</v>
          </cell>
          <cell r="S536" t="str">
            <v>PRA</v>
          </cell>
          <cell r="U536" t="str">
            <v>2015-03-31</v>
          </cell>
          <cell r="V536">
            <v>285.8</v>
          </cell>
          <cell r="W536" t="str">
            <v>UTXEMEM201</v>
          </cell>
          <cell r="Y536" t="str">
            <v>LEGAL</v>
          </cell>
          <cell r="AA536" t="str">
            <v>DLO</v>
          </cell>
          <cell r="AC536" t="str">
            <v>ICB</v>
          </cell>
          <cell r="AD536" t="str">
            <v>ICB</v>
          </cell>
          <cell r="AF536" t="str">
            <v>211</v>
          </cell>
          <cell r="AG536" t="str">
            <v>0000126823</v>
          </cell>
        </row>
        <row r="537">
          <cell r="A537" t="str">
            <v>00667125</v>
          </cell>
          <cell r="B537" t="str">
            <v>9539302000</v>
          </cell>
          <cell r="C537" t="str">
            <v>ICB4TARGET0000026345</v>
          </cell>
          <cell r="D537">
            <v>2015</v>
          </cell>
          <cell r="E537">
            <v>3</v>
          </cell>
          <cell r="F537" t="str">
            <v>2015-03-31</v>
          </cell>
          <cell r="G537" t="str">
            <v>PRJ</v>
          </cell>
          <cell r="H537" t="str">
            <v>211</v>
          </cell>
          <cell r="I537" t="str">
            <v>211</v>
          </cell>
          <cell r="K537" t="str">
            <v>000001121</v>
          </cell>
          <cell r="L537" t="str">
            <v>9302000</v>
          </cell>
          <cell r="M537" t="str">
            <v>1113</v>
          </cell>
          <cell r="N537" t="str">
            <v>99920</v>
          </cell>
          <cell r="O537" t="str">
            <v>11404</v>
          </cell>
          <cell r="P537" t="str">
            <v>292</v>
          </cell>
          <cell r="Q537" t="str">
            <v>953</v>
          </cell>
          <cell r="R537" t="str">
            <v>INTERCO BILL W/O</v>
          </cell>
          <cell r="S537" t="str">
            <v>PRA</v>
          </cell>
          <cell r="U537" t="str">
            <v>2015-03-31</v>
          </cell>
          <cell r="V537">
            <v>187.07</v>
          </cell>
          <cell r="W537" t="str">
            <v>UTXEMEM201</v>
          </cell>
          <cell r="Y537" t="str">
            <v>LEGAL</v>
          </cell>
          <cell r="AA537" t="str">
            <v>DLO</v>
          </cell>
          <cell r="AC537" t="str">
            <v>ICB</v>
          </cell>
          <cell r="AD537" t="str">
            <v>ICB</v>
          </cell>
          <cell r="AF537" t="str">
            <v>211</v>
          </cell>
          <cell r="AG537" t="str">
            <v>0000139597</v>
          </cell>
        </row>
        <row r="538">
          <cell r="A538" t="str">
            <v>00667124</v>
          </cell>
          <cell r="B538" t="str">
            <v>9539302000</v>
          </cell>
          <cell r="C538" t="str">
            <v>ICB4TARGET0000026346</v>
          </cell>
          <cell r="D538">
            <v>2015</v>
          </cell>
          <cell r="E538">
            <v>3</v>
          </cell>
          <cell r="F538" t="str">
            <v>2015-03-31</v>
          </cell>
          <cell r="G538" t="str">
            <v>PRJ</v>
          </cell>
          <cell r="H538" t="str">
            <v>211</v>
          </cell>
          <cell r="I538" t="str">
            <v>211</v>
          </cell>
          <cell r="K538" t="str">
            <v>000001121</v>
          </cell>
          <cell r="L538" t="str">
            <v>9302000</v>
          </cell>
          <cell r="M538" t="str">
            <v>1113</v>
          </cell>
          <cell r="N538" t="str">
            <v>99920</v>
          </cell>
          <cell r="O538" t="str">
            <v>11404</v>
          </cell>
          <cell r="P538" t="str">
            <v>292</v>
          </cell>
          <cell r="Q538" t="str">
            <v>953</v>
          </cell>
          <cell r="R538" t="str">
            <v>INTERCO BILL W/O</v>
          </cell>
          <cell r="S538" t="str">
            <v>PRA</v>
          </cell>
          <cell r="U538" t="str">
            <v>2015-03-31</v>
          </cell>
          <cell r="V538">
            <v>89.08</v>
          </cell>
          <cell r="W538" t="str">
            <v>UTXEMEM201</v>
          </cell>
          <cell r="Y538" t="str">
            <v>LEGAL</v>
          </cell>
          <cell r="AA538" t="str">
            <v>DLO</v>
          </cell>
          <cell r="AC538" t="str">
            <v>ICB</v>
          </cell>
          <cell r="AD538" t="str">
            <v>ICB</v>
          </cell>
          <cell r="AF538" t="str">
            <v>211</v>
          </cell>
          <cell r="AG538" t="str">
            <v>0000167023</v>
          </cell>
        </row>
        <row r="539">
          <cell r="A539" t="str">
            <v>00675231</v>
          </cell>
          <cell r="B539" t="str">
            <v>9539070001</v>
          </cell>
          <cell r="C539" t="str">
            <v>ICB4TARGET0000028125</v>
          </cell>
          <cell r="D539">
            <v>2015</v>
          </cell>
          <cell r="E539">
            <v>5</v>
          </cell>
          <cell r="F539" t="str">
            <v>2015-05-31</v>
          </cell>
          <cell r="G539" t="str">
            <v>PRJ</v>
          </cell>
          <cell r="H539" t="str">
            <v>211</v>
          </cell>
          <cell r="I539" t="str">
            <v>211</v>
          </cell>
          <cell r="K539" t="str">
            <v>TXDSMANDA</v>
          </cell>
          <cell r="L539" t="str">
            <v>9070001</v>
          </cell>
          <cell r="M539" t="str">
            <v>1397</v>
          </cell>
          <cell r="N539" t="str">
            <v>99920</v>
          </cell>
          <cell r="O539" t="str">
            <v>10329</v>
          </cell>
          <cell r="P539" t="str">
            <v>721</v>
          </cell>
          <cell r="Q539" t="str">
            <v>953</v>
          </cell>
          <cell r="R539" t="str">
            <v>INTERCO BILL W/O</v>
          </cell>
          <cell r="S539" t="str">
            <v>PRA</v>
          </cell>
          <cell r="U539" t="str">
            <v>2015-05-31</v>
          </cell>
          <cell r="V539">
            <v>4060.18</v>
          </cell>
          <cell r="W539" t="str">
            <v>UTXC008201</v>
          </cell>
          <cell r="Y539" t="str">
            <v>LEGAL</v>
          </cell>
          <cell r="AA539" t="str">
            <v>DLO</v>
          </cell>
          <cell r="AC539" t="str">
            <v>ICB</v>
          </cell>
          <cell r="AD539" t="str">
            <v>ICB</v>
          </cell>
          <cell r="AF539" t="str">
            <v>211</v>
          </cell>
          <cell r="AG539" t="str">
            <v>0000011145</v>
          </cell>
        </row>
        <row r="540">
          <cell r="A540" t="str">
            <v>00675389</v>
          </cell>
          <cell r="B540" t="str">
            <v>9549210001</v>
          </cell>
          <cell r="C540" t="str">
            <v>ICB4TARGET0000032287</v>
          </cell>
          <cell r="D540">
            <v>2015</v>
          </cell>
          <cell r="E540">
            <v>5</v>
          </cell>
          <cell r="F540" t="str">
            <v>2015-05-31</v>
          </cell>
          <cell r="G540" t="str">
            <v>PRJ</v>
          </cell>
          <cell r="H540" t="str">
            <v>211</v>
          </cell>
          <cell r="I540" t="str">
            <v>211</v>
          </cell>
          <cell r="K540" t="str">
            <v>TDOANDA</v>
          </cell>
          <cell r="L540" t="str">
            <v>9210001</v>
          </cell>
          <cell r="M540" t="str">
            <v>1113</v>
          </cell>
          <cell r="N540" t="str">
            <v>99920</v>
          </cell>
          <cell r="O540" t="str">
            <v>13123</v>
          </cell>
          <cell r="P540" t="str">
            <v>263</v>
          </cell>
          <cell r="Q540" t="str">
            <v>954</v>
          </cell>
          <cell r="R540" t="str">
            <v>INTERCO BILL W/O</v>
          </cell>
          <cell r="S540" t="str">
            <v>PRA</v>
          </cell>
          <cell r="U540" t="str">
            <v>2015-05-31</v>
          </cell>
          <cell r="V540">
            <v>20.81</v>
          </cell>
          <cell r="W540" t="str">
            <v>UTXE000501</v>
          </cell>
          <cell r="Y540" t="str">
            <v>TDOTH</v>
          </cell>
          <cell r="AA540" t="str">
            <v>DLO</v>
          </cell>
          <cell r="AC540" t="str">
            <v>ICB</v>
          </cell>
          <cell r="AD540" t="str">
            <v>ICB</v>
          </cell>
          <cell r="AF540" t="str">
            <v>211</v>
          </cell>
          <cell r="AG540" t="str">
            <v>0000266656</v>
          </cell>
        </row>
        <row r="541">
          <cell r="A541" t="str">
            <v>00676968</v>
          </cell>
          <cell r="B541" t="str">
            <v>9539302000</v>
          </cell>
          <cell r="C541" t="str">
            <v>ICB4TARGET0000033075</v>
          </cell>
          <cell r="D541">
            <v>2015</v>
          </cell>
          <cell r="E541">
            <v>5</v>
          </cell>
          <cell r="F541" t="str">
            <v>2015-05-31</v>
          </cell>
          <cell r="G541" t="str">
            <v>PRJ</v>
          </cell>
          <cell r="H541" t="str">
            <v>211</v>
          </cell>
          <cell r="I541" t="str">
            <v>211</v>
          </cell>
          <cell r="K541" t="str">
            <v>000001121</v>
          </cell>
          <cell r="L541" t="str">
            <v>9302000</v>
          </cell>
          <cell r="M541" t="str">
            <v>1113</v>
          </cell>
          <cell r="N541" t="str">
            <v>99920</v>
          </cell>
          <cell r="O541" t="str">
            <v>11404</v>
          </cell>
          <cell r="P541" t="str">
            <v>292</v>
          </cell>
          <cell r="Q541" t="str">
            <v>953</v>
          </cell>
          <cell r="R541" t="str">
            <v>INTERCO BILL W/O</v>
          </cell>
          <cell r="S541" t="str">
            <v>PRA</v>
          </cell>
          <cell r="U541" t="str">
            <v>2015-05-31</v>
          </cell>
          <cell r="V541">
            <v>4161.08</v>
          </cell>
          <cell r="W541" t="str">
            <v>UTXEMEM201</v>
          </cell>
          <cell r="Y541" t="str">
            <v>LEGAL</v>
          </cell>
          <cell r="AA541" t="str">
            <v>DLO</v>
          </cell>
          <cell r="AC541" t="str">
            <v>ICB</v>
          </cell>
          <cell r="AD541" t="str">
            <v>ICB</v>
          </cell>
          <cell r="AF541" t="str">
            <v>211</v>
          </cell>
          <cell r="AG541" t="str">
            <v>0000101349</v>
          </cell>
        </row>
        <row r="542">
          <cell r="A542" t="str">
            <v>00676963</v>
          </cell>
          <cell r="B542" t="str">
            <v>9539302000</v>
          </cell>
          <cell r="C542" t="str">
            <v>ICB4TARGET0000033076</v>
          </cell>
          <cell r="D542">
            <v>2015</v>
          </cell>
          <cell r="E542">
            <v>5</v>
          </cell>
          <cell r="F542" t="str">
            <v>2015-05-31</v>
          </cell>
          <cell r="G542" t="str">
            <v>PRJ</v>
          </cell>
          <cell r="H542" t="str">
            <v>211</v>
          </cell>
          <cell r="I542" t="str">
            <v>211</v>
          </cell>
          <cell r="K542" t="str">
            <v>000001121</v>
          </cell>
          <cell r="L542" t="str">
            <v>9302000</v>
          </cell>
          <cell r="M542" t="str">
            <v>1113</v>
          </cell>
          <cell r="N542" t="str">
            <v>99920</v>
          </cell>
          <cell r="O542" t="str">
            <v>11404</v>
          </cell>
          <cell r="P542" t="str">
            <v>292</v>
          </cell>
          <cell r="Q542" t="str">
            <v>953</v>
          </cell>
          <cell r="R542" t="str">
            <v>INTERCO BILL W/O</v>
          </cell>
          <cell r="S542" t="str">
            <v>PRA</v>
          </cell>
          <cell r="U542" t="str">
            <v>2015-05-31</v>
          </cell>
          <cell r="V542">
            <v>594.44000000000005</v>
          </cell>
          <cell r="W542" t="str">
            <v>UTXEMEM201</v>
          </cell>
          <cell r="Y542" t="str">
            <v>LEGAL</v>
          </cell>
          <cell r="AA542" t="str">
            <v>DLO</v>
          </cell>
          <cell r="AC542" t="str">
            <v>ICB</v>
          </cell>
          <cell r="AD542" t="str">
            <v>ICB</v>
          </cell>
          <cell r="AF542" t="str">
            <v>211</v>
          </cell>
          <cell r="AG542" t="str">
            <v>0000142817</v>
          </cell>
        </row>
        <row r="543">
          <cell r="B543" t="str">
            <v>9534264000</v>
          </cell>
          <cell r="C543" t="str">
            <v>ICB7OFFSET0000000138</v>
          </cell>
          <cell r="D543">
            <v>2015</v>
          </cell>
          <cell r="E543">
            <v>1</v>
          </cell>
          <cell r="F543" t="str">
            <v>2015-01-31</v>
          </cell>
          <cell r="G543" t="str">
            <v>PRJ</v>
          </cell>
          <cell r="H543" t="str">
            <v>211</v>
          </cell>
          <cell r="I543" t="str">
            <v>211</v>
          </cell>
          <cell r="K543" t="str">
            <v>000001121</v>
          </cell>
          <cell r="L543" t="str">
            <v>4264000</v>
          </cell>
          <cell r="M543" t="str">
            <v>1113</v>
          </cell>
          <cell r="N543" t="str">
            <v>99910</v>
          </cell>
          <cell r="P543" t="str">
            <v>289</v>
          </cell>
          <cell r="Q543" t="str">
            <v>953</v>
          </cell>
          <cell r="R543" t="str">
            <v>INTERCO BILL RESCAT_BENLOC</v>
          </cell>
          <cell r="S543" t="str">
            <v>PRA</v>
          </cell>
          <cell r="U543" t="str">
            <v>2015-01-31</v>
          </cell>
          <cell r="V543">
            <v>-26367.26</v>
          </cell>
          <cell r="W543" t="str">
            <v>G0001113</v>
          </cell>
          <cell r="Y543" t="str">
            <v>LEGAL</v>
          </cell>
          <cell r="AA543" t="str">
            <v>BAL</v>
          </cell>
          <cell r="AC543" t="str">
            <v>ICB</v>
          </cell>
          <cell r="AD543" t="str">
            <v>ICB</v>
          </cell>
        </row>
        <row r="544">
          <cell r="B544" t="str">
            <v>9534264000</v>
          </cell>
          <cell r="C544" t="str">
            <v>ICB7OFFSET0000000142</v>
          </cell>
          <cell r="D544">
            <v>2014</v>
          </cell>
          <cell r="E544">
            <v>8</v>
          </cell>
          <cell r="F544" t="str">
            <v>2014-08-31</v>
          </cell>
          <cell r="G544" t="str">
            <v>PRJ</v>
          </cell>
          <cell r="H544" t="str">
            <v>211</v>
          </cell>
          <cell r="I544" t="str">
            <v>211</v>
          </cell>
          <cell r="K544" t="str">
            <v>000001121</v>
          </cell>
          <cell r="L544" t="str">
            <v>4264000</v>
          </cell>
          <cell r="M544" t="str">
            <v>1113</v>
          </cell>
          <cell r="N544" t="str">
            <v>99910</v>
          </cell>
          <cell r="P544" t="str">
            <v>289</v>
          </cell>
          <cell r="Q544" t="str">
            <v>953</v>
          </cell>
          <cell r="R544" t="str">
            <v>INTERCO BILL RESCAT_BENLOC</v>
          </cell>
          <cell r="S544" t="str">
            <v>PRA</v>
          </cell>
          <cell r="U544" t="str">
            <v>2014-08-31</v>
          </cell>
          <cell r="V544">
            <v>-5.0999999999999996</v>
          </cell>
          <cell r="W544" t="str">
            <v>G0001113</v>
          </cell>
          <cell r="Y544" t="str">
            <v>LEGAL</v>
          </cell>
          <cell r="AA544" t="str">
            <v>BAL</v>
          </cell>
          <cell r="AC544" t="str">
            <v>ICB</v>
          </cell>
          <cell r="AD544" t="str">
            <v>ICB</v>
          </cell>
        </row>
        <row r="545">
          <cell r="B545" t="str">
            <v>9539302000</v>
          </cell>
          <cell r="C545" t="str">
            <v>ICB7OFFSET0000001931</v>
          </cell>
          <cell r="D545">
            <v>2015</v>
          </cell>
          <cell r="E545">
            <v>1</v>
          </cell>
          <cell r="F545" t="str">
            <v>2015-01-31</v>
          </cell>
          <cell r="G545" t="str">
            <v>PRJ</v>
          </cell>
          <cell r="H545" t="str">
            <v>211</v>
          </cell>
          <cell r="I545" t="str">
            <v>211</v>
          </cell>
          <cell r="K545" t="str">
            <v>000001121</v>
          </cell>
          <cell r="L545" t="str">
            <v>9302000</v>
          </cell>
          <cell r="M545" t="str">
            <v>1113</v>
          </cell>
          <cell r="N545" t="str">
            <v>99910</v>
          </cell>
          <cell r="P545" t="str">
            <v>292</v>
          </cell>
          <cell r="Q545" t="str">
            <v>953</v>
          </cell>
          <cell r="R545" t="str">
            <v>INTERCO BILL RESCAT_BENLOC</v>
          </cell>
          <cell r="S545" t="str">
            <v>PRA</v>
          </cell>
          <cell r="U545" t="str">
            <v>2015-01-31</v>
          </cell>
          <cell r="V545">
            <v>-161868.94</v>
          </cell>
          <cell r="W545" t="str">
            <v>G0001113</v>
          </cell>
          <cell r="Y545" t="str">
            <v>LEGAL</v>
          </cell>
          <cell r="AA545" t="str">
            <v>BAL</v>
          </cell>
          <cell r="AC545" t="str">
            <v>ICB</v>
          </cell>
          <cell r="AD545" t="str">
            <v>ICB</v>
          </cell>
        </row>
        <row r="546">
          <cell r="B546" t="str">
            <v>9539302000</v>
          </cell>
          <cell r="C546" t="str">
            <v>ICB7OFFSET0000002075</v>
          </cell>
          <cell r="D546">
            <v>2014</v>
          </cell>
          <cell r="E546">
            <v>7</v>
          </cell>
          <cell r="F546" t="str">
            <v>2014-07-31</v>
          </cell>
          <cell r="G546" t="str">
            <v>PRJ</v>
          </cell>
          <cell r="H546" t="str">
            <v>211</v>
          </cell>
          <cell r="I546" t="str">
            <v>211</v>
          </cell>
          <cell r="K546" t="str">
            <v>000001121</v>
          </cell>
          <cell r="L546" t="str">
            <v>9302000</v>
          </cell>
          <cell r="M546" t="str">
            <v>1113</v>
          </cell>
          <cell r="N546" t="str">
            <v>99910</v>
          </cell>
          <cell r="P546" t="str">
            <v>292</v>
          </cell>
          <cell r="Q546" t="str">
            <v>953</v>
          </cell>
          <cell r="R546" t="str">
            <v>INTERCO BILL RESCAT_BENLOC</v>
          </cell>
          <cell r="S546" t="str">
            <v>PRA</v>
          </cell>
          <cell r="U546" t="str">
            <v>2014-07-31</v>
          </cell>
          <cell r="V546">
            <v>-5500</v>
          </cell>
          <cell r="W546" t="str">
            <v>G0001113</v>
          </cell>
          <cell r="Y546" t="str">
            <v>LEGAL</v>
          </cell>
          <cell r="AA546" t="str">
            <v>BAL</v>
          </cell>
          <cell r="AC546" t="str">
            <v>ICB</v>
          </cell>
          <cell r="AD546" t="str">
            <v>ICB</v>
          </cell>
        </row>
        <row r="547">
          <cell r="B547" t="str">
            <v>9539302000</v>
          </cell>
          <cell r="C547" t="str">
            <v>ICB7OFFSET0000002217</v>
          </cell>
          <cell r="D547">
            <v>2014</v>
          </cell>
          <cell r="E547">
            <v>8</v>
          </cell>
          <cell r="F547" t="str">
            <v>2014-08-31</v>
          </cell>
          <cell r="G547" t="str">
            <v>PRJ</v>
          </cell>
          <cell r="H547" t="str">
            <v>211</v>
          </cell>
          <cell r="I547" t="str">
            <v>211</v>
          </cell>
          <cell r="K547" t="str">
            <v>000001121</v>
          </cell>
          <cell r="L547" t="str">
            <v>9302000</v>
          </cell>
          <cell r="M547" t="str">
            <v>1113</v>
          </cell>
          <cell r="N547" t="str">
            <v>99910</v>
          </cell>
          <cell r="P547" t="str">
            <v>292</v>
          </cell>
          <cell r="Q547" t="str">
            <v>953</v>
          </cell>
          <cell r="R547" t="str">
            <v>INTERCO BILL RESCAT_BENLOC</v>
          </cell>
          <cell r="S547" t="str">
            <v>PRA</v>
          </cell>
          <cell r="U547" t="str">
            <v>2014-08-31</v>
          </cell>
          <cell r="V547">
            <v>-20.46</v>
          </cell>
          <cell r="W547" t="str">
            <v>G0001113</v>
          </cell>
          <cell r="Y547" t="str">
            <v>LEGAL</v>
          </cell>
          <cell r="AA547" t="str">
            <v>BAL</v>
          </cell>
          <cell r="AC547" t="str">
            <v>ICB</v>
          </cell>
          <cell r="AD547" t="str">
            <v>ICB</v>
          </cell>
        </row>
        <row r="548">
          <cell r="B548" t="str">
            <v>9534264000</v>
          </cell>
          <cell r="C548" t="str">
            <v>ICB7TARGET0000001970</v>
          </cell>
          <cell r="D548">
            <v>2015</v>
          </cell>
          <cell r="E548">
            <v>1</v>
          </cell>
          <cell r="F548" t="str">
            <v>2015-01-31</v>
          </cell>
          <cell r="G548" t="str">
            <v>PRJ</v>
          </cell>
          <cell r="H548" t="str">
            <v>211</v>
          </cell>
          <cell r="I548" t="str">
            <v>211</v>
          </cell>
          <cell r="K548" t="str">
            <v>000001121</v>
          </cell>
          <cell r="L548" t="str">
            <v>4264000</v>
          </cell>
          <cell r="M548" t="str">
            <v>1113</v>
          </cell>
          <cell r="N548" t="str">
            <v>99920</v>
          </cell>
          <cell r="O548" t="str">
            <v>11404</v>
          </cell>
          <cell r="P548" t="str">
            <v>289</v>
          </cell>
          <cell r="Q548" t="str">
            <v>953</v>
          </cell>
          <cell r="R548" t="str">
            <v>INTERCO BILL RESCAT_BENLOC</v>
          </cell>
          <cell r="S548" t="str">
            <v>PRA</v>
          </cell>
          <cell r="U548" t="str">
            <v>2015-01-31</v>
          </cell>
          <cell r="V548">
            <v>16440.46</v>
          </cell>
          <cell r="W548" t="str">
            <v>G0001113</v>
          </cell>
          <cell r="Y548" t="str">
            <v>LEGAL</v>
          </cell>
          <cell r="AA548" t="str">
            <v>DLO</v>
          </cell>
          <cell r="AC548" t="str">
            <v>ICB</v>
          </cell>
          <cell r="AD548" t="str">
            <v>ICB</v>
          </cell>
        </row>
        <row r="549">
          <cell r="B549" t="str">
            <v>9534264000</v>
          </cell>
          <cell r="C549" t="str">
            <v>ICB7TARGET0000002537</v>
          </cell>
          <cell r="D549">
            <v>2014</v>
          </cell>
          <cell r="E549">
            <v>8</v>
          </cell>
          <cell r="F549" t="str">
            <v>2014-08-31</v>
          </cell>
          <cell r="G549" t="str">
            <v>PRJ</v>
          </cell>
          <cell r="H549" t="str">
            <v>211</v>
          </cell>
          <cell r="I549" t="str">
            <v>211</v>
          </cell>
          <cell r="K549" t="str">
            <v>000001121</v>
          </cell>
          <cell r="L549" t="str">
            <v>4264000</v>
          </cell>
          <cell r="M549" t="str">
            <v>1113</v>
          </cell>
          <cell r="N549" t="str">
            <v>99920</v>
          </cell>
          <cell r="O549" t="str">
            <v>11404</v>
          </cell>
          <cell r="P549" t="str">
            <v>289</v>
          </cell>
          <cell r="Q549" t="str">
            <v>953</v>
          </cell>
          <cell r="R549" t="str">
            <v>INTERCO BILL RESCAT_BENLOC</v>
          </cell>
          <cell r="S549" t="str">
            <v>PRA</v>
          </cell>
          <cell r="U549" t="str">
            <v>2014-08-31</v>
          </cell>
          <cell r="V549">
            <v>3.27</v>
          </cell>
          <cell r="W549" t="str">
            <v>G0001113</v>
          </cell>
          <cell r="Y549" t="str">
            <v>LEGAL</v>
          </cell>
          <cell r="AA549" t="str">
            <v>DLO</v>
          </cell>
          <cell r="AC549" t="str">
            <v>ICB</v>
          </cell>
          <cell r="AD549" t="str">
            <v>ICB</v>
          </cell>
        </row>
        <row r="550">
          <cell r="B550" t="str">
            <v>9539302000</v>
          </cell>
          <cell r="C550" t="str">
            <v>ICB7TARGET0000010685</v>
          </cell>
          <cell r="D550">
            <v>2015</v>
          </cell>
          <cell r="E550">
            <v>1</v>
          </cell>
          <cell r="F550" t="str">
            <v>2015-01-31</v>
          </cell>
          <cell r="G550" t="str">
            <v>PRJ</v>
          </cell>
          <cell r="H550" t="str">
            <v>211</v>
          </cell>
          <cell r="I550" t="str">
            <v>211</v>
          </cell>
          <cell r="K550" t="str">
            <v>000001121</v>
          </cell>
          <cell r="L550" t="str">
            <v>9302000</v>
          </cell>
          <cell r="M550" t="str">
            <v>1113</v>
          </cell>
          <cell r="N550" t="str">
            <v>99920</v>
          </cell>
          <cell r="O550" t="str">
            <v>11404</v>
          </cell>
          <cell r="P550" t="str">
            <v>292</v>
          </cell>
          <cell r="Q550" t="str">
            <v>953</v>
          </cell>
          <cell r="R550" t="str">
            <v>INTERCO BILL RESCAT_BENLOC</v>
          </cell>
          <cell r="S550" t="str">
            <v>PRA</v>
          </cell>
          <cell r="U550" t="str">
            <v>2015-01-31</v>
          </cell>
          <cell r="V550">
            <v>100928.16</v>
          </cell>
          <cell r="W550" t="str">
            <v>G0001113</v>
          </cell>
          <cell r="Y550" t="str">
            <v>LEGAL</v>
          </cell>
          <cell r="AA550" t="str">
            <v>DLO</v>
          </cell>
          <cell r="AC550" t="str">
            <v>ICB</v>
          </cell>
          <cell r="AD550" t="str">
            <v>ICB</v>
          </cell>
        </row>
        <row r="551">
          <cell r="A551" t="str">
            <v>01721471</v>
          </cell>
          <cell r="B551" t="str">
            <v>9539302000</v>
          </cell>
          <cell r="C551" t="str">
            <v>ICB7TARGET0000012717</v>
          </cell>
          <cell r="D551">
            <v>2014</v>
          </cell>
          <cell r="E551">
            <v>7</v>
          </cell>
          <cell r="F551" t="str">
            <v>2014-07-31</v>
          </cell>
          <cell r="G551" t="str">
            <v>PRJ</v>
          </cell>
          <cell r="H551" t="str">
            <v>211</v>
          </cell>
          <cell r="I551" t="str">
            <v>211</v>
          </cell>
          <cell r="K551" t="str">
            <v>000001121</v>
          </cell>
          <cell r="L551" t="str">
            <v>9302000</v>
          </cell>
          <cell r="M551" t="str">
            <v>1113</v>
          </cell>
          <cell r="N551" t="str">
            <v>99920</v>
          </cell>
          <cell r="O551" t="str">
            <v>11404</v>
          </cell>
          <cell r="P551" t="str">
            <v>292</v>
          </cell>
          <cell r="Q551" t="str">
            <v>953</v>
          </cell>
          <cell r="R551" t="str">
            <v>INTERCO BILL RESCAT_BENLOC</v>
          </cell>
          <cell r="S551" t="str">
            <v>PRA</v>
          </cell>
          <cell r="U551" t="str">
            <v>2014-07-31</v>
          </cell>
          <cell r="V551">
            <v>3522.47</v>
          </cell>
          <cell r="W551" t="str">
            <v>G0001113</v>
          </cell>
          <cell r="Y551" t="str">
            <v>LEGAL</v>
          </cell>
          <cell r="AA551" t="str">
            <v>DLO</v>
          </cell>
          <cell r="AC551" t="str">
            <v>ICB</v>
          </cell>
          <cell r="AD551" t="str">
            <v>ICB</v>
          </cell>
          <cell r="AF551" t="str">
            <v>103</v>
          </cell>
          <cell r="AG551" t="str">
            <v>0000056144</v>
          </cell>
        </row>
        <row r="552">
          <cell r="B552" t="str">
            <v>9539302000</v>
          </cell>
          <cell r="C552" t="str">
            <v>ICB7TARGET0000014960</v>
          </cell>
          <cell r="D552">
            <v>2014</v>
          </cell>
          <cell r="E552">
            <v>8</v>
          </cell>
          <cell r="F552" t="str">
            <v>2014-08-31</v>
          </cell>
          <cell r="G552" t="str">
            <v>PRJ</v>
          </cell>
          <cell r="H552" t="str">
            <v>211</v>
          </cell>
          <cell r="I552" t="str">
            <v>211</v>
          </cell>
          <cell r="K552" t="str">
            <v>000001121</v>
          </cell>
          <cell r="L552" t="str">
            <v>9302000</v>
          </cell>
          <cell r="M552" t="str">
            <v>1113</v>
          </cell>
          <cell r="N552" t="str">
            <v>99920</v>
          </cell>
          <cell r="O552" t="str">
            <v>11404</v>
          </cell>
          <cell r="P552" t="str">
            <v>292</v>
          </cell>
          <cell r="Q552" t="str">
            <v>953</v>
          </cell>
          <cell r="R552" t="str">
            <v>INTERCO BILL RESCAT_BENLOC</v>
          </cell>
          <cell r="S552" t="str">
            <v>PRA</v>
          </cell>
          <cell r="U552" t="str">
            <v>2014-08-31</v>
          </cell>
          <cell r="V552">
            <v>13.1</v>
          </cell>
          <cell r="W552" t="str">
            <v>G0001113</v>
          </cell>
          <cell r="Y552" t="str">
            <v>LEGAL</v>
          </cell>
          <cell r="AA552" t="str">
            <v>DLO</v>
          </cell>
          <cell r="AC552" t="str">
            <v>ICB</v>
          </cell>
          <cell r="AD552" t="str">
            <v>ICB</v>
          </cell>
        </row>
      </sheetData>
      <sheetData sheetId="1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-D-2.5Contributions&amp;Donations"/>
      <sheetName val="TCC Interco Pivot"/>
      <sheetName val="Sheet2"/>
      <sheetName val="TCC Interco Det"/>
      <sheetName val="Pivot TCC GL"/>
      <sheetName val="TCC GL Detail All"/>
      <sheetName val="Pivot TCC GL Dues"/>
      <sheetName val="TCC GL Detail Dues"/>
      <sheetName val="Interco Example"/>
      <sheetName val="Sheet20"/>
      <sheetName val="Sheet19"/>
      <sheetName val="Pivot TCC GL Donations"/>
      <sheetName val="TCC GL Detail Donations"/>
      <sheetName val="Lookup"/>
      <sheetName val="WP II-D-2.5-1 Educational "/>
      <sheetName val="TCC AP Det Dues and Donation WP"/>
      <sheetName val="GregBlair Dues Review"/>
      <sheetName val="TCC Dues PS Query"/>
      <sheetName val="GregBlair Donation Review"/>
      <sheetName val="TCC PS Donation Query"/>
      <sheetName val="TNC Interco Pivot"/>
      <sheetName val="TNC Interco Detail"/>
      <sheetName val="TNC Pivot GL"/>
      <sheetName val="TNC GL Detail Dues and Donation"/>
      <sheetName val="TNC AP Det Dues and Donations"/>
      <sheetName val="Notes"/>
      <sheetName val="Shannon's file 2 donations"/>
      <sheetName val="Shannon File 2 dues"/>
      <sheetName val="TNC AP Det Dues"/>
    </sheetNames>
    <sheetDataSet>
      <sheetData sheetId="0">
        <row r="2">
          <cell r="B2" t="str">
            <v>PUBLIC UTILITY COMMISSION OF TEXAS</v>
          </cell>
        </row>
      </sheetData>
      <sheetData sheetId="1">
        <row r="3">
          <cell r="A3" t="str">
            <v>Sum of Sum Amount</v>
          </cell>
        </row>
      </sheetData>
      <sheetData sheetId="2">
        <row r="3">
          <cell r="A3" t="str">
            <v>Sum of Sum Amount</v>
          </cell>
        </row>
      </sheetData>
      <sheetData sheetId="3">
        <row r="1">
          <cell r="A1" t="str">
            <v>Unit</v>
          </cell>
        </row>
      </sheetData>
      <sheetData sheetId="4">
        <row r="1">
          <cell r="B1" t="str">
            <v>TCC Donations &amp; Dues</v>
          </cell>
        </row>
      </sheetData>
      <sheetData sheetId="5">
        <row r="1">
          <cell r="A1" t="str">
            <v>Unit</v>
          </cell>
        </row>
      </sheetData>
      <sheetData sheetId="6">
        <row r="3">
          <cell r="A3" t="str">
            <v>Sum of Sum Amount</v>
          </cell>
        </row>
      </sheetData>
      <sheetData sheetId="7">
        <row r="1">
          <cell r="A1" t="str">
            <v>Unit</v>
          </cell>
        </row>
      </sheetData>
      <sheetData sheetId="8">
        <row r="1">
          <cell r="A1" t="str">
            <v>cs - community service                   dv  - economic development      ed - education</v>
          </cell>
        </row>
      </sheetData>
      <sheetData sheetId="9">
        <row r="3">
          <cell r="A3" t="str">
            <v>Sum of Sum Amount</v>
          </cell>
        </row>
      </sheetData>
      <sheetData sheetId="10">
        <row r="1">
          <cell r="A1" t="str">
            <v>Unit</v>
          </cell>
        </row>
      </sheetData>
      <sheetData sheetId="11">
        <row r="3">
          <cell r="A3" t="str">
            <v>Sum of Sum Amount</v>
          </cell>
        </row>
      </sheetData>
      <sheetData sheetId="12">
        <row r="1">
          <cell r="A1" t="str">
            <v>Unit</v>
          </cell>
        </row>
      </sheetData>
      <sheetData sheetId="13">
        <row r="1">
          <cell r="A1" t="str">
            <v>260</v>
          </cell>
          <cell r="B1" t="str">
            <v>Professional Svcs Exp Gen</v>
          </cell>
        </row>
        <row r="2">
          <cell r="A2" t="str">
            <v>290</v>
          </cell>
          <cell r="B2" t="str">
            <v>Other Outside Services Gen</v>
          </cell>
        </row>
        <row r="3">
          <cell r="A3" t="str">
            <v>393</v>
          </cell>
          <cell r="B3" t="str">
            <v xml:space="preserve">Sales &amp; Use Tax Accrual </v>
          </cell>
        </row>
        <row r="4">
          <cell r="A4" t="str">
            <v>396</v>
          </cell>
          <cell r="B4" t="str">
            <v>Material w/Fixed % Stores Load</v>
          </cell>
        </row>
        <row r="5">
          <cell r="A5" t="str">
            <v>510</v>
          </cell>
          <cell r="B5" t="str">
            <v>Busin Exp 100% Deduct Gen</v>
          </cell>
        </row>
        <row r="6">
          <cell r="A6" t="str">
            <v>520</v>
          </cell>
          <cell r="B6" t="str">
            <v>Business Exp Part Deduct Gen</v>
          </cell>
        </row>
        <row r="7">
          <cell r="A7" t="str">
            <v>780</v>
          </cell>
          <cell r="B7" t="str">
            <v>AEPSC Bill</v>
          </cell>
        </row>
        <row r="8">
          <cell r="A8" t="str">
            <v>960</v>
          </cell>
          <cell r="B8" t="str">
            <v>Advertising</v>
          </cell>
        </row>
        <row r="9">
          <cell r="A9" t="str">
            <v>953</v>
          </cell>
          <cell r="B9" t="str">
            <v>Company Memberships</v>
          </cell>
        </row>
        <row r="10">
          <cell r="A10" t="str">
            <v>954</v>
          </cell>
          <cell r="B10" t="str">
            <v>Employee Memberships</v>
          </cell>
        </row>
        <row r="11">
          <cell r="A11" t="str">
            <v>955</v>
          </cell>
          <cell r="B11" t="str">
            <v>Corporate Contributions</v>
          </cell>
        </row>
        <row r="12">
          <cell r="A12" t="str">
            <v>956</v>
          </cell>
          <cell r="B12" t="str">
            <v>County &amp; Social Club Dues</v>
          </cell>
        </row>
      </sheetData>
      <sheetData sheetId="14">
        <row r="1">
          <cell r="B1" t="str">
            <v>PUBLIC UTILITY COMMISSION OF TEXAS</v>
          </cell>
        </row>
      </sheetData>
      <sheetData sheetId="15">
        <row r="1">
          <cell r="A1" t="str">
            <v>Vendor Name</v>
          </cell>
        </row>
      </sheetData>
      <sheetData sheetId="16">
        <row r="1">
          <cell r="A1" t="str">
            <v>Vendor Name</v>
          </cell>
        </row>
      </sheetData>
      <sheetData sheetId="17">
        <row r="1">
          <cell r="A1" t="str">
            <v>Unit</v>
          </cell>
          <cell r="D1" t="str">
            <v>Voucher</v>
          </cell>
          <cell r="E1" t="str">
            <v>Descr</v>
          </cell>
          <cell r="F1" t="str">
            <v>Period</v>
          </cell>
          <cell r="G1" t="str">
            <v>Year</v>
          </cell>
          <cell r="H1" t="str">
            <v>GL Unit</v>
          </cell>
          <cell r="I1" t="str">
            <v>Cost Comp</v>
          </cell>
          <cell r="J1" t="str">
            <v>Name</v>
          </cell>
          <cell r="K1" t="str">
            <v>Date</v>
          </cell>
          <cell r="L1" t="str">
            <v>Invoice</v>
          </cell>
          <cell r="M1" t="str">
            <v>W/O</v>
          </cell>
        </row>
        <row r="2">
          <cell r="D2" t="str">
            <v>00672145</v>
          </cell>
          <cell r="E2" t="str">
            <v>Expense Distribution</v>
          </cell>
          <cell r="F2">
            <v>4</v>
          </cell>
          <cell r="G2">
            <v>2015</v>
          </cell>
          <cell r="H2" t="str">
            <v>211</v>
          </cell>
          <cell r="I2" t="str">
            <v>953</v>
          </cell>
          <cell r="J2" t="str">
            <v>ASSOCIATION OF ELECTRIC</v>
          </cell>
          <cell r="K2">
            <v>42104</v>
          </cell>
          <cell r="L2" t="str">
            <v>75250</v>
          </cell>
          <cell r="M2" t="str">
            <v>UTXEMEM101</v>
          </cell>
        </row>
        <row r="3">
          <cell r="D3" t="str">
            <v>00657812</v>
          </cell>
          <cell r="E3" t="str">
            <v>Expense Distribution</v>
          </cell>
          <cell r="F3">
            <v>1</v>
          </cell>
          <cell r="G3">
            <v>2015</v>
          </cell>
          <cell r="H3" t="str">
            <v>211</v>
          </cell>
          <cell r="I3" t="str">
            <v>953</v>
          </cell>
          <cell r="J3" t="str">
            <v>ASSOCIATION OF ELECTRIC</v>
          </cell>
          <cell r="K3">
            <v>42020</v>
          </cell>
          <cell r="L3" t="str">
            <v>73913</v>
          </cell>
          <cell r="M3" t="str">
            <v>UTXEMEM101</v>
          </cell>
        </row>
        <row r="4">
          <cell r="D4" t="str">
            <v>00644869</v>
          </cell>
          <cell r="E4" t="str">
            <v>Expense Distribution</v>
          </cell>
          <cell r="F4">
            <v>11</v>
          </cell>
          <cell r="G4">
            <v>2014</v>
          </cell>
          <cell r="H4" t="str">
            <v>211</v>
          </cell>
          <cell r="I4" t="str">
            <v>953</v>
          </cell>
          <cell r="J4" t="str">
            <v>ASSOCIATION OF ELECTRIC</v>
          </cell>
          <cell r="K4">
            <v>41947</v>
          </cell>
          <cell r="L4" t="str">
            <v>72262</v>
          </cell>
          <cell r="M4" t="str">
            <v>UTXEMEM101</v>
          </cell>
        </row>
        <row r="5">
          <cell r="D5" t="str">
            <v>00644868</v>
          </cell>
          <cell r="E5" t="str">
            <v>Expense Distribution</v>
          </cell>
          <cell r="F5">
            <v>11</v>
          </cell>
          <cell r="G5">
            <v>2014</v>
          </cell>
          <cell r="H5" t="str">
            <v>211</v>
          </cell>
          <cell r="I5" t="str">
            <v>953</v>
          </cell>
          <cell r="J5" t="str">
            <v>ASSOCIATION OF ELECTRIC</v>
          </cell>
          <cell r="K5">
            <v>41947</v>
          </cell>
          <cell r="L5" t="str">
            <v>72260</v>
          </cell>
          <cell r="M5" t="str">
            <v>UTXEMEM101</v>
          </cell>
        </row>
        <row r="6">
          <cell r="D6" t="str">
            <v>00623024</v>
          </cell>
          <cell r="E6" t="str">
            <v>Expense Distribution</v>
          </cell>
          <cell r="F6">
            <v>7</v>
          </cell>
          <cell r="G6">
            <v>2014</v>
          </cell>
          <cell r="H6" t="str">
            <v>211</v>
          </cell>
          <cell r="I6" t="str">
            <v>953</v>
          </cell>
          <cell r="J6" t="str">
            <v>ASSOCIATION OF ELECTRIC</v>
          </cell>
          <cell r="K6">
            <v>41820</v>
          </cell>
          <cell r="L6" t="str">
            <v>71045</v>
          </cell>
          <cell r="M6" t="str">
            <v>UTXEMEM201</v>
          </cell>
        </row>
        <row r="7">
          <cell r="D7" t="str">
            <v>00660852</v>
          </cell>
          <cell r="E7" t="str">
            <v>Expense Distribution</v>
          </cell>
          <cell r="F7">
            <v>2</v>
          </cell>
          <cell r="G7">
            <v>2015</v>
          </cell>
          <cell r="H7" t="str">
            <v>211</v>
          </cell>
          <cell r="I7" t="str">
            <v>953</v>
          </cell>
          <cell r="J7" t="str">
            <v>MCALLEN CHAMBER OF COMMERCE</v>
          </cell>
          <cell r="K7">
            <v>42039</v>
          </cell>
          <cell r="L7" t="str">
            <v>74143</v>
          </cell>
          <cell r="M7" t="str">
            <v>UTXEMEM201</v>
          </cell>
        </row>
        <row r="8">
          <cell r="D8" t="str">
            <v>00651188</v>
          </cell>
          <cell r="E8" t="str">
            <v>Expense Distribution</v>
          </cell>
          <cell r="F8">
            <v>12</v>
          </cell>
          <cell r="G8">
            <v>2014</v>
          </cell>
          <cell r="H8" t="str">
            <v>211</v>
          </cell>
          <cell r="I8" t="str">
            <v>953</v>
          </cell>
          <cell r="J8" t="str">
            <v>CORPUS CHRISTI CHAMBER OF COMMERCE</v>
          </cell>
          <cell r="K8">
            <v>41981</v>
          </cell>
          <cell r="L8" t="str">
            <v>73035</v>
          </cell>
          <cell r="M8" t="str">
            <v>UTXEMEM201</v>
          </cell>
        </row>
        <row r="9">
          <cell r="D9" t="str">
            <v>00651195</v>
          </cell>
          <cell r="E9" t="str">
            <v>Expense Distribution</v>
          </cell>
          <cell r="F9">
            <v>12</v>
          </cell>
          <cell r="G9">
            <v>2014</v>
          </cell>
          <cell r="H9" t="str">
            <v>211</v>
          </cell>
          <cell r="I9" t="str">
            <v>953</v>
          </cell>
          <cell r="J9" t="str">
            <v>LAREDO BUILDERS ASSOCIATION</v>
          </cell>
          <cell r="K9">
            <v>41981</v>
          </cell>
          <cell r="L9" t="str">
            <v>73069</v>
          </cell>
          <cell r="M9" t="str">
            <v>UTXEMEM201</v>
          </cell>
        </row>
        <row r="10">
          <cell r="D10" t="str">
            <v>00667875</v>
          </cell>
          <cell r="E10" t="str">
            <v>Expense Distribution</v>
          </cell>
          <cell r="F10">
            <v>3</v>
          </cell>
          <cell r="G10">
            <v>2015</v>
          </cell>
          <cell r="H10" t="str">
            <v>211</v>
          </cell>
          <cell r="I10" t="str">
            <v>953</v>
          </cell>
          <cell r="J10" t="str">
            <v>TEXAS ASSOCIATION OF BUSINESS</v>
          </cell>
          <cell r="K10">
            <v>42081</v>
          </cell>
          <cell r="L10" t="str">
            <v>74874</v>
          </cell>
          <cell r="M10" t="str">
            <v>UTXEMEM101</v>
          </cell>
        </row>
        <row r="11">
          <cell r="D11" t="str">
            <v>00659394</v>
          </cell>
          <cell r="E11" t="str">
            <v>Expense Distribution</v>
          </cell>
          <cell r="F11">
            <v>1</v>
          </cell>
          <cell r="G11">
            <v>2015</v>
          </cell>
          <cell r="H11" t="str">
            <v>211</v>
          </cell>
          <cell r="I11" t="str">
            <v>953</v>
          </cell>
          <cell r="J11" t="str">
            <v>RIO GRANDE VALLEY</v>
          </cell>
          <cell r="K11">
            <v>42031</v>
          </cell>
          <cell r="L11" t="str">
            <v>74088</v>
          </cell>
          <cell r="M11" t="str">
            <v>UTXEMEM201</v>
          </cell>
        </row>
        <row r="12">
          <cell r="D12" t="str">
            <v>00651187</v>
          </cell>
          <cell r="E12" t="str">
            <v>Expense Distribution</v>
          </cell>
          <cell r="F12">
            <v>12</v>
          </cell>
          <cell r="G12">
            <v>2014</v>
          </cell>
          <cell r="H12" t="str">
            <v>211</v>
          </cell>
          <cell r="I12" t="str">
            <v>953</v>
          </cell>
          <cell r="J12" t="str">
            <v>RIO GRANDE VALLEY</v>
          </cell>
          <cell r="K12">
            <v>41981</v>
          </cell>
          <cell r="L12" t="str">
            <v>73028</v>
          </cell>
          <cell r="M12" t="str">
            <v>UTXEMEM201</v>
          </cell>
        </row>
        <row r="13">
          <cell r="D13" t="str">
            <v>00660318</v>
          </cell>
          <cell r="E13" t="str">
            <v>Expense Distribution</v>
          </cell>
          <cell r="F13">
            <v>2</v>
          </cell>
          <cell r="G13">
            <v>2015</v>
          </cell>
          <cell r="H13" t="str">
            <v>211</v>
          </cell>
          <cell r="I13" t="str">
            <v>953</v>
          </cell>
          <cell r="J13" t="str">
            <v>CORPUS CHRISTI REGIONAL</v>
          </cell>
          <cell r="K13">
            <v>42037</v>
          </cell>
          <cell r="L13" t="str">
            <v>74113</v>
          </cell>
          <cell r="M13" t="str">
            <v>UTXEMEM201</v>
          </cell>
        </row>
        <row r="14">
          <cell r="D14" t="str">
            <v>00652902</v>
          </cell>
          <cell r="E14" t="str">
            <v>Expense Distribution</v>
          </cell>
          <cell r="F14">
            <v>12</v>
          </cell>
          <cell r="G14">
            <v>2014</v>
          </cell>
          <cell r="H14" t="str">
            <v>211</v>
          </cell>
          <cell r="I14" t="str">
            <v>953</v>
          </cell>
          <cell r="J14" t="str">
            <v>PADRE ISLAND BUSINESS ASSN</v>
          </cell>
          <cell r="K14">
            <v>41990</v>
          </cell>
          <cell r="L14" t="str">
            <v>73580</v>
          </cell>
          <cell r="M14" t="str">
            <v>UTXEMEM201</v>
          </cell>
        </row>
        <row r="15">
          <cell r="D15" t="str">
            <v>00653232</v>
          </cell>
          <cell r="E15" t="str">
            <v>Expense Distribution</v>
          </cell>
          <cell r="F15">
            <v>12</v>
          </cell>
          <cell r="G15">
            <v>2014</v>
          </cell>
          <cell r="H15" t="str">
            <v>211</v>
          </cell>
          <cell r="I15" t="str">
            <v>953</v>
          </cell>
          <cell r="J15" t="str">
            <v>CORPUS CHRISTI BLACK CHAMBER OF COMMERCE</v>
          </cell>
          <cell r="K15">
            <v>41991</v>
          </cell>
          <cell r="L15" t="str">
            <v>73635</v>
          </cell>
          <cell r="M15" t="str">
            <v>UTXEMEM201</v>
          </cell>
        </row>
        <row r="16">
          <cell r="D16" t="str">
            <v>00660146</v>
          </cell>
          <cell r="E16" t="str">
            <v>Country/Social Club Memb/Exp</v>
          </cell>
          <cell r="F16">
            <v>2</v>
          </cell>
          <cell r="G16">
            <v>2015</v>
          </cell>
          <cell r="H16" t="str">
            <v>211</v>
          </cell>
          <cell r="I16" t="str">
            <v>956</v>
          </cell>
          <cell r="J16" t="str">
            <v>JP MORGAN CHASE CORPORATE CARD ACTIVITY</v>
          </cell>
          <cell r="K16">
            <v>42037</v>
          </cell>
          <cell r="L16" t="str">
            <v>0000245350EX0000089857</v>
          </cell>
          <cell r="M16" t="str">
            <v>UTXE000301</v>
          </cell>
        </row>
        <row r="17">
          <cell r="D17" t="str">
            <v>01735724</v>
          </cell>
          <cell r="E17" t="str">
            <v>Expense Distribution</v>
          </cell>
          <cell r="F17">
            <v>9</v>
          </cell>
          <cell r="G17">
            <v>2014</v>
          </cell>
          <cell r="H17" t="str">
            <v>211</v>
          </cell>
          <cell r="I17" t="str">
            <v>520</v>
          </cell>
          <cell r="J17" t="str">
            <v>CLASSY PROMO</v>
          </cell>
          <cell r="K17">
            <v>41852</v>
          </cell>
          <cell r="L17" t="str">
            <v>5290</v>
          </cell>
          <cell r="M17" t="str">
            <v>UTXE000501</v>
          </cell>
        </row>
        <row r="18">
          <cell r="D18" t="str">
            <v>00655377</v>
          </cell>
          <cell r="E18" t="str">
            <v>Expense Distribution</v>
          </cell>
          <cell r="F18">
            <v>12</v>
          </cell>
          <cell r="G18">
            <v>2014</v>
          </cell>
          <cell r="H18" t="str">
            <v>211</v>
          </cell>
          <cell r="I18" t="str">
            <v>953</v>
          </cell>
          <cell r="J18" t="str">
            <v>DEL MAR COLLEGE FOUNDATION INC</v>
          </cell>
          <cell r="K18">
            <v>41956</v>
          </cell>
          <cell r="L18" t="str">
            <v>540Y</v>
          </cell>
          <cell r="M18" t="str">
            <v>UTXEMEM201</v>
          </cell>
        </row>
        <row r="19">
          <cell r="D19" t="str">
            <v>00625117</v>
          </cell>
          <cell r="E19" t="str">
            <v>Expense Distribution</v>
          </cell>
          <cell r="F19">
            <v>7</v>
          </cell>
          <cell r="G19">
            <v>2014</v>
          </cell>
          <cell r="H19" t="str">
            <v>211</v>
          </cell>
          <cell r="I19" t="str">
            <v>954</v>
          </cell>
          <cell r="J19" t="str">
            <v>JUNIOR ACHIEVEMENT</v>
          </cell>
          <cell r="K19">
            <v>41835</v>
          </cell>
          <cell r="L19" t="str">
            <v>71144</v>
          </cell>
          <cell r="M19" t="str">
            <v>UTXEMEM201</v>
          </cell>
        </row>
        <row r="20">
          <cell r="D20" t="str">
            <v>00631032</v>
          </cell>
          <cell r="E20" t="str">
            <v>Expense Distribution</v>
          </cell>
          <cell r="F20">
            <v>8</v>
          </cell>
          <cell r="G20">
            <v>2014</v>
          </cell>
          <cell r="H20" t="str">
            <v>211</v>
          </cell>
          <cell r="I20" t="str">
            <v>954</v>
          </cell>
          <cell r="J20" t="str">
            <v>ROTARY CLUB</v>
          </cell>
          <cell r="K20">
            <v>41870</v>
          </cell>
          <cell r="L20" t="str">
            <v>71441</v>
          </cell>
          <cell r="M20" t="str">
            <v>UTXEMEM201</v>
          </cell>
        </row>
        <row r="21">
          <cell r="D21" t="str">
            <v>00676969</v>
          </cell>
          <cell r="E21" t="str">
            <v>Expense Distribution</v>
          </cell>
          <cell r="F21">
            <v>5</v>
          </cell>
          <cell r="G21">
            <v>2015</v>
          </cell>
          <cell r="H21" t="str">
            <v>211</v>
          </cell>
          <cell r="I21" t="str">
            <v>954</v>
          </cell>
          <cell r="J21" t="str">
            <v>LAREDO GATEWAY ROTARY</v>
          </cell>
          <cell r="K21">
            <v>42132</v>
          </cell>
          <cell r="L21" t="str">
            <v>75569</v>
          </cell>
          <cell r="M21" t="str">
            <v>UTXEMEM201</v>
          </cell>
        </row>
        <row r="22">
          <cell r="D22" t="str">
            <v>00662845</v>
          </cell>
          <cell r="E22" t="str">
            <v>Expense Distribution</v>
          </cell>
          <cell r="F22">
            <v>2</v>
          </cell>
          <cell r="G22">
            <v>2015</v>
          </cell>
          <cell r="H22" t="str">
            <v>211</v>
          </cell>
          <cell r="I22" t="str">
            <v>954</v>
          </cell>
          <cell r="J22" t="str">
            <v>LAREDO GATEWAY ROTARY</v>
          </cell>
          <cell r="K22">
            <v>42052</v>
          </cell>
          <cell r="L22" t="str">
            <v>74455</v>
          </cell>
          <cell r="M22" t="str">
            <v>UTXEMEM201</v>
          </cell>
        </row>
        <row r="23">
          <cell r="D23" t="str">
            <v>00662846</v>
          </cell>
          <cell r="E23" t="str">
            <v>Expense Distribution</v>
          </cell>
          <cell r="F23">
            <v>2</v>
          </cell>
          <cell r="G23">
            <v>2015</v>
          </cell>
          <cell r="H23" t="str">
            <v>211</v>
          </cell>
          <cell r="I23" t="str">
            <v>954</v>
          </cell>
          <cell r="J23" t="str">
            <v>EAGLE LAKE NOON LIONS CLUB</v>
          </cell>
          <cell r="K23">
            <v>42052</v>
          </cell>
          <cell r="L23" t="str">
            <v>74457</v>
          </cell>
          <cell r="M23" t="str">
            <v>UTXEMEM201</v>
          </cell>
        </row>
        <row r="24">
          <cell r="D24" t="str">
            <v>00634405</v>
          </cell>
          <cell r="E24" t="str">
            <v>Expense Distribution</v>
          </cell>
          <cell r="F24">
            <v>9</v>
          </cell>
          <cell r="G24">
            <v>2014</v>
          </cell>
          <cell r="H24" t="str">
            <v>211</v>
          </cell>
          <cell r="I24" t="str">
            <v>954</v>
          </cell>
          <cell r="J24" t="str">
            <v>EAGLE LAKE NOON LIONS CLUB</v>
          </cell>
          <cell r="K24">
            <v>41891</v>
          </cell>
          <cell r="L24" t="str">
            <v>71696</v>
          </cell>
          <cell r="M24" t="str">
            <v>UTXEMEM201</v>
          </cell>
        </row>
        <row r="25">
          <cell r="D25" t="str">
            <v>00633256</v>
          </cell>
          <cell r="E25" t="str">
            <v>Employee Membership Dues/Fees</v>
          </cell>
          <cell r="F25">
            <v>9</v>
          </cell>
          <cell r="G25">
            <v>2014</v>
          </cell>
          <cell r="H25" t="str">
            <v>211</v>
          </cell>
          <cell r="I25" t="str">
            <v>954</v>
          </cell>
          <cell r="J25" t="str">
            <v>JP MORGAN CHASE CORPORATE CARD ACTIVITY</v>
          </cell>
          <cell r="K25">
            <v>41884</v>
          </cell>
          <cell r="L25" t="str">
            <v>0000123586EX0000018974</v>
          </cell>
          <cell r="M25" t="str">
            <v>UTXEMEM201</v>
          </cell>
        </row>
        <row r="26">
          <cell r="D26" t="str">
            <v>00628309</v>
          </cell>
          <cell r="E26" t="str">
            <v>Employee Membership Dues/Fees</v>
          </cell>
          <cell r="F26">
            <v>8</v>
          </cell>
          <cell r="G26">
            <v>2014</v>
          </cell>
          <cell r="H26" t="str">
            <v>211</v>
          </cell>
          <cell r="I26" t="str">
            <v>954</v>
          </cell>
          <cell r="J26" t="str">
            <v>JP MORGAN CHASE CORPORATE CARD ACTIVITY</v>
          </cell>
          <cell r="K26">
            <v>41855</v>
          </cell>
          <cell r="L26" t="str">
            <v>0000245350EX0000007570</v>
          </cell>
          <cell r="M26" t="str">
            <v>UTXEMEM101</v>
          </cell>
        </row>
        <row r="27">
          <cell r="D27" t="str">
            <v>00628313</v>
          </cell>
          <cell r="E27" t="str">
            <v>Employee Membership Dues/Fees</v>
          </cell>
          <cell r="F27">
            <v>8</v>
          </cell>
          <cell r="G27">
            <v>2014</v>
          </cell>
          <cell r="H27" t="str">
            <v>211</v>
          </cell>
          <cell r="I27" t="str">
            <v>954</v>
          </cell>
          <cell r="J27" t="str">
            <v>JP MORGAN CHASE CORPORATE CARD ACTIVITY</v>
          </cell>
          <cell r="K27">
            <v>41855</v>
          </cell>
          <cell r="L27" t="str">
            <v>0000245350EX0000008656</v>
          </cell>
          <cell r="M27" t="str">
            <v>UTXEMEM101</v>
          </cell>
        </row>
        <row r="28">
          <cell r="D28" t="str">
            <v>00625754</v>
          </cell>
          <cell r="E28" t="str">
            <v>Membership dues/fees</v>
          </cell>
          <cell r="F28">
            <v>7</v>
          </cell>
          <cell r="G28">
            <v>2014</v>
          </cell>
          <cell r="H28" t="str">
            <v>211</v>
          </cell>
          <cell r="I28" t="str">
            <v>954</v>
          </cell>
          <cell r="J28" t="str">
            <v>JP MORGAN CHASE CORPORATE CARD ACTIVITY</v>
          </cell>
          <cell r="K28">
            <v>41841</v>
          </cell>
          <cell r="L28" t="str">
            <v>0000089967ER356</v>
          </cell>
          <cell r="M28" t="str">
            <v>UTXEMEM101</v>
          </cell>
        </row>
        <row r="29">
          <cell r="D29" t="str">
            <v>00680206</v>
          </cell>
          <cell r="E29" t="str">
            <v>Employee Membership Dues/Fees</v>
          </cell>
          <cell r="F29">
            <v>6</v>
          </cell>
          <cell r="G29">
            <v>2015</v>
          </cell>
          <cell r="H29" t="str">
            <v>211</v>
          </cell>
          <cell r="I29" t="str">
            <v>954</v>
          </cell>
          <cell r="J29" t="str">
            <v>KING, PATRICK S</v>
          </cell>
          <cell r="K29">
            <v>42156</v>
          </cell>
          <cell r="L29" t="str">
            <v>0000154344EX0000142769</v>
          </cell>
          <cell r="M29" t="str">
            <v>UTXEMEM201</v>
          </cell>
        </row>
        <row r="30">
          <cell r="D30" t="str">
            <v>00652113</v>
          </cell>
          <cell r="E30" t="str">
            <v>Employee Membership Dues/Fees</v>
          </cell>
          <cell r="F30">
            <v>12</v>
          </cell>
          <cell r="G30">
            <v>2014</v>
          </cell>
          <cell r="H30" t="str">
            <v>211</v>
          </cell>
          <cell r="I30" t="str">
            <v>954</v>
          </cell>
          <cell r="J30" t="str">
            <v>KING, PATRICK S</v>
          </cell>
          <cell r="K30">
            <v>41988</v>
          </cell>
          <cell r="L30" t="str">
            <v>0000154344EX0000069196</v>
          </cell>
          <cell r="M30" t="str">
            <v>UTXEMEM201</v>
          </cell>
        </row>
        <row r="31">
          <cell r="D31" t="str">
            <v>00652113</v>
          </cell>
          <cell r="E31" t="str">
            <v>Employee Membership Dues/Fees</v>
          </cell>
          <cell r="F31">
            <v>12</v>
          </cell>
          <cell r="G31">
            <v>2014</v>
          </cell>
          <cell r="H31" t="str">
            <v>211</v>
          </cell>
          <cell r="I31" t="str">
            <v>954</v>
          </cell>
          <cell r="J31" t="str">
            <v>KING, PATRICK S</v>
          </cell>
          <cell r="K31">
            <v>41988</v>
          </cell>
          <cell r="L31" t="str">
            <v>0000154344EX0000069196</v>
          </cell>
          <cell r="M31" t="str">
            <v>UTXEMEM201</v>
          </cell>
        </row>
        <row r="32">
          <cell r="D32" t="str">
            <v>00652113</v>
          </cell>
          <cell r="E32" t="str">
            <v>Employee Membership Dues/Fees</v>
          </cell>
          <cell r="F32">
            <v>12</v>
          </cell>
          <cell r="G32">
            <v>2014</v>
          </cell>
          <cell r="H32" t="str">
            <v>211</v>
          </cell>
          <cell r="I32" t="str">
            <v>954</v>
          </cell>
          <cell r="J32" t="str">
            <v>KING, PATRICK S</v>
          </cell>
          <cell r="K32">
            <v>41988</v>
          </cell>
          <cell r="L32" t="str">
            <v>0000154344EX0000069196</v>
          </cell>
          <cell r="M32" t="str">
            <v>UTXEMEM201</v>
          </cell>
        </row>
        <row r="33">
          <cell r="D33" t="str">
            <v>00644701</v>
          </cell>
          <cell r="E33" t="str">
            <v>Employee Membership Dues/Fees</v>
          </cell>
          <cell r="F33">
            <v>11</v>
          </cell>
          <cell r="G33">
            <v>2014</v>
          </cell>
          <cell r="H33" t="str">
            <v>211</v>
          </cell>
          <cell r="I33" t="str">
            <v>954</v>
          </cell>
          <cell r="J33" t="str">
            <v>KING, PATRICK S</v>
          </cell>
          <cell r="K33">
            <v>41946</v>
          </cell>
          <cell r="L33" t="str">
            <v>0000154344EX0000047064</v>
          </cell>
          <cell r="M33" t="str">
            <v>UTXEMEM201</v>
          </cell>
        </row>
        <row r="34">
          <cell r="D34" t="str">
            <v>00635083</v>
          </cell>
          <cell r="E34" t="str">
            <v>Employee Membership Dues/Fees</v>
          </cell>
          <cell r="F34">
            <v>9</v>
          </cell>
          <cell r="G34">
            <v>2014</v>
          </cell>
          <cell r="H34" t="str">
            <v>211</v>
          </cell>
          <cell r="I34" t="str">
            <v>954</v>
          </cell>
          <cell r="J34" t="str">
            <v>KING, PATRICK S</v>
          </cell>
          <cell r="K34">
            <v>41894</v>
          </cell>
          <cell r="L34" t="str">
            <v>0000154344EX0000025483</v>
          </cell>
          <cell r="M34" t="str">
            <v>UTXEMEM201</v>
          </cell>
        </row>
        <row r="35">
          <cell r="D35" t="str">
            <v>00683519</v>
          </cell>
          <cell r="E35" t="str">
            <v>Expense Distribution</v>
          </cell>
          <cell r="F35">
            <v>6</v>
          </cell>
          <cell r="G35">
            <v>2015</v>
          </cell>
          <cell r="H35" t="str">
            <v>211</v>
          </cell>
          <cell r="I35" t="str">
            <v>956</v>
          </cell>
          <cell r="J35" t="str">
            <v>AUSTIN CLUB</v>
          </cell>
          <cell r="K35">
            <v>42149</v>
          </cell>
          <cell r="L35" t="str">
            <v>05829</v>
          </cell>
          <cell r="M35" t="str">
            <v>UTXEMEM101</v>
          </cell>
        </row>
        <row r="36">
          <cell r="D36" t="str">
            <v>00682718</v>
          </cell>
          <cell r="E36" t="str">
            <v>Expense Distribution</v>
          </cell>
          <cell r="F36">
            <v>6</v>
          </cell>
          <cell r="G36">
            <v>2015</v>
          </cell>
          <cell r="H36" t="str">
            <v>211</v>
          </cell>
          <cell r="I36" t="str">
            <v>956</v>
          </cell>
          <cell r="J36" t="str">
            <v>AUSTIN CLUB</v>
          </cell>
          <cell r="K36">
            <v>42119</v>
          </cell>
          <cell r="L36" t="str">
            <v>05354</v>
          </cell>
          <cell r="M36" t="str">
            <v>UTXEMEM101</v>
          </cell>
        </row>
        <row r="37">
          <cell r="D37" t="str">
            <v>00682181</v>
          </cell>
          <cell r="E37" t="str">
            <v>Expense Distribution</v>
          </cell>
          <cell r="F37">
            <v>6</v>
          </cell>
          <cell r="G37">
            <v>2015</v>
          </cell>
          <cell r="H37" t="str">
            <v>211</v>
          </cell>
          <cell r="I37" t="str">
            <v>956</v>
          </cell>
          <cell r="J37" t="str">
            <v>AUSTIN CLUB</v>
          </cell>
          <cell r="K37">
            <v>42149</v>
          </cell>
          <cell r="L37" t="str">
            <v>05354</v>
          </cell>
          <cell r="M37" t="str">
            <v>UTXEMEM101</v>
          </cell>
        </row>
        <row r="38">
          <cell r="D38" t="str">
            <v>00682160</v>
          </cell>
          <cell r="E38" t="str">
            <v>Expense Distribution</v>
          </cell>
          <cell r="F38">
            <v>6</v>
          </cell>
          <cell r="G38">
            <v>2015</v>
          </cell>
          <cell r="H38" t="str">
            <v>211</v>
          </cell>
          <cell r="I38" t="str">
            <v>956</v>
          </cell>
          <cell r="J38" t="str">
            <v>AUSTIN CLUB</v>
          </cell>
          <cell r="K38">
            <v>42149</v>
          </cell>
          <cell r="L38" t="str">
            <v>05830</v>
          </cell>
          <cell r="M38" t="str">
            <v>UTXEMEM101</v>
          </cell>
        </row>
        <row r="39">
          <cell r="D39" t="str">
            <v>00682159</v>
          </cell>
          <cell r="E39" t="str">
            <v>Expense Distribution</v>
          </cell>
          <cell r="F39">
            <v>6</v>
          </cell>
          <cell r="G39">
            <v>2015</v>
          </cell>
          <cell r="H39" t="str">
            <v>211</v>
          </cell>
          <cell r="I39" t="str">
            <v>956</v>
          </cell>
          <cell r="J39" t="str">
            <v>AUSTIN CLUB</v>
          </cell>
          <cell r="K39">
            <v>42119</v>
          </cell>
          <cell r="L39" t="str">
            <v>05829</v>
          </cell>
          <cell r="M39" t="str">
            <v>UTXEMEM101</v>
          </cell>
        </row>
        <row r="40">
          <cell r="D40" t="str">
            <v>00675999</v>
          </cell>
          <cell r="E40" t="str">
            <v>Expense Distribution</v>
          </cell>
          <cell r="F40">
            <v>5</v>
          </cell>
          <cell r="G40">
            <v>2015</v>
          </cell>
          <cell r="H40" t="str">
            <v>211</v>
          </cell>
          <cell r="I40" t="str">
            <v>956</v>
          </cell>
          <cell r="J40" t="str">
            <v>AUSTIN CLUB</v>
          </cell>
          <cell r="K40">
            <v>42088</v>
          </cell>
          <cell r="L40" t="str">
            <v>05354</v>
          </cell>
          <cell r="M40" t="str">
            <v>UTXEMEM101</v>
          </cell>
        </row>
        <row r="41">
          <cell r="D41" t="str">
            <v>00673420</v>
          </cell>
          <cell r="E41" t="str">
            <v>Expense Distribution</v>
          </cell>
          <cell r="F41">
            <v>4</v>
          </cell>
          <cell r="G41">
            <v>2015</v>
          </cell>
          <cell r="H41" t="str">
            <v>211</v>
          </cell>
          <cell r="I41" t="str">
            <v>956</v>
          </cell>
          <cell r="J41" t="str">
            <v>AUSTIN CLUB</v>
          </cell>
          <cell r="K41">
            <v>42088</v>
          </cell>
          <cell r="L41" t="str">
            <v>05187</v>
          </cell>
          <cell r="M41" t="str">
            <v>UTXEMEM101</v>
          </cell>
        </row>
        <row r="42">
          <cell r="D42" t="str">
            <v>00673321</v>
          </cell>
          <cell r="E42" t="str">
            <v>Expense Distribution</v>
          </cell>
          <cell r="F42">
            <v>4</v>
          </cell>
          <cell r="G42">
            <v>2015</v>
          </cell>
          <cell r="H42" t="str">
            <v>211</v>
          </cell>
          <cell r="I42" t="str">
            <v>956</v>
          </cell>
          <cell r="J42" t="str">
            <v>AUSTIN CLUB</v>
          </cell>
          <cell r="K42">
            <v>42089</v>
          </cell>
          <cell r="L42" t="str">
            <v>05830</v>
          </cell>
          <cell r="M42" t="str">
            <v>UTXEMEM101</v>
          </cell>
        </row>
        <row r="43">
          <cell r="D43" t="str">
            <v>00673320</v>
          </cell>
          <cell r="E43" t="str">
            <v>Expense Distribution</v>
          </cell>
          <cell r="F43">
            <v>4</v>
          </cell>
          <cell r="G43">
            <v>2015</v>
          </cell>
          <cell r="H43" t="str">
            <v>211</v>
          </cell>
          <cell r="I43" t="str">
            <v>956</v>
          </cell>
          <cell r="J43" t="str">
            <v>AUSTIN CLUB</v>
          </cell>
          <cell r="K43">
            <v>42088</v>
          </cell>
          <cell r="L43" t="str">
            <v>05829</v>
          </cell>
          <cell r="M43" t="str">
            <v>UTXEMEM101</v>
          </cell>
        </row>
        <row r="44">
          <cell r="D44" t="str">
            <v>00667932</v>
          </cell>
          <cell r="E44" t="str">
            <v>Expense Distribution</v>
          </cell>
          <cell r="F44">
            <v>3</v>
          </cell>
          <cell r="G44">
            <v>2015</v>
          </cell>
          <cell r="H44" t="str">
            <v>211</v>
          </cell>
          <cell r="I44" t="str">
            <v>956</v>
          </cell>
          <cell r="J44" t="str">
            <v>AUSTIN CLUB</v>
          </cell>
          <cell r="K44">
            <v>42060</v>
          </cell>
          <cell r="L44" t="str">
            <v>05830</v>
          </cell>
          <cell r="M44" t="str">
            <v>UTXEMEM101</v>
          </cell>
        </row>
        <row r="45">
          <cell r="D45" t="str">
            <v>00667931</v>
          </cell>
          <cell r="E45" t="str">
            <v>Expense Distribution</v>
          </cell>
          <cell r="F45">
            <v>3</v>
          </cell>
          <cell r="G45">
            <v>2015</v>
          </cell>
          <cell r="H45" t="str">
            <v>211</v>
          </cell>
          <cell r="I45" t="str">
            <v>956</v>
          </cell>
          <cell r="J45" t="str">
            <v>AUSTIN CLUB</v>
          </cell>
          <cell r="K45">
            <v>42060</v>
          </cell>
          <cell r="L45" t="str">
            <v>05829</v>
          </cell>
          <cell r="M45" t="str">
            <v>UTXEMEM101</v>
          </cell>
        </row>
        <row r="46">
          <cell r="D46" t="str">
            <v>00667775</v>
          </cell>
          <cell r="E46" t="str">
            <v>Expense Distribution</v>
          </cell>
          <cell r="F46">
            <v>3</v>
          </cell>
          <cell r="G46">
            <v>2015</v>
          </cell>
          <cell r="H46" t="str">
            <v>211</v>
          </cell>
          <cell r="I46" t="str">
            <v>956</v>
          </cell>
          <cell r="J46" t="str">
            <v>AUSTIN CLUB</v>
          </cell>
          <cell r="K46">
            <v>42060</v>
          </cell>
          <cell r="L46" t="str">
            <v>05354</v>
          </cell>
          <cell r="M46" t="str">
            <v>UTXEMEM101</v>
          </cell>
        </row>
        <row r="47">
          <cell r="D47" t="str">
            <v>00660078</v>
          </cell>
          <cell r="E47" t="str">
            <v>Expense Distribution</v>
          </cell>
          <cell r="F47">
            <v>1</v>
          </cell>
          <cell r="G47">
            <v>2015</v>
          </cell>
          <cell r="H47" t="str">
            <v>211</v>
          </cell>
          <cell r="I47" t="str">
            <v>956</v>
          </cell>
          <cell r="J47" t="str">
            <v>AUSTIN CLUB</v>
          </cell>
          <cell r="K47">
            <v>42029</v>
          </cell>
          <cell r="L47" t="str">
            <v>05829</v>
          </cell>
          <cell r="M47" t="str">
            <v>UTXEMEM101</v>
          </cell>
        </row>
        <row r="48">
          <cell r="D48" t="str">
            <v>00660077</v>
          </cell>
          <cell r="E48" t="str">
            <v>Expense Distribution</v>
          </cell>
          <cell r="F48">
            <v>1</v>
          </cell>
          <cell r="G48">
            <v>2015</v>
          </cell>
          <cell r="H48" t="str">
            <v>211</v>
          </cell>
          <cell r="I48" t="str">
            <v>956</v>
          </cell>
          <cell r="J48" t="str">
            <v>AUSTIN CLUB</v>
          </cell>
          <cell r="K48">
            <v>41998</v>
          </cell>
          <cell r="L48" t="str">
            <v>05829</v>
          </cell>
          <cell r="M48" t="str">
            <v>UTXEMEM101</v>
          </cell>
        </row>
        <row r="49">
          <cell r="D49" t="str">
            <v>00652862</v>
          </cell>
          <cell r="E49" t="str">
            <v>Expense Distribution</v>
          </cell>
          <cell r="F49">
            <v>12</v>
          </cell>
          <cell r="G49">
            <v>2014</v>
          </cell>
          <cell r="H49" t="str">
            <v>211</v>
          </cell>
          <cell r="I49" t="str">
            <v>956</v>
          </cell>
          <cell r="J49" t="str">
            <v>AUSTIN CLUB</v>
          </cell>
          <cell r="K49">
            <v>41968</v>
          </cell>
          <cell r="L49" t="str">
            <v>05830</v>
          </cell>
          <cell r="M49" t="str">
            <v>UTXEMEM101</v>
          </cell>
        </row>
        <row r="50">
          <cell r="D50" t="str">
            <v>00652861</v>
          </cell>
          <cell r="E50" t="str">
            <v>Expense Distribution</v>
          </cell>
          <cell r="F50">
            <v>12</v>
          </cell>
          <cell r="G50">
            <v>2014</v>
          </cell>
          <cell r="H50" t="str">
            <v>211</v>
          </cell>
          <cell r="I50" t="str">
            <v>956</v>
          </cell>
          <cell r="J50" t="str">
            <v>AUSTIN CLUB</v>
          </cell>
          <cell r="K50">
            <v>41968</v>
          </cell>
          <cell r="L50" t="str">
            <v>05829</v>
          </cell>
          <cell r="M50" t="str">
            <v>UTXEMEM101</v>
          </cell>
        </row>
        <row r="51">
          <cell r="D51" t="str">
            <v>00652860</v>
          </cell>
          <cell r="E51" t="str">
            <v>Expense Distribution</v>
          </cell>
          <cell r="F51">
            <v>12</v>
          </cell>
          <cell r="G51">
            <v>2014</v>
          </cell>
          <cell r="H51" t="str">
            <v>211</v>
          </cell>
          <cell r="I51" t="str">
            <v>956</v>
          </cell>
          <cell r="J51" t="str">
            <v>AUSTIN CLUB</v>
          </cell>
          <cell r="K51">
            <v>41968</v>
          </cell>
          <cell r="L51" t="str">
            <v>05354</v>
          </cell>
          <cell r="M51" t="str">
            <v>UTXEMEM101</v>
          </cell>
        </row>
        <row r="52">
          <cell r="D52" t="str">
            <v>00652859</v>
          </cell>
          <cell r="E52" t="str">
            <v>Expense Distribution</v>
          </cell>
          <cell r="F52">
            <v>12</v>
          </cell>
          <cell r="G52">
            <v>2014</v>
          </cell>
          <cell r="H52" t="str">
            <v>211</v>
          </cell>
          <cell r="I52" t="str">
            <v>956</v>
          </cell>
          <cell r="J52" t="str">
            <v>AUSTIN CLUB</v>
          </cell>
          <cell r="K52">
            <v>41968</v>
          </cell>
          <cell r="L52" t="str">
            <v>05187</v>
          </cell>
          <cell r="M52" t="str">
            <v>UTXEMEM101</v>
          </cell>
        </row>
        <row r="53">
          <cell r="D53" t="str">
            <v>00644410</v>
          </cell>
          <cell r="E53" t="str">
            <v>Expense Distribution</v>
          </cell>
          <cell r="F53">
            <v>11</v>
          </cell>
          <cell r="G53">
            <v>2014</v>
          </cell>
          <cell r="H53" t="str">
            <v>211</v>
          </cell>
          <cell r="I53" t="str">
            <v>956</v>
          </cell>
          <cell r="J53" t="str">
            <v>AUSTIN CLUB</v>
          </cell>
          <cell r="K53">
            <v>41937</v>
          </cell>
          <cell r="L53" t="str">
            <v>05829</v>
          </cell>
          <cell r="M53" t="str">
            <v>UTXEMEM101</v>
          </cell>
        </row>
        <row r="54">
          <cell r="D54" t="str">
            <v>00644409</v>
          </cell>
          <cell r="E54" t="str">
            <v>Expense Distribution</v>
          </cell>
          <cell r="F54">
            <v>11</v>
          </cell>
          <cell r="G54">
            <v>2014</v>
          </cell>
          <cell r="H54" t="str">
            <v>211</v>
          </cell>
          <cell r="I54" t="str">
            <v>956</v>
          </cell>
          <cell r="J54" t="str">
            <v>AUSTIN CLUB</v>
          </cell>
          <cell r="K54">
            <v>41907</v>
          </cell>
          <cell r="L54" t="str">
            <v>05829</v>
          </cell>
          <cell r="M54" t="str">
            <v>UTXEMEM101</v>
          </cell>
        </row>
        <row r="55">
          <cell r="D55" t="str">
            <v>00644408</v>
          </cell>
          <cell r="E55" t="str">
            <v>Expense Distribution</v>
          </cell>
          <cell r="F55">
            <v>11</v>
          </cell>
          <cell r="G55">
            <v>2014</v>
          </cell>
          <cell r="H55" t="str">
            <v>211</v>
          </cell>
          <cell r="I55" t="str">
            <v>956</v>
          </cell>
          <cell r="J55" t="str">
            <v>AUSTIN CLUB</v>
          </cell>
          <cell r="K55">
            <v>41937</v>
          </cell>
          <cell r="L55" t="str">
            <v>05354</v>
          </cell>
          <cell r="M55" t="str">
            <v>UTXEMEM101</v>
          </cell>
        </row>
        <row r="56">
          <cell r="D56" t="str">
            <v>00637003</v>
          </cell>
          <cell r="E56" t="str">
            <v>Expense Distribution</v>
          </cell>
          <cell r="F56">
            <v>9</v>
          </cell>
          <cell r="G56">
            <v>2014</v>
          </cell>
          <cell r="H56" t="str">
            <v>211</v>
          </cell>
          <cell r="I56" t="str">
            <v>956</v>
          </cell>
          <cell r="J56" t="str">
            <v>AUSTIN CLUB</v>
          </cell>
          <cell r="K56">
            <v>41876</v>
          </cell>
          <cell r="L56" t="str">
            <v>8252014</v>
          </cell>
          <cell r="M56" t="str">
            <v>UTXEMEM101</v>
          </cell>
        </row>
        <row r="57">
          <cell r="D57" t="str">
            <v>00637000</v>
          </cell>
          <cell r="E57" t="str">
            <v>Expense Distribution</v>
          </cell>
          <cell r="F57">
            <v>9</v>
          </cell>
          <cell r="G57">
            <v>2014</v>
          </cell>
          <cell r="H57" t="str">
            <v>211</v>
          </cell>
          <cell r="I57" t="str">
            <v>956</v>
          </cell>
          <cell r="J57" t="str">
            <v>AUSTIN CLUB</v>
          </cell>
          <cell r="K57">
            <v>41876</v>
          </cell>
          <cell r="L57" t="str">
            <v>08252014</v>
          </cell>
          <cell r="M57" t="str">
            <v>UTXEMEM101</v>
          </cell>
        </row>
        <row r="58">
          <cell r="D58" t="str">
            <v>00637004</v>
          </cell>
          <cell r="E58" t="str">
            <v>Expense Distribution</v>
          </cell>
          <cell r="F58">
            <v>9</v>
          </cell>
          <cell r="G58">
            <v>2014</v>
          </cell>
          <cell r="H58" t="str">
            <v>211</v>
          </cell>
          <cell r="I58" t="str">
            <v>956</v>
          </cell>
          <cell r="J58" t="str">
            <v>AUSTIN CLUB</v>
          </cell>
          <cell r="K58">
            <v>41906</v>
          </cell>
          <cell r="L58" t="str">
            <v>8252014</v>
          </cell>
          <cell r="M58" t="str">
            <v>UTXEMEM101</v>
          </cell>
        </row>
        <row r="59">
          <cell r="D59" t="str">
            <v>00637003</v>
          </cell>
          <cell r="E59" t="str">
            <v>Expense Distribution</v>
          </cell>
          <cell r="F59">
            <v>9</v>
          </cell>
          <cell r="G59">
            <v>2014</v>
          </cell>
          <cell r="H59" t="str">
            <v>211</v>
          </cell>
          <cell r="I59" t="str">
            <v>956</v>
          </cell>
          <cell r="J59" t="str">
            <v>AUSTIN CLUB</v>
          </cell>
          <cell r="K59">
            <v>41876</v>
          </cell>
          <cell r="L59" t="str">
            <v>8252014</v>
          </cell>
          <cell r="M59" t="str">
            <v>UTXEMEM101</v>
          </cell>
        </row>
        <row r="60">
          <cell r="D60" t="str">
            <v>00637000</v>
          </cell>
          <cell r="E60" t="str">
            <v>Expense Distribution</v>
          </cell>
          <cell r="F60">
            <v>9</v>
          </cell>
          <cell r="G60">
            <v>2014</v>
          </cell>
          <cell r="H60" t="str">
            <v>211</v>
          </cell>
          <cell r="I60" t="str">
            <v>956</v>
          </cell>
          <cell r="J60" t="str">
            <v>AUSTIN CLUB</v>
          </cell>
          <cell r="K60">
            <v>41876</v>
          </cell>
          <cell r="L60" t="str">
            <v>08252014</v>
          </cell>
          <cell r="M60" t="str">
            <v>UTXEMEM101</v>
          </cell>
        </row>
        <row r="61">
          <cell r="D61" t="str">
            <v>00634420</v>
          </cell>
          <cell r="E61" t="str">
            <v>Expense Distribution</v>
          </cell>
          <cell r="F61">
            <v>9</v>
          </cell>
          <cell r="G61">
            <v>2014</v>
          </cell>
          <cell r="H61" t="str">
            <v>211</v>
          </cell>
          <cell r="I61" t="str">
            <v>956</v>
          </cell>
          <cell r="J61" t="str">
            <v>AUSTIN CLUB</v>
          </cell>
          <cell r="K61">
            <v>41876</v>
          </cell>
          <cell r="L61" t="str">
            <v>05354</v>
          </cell>
          <cell r="M61" t="str">
            <v>UTXEMEM101</v>
          </cell>
        </row>
        <row r="62">
          <cell r="D62" t="str">
            <v>00632306</v>
          </cell>
          <cell r="E62" t="str">
            <v>Expense Distribution</v>
          </cell>
          <cell r="F62">
            <v>8</v>
          </cell>
          <cell r="G62">
            <v>2014</v>
          </cell>
          <cell r="H62" t="str">
            <v>211</v>
          </cell>
          <cell r="I62" t="str">
            <v>956</v>
          </cell>
          <cell r="J62" t="str">
            <v>AUSTIN CLUB</v>
          </cell>
          <cell r="K62">
            <v>41876</v>
          </cell>
          <cell r="L62" t="str">
            <v>05829</v>
          </cell>
          <cell r="M62" t="str">
            <v>UTXEMEM101</v>
          </cell>
        </row>
        <row r="63">
          <cell r="D63" t="str">
            <v>00632305</v>
          </cell>
          <cell r="E63" t="str">
            <v>Expense Distribution</v>
          </cell>
          <cell r="F63">
            <v>8</v>
          </cell>
          <cell r="G63">
            <v>2014</v>
          </cell>
          <cell r="H63" t="str">
            <v>211</v>
          </cell>
          <cell r="I63" t="str">
            <v>956</v>
          </cell>
          <cell r="J63" t="str">
            <v>AUSTIN CLUB</v>
          </cell>
          <cell r="K63">
            <v>41845</v>
          </cell>
          <cell r="L63" t="str">
            <v>05829</v>
          </cell>
          <cell r="M63" t="str">
            <v>UTXEMEM101</v>
          </cell>
        </row>
        <row r="64">
          <cell r="D64" t="str">
            <v>00629370</v>
          </cell>
          <cell r="E64" t="str">
            <v>Expense Distribution</v>
          </cell>
          <cell r="F64">
            <v>8</v>
          </cell>
          <cell r="G64">
            <v>2014</v>
          </cell>
          <cell r="H64" t="str">
            <v>211</v>
          </cell>
          <cell r="I64" t="str">
            <v>956</v>
          </cell>
          <cell r="J64" t="str">
            <v>AUSTIN CLUB</v>
          </cell>
          <cell r="K64">
            <v>41845</v>
          </cell>
          <cell r="L64" t="str">
            <v>05830</v>
          </cell>
          <cell r="M64" t="str">
            <v>UTXEMEM101</v>
          </cell>
        </row>
        <row r="65">
          <cell r="D65" t="str">
            <v>00629369</v>
          </cell>
          <cell r="E65" t="str">
            <v>Expense Distribution</v>
          </cell>
          <cell r="F65">
            <v>8</v>
          </cell>
          <cell r="G65">
            <v>2014</v>
          </cell>
          <cell r="H65" t="str">
            <v>211</v>
          </cell>
          <cell r="I65" t="str">
            <v>956</v>
          </cell>
          <cell r="J65" t="str">
            <v>AUSTIN CLUB</v>
          </cell>
          <cell r="K65">
            <v>41845</v>
          </cell>
          <cell r="L65" t="str">
            <v>05354</v>
          </cell>
          <cell r="M65" t="str">
            <v>UTXEMEM101</v>
          </cell>
        </row>
        <row r="66">
          <cell r="D66" t="str">
            <v>00629368</v>
          </cell>
          <cell r="E66" t="str">
            <v>Expense Distribution</v>
          </cell>
          <cell r="F66">
            <v>8</v>
          </cell>
          <cell r="G66">
            <v>2014</v>
          </cell>
          <cell r="H66" t="str">
            <v>211</v>
          </cell>
          <cell r="I66" t="str">
            <v>956</v>
          </cell>
          <cell r="J66" t="str">
            <v>AUSTIN CLUB</v>
          </cell>
          <cell r="K66">
            <v>41845</v>
          </cell>
          <cell r="L66" t="str">
            <v>05187</v>
          </cell>
          <cell r="M66" t="str">
            <v>UTXEMEM101</v>
          </cell>
        </row>
        <row r="67">
          <cell r="D67" t="str">
            <v>00623863</v>
          </cell>
          <cell r="E67" t="str">
            <v>Expense Distribution</v>
          </cell>
          <cell r="F67">
            <v>7</v>
          </cell>
          <cell r="G67">
            <v>2014</v>
          </cell>
          <cell r="H67" t="str">
            <v>211</v>
          </cell>
          <cell r="I67" t="str">
            <v>956</v>
          </cell>
          <cell r="J67" t="str">
            <v>AUSTIN CLUB</v>
          </cell>
          <cell r="K67">
            <v>41815</v>
          </cell>
          <cell r="L67" t="str">
            <v>05829</v>
          </cell>
          <cell r="M67" t="str">
            <v>UTXEMEM101</v>
          </cell>
        </row>
        <row r="68">
          <cell r="D68" t="str">
            <v>00684146</v>
          </cell>
          <cell r="E68" t="str">
            <v>Expense Distribution</v>
          </cell>
          <cell r="F68">
            <v>6</v>
          </cell>
          <cell r="G68">
            <v>2015</v>
          </cell>
          <cell r="H68" t="str">
            <v>211</v>
          </cell>
          <cell r="I68" t="str">
            <v>956</v>
          </cell>
          <cell r="J68" t="str">
            <v>CORPUS CHRISTI COUNTRY CLUB</v>
          </cell>
          <cell r="K68">
            <v>42173</v>
          </cell>
          <cell r="L68" t="str">
            <v>75840</v>
          </cell>
          <cell r="M68" t="str">
            <v>UTXEMEM201</v>
          </cell>
        </row>
        <row r="69">
          <cell r="D69" t="str">
            <v>00678607</v>
          </cell>
          <cell r="E69" t="str">
            <v>Expense Distribution</v>
          </cell>
          <cell r="F69">
            <v>5</v>
          </cell>
          <cell r="G69">
            <v>2015</v>
          </cell>
          <cell r="H69" t="str">
            <v>211</v>
          </cell>
          <cell r="I69" t="str">
            <v>956</v>
          </cell>
          <cell r="J69" t="str">
            <v>CORPUS CHRISTI COUNTRY CLUB</v>
          </cell>
          <cell r="K69">
            <v>42144</v>
          </cell>
          <cell r="L69" t="str">
            <v>75640</v>
          </cell>
          <cell r="M69" t="str">
            <v>UTXEMEM201</v>
          </cell>
        </row>
        <row r="70">
          <cell r="D70" t="str">
            <v>00672142</v>
          </cell>
          <cell r="E70" t="str">
            <v>Expense Distribution</v>
          </cell>
          <cell r="F70">
            <v>4</v>
          </cell>
          <cell r="G70">
            <v>2015</v>
          </cell>
          <cell r="H70" t="str">
            <v>211</v>
          </cell>
          <cell r="I70" t="str">
            <v>956</v>
          </cell>
          <cell r="J70" t="str">
            <v>CORPUS CHRISTI COUNTRY CLUB</v>
          </cell>
          <cell r="K70">
            <v>42104</v>
          </cell>
          <cell r="L70" t="str">
            <v>75247</v>
          </cell>
          <cell r="M70" t="str">
            <v>UTXEMEM201</v>
          </cell>
        </row>
        <row r="71">
          <cell r="D71" t="str">
            <v>00667126</v>
          </cell>
          <cell r="E71" t="str">
            <v>Expense Distribution</v>
          </cell>
          <cell r="F71">
            <v>3</v>
          </cell>
          <cell r="G71">
            <v>2015</v>
          </cell>
          <cell r="H71" t="str">
            <v>211</v>
          </cell>
          <cell r="I71" t="str">
            <v>956</v>
          </cell>
          <cell r="J71" t="str">
            <v>CORPUS CHRISTI COUNTRY CLUB</v>
          </cell>
          <cell r="K71">
            <v>42076</v>
          </cell>
          <cell r="L71" t="str">
            <v>74814</v>
          </cell>
          <cell r="M71" t="str">
            <v>UTXEMEM201</v>
          </cell>
        </row>
        <row r="72">
          <cell r="D72" t="str">
            <v>00662839</v>
          </cell>
          <cell r="E72" t="str">
            <v>Expense Distribution</v>
          </cell>
          <cell r="F72">
            <v>2</v>
          </cell>
          <cell r="G72">
            <v>2015</v>
          </cell>
          <cell r="H72" t="str">
            <v>211</v>
          </cell>
          <cell r="I72" t="str">
            <v>956</v>
          </cell>
          <cell r="J72" t="str">
            <v>CORPUS CHRISTI COUNTRY CLUB</v>
          </cell>
          <cell r="K72">
            <v>42052</v>
          </cell>
          <cell r="L72" t="str">
            <v>74440</v>
          </cell>
          <cell r="M72" t="str">
            <v>UTXEMEM201</v>
          </cell>
        </row>
        <row r="73">
          <cell r="D73" t="str">
            <v>00657598</v>
          </cell>
          <cell r="E73" t="str">
            <v>Expense Distribution</v>
          </cell>
          <cell r="F73">
            <v>1</v>
          </cell>
          <cell r="G73">
            <v>2015</v>
          </cell>
          <cell r="H73" t="str">
            <v>211</v>
          </cell>
          <cell r="I73" t="str">
            <v>956</v>
          </cell>
          <cell r="J73" t="str">
            <v>CORPUS CHRISTI COUNTRY CLUB</v>
          </cell>
          <cell r="K73">
            <v>42019</v>
          </cell>
          <cell r="L73" t="str">
            <v>73903</v>
          </cell>
          <cell r="M73" t="str">
            <v>UTXEMEM201</v>
          </cell>
        </row>
        <row r="74">
          <cell r="D74" t="str">
            <v>00651189</v>
          </cell>
          <cell r="E74" t="str">
            <v>Expense Distribution</v>
          </cell>
          <cell r="F74">
            <v>12</v>
          </cell>
          <cell r="G74">
            <v>2014</v>
          </cell>
          <cell r="H74" t="str">
            <v>211</v>
          </cell>
          <cell r="I74" t="str">
            <v>956</v>
          </cell>
          <cell r="J74" t="str">
            <v>CORPUS CHRISTI COUNTRY CLUB</v>
          </cell>
          <cell r="K74">
            <v>41981</v>
          </cell>
          <cell r="L74" t="str">
            <v>73036</v>
          </cell>
          <cell r="M74" t="str">
            <v>UTXEMEM201</v>
          </cell>
        </row>
        <row r="75">
          <cell r="D75" t="str">
            <v>00647121</v>
          </cell>
          <cell r="E75" t="str">
            <v>Expense Distribution</v>
          </cell>
          <cell r="F75">
            <v>11</v>
          </cell>
          <cell r="G75">
            <v>2014</v>
          </cell>
          <cell r="H75" t="str">
            <v>211</v>
          </cell>
          <cell r="I75" t="str">
            <v>956</v>
          </cell>
          <cell r="J75" t="str">
            <v>CORPUS CHRISTI COUNTRY CLUB</v>
          </cell>
          <cell r="K75">
            <v>41960</v>
          </cell>
          <cell r="L75" t="str">
            <v>72468</v>
          </cell>
          <cell r="M75" t="str">
            <v>UTXEMEM201</v>
          </cell>
        </row>
        <row r="76">
          <cell r="D76" t="str">
            <v>00640318</v>
          </cell>
          <cell r="E76" t="str">
            <v>Expense Distribution</v>
          </cell>
          <cell r="F76">
            <v>10</v>
          </cell>
          <cell r="G76">
            <v>2014</v>
          </cell>
          <cell r="H76" t="str">
            <v>211</v>
          </cell>
          <cell r="I76" t="str">
            <v>956</v>
          </cell>
          <cell r="J76" t="str">
            <v>CORPUS CHRISTI COUNTRY CLUB</v>
          </cell>
          <cell r="K76">
            <v>41921</v>
          </cell>
          <cell r="L76" t="str">
            <v>71963</v>
          </cell>
          <cell r="M76" t="str">
            <v>UTXEMEM201</v>
          </cell>
        </row>
        <row r="77">
          <cell r="D77" t="str">
            <v>00634404</v>
          </cell>
          <cell r="E77" t="str">
            <v>Expense Distribution</v>
          </cell>
          <cell r="F77">
            <v>9</v>
          </cell>
          <cell r="G77">
            <v>2014</v>
          </cell>
          <cell r="H77" t="str">
            <v>211</v>
          </cell>
          <cell r="I77" t="str">
            <v>956</v>
          </cell>
          <cell r="J77" t="str">
            <v>CORPUS CHRISTI COUNTRY CLUB</v>
          </cell>
          <cell r="K77">
            <v>41891</v>
          </cell>
          <cell r="L77" t="str">
            <v>71694</v>
          </cell>
          <cell r="M77" t="str">
            <v>UTXEMEM201</v>
          </cell>
        </row>
        <row r="78">
          <cell r="D78" t="str">
            <v>00628731</v>
          </cell>
          <cell r="E78" t="str">
            <v>Expense Distribution</v>
          </cell>
          <cell r="F78">
            <v>8</v>
          </cell>
          <cell r="G78">
            <v>2014</v>
          </cell>
          <cell r="H78" t="str">
            <v>211</v>
          </cell>
          <cell r="I78" t="str">
            <v>956</v>
          </cell>
          <cell r="J78" t="str">
            <v>CORPUS CHRISTI COUNTRY CLUB</v>
          </cell>
          <cell r="K78">
            <v>41856</v>
          </cell>
          <cell r="L78" t="str">
            <v>71325</v>
          </cell>
          <cell r="M78" t="str">
            <v>UTXEMEM201</v>
          </cell>
        </row>
        <row r="79">
          <cell r="D79" t="str">
            <v>00625116</v>
          </cell>
          <cell r="E79" t="str">
            <v>Expense Distribution</v>
          </cell>
          <cell r="F79">
            <v>7</v>
          </cell>
          <cell r="G79">
            <v>2014</v>
          </cell>
          <cell r="H79" t="str">
            <v>211</v>
          </cell>
          <cell r="I79" t="str">
            <v>956</v>
          </cell>
          <cell r="J79" t="str">
            <v>CORPUS CHRISTI COUNTRY CLUB</v>
          </cell>
          <cell r="K79">
            <v>41834</v>
          </cell>
          <cell r="L79" t="str">
            <v>71140</v>
          </cell>
          <cell r="M79" t="str">
            <v>UTXEMEM201</v>
          </cell>
        </row>
        <row r="80">
          <cell r="D80" t="str">
            <v>00640326</v>
          </cell>
          <cell r="E80" t="str">
            <v>Expense Distribution</v>
          </cell>
          <cell r="F80">
            <v>10</v>
          </cell>
          <cell r="G80">
            <v>2014</v>
          </cell>
          <cell r="H80" t="str">
            <v>211</v>
          </cell>
          <cell r="I80" t="str">
            <v>956</v>
          </cell>
          <cell r="J80" t="str">
            <v>TEXAS A&amp;M</v>
          </cell>
          <cell r="K80">
            <v>41921</v>
          </cell>
          <cell r="L80" t="str">
            <v>71977</v>
          </cell>
          <cell r="M80" t="str">
            <v>UTXEMEM201</v>
          </cell>
        </row>
        <row r="81">
          <cell r="D81" t="str">
            <v>00682590</v>
          </cell>
          <cell r="E81" t="str">
            <v>Country/Social Club Memb/Exp</v>
          </cell>
          <cell r="F81">
            <v>6</v>
          </cell>
          <cell r="G81">
            <v>2015</v>
          </cell>
          <cell r="H81" t="str">
            <v>211</v>
          </cell>
          <cell r="I81" t="str">
            <v>956</v>
          </cell>
          <cell r="J81" t="str">
            <v>JP MORGAN CHASE CORPORATE CARD ACTIVITY</v>
          </cell>
          <cell r="K81">
            <v>42166</v>
          </cell>
          <cell r="L81" t="str">
            <v>0000245350EX0000147585</v>
          </cell>
          <cell r="M81" t="str">
            <v>UTXEMEM101</v>
          </cell>
        </row>
        <row r="82">
          <cell r="D82" t="str">
            <v>00678033</v>
          </cell>
          <cell r="E82" t="str">
            <v>Country/Social Club Memb/Exp</v>
          </cell>
          <cell r="F82">
            <v>5</v>
          </cell>
          <cell r="G82">
            <v>2015</v>
          </cell>
          <cell r="H82" t="str">
            <v>211</v>
          </cell>
          <cell r="I82" t="str">
            <v>956</v>
          </cell>
          <cell r="J82" t="str">
            <v>JP MORGAN CHASE CORPORATE CARD ACTIVITY</v>
          </cell>
          <cell r="K82">
            <v>42139</v>
          </cell>
          <cell r="L82" t="str">
            <v>0000123586EX0000136194</v>
          </cell>
          <cell r="M82" t="str">
            <v>UTXEMEM201</v>
          </cell>
        </row>
        <row r="83">
          <cell r="D83" t="str">
            <v>00678033</v>
          </cell>
          <cell r="E83" t="str">
            <v>Country/Social Club Memb/Exp</v>
          </cell>
          <cell r="F83">
            <v>5</v>
          </cell>
          <cell r="G83">
            <v>2015</v>
          </cell>
          <cell r="H83" t="str">
            <v>211</v>
          </cell>
          <cell r="I83" t="str">
            <v>956</v>
          </cell>
          <cell r="J83" t="str">
            <v>JP MORGAN CHASE CORPORATE CARD ACTIVITY</v>
          </cell>
          <cell r="K83">
            <v>42139</v>
          </cell>
          <cell r="L83" t="str">
            <v>0000123586EX0000136194</v>
          </cell>
          <cell r="M83" t="str">
            <v>UTXEMEM201</v>
          </cell>
        </row>
        <row r="84">
          <cell r="D84" t="str">
            <v>00678119</v>
          </cell>
          <cell r="E84" t="str">
            <v>Country/Social Club Memb/Exp</v>
          </cell>
          <cell r="F84">
            <v>5</v>
          </cell>
          <cell r="G84">
            <v>2015</v>
          </cell>
          <cell r="H84" t="str">
            <v>211</v>
          </cell>
          <cell r="I84" t="str">
            <v>956</v>
          </cell>
          <cell r="J84" t="str">
            <v>JP MORGAN CHASE CORPORATE CARD ACTIVITY</v>
          </cell>
          <cell r="K84">
            <v>42142</v>
          </cell>
          <cell r="L84" t="str">
            <v>0000245350EX0000133780</v>
          </cell>
          <cell r="M84" t="str">
            <v>UTXEMEM101</v>
          </cell>
        </row>
        <row r="85">
          <cell r="D85" t="str">
            <v>00678119</v>
          </cell>
          <cell r="E85" t="str">
            <v>Country/Social Club Memb/Exp</v>
          </cell>
          <cell r="F85">
            <v>5</v>
          </cell>
          <cell r="G85">
            <v>2015</v>
          </cell>
          <cell r="H85" t="str">
            <v>211</v>
          </cell>
          <cell r="I85" t="str">
            <v>956</v>
          </cell>
          <cell r="J85" t="str">
            <v>JP MORGAN CHASE CORPORATE CARD ACTIVITY</v>
          </cell>
          <cell r="K85">
            <v>42142</v>
          </cell>
          <cell r="L85" t="str">
            <v>0000245350EX0000133780</v>
          </cell>
          <cell r="M85" t="str">
            <v>UTXEMEM101</v>
          </cell>
        </row>
        <row r="86">
          <cell r="D86" t="str">
            <v>00667109</v>
          </cell>
          <cell r="E86" t="str">
            <v>Country/Social Club Memb/Exp</v>
          </cell>
          <cell r="F86">
            <v>3</v>
          </cell>
          <cell r="G86">
            <v>2015</v>
          </cell>
          <cell r="H86" t="str">
            <v>211</v>
          </cell>
          <cell r="I86" t="str">
            <v>956</v>
          </cell>
          <cell r="J86" t="str">
            <v>JP MORGAN CHASE CORPORATE CARD ACTIVITY</v>
          </cell>
          <cell r="K86">
            <v>42076</v>
          </cell>
          <cell r="L86" t="str">
            <v>0000123586EX0000108194</v>
          </cell>
          <cell r="M86" t="str">
            <v>UTXEMEM201</v>
          </cell>
        </row>
        <row r="87">
          <cell r="D87" t="str">
            <v>00667109</v>
          </cell>
          <cell r="E87" t="str">
            <v>Country/Social Club Memb/Exp</v>
          </cell>
          <cell r="F87">
            <v>3</v>
          </cell>
          <cell r="G87">
            <v>2015</v>
          </cell>
          <cell r="H87" t="str">
            <v>211</v>
          </cell>
          <cell r="I87" t="str">
            <v>956</v>
          </cell>
          <cell r="J87" t="str">
            <v>JP MORGAN CHASE CORPORATE CARD ACTIVITY</v>
          </cell>
          <cell r="K87">
            <v>42076</v>
          </cell>
          <cell r="L87" t="str">
            <v>0000123586EX0000108194</v>
          </cell>
          <cell r="M87" t="str">
            <v>UTXEMEM201</v>
          </cell>
        </row>
        <row r="88">
          <cell r="D88" t="str">
            <v>00667109</v>
          </cell>
          <cell r="E88" t="str">
            <v>Country/Social Club Memb/Exp</v>
          </cell>
          <cell r="F88">
            <v>3</v>
          </cell>
          <cell r="G88">
            <v>2015</v>
          </cell>
          <cell r="H88" t="str">
            <v>211</v>
          </cell>
          <cell r="I88" t="str">
            <v>956</v>
          </cell>
          <cell r="J88" t="str">
            <v>JP MORGAN CHASE CORPORATE CARD ACTIVITY</v>
          </cell>
          <cell r="K88">
            <v>42076</v>
          </cell>
          <cell r="L88" t="str">
            <v>0000123586EX0000108194</v>
          </cell>
          <cell r="M88" t="str">
            <v>UTXEMEM201</v>
          </cell>
        </row>
        <row r="89">
          <cell r="D89" t="str">
            <v>00660146</v>
          </cell>
          <cell r="E89" t="str">
            <v>Country/Social Club Memb/Exp</v>
          </cell>
          <cell r="F89">
            <v>2</v>
          </cell>
          <cell r="G89">
            <v>2015</v>
          </cell>
          <cell r="H89" t="str">
            <v>211</v>
          </cell>
          <cell r="I89" t="str">
            <v>956</v>
          </cell>
          <cell r="J89" t="str">
            <v>JP MORGAN CHASE CORPORATE CARD ACTIVITY</v>
          </cell>
          <cell r="K89">
            <v>42037</v>
          </cell>
          <cell r="L89" t="str">
            <v>0000245350EX0000089857</v>
          </cell>
          <cell r="M89" t="str">
            <v>UTXEMEM101</v>
          </cell>
        </row>
        <row r="90">
          <cell r="D90" t="str">
            <v>00660146</v>
          </cell>
          <cell r="E90" t="str">
            <v>Country/Social Club Memb/Exp</v>
          </cell>
          <cell r="F90">
            <v>2</v>
          </cell>
          <cell r="G90">
            <v>2015</v>
          </cell>
          <cell r="H90" t="str">
            <v>211</v>
          </cell>
          <cell r="I90" t="str">
            <v>956</v>
          </cell>
          <cell r="J90" t="str">
            <v>JP MORGAN CHASE CORPORATE CARD ACTIVITY</v>
          </cell>
          <cell r="K90">
            <v>42037</v>
          </cell>
          <cell r="L90" t="str">
            <v>0000245350EX0000089857</v>
          </cell>
          <cell r="M90" t="str">
            <v>UTXEMEM101</v>
          </cell>
        </row>
        <row r="91">
          <cell r="D91" t="str">
            <v>00654806</v>
          </cell>
          <cell r="E91" t="str">
            <v>Country/Social Club Memb/Exp</v>
          </cell>
          <cell r="F91">
            <v>12</v>
          </cell>
          <cell r="G91">
            <v>2014</v>
          </cell>
          <cell r="H91" t="str">
            <v>211</v>
          </cell>
          <cell r="I91" t="str">
            <v>956</v>
          </cell>
          <cell r="J91" t="str">
            <v>JP MORGAN CHASE CORPORATE CARD ACTIVITY</v>
          </cell>
          <cell r="K91">
            <v>42003</v>
          </cell>
          <cell r="L91" t="str">
            <v>0000089967EX0000077326</v>
          </cell>
          <cell r="M91" t="str">
            <v>UTXE000301</v>
          </cell>
        </row>
        <row r="92">
          <cell r="D92" t="str">
            <v>00652896</v>
          </cell>
          <cell r="E92" t="str">
            <v>Country/Social Club Memb/Exp</v>
          </cell>
          <cell r="F92">
            <v>12</v>
          </cell>
          <cell r="G92">
            <v>2014</v>
          </cell>
          <cell r="H92" t="str">
            <v>211</v>
          </cell>
          <cell r="I92" t="str">
            <v>956</v>
          </cell>
          <cell r="J92" t="str">
            <v>JP MORGAN CHASE CORPORATE CARD ACTIVITY</v>
          </cell>
          <cell r="K92">
            <v>41990</v>
          </cell>
          <cell r="L92" t="str">
            <v>0000245350EX0000071878</v>
          </cell>
          <cell r="M92" t="str">
            <v>UTXEMEM101</v>
          </cell>
        </row>
        <row r="93">
          <cell r="D93" t="str">
            <v>00646491</v>
          </cell>
          <cell r="E93" t="str">
            <v>Country/Social Club Memb/Exp</v>
          </cell>
          <cell r="F93">
            <v>11</v>
          </cell>
          <cell r="G93">
            <v>2014</v>
          </cell>
          <cell r="H93" t="str">
            <v>211</v>
          </cell>
          <cell r="I93" t="str">
            <v>956</v>
          </cell>
          <cell r="J93" t="str">
            <v>JP MORGAN CHASE CORPORATE CARD ACTIVITY</v>
          </cell>
          <cell r="K93">
            <v>41956</v>
          </cell>
          <cell r="L93" t="str">
            <v>0000089967EX0000053620</v>
          </cell>
          <cell r="M93" t="str">
            <v>UTXEMEM101</v>
          </cell>
        </row>
        <row r="94">
          <cell r="D94" t="str">
            <v>00641594</v>
          </cell>
          <cell r="E94" t="str">
            <v>Country/Social Club Memb/Exp</v>
          </cell>
          <cell r="F94">
            <v>10</v>
          </cell>
          <cell r="G94">
            <v>2014</v>
          </cell>
          <cell r="H94" t="str">
            <v>211</v>
          </cell>
          <cell r="I94" t="str">
            <v>956</v>
          </cell>
          <cell r="J94" t="str">
            <v>JP MORGAN CHASE CORPORATE CARD ACTIVITY</v>
          </cell>
          <cell r="K94">
            <v>41928</v>
          </cell>
          <cell r="L94" t="str">
            <v>0000123586EX0000038281</v>
          </cell>
          <cell r="M94" t="str">
            <v>UTXEMEM201</v>
          </cell>
        </row>
        <row r="95">
          <cell r="D95" t="str">
            <v>00641594</v>
          </cell>
          <cell r="E95" t="str">
            <v>Country/Social Club Memb/Exp</v>
          </cell>
          <cell r="F95">
            <v>10</v>
          </cell>
          <cell r="G95">
            <v>2014</v>
          </cell>
          <cell r="H95" t="str">
            <v>211</v>
          </cell>
          <cell r="I95" t="str">
            <v>956</v>
          </cell>
          <cell r="J95" t="str">
            <v>JP MORGAN CHASE CORPORATE CARD ACTIVITY</v>
          </cell>
          <cell r="K95">
            <v>41928</v>
          </cell>
          <cell r="L95" t="str">
            <v>0000123586EX0000038281</v>
          </cell>
          <cell r="M95" t="str">
            <v>UTXEMEM201</v>
          </cell>
        </row>
        <row r="96">
          <cell r="D96" t="str">
            <v>00629842</v>
          </cell>
          <cell r="E96" t="str">
            <v>Country/Social Club Memb/Exp</v>
          </cell>
          <cell r="F96">
            <v>8</v>
          </cell>
          <cell r="G96">
            <v>2014</v>
          </cell>
          <cell r="H96" t="str">
            <v>211</v>
          </cell>
          <cell r="I96" t="str">
            <v>956</v>
          </cell>
          <cell r="J96" t="str">
            <v>JP MORGAN CHASE CORPORATE CARD ACTIVITY</v>
          </cell>
          <cell r="K96">
            <v>41864</v>
          </cell>
          <cell r="L96" t="str">
            <v>0000245350ER124</v>
          </cell>
          <cell r="M96" t="str">
            <v>UTXEMEM101</v>
          </cell>
        </row>
        <row r="97">
          <cell r="D97" t="str">
            <v>00627631</v>
          </cell>
          <cell r="E97" t="str">
            <v>Country/Social Club Memb/Exp</v>
          </cell>
          <cell r="F97">
            <v>8</v>
          </cell>
          <cell r="G97">
            <v>2014</v>
          </cell>
          <cell r="H97" t="str">
            <v>211</v>
          </cell>
          <cell r="I97" t="str">
            <v>956</v>
          </cell>
          <cell r="J97" t="str">
            <v>JP MORGAN CHASE CORPORATE CARD ACTIVITY</v>
          </cell>
          <cell r="K97">
            <v>41852</v>
          </cell>
          <cell r="L97" t="str">
            <v>0000123586ER177</v>
          </cell>
          <cell r="M97" t="str">
            <v>UTXEMEM201</v>
          </cell>
        </row>
        <row r="98">
          <cell r="D98" t="str">
            <v>00627631</v>
          </cell>
          <cell r="E98" t="str">
            <v>Country/Social Club Memb/Exp</v>
          </cell>
          <cell r="F98">
            <v>8</v>
          </cell>
          <cell r="G98">
            <v>2014</v>
          </cell>
          <cell r="H98" t="str">
            <v>211</v>
          </cell>
          <cell r="I98" t="str">
            <v>956</v>
          </cell>
          <cell r="J98" t="str">
            <v>JP MORGAN CHASE CORPORATE CARD ACTIVITY</v>
          </cell>
          <cell r="K98">
            <v>41852</v>
          </cell>
          <cell r="L98" t="str">
            <v>0000123586ER177</v>
          </cell>
          <cell r="M98" t="str">
            <v>UTXEMEM201</v>
          </cell>
        </row>
        <row r="99">
          <cell r="D99" t="str">
            <v>00627631</v>
          </cell>
          <cell r="E99" t="str">
            <v>Country/Social Club Memb/Exp</v>
          </cell>
          <cell r="F99">
            <v>8</v>
          </cell>
          <cell r="G99">
            <v>2014</v>
          </cell>
          <cell r="H99" t="str">
            <v>211</v>
          </cell>
          <cell r="I99" t="str">
            <v>956</v>
          </cell>
          <cell r="J99" t="str">
            <v>JP MORGAN CHASE CORPORATE CARD ACTIVITY</v>
          </cell>
          <cell r="K99">
            <v>41852</v>
          </cell>
          <cell r="L99" t="str">
            <v>0000123586ER177</v>
          </cell>
          <cell r="M99" t="str">
            <v>UTXEMEM201</v>
          </cell>
        </row>
        <row r="100">
          <cell r="D100" t="str">
            <v>00661134</v>
          </cell>
          <cell r="E100" t="str">
            <v>Country/Social Club Memb/Exp</v>
          </cell>
          <cell r="F100">
            <v>2</v>
          </cell>
          <cell r="G100">
            <v>2015</v>
          </cell>
          <cell r="H100" t="str">
            <v>211</v>
          </cell>
          <cell r="I100" t="str">
            <v>956</v>
          </cell>
          <cell r="J100" t="str">
            <v>KING, PATRICK S</v>
          </cell>
          <cell r="K100">
            <v>42040</v>
          </cell>
          <cell r="L100" t="str">
            <v>0000154344EX0000091014</v>
          </cell>
          <cell r="M100" t="str">
            <v>UTXEMEM201</v>
          </cell>
        </row>
        <row r="101">
          <cell r="D101" t="str">
            <v>00629843</v>
          </cell>
          <cell r="E101" t="str">
            <v>Country/Social Club Memb/Exp</v>
          </cell>
          <cell r="F101">
            <v>8</v>
          </cell>
          <cell r="G101">
            <v>2014</v>
          </cell>
          <cell r="H101" t="str">
            <v>211</v>
          </cell>
          <cell r="I101" t="str">
            <v>956</v>
          </cell>
          <cell r="J101" t="str">
            <v>BLACK, WILLIAM R</v>
          </cell>
          <cell r="K101">
            <v>41864</v>
          </cell>
          <cell r="L101" t="str">
            <v>0000245350ER124</v>
          </cell>
          <cell r="M101" t="str">
            <v>UTXEMEM101</v>
          </cell>
        </row>
        <row r="102">
          <cell r="D102" t="str">
            <v>00629843</v>
          </cell>
          <cell r="E102" t="str">
            <v>Country/Social Club Memb/Exp</v>
          </cell>
          <cell r="F102">
            <v>8</v>
          </cell>
          <cell r="G102">
            <v>2014</v>
          </cell>
          <cell r="H102" t="str">
            <v>211</v>
          </cell>
          <cell r="I102" t="str">
            <v>956</v>
          </cell>
          <cell r="J102" t="str">
            <v>BLACK, WILLIAM R</v>
          </cell>
          <cell r="K102">
            <v>41864</v>
          </cell>
          <cell r="L102" t="str">
            <v>0000245350ER124</v>
          </cell>
          <cell r="M102" t="str">
            <v>UTXEMEM101</v>
          </cell>
        </row>
        <row r="103">
          <cell r="D103" t="str">
            <v>00122654</v>
          </cell>
          <cell r="E103" t="str">
            <v>Employee Membership Dues/Fees</v>
          </cell>
          <cell r="F103">
            <v>5</v>
          </cell>
          <cell r="G103">
            <v>2015</v>
          </cell>
          <cell r="H103" t="str">
            <v>169</v>
          </cell>
          <cell r="I103" t="str">
            <v>954</v>
          </cell>
          <cell r="J103" t="str">
            <v>JP MORGAN CHASE CORPORATE CARD ACTIVITY</v>
          </cell>
          <cell r="K103">
            <v>42140</v>
          </cell>
          <cell r="L103" t="str">
            <v>0000155537EX0000120336</v>
          </cell>
          <cell r="M103" t="str">
            <v>4169745801</v>
          </cell>
        </row>
        <row r="104">
          <cell r="D104" t="str">
            <v>01753263</v>
          </cell>
          <cell r="E104" t="str">
            <v>Employee Membership Dues/Fees</v>
          </cell>
          <cell r="F104">
            <v>11</v>
          </cell>
          <cell r="G104">
            <v>2014</v>
          </cell>
          <cell r="H104" t="str">
            <v>169</v>
          </cell>
          <cell r="I104" t="str">
            <v>954</v>
          </cell>
          <cell r="J104" t="str">
            <v>SMOLL, IRIS N</v>
          </cell>
          <cell r="K104">
            <v>41946</v>
          </cell>
          <cell r="L104" t="str">
            <v>0000229147EX0000049844</v>
          </cell>
          <cell r="M104" t="str">
            <v>1699900311</v>
          </cell>
        </row>
        <row r="105">
          <cell r="D105" t="str">
            <v>01729222</v>
          </cell>
          <cell r="E105" t="str">
            <v>Employee Membership Dues/Fees</v>
          </cell>
          <cell r="F105">
            <v>8</v>
          </cell>
          <cell r="G105">
            <v>2014</v>
          </cell>
          <cell r="H105" t="str">
            <v>169</v>
          </cell>
          <cell r="I105" t="str">
            <v>954</v>
          </cell>
          <cell r="J105" t="str">
            <v>SMOLL, IRIS N</v>
          </cell>
          <cell r="K105">
            <v>41869</v>
          </cell>
          <cell r="L105" t="str">
            <v>0000229147EX0000014363</v>
          </cell>
          <cell r="M105" t="str">
            <v>1699900311</v>
          </cell>
        </row>
        <row r="106">
          <cell r="D106" t="str">
            <v>00123007</v>
          </cell>
          <cell r="E106" t="str">
            <v>Employee Membership Dues/Fees</v>
          </cell>
          <cell r="F106">
            <v>5</v>
          </cell>
          <cell r="G106">
            <v>2015</v>
          </cell>
          <cell r="H106" t="str">
            <v>169</v>
          </cell>
          <cell r="I106" t="str">
            <v>954</v>
          </cell>
          <cell r="J106" t="str">
            <v>JP MORGAN CHASE CORPORATE CARD ACTIVITY</v>
          </cell>
          <cell r="K106">
            <v>42151</v>
          </cell>
          <cell r="L106" t="str">
            <v>0000154190EX0000140575</v>
          </cell>
          <cell r="M106" t="str">
            <v>1699900305</v>
          </cell>
        </row>
        <row r="107">
          <cell r="D107" t="str">
            <v>00123138</v>
          </cell>
          <cell r="E107" t="str">
            <v>Employee Membership Dues/Fees</v>
          </cell>
          <cell r="F107">
            <v>6</v>
          </cell>
          <cell r="G107">
            <v>2015</v>
          </cell>
          <cell r="H107" t="str">
            <v>169</v>
          </cell>
          <cell r="I107" t="str">
            <v>954</v>
          </cell>
          <cell r="J107" t="str">
            <v>SMITH, KENNETH E</v>
          </cell>
          <cell r="K107">
            <v>42156</v>
          </cell>
          <cell r="L107" t="str">
            <v>0000093449EX0000141211</v>
          </cell>
          <cell r="M107" t="str">
            <v>4217868301</v>
          </cell>
        </row>
        <row r="108">
          <cell r="D108" t="str">
            <v>00667163</v>
          </cell>
          <cell r="E108" t="str">
            <v>Employee Membership Dues/Fees</v>
          </cell>
          <cell r="F108">
            <v>3</v>
          </cell>
          <cell r="G108">
            <v>2015</v>
          </cell>
          <cell r="H108" t="str">
            <v>211</v>
          </cell>
          <cell r="I108" t="str">
            <v>954</v>
          </cell>
          <cell r="J108" t="str">
            <v>JP MORGAN CHASE CORPORATE CARD ACTIVITY</v>
          </cell>
          <cell r="K108">
            <v>42077</v>
          </cell>
          <cell r="L108" t="str">
            <v>0000154959EX0000098119</v>
          </cell>
          <cell r="M108" t="str">
            <v>G0000211</v>
          </cell>
        </row>
        <row r="109">
          <cell r="D109" t="str">
            <v>00655205</v>
          </cell>
          <cell r="E109" t="str">
            <v>Employee Membership Dues/Fees</v>
          </cell>
          <cell r="F109">
            <v>12</v>
          </cell>
          <cell r="G109">
            <v>2014</v>
          </cell>
          <cell r="H109" t="str">
            <v>211</v>
          </cell>
          <cell r="I109" t="str">
            <v>954</v>
          </cell>
          <cell r="J109" t="str">
            <v>JP MORGAN CHASE CORPORATE CARD ACTIVITY</v>
          </cell>
          <cell r="K109">
            <v>42002</v>
          </cell>
          <cell r="L109" t="str">
            <v>0000154358EX0000065878</v>
          </cell>
          <cell r="M109" t="str">
            <v>G0000119</v>
          </cell>
        </row>
        <row r="110">
          <cell r="D110" t="str">
            <v>00655205</v>
          </cell>
          <cell r="E110" t="str">
            <v>Employee Membership Dues/Fees</v>
          </cell>
          <cell r="F110">
            <v>12</v>
          </cell>
          <cell r="G110">
            <v>2014</v>
          </cell>
          <cell r="H110" t="str">
            <v>211</v>
          </cell>
          <cell r="I110" t="str">
            <v>954</v>
          </cell>
          <cell r="J110" t="str">
            <v>JP MORGAN CHASE CORPORATE CARD ACTIVITY</v>
          </cell>
          <cell r="K110">
            <v>42002</v>
          </cell>
          <cell r="L110" t="str">
            <v>0000154358EX0000065878</v>
          </cell>
          <cell r="M110" t="str">
            <v>G0000211</v>
          </cell>
        </row>
        <row r="111">
          <cell r="D111" t="str">
            <v>00630581</v>
          </cell>
          <cell r="E111" t="str">
            <v>Employee Membership Dues/Fees</v>
          </cell>
          <cell r="F111">
            <v>8</v>
          </cell>
          <cell r="G111">
            <v>2014</v>
          </cell>
          <cell r="H111" t="str">
            <v>211</v>
          </cell>
          <cell r="I111" t="str">
            <v>954</v>
          </cell>
          <cell r="J111" t="str">
            <v>JP MORGAN CHASE CORPORATE CARD ACTIVITY</v>
          </cell>
          <cell r="K111">
            <v>41869</v>
          </cell>
          <cell r="L111" t="str">
            <v>0000200636EX0000011450</v>
          </cell>
          <cell r="M111" t="str">
            <v>G0000211</v>
          </cell>
        </row>
        <row r="112">
          <cell r="D112" t="str">
            <v>00630270</v>
          </cell>
          <cell r="E112" t="str">
            <v>Employee Membership Dues/Fees</v>
          </cell>
          <cell r="F112">
            <v>8</v>
          </cell>
          <cell r="G112">
            <v>2014</v>
          </cell>
          <cell r="H112" t="str">
            <v>211</v>
          </cell>
          <cell r="I112" t="str">
            <v>954</v>
          </cell>
          <cell r="J112" t="str">
            <v>JP MORGAN CHASE CORPORATE CARD ACTIVITY</v>
          </cell>
          <cell r="K112">
            <v>41865</v>
          </cell>
          <cell r="L112" t="str">
            <v>0000227910EX0000012811</v>
          </cell>
          <cell r="M112" t="str">
            <v>G0000211</v>
          </cell>
        </row>
        <row r="113">
          <cell r="D113" t="str">
            <v>00664074</v>
          </cell>
          <cell r="E113" t="str">
            <v>Employee Membership Dues/Fees</v>
          </cell>
          <cell r="F113">
            <v>2</v>
          </cell>
          <cell r="G113">
            <v>2015</v>
          </cell>
          <cell r="H113" t="str">
            <v>211</v>
          </cell>
          <cell r="I113" t="str">
            <v>954</v>
          </cell>
          <cell r="J113" t="str">
            <v>JP MORGAN CHASE CORPORATE CARD ACTIVITY</v>
          </cell>
          <cell r="K113">
            <v>42060</v>
          </cell>
          <cell r="L113" t="str">
            <v>0000091579EX0000098502</v>
          </cell>
          <cell r="M113" t="str">
            <v>UTXC002801</v>
          </cell>
        </row>
        <row r="114">
          <cell r="D114" t="str">
            <v>00676881</v>
          </cell>
          <cell r="E114" t="str">
            <v>Expense Distribution</v>
          </cell>
          <cell r="F114">
            <v>5</v>
          </cell>
          <cell r="G114">
            <v>2015</v>
          </cell>
          <cell r="H114" t="str">
            <v>211</v>
          </cell>
          <cell r="I114" t="str">
            <v>954</v>
          </cell>
          <cell r="J114" t="str">
            <v>KIWANIS CLUB</v>
          </cell>
          <cell r="K114">
            <v>42124</v>
          </cell>
          <cell r="L114" t="str">
            <v>62</v>
          </cell>
          <cell r="M114" t="str">
            <v>G0000211</v>
          </cell>
        </row>
        <row r="115">
          <cell r="D115" t="str">
            <v>00673651</v>
          </cell>
          <cell r="E115" t="str">
            <v>Expense Distribution</v>
          </cell>
          <cell r="F115">
            <v>4</v>
          </cell>
          <cell r="G115">
            <v>2015</v>
          </cell>
          <cell r="H115" t="str">
            <v>211</v>
          </cell>
          <cell r="I115" t="str">
            <v>954</v>
          </cell>
          <cell r="J115" t="str">
            <v>KIWANIS CLUB</v>
          </cell>
          <cell r="K115">
            <v>42094</v>
          </cell>
          <cell r="L115" t="str">
            <v>62</v>
          </cell>
          <cell r="M115" t="str">
            <v>G0000211</v>
          </cell>
        </row>
        <row r="116">
          <cell r="D116" t="str">
            <v>00665575</v>
          </cell>
          <cell r="E116" t="str">
            <v>Expense Distribution</v>
          </cell>
          <cell r="F116">
            <v>3</v>
          </cell>
          <cell r="G116">
            <v>2015</v>
          </cell>
          <cell r="H116" t="str">
            <v>211</v>
          </cell>
          <cell r="I116" t="str">
            <v>954</v>
          </cell>
          <cell r="J116" t="str">
            <v>KIWANIS CLUB</v>
          </cell>
          <cell r="K116">
            <v>42063</v>
          </cell>
          <cell r="L116" t="str">
            <v>62</v>
          </cell>
          <cell r="M116" t="str">
            <v>G0000211</v>
          </cell>
        </row>
        <row r="117">
          <cell r="D117" t="str">
            <v>00657498</v>
          </cell>
          <cell r="E117" t="str">
            <v>Expense Distribution</v>
          </cell>
          <cell r="F117">
            <v>1</v>
          </cell>
          <cell r="G117">
            <v>2015</v>
          </cell>
          <cell r="H117" t="str">
            <v>211</v>
          </cell>
          <cell r="I117" t="str">
            <v>954</v>
          </cell>
          <cell r="J117" t="str">
            <v>KIWANIS CLUB</v>
          </cell>
          <cell r="K117">
            <v>42004</v>
          </cell>
          <cell r="L117" t="str">
            <v>62</v>
          </cell>
          <cell r="M117" t="str">
            <v>G0000211</v>
          </cell>
        </row>
        <row r="118">
          <cell r="D118" t="str">
            <v>00655727</v>
          </cell>
          <cell r="E118" t="str">
            <v>Expense Distribution</v>
          </cell>
          <cell r="F118">
            <v>1</v>
          </cell>
          <cell r="G118">
            <v>2015</v>
          </cell>
          <cell r="H118" t="str">
            <v>211</v>
          </cell>
          <cell r="I118" t="str">
            <v>954</v>
          </cell>
          <cell r="J118" t="str">
            <v>KIWANIS CLUB</v>
          </cell>
          <cell r="K118">
            <v>41973</v>
          </cell>
          <cell r="L118" t="str">
            <v>62</v>
          </cell>
          <cell r="M118" t="str">
            <v>G0000211</v>
          </cell>
        </row>
        <row r="119">
          <cell r="D119" t="str">
            <v>00678658</v>
          </cell>
          <cell r="E119" t="str">
            <v>Employee Membership Dues/Fees</v>
          </cell>
          <cell r="F119">
            <v>5</v>
          </cell>
          <cell r="G119">
            <v>2015</v>
          </cell>
          <cell r="H119" t="str">
            <v>211</v>
          </cell>
          <cell r="I119" t="str">
            <v>954</v>
          </cell>
          <cell r="J119" t="str">
            <v>CEDILLO, JESUS</v>
          </cell>
          <cell r="K119">
            <v>42145</v>
          </cell>
          <cell r="L119" t="str">
            <v>0000153408EX0000131370</v>
          </cell>
          <cell r="M119" t="str">
            <v>G0000211</v>
          </cell>
        </row>
        <row r="120">
          <cell r="D120" t="str">
            <v>00654562</v>
          </cell>
          <cell r="E120" t="str">
            <v>Expense Distribution</v>
          </cell>
          <cell r="F120">
            <v>12</v>
          </cell>
          <cell r="G120">
            <v>2014</v>
          </cell>
          <cell r="H120" t="str">
            <v>211</v>
          </cell>
          <cell r="I120" t="str">
            <v>954</v>
          </cell>
          <cell r="J120" t="str">
            <v>KIWANIS CLUB OF BEEVILLE</v>
          </cell>
          <cell r="K120">
            <v>41943</v>
          </cell>
          <cell r="L120" t="str">
            <v>62</v>
          </cell>
          <cell r="M120" t="str">
            <v>G0000211</v>
          </cell>
        </row>
        <row r="121">
          <cell r="D121" t="str">
            <v>00643368</v>
          </cell>
          <cell r="E121" t="str">
            <v>Expense Distribution</v>
          </cell>
          <cell r="F121">
            <v>10</v>
          </cell>
          <cell r="G121">
            <v>2014</v>
          </cell>
          <cell r="H121" t="str">
            <v>211</v>
          </cell>
          <cell r="I121" t="str">
            <v>954</v>
          </cell>
          <cell r="J121" t="str">
            <v>KIWANIS CLUB OF BEEVILLE</v>
          </cell>
          <cell r="K121">
            <v>41912</v>
          </cell>
          <cell r="L121" t="str">
            <v>62</v>
          </cell>
          <cell r="M121" t="str">
            <v>G0000211</v>
          </cell>
        </row>
        <row r="122">
          <cell r="D122" t="str">
            <v>00631120</v>
          </cell>
          <cell r="E122" t="str">
            <v>Expense Distribution</v>
          </cell>
          <cell r="F122">
            <v>8</v>
          </cell>
          <cell r="G122">
            <v>2014</v>
          </cell>
          <cell r="H122" t="str">
            <v>211</v>
          </cell>
          <cell r="I122" t="str">
            <v>954</v>
          </cell>
          <cell r="J122" t="str">
            <v>KIWANIS CLUB OF BEEVILLE</v>
          </cell>
          <cell r="K122">
            <v>41851</v>
          </cell>
          <cell r="L122" t="str">
            <v>62</v>
          </cell>
          <cell r="M122" t="str">
            <v>G0000211</v>
          </cell>
        </row>
        <row r="123">
          <cell r="D123" t="str">
            <v>00624521</v>
          </cell>
          <cell r="E123" t="str">
            <v>Expense Distribution</v>
          </cell>
          <cell r="F123">
            <v>7</v>
          </cell>
          <cell r="G123">
            <v>2014</v>
          </cell>
          <cell r="H123" t="str">
            <v>211</v>
          </cell>
          <cell r="I123" t="str">
            <v>954</v>
          </cell>
          <cell r="J123" t="str">
            <v>KIWANIS CLUB OF BEEVILLE</v>
          </cell>
          <cell r="K123">
            <v>41820</v>
          </cell>
          <cell r="L123" t="str">
            <v>62</v>
          </cell>
          <cell r="M123" t="str">
            <v>G0000211</v>
          </cell>
        </row>
        <row r="124">
          <cell r="D124" t="str">
            <v>00670931</v>
          </cell>
          <cell r="E124" t="str">
            <v>Employee Membership Dues/Fees</v>
          </cell>
          <cell r="F124">
            <v>4</v>
          </cell>
          <cell r="G124">
            <v>2015</v>
          </cell>
          <cell r="H124" t="str">
            <v>211</v>
          </cell>
          <cell r="I124" t="str">
            <v>954</v>
          </cell>
          <cell r="J124" t="str">
            <v>JP MORGAN CHASE CORPORATE CARD ACTIVITY</v>
          </cell>
          <cell r="K124">
            <v>42100</v>
          </cell>
          <cell r="L124" t="str">
            <v>0000153883EX0000107854</v>
          </cell>
          <cell r="M124" t="str">
            <v>UTXC000101</v>
          </cell>
        </row>
        <row r="125">
          <cell r="D125" t="str">
            <v>00675231</v>
          </cell>
          <cell r="E125" t="str">
            <v>Expense Distribution</v>
          </cell>
          <cell r="F125">
            <v>5</v>
          </cell>
          <cell r="G125">
            <v>2015</v>
          </cell>
          <cell r="H125" t="str">
            <v>211</v>
          </cell>
          <cell r="I125" t="str">
            <v>953</v>
          </cell>
          <cell r="J125" t="str">
            <v>ASSOCIATION OF ENERGY SERVICES</v>
          </cell>
          <cell r="K125">
            <v>42124</v>
          </cell>
          <cell r="L125" t="str">
            <v>043020152</v>
          </cell>
          <cell r="M125" t="str">
            <v>UTXC008201</v>
          </cell>
        </row>
        <row r="126">
          <cell r="D126" t="str">
            <v>00669821</v>
          </cell>
          <cell r="E126" t="str">
            <v>Employee Membership Dues/Fees</v>
          </cell>
          <cell r="F126">
            <v>3</v>
          </cell>
          <cell r="G126">
            <v>2015</v>
          </cell>
          <cell r="H126" t="str">
            <v>211</v>
          </cell>
          <cell r="I126" t="str">
            <v>954</v>
          </cell>
          <cell r="J126" t="str">
            <v>OSTERLOH, PAMELA D</v>
          </cell>
          <cell r="K126">
            <v>42093</v>
          </cell>
          <cell r="L126" t="str">
            <v>0000093431EX0000114913</v>
          </cell>
          <cell r="M126" t="str">
            <v>UTXC007901</v>
          </cell>
        </row>
        <row r="127">
          <cell r="D127" t="str">
            <v>00653292</v>
          </cell>
          <cell r="E127" t="str">
            <v>Employee Membership Dues/Fees</v>
          </cell>
          <cell r="F127">
            <v>12</v>
          </cell>
          <cell r="G127">
            <v>2014</v>
          </cell>
          <cell r="H127" t="str">
            <v>211</v>
          </cell>
          <cell r="I127" t="str">
            <v>954</v>
          </cell>
          <cell r="J127" t="str">
            <v>JP MORGAN CHASE CORPORATE CARD ACTIVITY</v>
          </cell>
          <cell r="K127">
            <v>41991</v>
          </cell>
          <cell r="L127" t="str">
            <v>0000154777EX0000068673</v>
          </cell>
          <cell r="M127" t="str">
            <v>UTXC000201</v>
          </cell>
        </row>
        <row r="128">
          <cell r="D128" t="str">
            <v>01808171</v>
          </cell>
          <cell r="E128" t="str">
            <v>Employee Membership Dues/Fees</v>
          </cell>
          <cell r="F128">
            <v>4</v>
          </cell>
          <cell r="G128">
            <v>2015</v>
          </cell>
          <cell r="H128" t="str">
            <v>211</v>
          </cell>
          <cell r="I128" t="str">
            <v>954</v>
          </cell>
          <cell r="J128" t="str">
            <v>JP MORGAN CHASE CORPORATE CARD ACTIVITY</v>
          </cell>
          <cell r="K128">
            <v>42115</v>
          </cell>
          <cell r="L128" t="str">
            <v>0000052392EX0000124875</v>
          </cell>
          <cell r="M128" t="str">
            <v>4076303402</v>
          </cell>
        </row>
        <row r="129">
          <cell r="D129" t="str">
            <v>01790848</v>
          </cell>
          <cell r="E129" t="str">
            <v>Employee Membership Dues/Fees</v>
          </cell>
          <cell r="F129">
            <v>3</v>
          </cell>
          <cell r="G129">
            <v>2015</v>
          </cell>
          <cell r="H129" t="str">
            <v>211</v>
          </cell>
          <cell r="I129" t="str">
            <v>954</v>
          </cell>
          <cell r="J129" t="str">
            <v>JP MORGAN CHASE CORPORATE CARD ACTIVITY</v>
          </cell>
          <cell r="K129">
            <v>42066</v>
          </cell>
          <cell r="L129" t="str">
            <v>0000107038EX0000103374</v>
          </cell>
          <cell r="M129" t="str">
            <v>4076303402</v>
          </cell>
        </row>
        <row r="130">
          <cell r="D130" t="str">
            <v>00659538</v>
          </cell>
          <cell r="E130" t="str">
            <v>Employee Membership Dues/Fees</v>
          </cell>
          <cell r="F130">
            <v>1</v>
          </cell>
          <cell r="G130">
            <v>2015</v>
          </cell>
          <cell r="H130" t="str">
            <v>211</v>
          </cell>
          <cell r="I130" t="str">
            <v>954</v>
          </cell>
          <cell r="J130" t="str">
            <v>JP MORGAN CHASE CORPORATE CARD ACTIVITY</v>
          </cell>
          <cell r="K130">
            <v>42032</v>
          </cell>
          <cell r="L130" t="str">
            <v>0000093747EX0000081289</v>
          </cell>
          <cell r="M130" t="str">
            <v>UTXE000101</v>
          </cell>
        </row>
        <row r="131">
          <cell r="D131" t="str">
            <v>01778065</v>
          </cell>
          <cell r="E131" t="str">
            <v>Employee Membership Dues/Fees</v>
          </cell>
          <cell r="F131">
            <v>1</v>
          </cell>
          <cell r="G131">
            <v>2015</v>
          </cell>
          <cell r="H131" t="str">
            <v>211</v>
          </cell>
          <cell r="I131" t="str">
            <v>954</v>
          </cell>
          <cell r="J131" t="str">
            <v>JP MORGAN CHASE CORPORATE CARD ACTIVITY</v>
          </cell>
          <cell r="K131">
            <v>42024</v>
          </cell>
          <cell r="L131" t="str">
            <v>0000211146EX0000085269</v>
          </cell>
          <cell r="M131" t="str">
            <v>4076303402</v>
          </cell>
        </row>
        <row r="132">
          <cell r="D132" t="str">
            <v>00654764</v>
          </cell>
          <cell r="E132" t="str">
            <v>Employee Membership Dues/Fees</v>
          </cell>
          <cell r="F132">
            <v>12</v>
          </cell>
          <cell r="G132">
            <v>2014</v>
          </cell>
          <cell r="H132" t="str">
            <v>211</v>
          </cell>
          <cell r="I132" t="str">
            <v>954</v>
          </cell>
          <cell r="J132" t="str">
            <v>JP MORGAN CHASE CORPORATE CARD ACTIVITY</v>
          </cell>
          <cell r="K132">
            <v>42002</v>
          </cell>
          <cell r="L132" t="str">
            <v>0000282205EX0000074887</v>
          </cell>
          <cell r="M132" t="str">
            <v>UTXE000301</v>
          </cell>
        </row>
        <row r="133">
          <cell r="D133" t="str">
            <v>00653900</v>
          </cell>
          <cell r="E133" t="str">
            <v>Employee Membership Dues/Fees</v>
          </cell>
          <cell r="F133">
            <v>12</v>
          </cell>
          <cell r="G133">
            <v>2014</v>
          </cell>
          <cell r="H133" t="str">
            <v>211</v>
          </cell>
          <cell r="I133" t="str">
            <v>954</v>
          </cell>
          <cell r="J133" t="str">
            <v>JP MORGAN CHASE CORPORATE CARD ACTIVITY</v>
          </cell>
          <cell r="K133">
            <v>41995</v>
          </cell>
          <cell r="L133" t="str">
            <v>0000154286EX0000071032</v>
          </cell>
          <cell r="M133" t="str">
            <v>UTXE000501</v>
          </cell>
        </row>
        <row r="134">
          <cell r="D134" t="str">
            <v>00646490</v>
          </cell>
          <cell r="E134" t="str">
            <v>Employee Membership Dues/Fees</v>
          </cell>
          <cell r="F134">
            <v>11</v>
          </cell>
          <cell r="G134">
            <v>2014</v>
          </cell>
          <cell r="H134" t="str">
            <v>211</v>
          </cell>
          <cell r="I134" t="str">
            <v>954</v>
          </cell>
          <cell r="J134" t="str">
            <v>JP MORGAN CHASE CORPORATE CARD ACTIVITY</v>
          </cell>
          <cell r="K134">
            <v>41956</v>
          </cell>
          <cell r="L134" t="str">
            <v>0000089967EX0000049430</v>
          </cell>
          <cell r="M134" t="str">
            <v>UTXEMEM101</v>
          </cell>
        </row>
        <row r="135">
          <cell r="D135" t="str">
            <v>01755590</v>
          </cell>
          <cell r="E135" t="str">
            <v>Employee Membership Dues/Fees</v>
          </cell>
          <cell r="F135">
            <v>11</v>
          </cell>
          <cell r="G135">
            <v>2014</v>
          </cell>
          <cell r="H135" t="str">
            <v>211</v>
          </cell>
          <cell r="I135" t="str">
            <v>954</v>
          </cell>
          <cell r="J135" t="str">
            <v>JP MORGAN CHASE CORPORATE CARD ACTIVITY</v>
          </cell>
          <cell r="K135">
            <v>41953</v>
          </cell>
          <cell r="L135" t="str">
            <v>0000107038EX0000053821</v>
          </cell>
          <cell r="M135" t="str">
            <v>4076303402</v>
          </cell>
        </row>
        <row r="136">
          <cell r="D136" t="str">
            <v>01755590</v>
          </cell>
          <cell r="E136" t="str">
            <v>Employee Membership Dues/Fees</v>
          </cell>
          <cell r="F136">
            <v>11</v>
          </cell>
          <cell r="G136">
            <v>2014</v>
          </cell>
          <cell r="H136" t="str">
            <v>211</v>
          </cell>
          <cell r="I136" t="str">
            <v>954</v>
          </cell>
          <cell r="J136" t="str">
            <v>JP MORGAN CHASE CORPORATE CARD ACTIVITY</v>
          </cell>
          <cell r="K136">
            <v>41953</v>
          </cell>
          <cell r="L136" t="str">
            <v>0000107038EX0000053821</v>
          </cell>
          <cell r="M136" t="str">
            <v>4076303402</v>
          </cell>
        </row>
        <row r="137">
          <cell r="D137" t="str">
            <v>00623215</v>
          </cell>
          <cell r="E137" t="str">
            <v>Membership dues/fees</v>
          </cell>
          <cell r="F137">
            <v>7</v>
          </cell>
          <cell r="G137">
            <v>2014</v>
          </cell>
          <cell r="H137" t="str">
            <v>211</v>
          </cell>
          <cell r="I137" t="str">
            <v>954</v>
          </cell>
          <cell r="J137" t="str">
            <v>JP MORGAN CHASE CORPORATE CARD ACTIVITY</v>
          </cell>
          <cell r="K137">
            <v>41822</v>
          </cell>
          <cell r="L137" t="str">
            <v>0000093747ER183</v>
          </cell>
          <cell r="M137" t="str">
            <v>UTXE000101</v>
          </cell>
        </row>
        <row r="138">
          <cell r="D138" t="str">
            <v>00682905</v>
          </cell>
          <cell r="E138" t="str">
            <v>Employee Membership Dues/Fees</v>
          </cell>
          <cell r="F138">
            <v>6</v>
          </cell>
          <cell r="G138">
            <v>2015</v>
          </cell>
          <cell r="H138" t="str">
            <v>211</v>
          </cell>
          <cell r="I138" t="str">
            <v>954</v>
          </cell>
          <cell r="J138" t="str">
            <v>LONGORIA, JOHN F</v>
          </cell>
          <cell r="K138">
            <v>42170</v>
          </cell>
          <cell r="L138" t="str">
            <v>0000266656EX0000145788</v>
          </cell>
          <cell r="M138" t="str">
            <v>UTXE000501</v>
          </cell>
        </row>
        <row r="139">
          <cell r="D139" t="str">
            <v>00675389</v>
          </cell>
          <cell r="E139" t="str">
            <v>Employee Membership Dues/Fees</v>
          </cell>
          <cell r="F139">
            <v>5</v>
          </cell>
          <cell r="G139">
            <v>2015</v>
          </cell>
          <cell r="H139" t="str">
            <v>211</v>
          </cell>
          <cell r="I139" t="str">
            <v>954</v>
          </cell>
          <cell r="J139" t="str">
            <v>LONGORIA, JOHN F</v>
          </cell>
          <cell r="K139">
            <v>42125</v>
          </cell>
          <cell r="L139" t="str">
            <v>0000266656EX0000127972</v>
          </cell>
          <cell r="M139" t="str">
            <v>UTXE000501</v>
          </cell>
        </row>
        <row r="140">
          <cell r="D140" t="str">
            <v>00658087</v>
          </cell>
          <cell r="E140" t="str">
            <v>Employee Membership Dues/Fees</v>
          </cell>
          <cell r="F140">
            <v>1</v>
          </cell>
          <cell r="G140">
            <v>2015</v>
          </cell>
          <cell r="H140" t="str">
            <v>211</v>
          </cell>
          <cell r="I140" t="str">
            <v>954</v>
          </cell>
          <cell r="J140" t="str">
            <v>LONGORIA, JOHN F</v>
          </cell>
          <cell r="K140">
            <v>42024</v>
          </cell>
          <cell r="L140" t="str">
            <v>0000266656EX0000006221</v>
          </cell>
          <cell r="M140" t="str">
            <v>UTXE000501</v>
          </cell>
        </row>
        <row r="141">
          <cell r="D141" t="str">
            <v>00653316</v>
          </cell>
          <cell r="E141" t="str">
            <v>Employee Membership Dues/Fees</v>
          </cell>
          <cell r="F141">
            <v>12</v>
          </cell>
          <cell r="G141">
            <v>2014</v>
          </cell>
          <cell r="H141" t="str">
            <v>211</v>
          </cell>
          <cell r="I141" t="str">
            <v>954</v>
          </cell>
          <cell r="J141" t="str">
            <v>LONGORIA, JOHN F</v>
          </cell>
          <cell r="K141">
            <v>41992</v>
          </cell>
          <cell r="L141" t="str">
            <v>0000266656EX0000066765</v>
          </cell>
          <cell r="M141" t="str">
            <v>UTXE000501</v>
          </cell>
        </row>
        <row r="142">
          <cell r="D142" t="str">
            <v>00660146</v>
          </cell>
          <cell r="E142" t="str">
            <v>Country/Social Club Memb/Exp</v>
          </cell>
          <cell r="F142">
            <v>2</v>
          </cell>
          <cell r="G142">
            <v>2015</v>
          </cell>
          <cell r="H142" t="str">
            <v>211</v>
          </cell>
          <cell r="I142" t="str">
            <v>956</v>
          </cell>
          <cell r="J142" t="str">
            <v>JP MORGAN CHASE CORPORATE CARD ACTIVITY</v>
          </cell>
          <cell r="K142">
            <v>42037</v>
          </cell>
          <cell r="L142" t="str">
            <v>0000245350EX0000089857</v>
          </cell>
          <cell r="M142" t="str">
            <v>UTXE000301</v>
          </cell>
        </row>
        <row r="143">
          <cell r="D143" t="str">
            <v>00641594</v>
          </cell>
          <cell r="E143" t="str">
            <v>Country/Social Club Memb/Exp</v>
          </cell>
          <cell r="F143">
            <v>10</v>
          </cell>
          <cell r="G143">
            <v>2014</v>
          </cell>
          <cell r="H143" t="str">
            <v>211</v>
          </cell>
          <cell r="I143" t="str">
            <v>956</v>
          </cell>
          <cell r="J143" t="str">
            <v>JP MORGAN CHASE CORPORATE CARD ACTIVITY</v>
          </cell>
          <cell r="K143">
            <v>41928</v>
          </cell>
          <cell r="L143" t="str">
            <v>0000123586EX0000038281</v>
          </cell>
          <cell r="M143" t="str">
            <v>UTXE000501</v>
          </cell>
        </row>
        <row r="144">
          <cell r="D144" t="str">
            <v>00641594</v>
          </cell>
          <cell r="E144" t="str">
            <v>Country/Social Club Memb/Exp</v>
          </cell>
          <cell r="F144">
            <v>10</v>
          </cell>
          <cell r="G144">
            <v>2014</v>
          </cell>
          <cell r="H144" t="str">
            <v>211</v>
          </cell>
          <cell r="I144" t="str">
            <v>956</v>
          </cell>
          <cell r="J144" t="str">
            <v>JP MORGAN CHASE CORPORATE CARD ACTIVITY</v>
          </cell>
          <cell r="K144">
            <v>41928</v>
          </cell>
          <cell r="L144" t="str">
            <v>0000123586EX0000038281</v>
          </cell>
          <cell r="M144" t="str">
            <v>UTXE000501</v>
          </cell>
        </row>
        <row r="145">
          <cell r="D145" t="str">
            <v>00627631</v>
          </cell>
          <cell r="E145" t="str">
            <v>Country/Social Club Memb/Exp</v>
          </cell>
          <cell r="F145">
            <v>8</v>
          </cell>
          <cell r="G145">
            <v>2014</v>
          </cell>
          <cell r="H145" t="str">
            <v>211</v>
          </cell>
          <cell r="I145" t="str">
            <v>956</v>
          </cell>
          <cell r="J145" t="str">
            <v>JP MORGAN CHASE CORPORATE CARD ACTIVITY</v>
          </cell>
          <cell r="K145">
            <v>41852</v>
          </cell>
          <cell r="L145" t="str">
            <v>0000123586ER177</v>
          </cell>
          <cell r="M145" t="str">
            <v>UTXE000301</v>
          </cell>
        </row>
        <row r="146">
          <cell r="D146" t="str">
            <v>00627631</v>
          </cell>
          <cell r="E146" t="str">
            <v>Country/Social Club Memb/Exp</v>
          </cell>
          <cell r="F146">
            <v>8</v>
          </cell>
          <cell r="G146">
            <v>2014</v>
          </cell>
          <cell r="H146" t="str">
            <v>211</v>
          </cell>
          <cell r="I146" t="str">
            <v>956</v>
          </cell>
          <cell r="J146" t="str">
            <v>JP MORGAN CHASE CORPORATE CARD ACTIVITY</v>
          </cell>
          <cell r="K146">
            <v>41852</v>
          </cell>
          <cell r="L146" t="str">
            <v>0000123586ER177</v>
          </cell>
          <cell r="M146" t="str">
            <v>UTXE000301</v>
          </cell>
        </row>
        <row r="147">
          <cell r="D147" t="str">
            <v>00646090</v>
          </cell>
          <cell r="E147" t="str">
            <v>Expense Distribution</v>
          </cell>
          <cell r="F147">
            <v>1</v>
          </cell>
          <cell r="G147">
            <v>2015</v>
          </cell>
          <cell r="H147" t="str">
            <v>211</v>
          </cell>
          <cell r="I147" t="str">
            <v>953</v>
          </cell>
          <cell r="J147" t="str">
            <v>CHAMBER OF COMMERCE</v>
          </cell>
          <cell r="K147">
            <v>41953</v>
          </cell>
          <cell r="L147" t="str">
            <v>72351</v>
          </cell>
          <cell r="M147" t="str">
            <v>UTXEMEM201</v>
          </cell>
        </row>
        <row r="148">
          <cell r="D148" t="str">
            <v>00646090</v>
          </cell>
          <cell r="E148" t="str">
            <v>Expense Distribution</v>
          </cell>
          <cell r="F148">
            <v>11</v>
          </cell>
          <cell r="G148">
            <v>2014</v>
          </cell>
          <cell r="H148" t="str">
            <v>211</v>
          </cell>
          <cell r="I148" t="str">
            <v>953</v>
          </cell>
          <cell r="J148" t="str">
            <v>CHAMBER OF COMMERCE</v>
          </cell>
          <cell r="K148">
            <v>41953</v>
          </cell>
          <cell r="L148" t="str">
            <v>72351</v>
          </cell>
          <cell r="M148" t="str">
            <v>UTXEMEM201</v>
          </cell>
        </row>
        <row r="149">
          <cell r="D149" t="str">
            <v>00645862</v>
          </cell>
          <cell r="E149" t="str">
            <v>Expense Distribution</v>
          </cell>
          <cell r="F149">
            <v>11</v>
          </cell>
          <cell r="G149">
            <v>2014</v>
          </cell>
          <cell r="H149" t="str">
            <v>211</v>
          </cell>
          <cell r="I149" t="str">
            <v>953</v>
          </cell>
          <cell r="J149" t="str">
            <v>CHAMBER OF COMMERCE</v>
          </cell>
          <cell r="K149">
            <v>41953</v>
          </cell>
          <cell r="L149" t="str">
            <v>72338</v>
          </cell>
          <cell r="M149" t="str">
            <v>UTXEMEM201</v>
          </cell>
        </row>
        <row r="150">
          <cell r="D150" t="str">
            <v>00644251</v>
          </cell>
          <cell r="E150" t="str">
            <v>Expense Distribution</v>
          </cell>
          <cell r="F150">
            <v>10</v>
          </cell>
          <cell r="G150">
            <v>2014</v>
          </cell>
          <cell r="H150" t="str">
            <v>211</v>
          </cell>
          <cell r="I150" t="str">
            <v>953</v>
          </cell>
          <cell r="J150" t="str">
            <v>CHAMBER OF COMMERCE</v>
          </cell>
          <cell r="K150">
            <v>41943</v>
          </cell>
          <cell r="L150" t="str">
            <v>72227</v>
          </cell>
          <cell r="M150" t="str">
            <v>UTXEMEM201</v>
          </cell>
        </row>
        <row r="151">
          <cell r="D151" t="str">
            <v>00643211</v>
          </cell>
          <cell r="E151" t="str">
            <v>Expense Distribution</v>
          </cell>
          <cell r="F151">
            <v>10</v>
          </cell>
          <cell r="G151">
            <v>2014</v>
          </cell>
          <cell r="H151" t="str">
            <v>211</v>
          </cell>
          <cell r="I151" t="str">
            <v>953</v>
          </cell>
          <cell r="J151" t="str">
            <v>CHAMBER OF COMMERCE</v>
          </cell>
          <cell r="K151">
            <v>41936</v>
          </cell>
          <cell r="L151" t="str">
            <v>72133</v>
          </cell>
          <cell r="M151" t="str">
            <v>UTXEMEM201</v>
          </cell>
        </row>
        <row r="152">
          <cell r="D152" t="str">
            <v>00652652</v>
          </cell>
          <cell r="E152" t="str">
            <v>Expense Distribution</v>
          </cell>
          <cell r="F152">
            <v>12</v>
          </cell>
          <cell r="G152">
            <v>2014</v>
          </cell>
          <cell r="H152" t="str">
            <v>211</v>
          </cell>
          <cell r="I152" t="str">
            <v>953</v>
          </cell>
          <cell r="J152" t="str">
            <v>PORTLAND CHAMBER OF COMMERCE</v>
          </cell>
          <cell r="K152">
            <v>41988</v>
          </cell>
          <cell r="L152" t="str">
            <v>73513</v>
          </cell>
          <cell r="M152" t="str">
            <v>UTXEMEM201</v>
          </cell>
        </row>
        <row r="153">
          <cell r="D153" t="str">
            <v>01721471</v>
          </cell>
          <cell r="E153" t="str">
            <v>Expense Distribution</v>
          </cell>
          <cell r="F153">
            <v>7</v>
          </cell>
          <cell r="G153">
            <v>2014</v>
          </cell>
          <cell r="H153" t="str">
            <v>211</v>
          </cell>
          <cell r="I153" t="str">
            <v>953</v>
          </cell>
          <cell r="J153" t="str">
            <v>SOUTHEASTERN ELECTRIC EXCHANGE</v>
          </cell>
          <cell r="K153">
            <v>41830</v>
          </cell>
          <cell r="L153" t="str">
            <v>3300</v>
          </cell>
          <cell r="M153" t="str">
            <v>G0001113</v>
          </cell>
        </row>
        <row r="154">
          <cell r="D154" t="str">
            <v>00652655</v>
          </cell>
          <cell r="E154" t="str">
            <v>Expense Distribution</v>
          </cell>
          <cell r="F154">
            <v>12</v>
          </cell>
          <cell r="G154">
            <v>2014</v>
          </cell>
          <cell r="H154" t="str">
            <v>211</v>
          </cell>
          <cell r="I154" t="str">
            <v>953</v>
          </cell>
          <cell r="J154" t="str">
            <v>SOUTHERN ECONOMIC DEVELOPMENT COUNCIL</v>
          </cell>
          <cell r="K154">
            <v>41988</v>
          </cell>
          <cell r="L154" t="str">
            <v>73525</v>
          </cell>
          <cell r="M154" t="str">
            <v>UTXEMEM101</v>
          </cell>
        </row>
        <row r="155">
          <cell r="D155" t="str">
            <v>00659388</v>
          </cell>
          <cell r="E155" t="str">
            <v>Expense Distribution</v>
          </cell>
          <cell r="F155">
            <v>1</v>
          </cell>
          <cell r="G155">
            <v>2015</v>
          </cell>
          <cell r="H155" t="str">
            <v>211</v>
          </cell>
          <cell r="I155" t="str">
            <v>953</v>
          </cell>
          <cell r="J155" t="str">
            <v>THREE RIVERS</v>
          </cell>
          <cell r="K155">
            <v>42030</v>
          </cell>
          <cell r="L155" t="str">
            <v>74079</v>
          </cell>
          <cell r="M155" t="str">
            <v>UTXEMEM201</v>
          </cell>
        </row>
        <row r="156">
          <cell r="D156" t="str">
            <v>00659387</v>
          </cell>
          <cell r="E156" t="str">
            <v>Expense Distribution</v>
          </cell>
          <cell r="F156">
            <v>1</v>
          </cell>
          <cell r="G156">
            <v>2015</v>
          </cell>
          <cell r="H156" t="str">
            <v>211</v>
          </cell>
          <cell r="I156" t="str">
            <v>953</v>
          </cell>
          <cell r="J156" t="str">
            <v>ALICE CHAMBER OF COMMERCE</v>
          </cell>
          <cell r="K156">
            <v>42030</v>
          </cell>
          <cell r="L156" t="str">
            <v>74078</v>
          </cell>
          <cell r="M156" t="str">
            <v>UTXEMEM201</v>
          </cell>
        </row>
        <row r="157">
          <cell r="D157" t="str">
            <v>00647382</v>
          </cell>
          <cell r="E157" t="str">
            <v>Expense Distribution</v>
          </cell>
          <cell r="F157">
            <v>11</v>
          </cell>
          <cell r="G157">
            <v>2014</v>
          </cell>
          <cell r="H157" t="str">
            <v>211</v>
          </cell>
          <cell r="I157" t="str">
            <v>953</v>
          </cell>
          <cell r="J157" t="str">
            <v>ASSOCIATION OF ELECTRIC</v>
          </cell>
          <cell r="K157">
            <v>41961</v>
          </cell>
          <cell r="L157" t="str">
            <v>72524</v>
          </cell>
          <cell r="M157" t="str">
            <v>UTXEMEM101</v>
          </cell>
        </row>
        <row r="158">
          <cell r="D158" t="str">
            <v>00664468</v>
          </cell>
          <cell r="E158" t="str">
            <v>Expense Distribution</v>
          </cell>
          <cell r="F158">
            <v>2</v>
          </cell>
          <cell r="G158">
            <v>2015</v>
          </cell>
          <cell r="H158" t="str">
            <v>211</v>
          </cell>
          <cell r="I158" t="str">
            <v>953</v>
          </cell>
          <cell r="J158" t="str">
            <v>BAY CITY CHAMBER OF COMMERCE</v>
          </cell>
          <cell r="K158">
            <v>42062</v>
          </cell>
          <cell r="L158" t="str">
            <v>74650</v>
          </cell>
          <cell r="M158" t="str">
            <v>UTXEMEM201</v>
          </cell>
        </row>
        <row r="159">
          <cell r="D159" t="str">
            <v>00623023</v>
          </cell>
          <cell r="E159" t="str">
            <v>Expense Distribution</v>
          </cell>
          <cell r="F159">
            <v>7</v>
          </cell>
          <cell r="G159">
            <v>2014</v>
          </cell>
          <cell r="H159" t="str">
            <v>211</v>
          </cell>
          <cell r="I159" t="str">
            <v>953</v>
          </cell>
          <cell r="J159" t="str">
            <v>CENTER FOR LEGISLATIVE ENERGY</v>
          </cell>
          <cell r="K159">
            <v>41820</v>
          </cell>
          <cell r="L159" t="str">
            <v>71042</v>
          </cell>
          <cell r="M159" t="str">
            <v>UTXEMEM101</v>
          </cell>
        </row>
        <row r="160">
          <cell r="D160" t="str">
            <v>00667240</v>
          </cell>
          <cell r="E160" t="str">
            <v>Expense Distribution</v>
          </cell>
          <cell r="F160">
            <v>3</v>
          </cell>
          <cell r="G160">
            <v>2015</v>
          </cell>
          <cell r="H160" t="str">
            <v>211</v>
          </cell>
          <cell r="I160" t="str">
            <v>953</v>
          </cell>
          <cell r="J160" t="str">
            <v>GULF COAST POWER ASSOCIATION</v>
          </cell>
          <cell r="K160">
            <v>42069</v>
          </cell>
          <cell r="L160" t="str">
            <v>74804</v>
          </cell>
          <cell r="M160" t="str">
            <v>UTXEMEM101</v>
          </cell>
        </row>
        <row r="161">
          <cell r="D161" t="str">
            <v>00659385</v>
          </cell>
          <cell r="E161" t="str">
            <v>Expense Distribution</v>
          </cell>
          <cell r="F161">
            <v>1</v>
          </cell>
          <cell r="G161">
            <v>2015</v>
          </cell>
          <cell r="H161" t="str">
            <v>211</v>
          </cell>
          <cell r="I161" t="str">
            <v>953</v>
          </cell>
          <cell r="J161" t="str">
            <v>KINGSVILLE CHAMBER OF COMMERCE</v>
          </cell>
          <cell r="K161">
            <v>42023</v>
          </cell>
          <cell r="L161" t="str">
            <v>74076</v>
          </cell>
          <cell r="M161" t="str">
            <v>UTXEMEM201</v>
          </cell>
        </row>
        <row r="162">
          <cell r="D162" t="str">
            <v>00676968</v>
          </cell>
          <cell r="E162" t="str">
            <v>Expense Distribution</v>
          </cell>
          <cell r="F162">
            <v>5</v>
          </cell>
          <cell r="G162">
            <v>2015</v>
          </cell>
          <cell r="H162" t="str">
            <v>211</v>
          </cell>
          <cell r="I162" t="str">
            <v>953</v>
          </cell>
          <cell r="J162" t="str">
            <v>TEXAS CIVIL JUSTICE LEAGUE</v>
          </cell>
          <cell r="K162">
            <v>42132</v>
          </cell>
          <cell r="L162" t="str">
            <v>75568</v>
          </cell>
          <cell r="M162" t="str">
            <v>UTXEMEM201</v>
          </cell>
        </row>
        <row r="163">
          <cell r="D163" t="str">
            <v>00648200</v>
          </cell>
          <cell r="E163" t="str">
            <v>Expense Distribution</v>
          </cell>
          <cell r="F163">
            <v>11</v>
          </cell>
          <cell r="G163">
            <v>2014</v>
          </cell>
          <cell r="H163" t="str">
            <v>211</v>
          </cell>
          <cell r="I163" t="str">
            <v>953</v>
          </cell>
          <cell r="J163" t="str">
            <v>TEXAS ECONOMIC DEVELOPMENT CORP</v>
          </cell>
          <cell r="K163">
            <v>41957</v>
          </cell>
          <cell r="L163" t="str">
            <v>72630</v>
          </cell>
          <cell r="M163" t="str">
            <v>UTXEMEM101</v>
          </cell>
        </row>
        <row r="164">
          <cell r="D164" t="str">
            <v>00673093</v>
          </cell>
          <cell r="E164" t="str">
            <v>Expense Distribution</v>
          </cell>
          <cell r="F164">
            <v>4</v>
          </cell>
          <cell r="G164">
            <v>2015</v>
          </cell>
          <cell r="H164" t="str">
            <v>211</v>
          </cell>
          <cell r="I164" t="str">
            <v>953</v>
          </cell>
          <cell r="J164" t="str">
            <v>TEXAS STATE AQUARIUM</v>
          </cell>
          <cell r="K164">
            <v>42111</v>
          </cell>
          <cell r="L164" t="str">
            <v>75387</v>
          </cell>
          <cell r="M164" t="str">
            <v>UTXEMEM201</v>
          </cell>
        </row>
        <row r="165">
          <cell r="D165" t="str">
            <v>00647383</v>
          </cell>
          <cell r="E165" t="str">
            <v>Expense Distribution</v>
          </cell>
          <cell r="F165">
            <v>11</v>
          </cell>
          <cell r="G165">
            <v>2014</v>
          </cell>
          <cell r="H165" t="str">
            <v>211</v>
          </cell>
          <cell r="I165" t="str">
            <v>953</v>
          </cell>
          <cell r="J165" t="str">
            <v>TEXAS TAXPAYERS &amp; RESEARCH ASSOCIATION</v>
          </cell>
          <cell r="K165">
            <v>41961</v>
          </cell>
          <cell r="L165" t="str">
            <v>72526</v>
          </cell>
          <cell r="M165" t="str">
            <v>UTXEMEM101</v>
          </cell>
        </row>
        <row r="166">
          <cell r="D166" t="str">
            <v>00629266</v>
          </cell>
          <cell r="E166" t="str">
            <v>Expense Distribution</v>
          </cell>
          <cell r="F166">
            <v>8</v>
          </cell>
          <cell r="G166">
            <v>2014</v>
          </cell>
          <cell r="H166" t="str">
            <v>211</v>
          </cell>
          <cell r="I166" t="str">
            <v>953</v>
          </cell>
          <cell r="J166" t="str">
            <v>WESTSIDE BUSINESS ASSOCIATION</v>
          </cell>
          <cell r="K166">
            <v>41859</v>
          </cell>
          <cell r="L166" t="str">
            <v>71350</v>
          </cell>
          <cell r="M166" t="str">
            <v>UTXEMEM201</v>
          </cell>
        </row>
        <row r="167">
          <cell r="D167" t="str">
            <v>00664457</v>
          </cell>
          <cell r="E167" t="str">
            <v>Expense Distribution</v>
          </cell>
          <cell r="F167">
            <v>2</v>
          </cell>
          <cell r="G167">
            <v>2015</v>
          </cell>
          <cell r="H167" t="str">
            <v>211</v>
          </cell>
          <cell r="I167" t="str">
            <v>953</v>
          </cell>
          <cell r="J167" t="str">
            <v>GREATER KINGSVILLE ECONOMIC</v>
          </cell>
          <cell r="K167">
            <v>42062</v>
          </cell>
          <cell r="L167" t="str">
            <v>74634</v>
          </cell>
          <cell r="M167" t="str">
            <v>UTXEMEM201</v>
          </cell>
        </row>
        <row r="168">
          <cell r="D168" t="str">
            <v>00664469</v>
          </cell>
          <cell r="E168" t="str">
            <v>Expense Distribution</v>
          </cell>
          <cell r="F168">
            <v>2</v>
          </cell>
          <cell r="G168">
            <v>2015</v>
          </cell>
          <cell r="H168" t="str">
            <v>211</v>
          </cell>
          <cell r="I168" t="str">
            <v>953</v>
          </cell>
          <cell r="J168" t="str">
            <v>VICTORIA ECONOMIC DEVELOPMENT CORP</v>
          </cell>
          <cell r="K168">
            <v>42062</v>
          </cell>
          <cell r="L168" t="str">
            <v>74651</v>
          </cell>
          <cell r="M168" t="str">
            <v>UTXEMEM201</v>
          </cell>
        </row>
        <row r="169">
          <cell r="D169" t="str">
            <v>00645860</v>
          </cell>
          <cell r="E169" t="str">
            <v>Expense Distribution</v>
          </cell>
          <cell r="F169">
            <v>11</v>
          </cell>
          <cell r="G169">
            <v>2014</v>
          </cell>
          <cell r="H169" t="str">
            <v>211</v>
          </cell>
          <cell r="I169" t="str">
            <v>953</v>
          </cell>
          <cell r="J169" t="str">
            <v>VICTORIA ECONOMIC DEVELOPMENT CORP</v>
          </cell>
          <cell r="K169">
            <v>41953</v>
          </cell>
          <cell r="L169" t="str">
            <v>72334</v>
          </cell>
          <cell r="M169" t="str">
            <v>UTXEMEM201</v>
          </cell>
        </row>
        <row r="170">
          <cell r="D170" t="str">
            <v>00659391</v>
          </cell>
          <cell r="E170" t="str">
            <v>Expense Distribution</v>
          </cell>
          <cell r="F170">
            <v>1</v>
          </cell>
          <cell r="G170">
            <v>2015</v>
          </cell>
          <cell r="H170" t="str">
            <v>211</v>
          </cell>
          <cell r="I170" t="str">
            <v>953</v>
          </cell>
          <cell r="J170" t="str">
            <v>SINTON</v>
          </cell>
          <cell r="K170">
            <v>42030</v>
          </cell>
          <cell r="L170" t="str">
            <v>74082</v>
          </cell>
          <cell r="M170" t="str">
            <v>UTXEMEM201</v>
          </cell>
        </row>
        <row r="171">
          <cell r="D171" t="str">
            <v>00667122</v>
          </cell>
          <cell r="E171" t="str">
            <v>Expense Distribution</v>
          </cell>
          <cell r="F171">
            <v>3</v>
          </cell>
          <cell r="G171">
            <v>2015</v>
          </cell>
          <cell r="H171" t="str">
            <v>211</v>
          </cell>
          <cell r="I171" t="str">
            <v>953</v>
          </cell>
          <cell r="J171" t="str">
            <v>EL CAMPO CHAMBER OF COMMERCE</v>
          </cell>
          <cell r="K171">
            <v>42076</v>
          </cell>
          <cell r="L171" t="str">
            <v>74810</v>
          </cell>
          <cell r="M171" t="str">
            <v>UTXEMEM201</v>
          </cell>
        </row>
        <row r="172">
          <cell r="D172" t="str">
            <v>00624507</v>
          </cell>
          <cell r="E172" t="str">
            <v>Expense Distribution</v>
          </cell>
          <cell r="F172">
            <v>7</v>
          </cell>
          <cell r="G172">
            <v>2014</v>
          </cell>
          <cell r="H172" t="str">
            <v>211</v>
          </cell>
          <cell r="I172" t="str">
            <v>953</v>
          </cell>
          <cell r="J172" t="str">
            <v>EL CAMPO CHAMBER OF COMMERCE</v>
          </cell>
          <cell r="K172">
            <v>41831</v>
          </cell>
          <cell r="L172" t="str">
            <v>71106</v>
          </cell>
          <cell r="M172" t="str">
            <v>UTXEMEM201</v>
          </cell>
        </row>
        <row r="173">
          <cell r="D173" t="str">
            <v>00685362</v>
          </cell>
          <cell r="E173" t="str">
            <v>Expense Distribution</v>
          </cell>
          <cell r="F173">
            <v>6</v>
          </cell>
          <cell r="G173">
            <v>2015</v>
          </cell>
          <cell r="H173" t="str">
            <v>211</v>
          </cell>
          <cell r="I173" t="str">
            <v>953</v>
          </cell>
          <cell r="J173" t="str">
            <v>LAREDO CHAMBER OF COMMERCE</v>
          </cell>
          <cell r="K173">
            <v>42181</v>
          </cell>
          <cell r="L173" t="str">
            <v>75905</v>
          </cell>
          <cell r="M173" t="str">
            <v>UTXEMEM201</v>
          </cell>
        </row>
        <row r="174">
          <cell r="D174" t="str">
            <v>00673091</v>
          </cell>
          <cell r="E174" t="str">
            <v>Expense Distribution</v>
          </cell>
          <cell r="F174">
            <v>4</v>
          </cell>
          <cell r="G174">
            <v>2015</v>
          </cell>
          <cell r="H174" t="str">
            <v>211</v>
          </cell>
          <cell r="I174" t="str">
            <v>953</v>
          </cell>
          <cell r="J174" t="str">
            <v>LAREDO CHAMBER OF COMMERCE</v>
          </cell>
          <cell r="K174">
            <v>42111</v>
          </cell>
          <cell r="L174" t="str">
            <v>75380</v>
          </cell>
          <cell r="M174" t="str">
            <v>UTXEMEM201</v>
          </cell>
        </row>
        <row r="175">
          <cell r="D175" t="str">
            <v>00658411</v>
          </cell>
          <cell r="E175" t="str">
            <v>Expense Distribution</v>
          </cell>
          <cell r="F175">
            <v>1</v>
          </cell>
          <cell r="G175">
            <v>2015</v>
          </cell>
          <cell r="H175" t="str">
            <v>211</v>
          </cell>
          <cell r="I175" t="str">
            <v>953</v>
          </cell>
          <cell r="J175" t="str">
            <v>CORPUS CHRISTI HISPANIC CHAMBER</v>
          </cell>
          <cell r="K175">
            <v>42025</v>
          </cell>
          <cell r="L175" t="str">
            <v>74007</v>
          </cell>
          <cell r="M175" t="str">
            <v>UTXEMEM201</v>
          </cell>
        </row>
        <row r="176">
          <cell r="D176" t="str">
            <v>00684696</v>
          </cell>
          <cell r="E176" t="str">
            <v>Expense Distribution</v>
          </cell>
          <cell r="F176">
            <v>6</v>
          </cell>
          <cell r="G176">
            <v>2015</v>
          </cell>
          <cell r="H176" t="str">
            <v>211</v>
          </cell>
          <cell r="I176" t="str">
            <v>953</v>
          </cell>
          <cell r="J176" t="str">
            <v>GEORGE WEST CHAMBER OF COMMERCE</v>
          </cell>
          <cell r="K176">
            <v>42177</v>
          </cell>
          <cell r="L176" t="str">
            <v>75864</v>
          </cell>
          <cell r="M176" t="str">
            <v>UTXEMEM201</v>
          </cell>
        </row>
        <row r="177">
          <cell r="D177" t="str">
            <v>00681536</v>
          </cell>
          <cell r="E177" t="str">
            <v>Expense Distribution</v>
          </cell>
          <cell r="F177">
            <v>6</v>
          </cell>
          <cell r="G177">
            <v>2015</v>
          </cell>
          <cell r="H177" t="str">
            <v>211</v>
          </cell>
          <cell r="I177" t="str">
            <v>953</v>
          </cell>
          <cell r="J177" t="str">
            <v>UTILITY ECONOMIC DEVELOPMENT ASSOCIATION</v>
          </cell>
          <cell r="K177">
            <v>42160</v>
          </cell>
          <cell r="L177" t="str">
            <v>75734</v>
          </cell>
          <cell r="M177" t="str">
            <v>UTXEMEM101</v>
          </cell>
        </row>
        <row r="178">
          <cell r="D178" t="str">
            <v>00624511</v>
          </cell>
          <cell r="E178" t="str">
            <v>Expense Distribution</v>
          </cell>
          <cell r="F178">
            <v>7</v>
          </cell>
          <cell r="G178">
            <v>2014</v>
          </cell>
          <cell r="H178" t="str">
            <v>211</v>
          </cell>
          <cell r="I178" t="str">
            <v>953</v>
          </cell>
          <cell r="J178" t="str">
            <v>UTILITY ECONOMIC DEVELOPMENT ASSOCIATION</v>
          </cell>
          <cell r="K178">
            <v>41831</v>
          </cell>
          <cell r="L178" t="str">
            <v>71111</v>
          </cell>
          <cell r="M178" t="str">
            <v>UTXEMEM101</v>
          </cell>
        </row>
        <row r="179">
          <cell r="D179" t="str">
            <v>00629665</v>
          </cell>
          <cell r="E179" t="str">
            <v>Expense Distribution</v>
          </cell>
          <cell r="F179">
            <v>8</v>
          </cell>
          <cell r="G179">
            <v>2014</v>
          </cell>
          <cell r="H179" t="str">
            <v>211</v>
          </cell>
          <cell r="I179" t="str">
            <v>953</v>
          </cell>
          <cell r="J179" t="str">
            <v>REFUGIO COUNTY</v>
          </cell>
          <cell r="K179">
            <v>41862</v>
          </cell>
          <cell r="L179" t="str">
            <v>71371</v>
          </cell>
          <cell r="M179" t="str">
            <v>UTXEMEM201</v>
          </cell>
        </row>
        <row r="180">
          <cell r="D180" t="str">
            <v>00659235</v>
          </cell>
          <cell r="E180" t="str">
            <v>Expense Distribution</v>
          </cell>
          <cell r="F180">
            <v>1</v>
          </cell>
          <cell r="G180">
            <v>2015</v>
          </cell>
          <cell r="H180" t="str">
            <v>211</v>
          </cell>
          <cell r="I180" t="str">
            <v>953</v>
          </cell>
          <cell r="J180" t="str">
            <v>DEL RIO CHAMBER OF COMMERCE</v>
          </cell>
          <cell r="K180">
            <v>42030</v>
          </cell>
          <cell r="L180" t="str">
            <v>74070</v>
          </cell>
          <cell r="M180" t="str">
            <v>UTXEMEM201</v>
          </cell>
        </row>
        <row r="181">
          <cell r="D181" t="str">
            <v>00682618</v>
          </cell>
          <cell r="E181" t="str">
            <v>Expense Distribution</v>
          </cell>
          <cell r="F181">
            <v>6</v>
          </cell>
          <cell r="G181">
            <v>2015</v>
          </cell>
          <cell r="H181" t="str">
            <v>211</v>
          </cell>
          <cell r="I181" t="str">
            <v>953</v>
          </cell>
          <cell r="J181" t="str">
            <v>VICTORIA CHAMBER OF COMMERCE</v>
          </cell>
          <cell r="K181">
            <v>42165</v>
          </cell>
          <cell r="L181" t="str">
            <v>75807</v>
          </cell>
          <cell r="M181" t="str">
            <v>UTXEMEM201</v>
          </cell>
        </row>
        <row r="182">
          <cell r="D182" t="str">
            <v>00667123</v>
          </cell>
          <cell r="E182" t="str">
            <v>Expense Distribution</v>
          </cell>
          <cell r="F182">
            <v>3</v>
          </cell>
          <cell r="G182">
            <v>2015</v>
          </cell>
          <cell r="H182" t="str">
            <v>211</v>
          </cell>
          <cell r="I182" t="str">
            <v>953</v>
          </cell>
          <cell r="J182" t="str">
            <v>VICTORIA CHAMBER OF COMMERCE</v>
          </cell>
          <cell r="K182">
            <v>42076</v>
          </cell>
          <cell r="L182" t="str">
            <v>74811</v>
          </cell>
          <cell r="M182" t="str">
            <v>UTXEMEM201</v>
          </cell>
        </row>
        <row r="183">
          <cell r="D183" t="str">
            <v>00664458</v>
          </cell>
          <cell r="E183" t="str">
            <v>Expense Distribution</v>
          </cell>
          <cell r="F183">
            <v>2</v>
          </cell>
          <cell r="G183">
            <v>2015</v>
          </cell>
          <cell r="H183" t="str">
            <v>211</v>
          </cell>
          <cell r="I183" t="str">
            <v>953</v>
          </cell>
          <cell r="J183" t="str">
            <v>VICTORIA CHAMBER OF COMMERCE</v>
          </cell>
          <cell r="K183">
            <v>42062</v>
          </cell>
          <cell r="L183" t="str">
            <v>74638</v>
          </cell>
          <cell r="M183" t="str">
            <v>UTXEMEM201</v>
          </cell>
        </row>
        <row r="184">
          <cell r="D184" t="str">
            <v>00635079</v>
          </cell>
          <cell r="E184" t="str">
            <v>Expense Distribution</v>
          </cell>
          <cell r="F184">
            <v>9</v>
          </cell>
          <cell r="G184">
            <v>2014</v>
          </cell>
          <cell r="H184" t="str">
            <v>211</v>
          </cell>
          <cell r="I184" t="str">
            <v>953</v>
          </cell>
          <cell r="J184" t="str">
            <v>VICTORIA CHAMBER OF COMMERCE</v>
          </cell>
          <cell r="K184">
            <v>41894</v>
          </cell>
          <cell r="L184" t="str">
            <v>71738</v>
          </cell>
          <cell r="M184" t="str">
            <v>UTXEMEM201</v>
          </cell>
        </row>
        <row r="185">
          <cell r="D185" t="str">
            <v>00659389</v>
          </cell>
          <cell r="E185" t="str">
            <v>Expense Distribution</v>
          </cell>
          <cell r="F185">
            <v>1</v>
          </cell>
          <cell r="G185">
            <v>2015</v>
          </cell>
          <cell r="H185" t="str">
            <v>211</v>
          </cell>
          <cell r="I185" t="str">
            <v>953</v>
          </cell>
          <cell r="J185" t="str">
            <v>ARANSAS PASS CHAMBER OF COMMERCE</v>
          </cell>
          <cell r="K185">
            <v>42030</v>
          </cell>
          <cell r="L185" t="str">
            <v>74080</v>
          </cell>
          <cell r="M185" t="str">
            <v>UTXEMEM201</v>
          </cell>
        </row>
        <row r="186">
          <cell r="D186" t="str">
            <v>00663816</v>
          </cell>
          <cell r="E186" t="str">
            <v>Expense Distribution</v>
          </cell>
          <cell r="F186">
            <v>2</v>
          </cell>
          <cell r="G186">
            <v>2015</v>
          </cell>
          <cell r="H186" t="str">
            <v>211</v>
          </cell>
          <cell r="I186" t="str">
            <v>953</v>
          </cell>
          <cell r="J186" t="str">
            <v>BUILDERS ASSOCIATION</v>
          </cell>
          <cell r="K186">
            <v>42058</v>
          </cell>
          <cell r="L186" t="str">
            <v>74559</v>
          </cell>
          <cell r="M186" t="str">
            <v>UTXEMEM201</v>
          </cell>
        </row>
        <row r="187">
          <cell r="D187" t="str">
            <v>00631259</v>
          </cell>
          <cell r="E187" t="str">
            <v>Expense Distribution</v>
          </cell>
          <cell r="F187">
            <v>8</v>
          </cell>
          <cell r="G187">
            <v>2014</v>
          </cell>
          <cell r="H187" t="str">
            <v>211</v>
          </cell>
          <cell r="I187" t="str">
            <v>953</v>
          </cell>
          <cell r="J187" t="str">
            <v>CISCO CHAMBER OF COMMERCE</v>
          </cell>
          <cell r="K187">
            <v>41870</v>
          </cell>
          <cell r="L187" t="str">
            <v>71443</v>
          </cell>
          <cell r="M187" t="str">
            <v>UTXEMEM201</v>
          </cell>
        </row>
        <row r="188">
          <cell r="D188" t="str">
            <v>00645861</v>
          </cell>
          <cell r="E188" t="str">
            <v>Expense Distribution</v>
          </cell>
          <cell r="F188">
            <v>11</v>
          </cell>
          <cell r="G188">
            <v>2014</v>
          </cell>
          <cell r="H188" t="str">
            <v>211</v>
          </cell>
          <cell r="I188" t="str">
            <v>953</v>
          </cell>
          <cell r="J188" t="str">
            <v>HARLINGEN AREA CHAMBER OF COMMERCE</v>
          </cell>
          <cell r="K188">
            <v>41953</v>
          </cell>
          <cell r="L188" t="str">
            <v>72336</v>
          </cell>
          <cell r="M188" t="str">
            <v>UTXEMEM201</v>
          </cell>
        </row>
        <row r="189">
          <cell r="D189" t="str">
            <v>00659390</v>
          </cell>
          <cell r="E189" t="str">
            <v>Expense Distribution</v>
          </cell>
          <cell r="F189">
            <v>1</v>
          </cell>
          <cell r="G189">
            <v>2015</v>
          </cell>
          <cell r="H189" t="str">
            <v>211</v>
          </cell>
          <cell r="I189" t="str">
            <v>953</v>
          </cell>
          <cell r="J189" t="str">
            <v>INGLESIDE CHAMBER OF COMMERCE</v>
          </cell>
          <cell r="K189">
            <v>42030</v>
          </cell>
          <cell r="L189" t="str">
            <v>74081</v>
          </cell>
          <cell r="M189" t="str">
            <v>UTXEMEM201</v>
          </cell>
        </row>
        <row r="190">
          <cell r="D190" t="str">
            <v>00664467</v>
          </cell>
          <cell r="E190" t="str">
            <v>Expense Distribution</v>
          </cell>
          <cell r="F190">
            <v>2</v>
          </cell>
          <cell r="G190">
            <v>2015</v>
          </cell>
          <cell r="H190" t="str">
            <v>211</v>
          </cell>
          <cell r="I190" t="str">
            <v>953</v>
          </cell>
          <cell r="J190" t="str">
            <v>KENEDY CHAMBER OF COMMERCE</v>
          </cell>
          <cell r="K190">
            <v>42062</v>
          </cell>
          <cell r="L190" t="str">
            <v>74649</v>
          </cell>
          <cell r="M190" t="str">
            <v>UTXEMEM201</v>
          </cell>
        </row>
        <row r="191">
          <cell r="D191" t="str">
            <v>00612166</v>
          </cell>
          <cell r="E191" t="str">
            <v>Expense Distribution</v>
          </cell>
          <cell r="F191">
            <v>8</v>
          </cell>
          <cell r="G191">
            <v>2014</v>
          </cell>
          <cell r="H191" t="str">
            <v>211</v>
          </cell>
          <cell r="I191" t="str">
            <v>953</v>
          </cell>
          <cell r="J191" t="str">
            <v>LOS FRESNOS AREA CHAMBER OF COMMERCE</v>
          </cell>
          <cell r="K191">
            <v>41761</v>
          </cell>
          <cell r="L191" t="str">
            <v>70354</v>
          </cell>
          <cell r="M191" t="str">
            <v>UTXEMEM201</v>
          </cell>
        </row>
        <row r="192">
          <cell r="D192" t="str">
            <v>00670276</v>
          </cell>
          <cell r="E192" t="str">
            <v>Expense Distribution</v>
          </cell>
          <cell r="F192">
            <v>4</v>
          </cell>
          <cell r="G192">
            <v>2015</v>
          </cell>
          <cell r="H192" t="str">
            <v>211</v>
          </cell>
          <cell r="I192" t="str">
            <v>953</v>
          </cell>
          <cell r="J192" t="str">
            <v>MISSION CHAMBER OF COMMERCE</v>
          </cell>
          <cell r="K192">
            <v>42095</v>
          </cell>
          <cell r="L192" t="str">
            <v>74983</v>
          </cell>
          <cell r="M192" t="str">
            <v>UTXEMEM201</v>
          </cell>
        </row>
        <row r="193">
          <cell r="D193" t="str">
            <v>00647120</v>
          </cell>
          <cell r="E193" t="str">
            <v>Expense Distribution</v>
          </cell>
          <cell r="F193">
            <v>11</v>
          </cell>
          <cell r="G193">
            <v>2014</v>
          </cell>
          <cell r="H193" t="str">
            <v>211</v>
          </cell>
          <cell r="I193" t="str">
            <v>953</v>
          </cell>
          <cell r="J193" t="str">
            <v>PORT INDUSTRIES OF CORPUS CHRISTI</v>
          </cell>
          <cell r="K193">
            <v>41960</v>
          </cell>
          <cell r="L193" t="str">
            <v>72456</v>
          </cell>
          <cell r="M193" t="str">
            <v>UTXEMEM201</v>
          </cell>
        </row>
        <row r="194">
          <cell r="D194" t="str">
            <v>00667125</v>
          </cell>
          <cell r="E194" t="str">
            <v>Expense Distribution</v>
          </cell>
          <cell r="F194">
            <v>3</v>
          </cell>
          <cell r="G194">
            <v>2015</v>
          </cell>
          <cell r="H194" t="str">
            <v>211</v>
          </cell>
          <cell r="I194" t="str">
            <v>953</v>
          </cell>
          <cell r="J194" t="str">
            <v>PORT LAVACA CHAMBER OF COMMERCE</v>
          </cell>
          <cell r="K194">
            <v>42076</v>
          </cell>
          <cell r="L194" t="str">
            <v>74813</v>
          </cell>
          <cell r="M194" t="str">
            <v>UTXEMEM201</v>
          </cell>
        </row>
        <row r="195">
          <cell r="D195" t="str">
            <v>00659386</v>
          </cell>
          <cell r="E195" t="str">
            <v>Expense Distribution</v>
          </cell>
          <cell r="F195">
            <v>1</v>
          </cell>
          <cell r="G195">
            <v>2015</v>
          </cell>
          <cell r="H195" t="str">
            <v>211</v>
          </cell>
          <cell r="I195" t="str">
            <v>953</v>
          </cell>
          <cell r="J195" t="str">
            <v>ROCKPORT-FULTON AREA CHAMBER</v>
          </cell>
          <cell r="K195">
            <v>42030</v>
          </cell>
          <cell r="L195" t="str">
            <v>74077</v>
          </cell>
          <cell r="M195" t="str">
            <v>UTXEMEM201</v>
          </cell>
        </row>
        <row r="196">
          <cell r="D196" t="str">
            <v>00662221</v>
          </cell>
          <cell r="E196" t="str">
            <v>Expense Distribution</v>
          </cell>
          <cell r="F196">
            <v>2</v>
          </cell>
          <cell r="G196">
            <v>2015</v>
          </cell>
          <cell r="H196" t="str">
            <v>211</v>
          </cell>
          <cell r="I196" t="str">
            <v>953</v>
          </cell>
          <cell r="J196" t="str">
            <v>SAN PATRICIO ECONOMIC DEVELOPMENT</v>
          </cell>
          <cell r="K196">
            <v>42047</v>
          </cell>
          <cell r="L196" t="str">
            <v>74352</v>
          </cell>
          <cell r="M196" t="str">
            <v>UTXEMEM201</v>
          </cell>
        </row>
        <row r="197">
          <cell r="D197" t="str">
            <v>00667874</v>
          </cell>
          <cell r="E197" t="str">
            <v>Expense Distribution</v>
          </cell>
          <cell r="F197">
            <v>3</v>
          </cell>
          <cell r="G197">
            <v>2015</v>
          </cell>
          <cell r="H197" t="str">
            <v>211</v>
          </cell>
          <cell r="I197" t="str">
            <v>953</v>
          </cell>
          <cell r="J197" t="str">
            <v>TEXAS ASSOCIATION OF BUSINESS</v>
          </cell>
          <cell r="K197">
            <v>42081</v>
          </cell>
          <cell r="L197" t="str">
            <v>74873</v>
          </cell>
          <cell r="M197" t="str">
            <v>UTXEMEM101</v>
          </cell>
        </row>
        <row r="198">
          <cell r="D198" t="str">
            <v>00676963</v>
          </cell>
          <cell r="E198" t="str">
            <v>Expense Distribution</v>
          </cell>
          <cell r="F198">
            <v>5</v>
          </cell>
          <cell r="G198">
            <v>2015</v>
          </cell>
          <cell r="H198" t="str">
            <v>211</v>
          </cell>
          <cell r="I198" t="str">
            <v>953</v>
          </cell>
          <cell r="J198" t="str">
            <v>USS LEXINGTON MUSEUM ON THE BAY</v>
          </cell>
          <cell r="K198">
            <v>42132</v>
          </cell>
          <cell r="L198" t="str">
            <v>75563</v>
          </cell>
          <cell r="M198" t="str">
            <v>UTXEMEM201</v>
          </cell>
        </row>
        <row r="199">
          <cell r="D199" t="str">
            <v>00673084</v>
          </cell>
          <cell r="E199" t="str">
            <v>Expense Distribution</v>
          </cell>
          <cell r="F199">
            <v>4</v>
          </cell>
          <cell r="G199">
            <v>2015</v>
          </cell>
          <cell r="H199" t="str">
            <v>211</v>
          </cell>
          <cell r="I199" t="str">
            <v>953</v>
          </cell>
          <cell r="J199" t="str">
            <v>UVALDE AREA CHAMBER OF COMMERCE</v>
          </cell>
          <cell r="K199">
            <v>42110</v>
          </cell>
          <cell r="L199" t="str">
            <v>75352</v>
          </cell>
          <cell r="M199" t="str">
            <v>UTXEMEM201</v>
          </cell>
        </row>
        <row r="200">
          <cell r="D200" t="str">
            <v>00624505</v>
          </cell>
          <cell r="E200" t="str">
            <v>Expense Distribution</v>
          </cell>
          <cell r="F200">
            <v>7</v>
          </cell>
          <cell r="G200">
            <v>2014</v>
          </cell>
          <cell r="H200" t="str">
            <v>211</v>
          </cell>
          <cell r="I200" t="str">
            <v>953</v>
          </cell>
          <cell r="J200" t="str">
            <v>UVALDE AREA CHAMBER OF COMMERCE</v>
          </cell>
          <cell r="K200">
            <v>41831</v>
          </cell>
          <cell r="L200" t="str">
            <v>71103</v>
          </cell>
          <cell r="M200" t="str">
            <v>UTXEMEM201</v>
          </cell>
        </row>
        <row r="201">
          <cell r="D201" t="str">
            <v>00662222</v>
          </cell>
          <cell r="E201" t="str">
            <v>Expense Distribution</v>
          </cell>
          <cell r="F201">
            <v>2</v>
          </cell>
          <cell r="G201">
            <v>2015</v>
          </cell>
          <cell r="H201" t="str">
            <v>211</v>
          </cell>
          <cell r="I201" t="str">
            <v>953</v>
          </cell>
          <cell r="J201" t="str">
            <v>YORKTOWN CHAMBER OF COMMERCE</v>
          </cell>
          <cell r="K201">
            <v>42047</v>
          </cell>
          <cell r="L201" t="str">
            <v>74353</v>
          </cell>
          <cell r="M201" t="str">
            <v>UTXEMEM201</v>
          </cell>
        </row>
        <row r="202">
          <cell r="D202" t="str">
            <v>00672841</v>
          </cell>
          <cell r="E202" t="str">
            <v>Expense Distribution</v>
          </cell>
          <cell r="F202">
            <v>4</v>
          </cell>
          <cell r="G202">
            <v>2015</v>
          </cell>
          <cell r="H202" t="str">
            <v>211</v>
          </cell>
          <cell r="I202" t="str">
            <v>953</v>
          </cell>
          <cell r="J202" t="str">
            <v>RIO GRANDE VALLEY</v>
          </cell>
          <cell r="K202">
            <v>42110</v>
          </cell>
          <cell r="L202" t="str">
            <v>75349</v>
          </cell>
          <cell r="M202" t="str">
            <v>UTXEMEM201</v>
          </cell>
        </row>
        <row r="203">
          <cell r="D203" t="str">
            <v>00667124</v>
          </cell>
          <cell r="E203" t="str">
            <v>Expense Distribution</v>
          </cell>
          <cell r="F203">
            <v>3</v>
          </cell>
          <cell r="G203">
            <v>2015</v>
          </cell>
          <cell r="H203" t="str">
            <v>211</v>
          </cell>
          <cell r="I203" t="str">
            <v>953</v>
          </cell>
          <cell r="J203" t="str">
            <v>GOLIAD COUNTY CHAMBER OF COMMERCE</v>
          </cell>
          <cell r="K203">
            <v>42076</v>
          </cell>
          <cell r="L203" t="str">
            <v>74812</v>
          </cell>
          <cell r="M203" t="str">
            <v>UTXEMEM201</v>
          </cell>
        </row>
        <row r="204">
          <cell r="D204" t="str">
            <v>00652134</v>
          </cell>
          <cell r="E204" t="str">
            <v>Expense Distribution</v>
          </cell>
          <cell r="F204">
            <v>12</v>
          </cell>
          <cell r="G204">
            <v>2014</v>
          </cell>
          <cell r="H204" t="str">
            <v>211</v>
          </cell>
          <cell r="I204" t="str">
            <v>953</v>
          </cell>
          <cell r="J204" t="str">
            <v>DIMMIT COUNTY CHAMBER OF COMMERCE</v>
          </cell>
          <cell r="K204">
            <v>41988</v>
          </cell>
          <cell r="L204" t="str">
            <v>73510</v>
          </cell>
          <cell r="M204" t="str">
            <v>UTXEMEM201</v>
          </cell>
        </row>
        <row r="205">
          <cell r="D205" t="str">
            <v>00664459</v>
          </cell>
          <cell r="E205" t="str">
            <v>Expense Distribution</v>
          </cell>
          <cell r="F205">
            <v>2</v>
          </cell>
          <cell r="G205">
            <v>2015</v>
          </cell>
          <cell r="H205" t="str">
            <v>211</v>
          </cell>
          <cell r="I205" t="str">
            <v>953</v>
          </cell>
          <cell r="J205" t="str">
            <v>PALACIOS CHAMBER OF COMMERCE</v>
          </cell>
          <cell r="K205">
            <v>42062</v>
          </cell>
          <cell r="L205" t="str">
            <v>74639</v>
          </cell>
          <cell r="M205" t="str">
            <v>UTXEMEM201</v>
          </cell>
        </row>
        <row r="206">
          <cell r="D206" t="str">
            <v>00647377</v>
          </cell>
          <cell r="E206" t="str">
            <v>Expense Distribution</v>
          </cell>
          <cell r="F206">
            <v>11</v>
          </cell>
          <cell r="G206">
            <v>2014</v>
          </cell>
          <cell r="H206" t="str">
            <v>211</v>
          </cell>
          <cell r="I206" t="str">
            <v>953</v>
          </cell>
          <cell r="J206" t="str">
            <v>ALTON CHAMBER OF COMMERCE</v>
          </cell>
          <cell r="K206">
            <v>41960</v>
          </cell>
          <cell r="L206" t="str">
            <v>72478</v>
          </cell>
          <cell r="M206" t="str">
            <v>UTXEMEM201</v>
          </cell>
        </row>
        <row r="207">
          <cell r="D207" t="str">
            <v>00647376</v>
          </cell>
          <cell r="E207" t="str">
            <v>Expense Distribution</v>
          </cell>
          <cell r="F207">
            <v>11</v>
          </cell>
          <cell r="G207">
            <v>2014</v>
          </cell>
          <cell r="H207" t="str">
            <v>211</v>
          </cell>
          <cell r="I207" t="str">
            <v>953</v>
          </cell>
          <cell r="J207" t="str">
            <v>STARR COUNTY INDUSTRIAL FOUNDATION</v>
          </cell>
          <cell r="K207">
            <v>41960</v>
          </cell>
          <cell r="L207" t="str">
            <v>72477</v>
          </cell>
          <cell r="M207" t="str">
            <v>UTXEMEM201</v>
          </cell>
        </row>
        <row r="208">
          <cell r="D208" t="str">
            <v>00684697</v>
          </cell>
          <cell r="E208" t="str">
            <v>Expense Distribution</v>
          </cell>
          <cell r="F208">
            <v>6</v>
          </cell>
          <cell r="G208">
            <v>2015</v>
          </cell>
          <cell r="H208" t="str">
            <v>211</v>
          </cell>
          <cell r="I208" t="str">
            <v>953</v>
          </cell>
          <cell r="J208" t="str">
            <v>SOUTH TEXAS ENERGY &amp; ECONOMIC ROUNDTABLE</v>
          </cell>
          <cell r="K208">
            <v>42177</v>
          </cell>
          <cell r="L208" t="str">
            <v>75865</v>
          </cell>
          <cell r="M208" t="str">
            <v>UTXEMEM201</v>
          </cell>
        </row>
        <row r="209">
          <cell r="D209" t="str">
            <v>00652659</v>
          </cell>
          <cell r="E209" t="str">
            <v>Expense Distribution</v>
          </cell>
          <cell r="F209">
            <v>12</v>
          </cell>
          <cell r="G209">
            <v>2014</v>
          </cell>
          <cell r="H209" t="str">
            <v>211</v>
          </cell>
          <cell r="I209" t="str">
            <v>953</v>
          </cell>
          <cell r="J209" t="str">
            <v>INDUSTRIAL ASSET MANAGEMENT COUNCIL</v>
          </cell>
          <cell r="K209">
            <v>41989</v>
          </cell>
          <cell r="L209" t="str">
            <v>73544</v>
          </cell>
          <cell r="M209" t="str">
            <v>UTXEMEM101</v>
          </cell>
        </row>
      </sheetData>
      <sheetData sheetId="18">
        <row r="1">
          <cell r="A1" t="str">
            <v>Vendor Name</v>
          </cell>
        </row>
      </sheetData>
      <sheetData sheetId="19">
        <row r="1">
          <cell r="A1" t="str">
            <v>Unit</v>
          </cell>
        </row>
        <row r="2">
          <cell r="D2" t="str">
            <v>00685364</v>
          </cell>
          <cell r="E2" t="str">
            <v>Expense Distribution</v>
          </cell>
          <cell r="F2">
            <v>6</v>
          </cell>
          <cell r="G2">
            <v>2015</v>
          </cell>
          <cell r="H2" t="str">
            <v>211</v>
          </cell>
          <cell r="I2" t="str">
            <v>954</v>
          </cell>
          <cell r="J2" t="str">
            <v>EL CENIZO, CITY OF</v>
          </cell>
          <cell r="K2">
            <v>42181</v>
          </cell>
          <cell r="L2" t="str">
            <v>75907</v>
          </cell>
          <cell r="M2" t="str">
            <v>UTXECON201</v>
          </cell>
          <cell r="N2" t="str">
            <v>0000132609</v>
          </cell>
        </row>
        <row r="3">
          <cell r="D3" t="str">
            <v>00669977</v>
          </cell>
          <cell r="E3" t="str">
            <v>Miscellaneous Expense</v>
          </cell>
          <cell r="F3">
            <v>3</v>
          </cell>
          <cell r="G3">
            <v>2015</v>
          </cell>
          <cell r="H3" t="str">
            <v>211</v>
          </cell>
          <cell r="I3" t="str">
            <v>510</v>
          </cell>
          <cell r="J3" t="str">
            <v>JP MORGAN CHASE CORPORATE CARD ACTIVITY</v>
          </cell>
          <cell r="K3">
            <v>42094</v>
          </cell>
          <cell r="L3" t="str">
            <v>0000092902EX0000115947</v>
          </cell>
          <cell r="M3" t="str">
            <v>UTXECON201</v>
          </cell>
          <cell r="N3" t="str">
            <v>0000146747</v>
          </cell>
        </row>
        <row r="4">
          <cell r="D4" t="str">
            <v>00652573</v>
          </cell>
          <cell r="E4" t="str">
            <v>Miscellaneous Expense</v>
          </cell>
          <cell r="F4">
            <v>12</v>
          </cell>
          <cell r="G4">
            <v>2014</v>
          </cell>
          <cell r="H4" t="str">
            <v>211</v>
          </cell>
          <cell r="I4" t="str">
            <v>510</v>
          </cell>
          <cell r="J4" t="str">
            <v>JP MORGAN CHASE CORPORATE CARD ACTIVITY</v>
          </cell>
          <cell r="K4">
            <v>41989</v>
          </cell>
          <cell r="L4" t="str">
            <v>0000092914EX0000069482</v>
          </cell>
          <cell r="M4" t="str">
            <v>UTXECON201</v>
          </cell>
          <cell r="N4" t="str">
            <v>0000146747</v>
          </cell>
        </row>
        <row r="5">
          <cell r="D5" t="str">
            <v>00651613</v>
          </cell>
          <cell r="E5" t="str">
            <v>Miscellaneous Expense</v>
          </cell>
          <cell r="F5">
            <v>12</v>
          </cell>
          <cell r="G5">
            <v>2014</v>
          </cell>
          <cell r="H5" t="str">
            <v>211</v>
          </cell>
          <cell r="I5" t="str">
            <v>510</v>
          </cell>
          <cell r="J5" t="str">
            <v>JP MORGAN CHASE CORPORATE CARD ACTIVITY</v>
          </cell>
          <cell r="K5">
            <v>41984</v>
          </cell>
          <cell r="L5" t="str">
            <v>0000092606EX0000068432</v>
          </cell>
          <cell r="M5" t="str">
            <v>UTXC000201</v>
          </cell>
          <cell r="N5" t="str">
            <v>0000146747</v>
          </cell>
        </row>
        <row r="6">
          <cell r="D6" t="str">
            <v>00646306</v>
          </cell>
          <cell r="E6" t="str">
            <v>Miscellaneous Expense</v>
          </cell>
          <cell r="F6">
            <v>11</v>
          </cell>
          <cell r="G6">
            <v>2014</v>
          </cell>
          <cell r="H6" t="str">
            <v>211</v>
          </cell>
          <cell r="I6" t="str">
            <v>510</v>
          </cell>
          <cell r="J6" t="str">
            <v>JP MORGAN CHASE CORPORATE CARD ACTIVITY</v>
          </cell>
          <cell r="K6">
            <v>41955</v>
          </cell>
          <cell r="L6" t="str">
            <v>0000092902EX0000054279</v>
          </cell>
          <cell r="M6" t="str">
            <v>UTXECON201</v>
          </cell>
          <cell r="N6" t="str">
            <v>0000146747</v>
          </cell>
        </row>
        <row r="7">
          <cell r="D7" t="str">
            <v>00646306</v>
          </cell>
          <cell r="E7" t="str">
            <v>Miscellaneous Expense</v>
          </cell>
          <cell r="F7">
            <v>11</v>
          </cell>
          <cell r="G7">
            <v>2014</v>
          </cell>
          <cell r="H7" t="str">
            <v>211</v>
          </cell>
          <cell r="I7" t="str">
            <v>510</v>
          </cell>
          <cell r="J7" t="str">
            <v>JP MORGAN CHASE CORPORATE CARD ACTIVITY</v>
          </cell>
          <cell r="K7">
            <v>41955</v>
          </cell>
          <cell r="L7" t="str">
            <v>0000092902EX0000054279</v>
          </cell>
          <cell r="M7" t="str">
            <v>UTXECON201</v>
          </cell>
          <cell r="N7" t="str">
            <v>0000146747</v>
          </cell>
        </row>
        <row r="8">
          <cell r="D8" t="str">
            <v>00677989</v>
          </cell>
          <cell r="E8" t="str">
            <v>Expense Distribution</v>
          </cell>
          <cell r="F8">
            <v>5</v>
          </cell>
          <cell r="G8">
            <v>2015</v>
          </cell>
          <cell r="H8" t="str">
            <v>211</v>
          </cell>
          <cell r="I8" t="str">
            <v>954</v>
          </cell>
          <cell r="J8" t="str">
            <v>WESLACO ELKS LODGE</v>
          </cell>
          <cell r="K8">
            <v>42139</v>
          </cell>
          <cell r="L8" t="str">
            <v>75606</v>
          </cell>
          <cell r="M8" t="str">
            <v>UTXECON201</v>
          </cell>
          <cell r="N8" t="str">
            <v>0000160093</v>
          </cell>
        </row>
        <row r="9">
          <cell r="D9" t="str">
            <v>00685363</v>
          </cell>
          <cell r="E9" t="str">
            <v>Expense Distribution</v>
          </cell>
          <cell r="F9">
            <v>6</v>
          </cell>
          <cell r="G9">
            <v>2015</v>
          </cell>
          <cell r="H9" t="str">
            <v>211</v>
          </cell>
          <cell r="I9" t="str">
            <v>954</v>
          </cell>
          <cell r="J9" t="str">
            <v>LAREDO LITTLE THEATRE</v>
          </cell>
          <cell r="K9">
            <v>42181</v>
          </cell>
          <cell r="L9" t="str">
            <v>75906</v>
          </cell>
          <cell r="M9" t="str">
            <v>UTXECON201</v>
          </cell>
          <cell r="N9" t="str">
            <v>0000286843</v>
          </cell>
        </row>
        <row r="10">
          <cell r="D10" t="str">
            <v>00646089</v>
          </cell>
          <cell r="E10" t="str">
            <v>Expense Distribution</v>
          </cell>
          <cell r="F10">
            <v>1</v>
          </cell>
          <cell r="G10">
            <v>2015</v>
          </cell>
          <cell r="H10" t="str">
            <v>211</v>
          </cell>
          <cell r="I10" t="str">
            <v>955</v>
          </cell>
          <cell r="J10" t="str">
            <v>CHAMBER OF COMMERCE</v>
          </cell>
          <cell r="K10">
            <v>41953</v>
          </cell>
          <cell r="L10" t="str">
            <v>72350</v>
          </cell>
          <cell r="M10" t="str">
            <v>UTXECON201</v>
          </cell>
          <cell r="N10" t="str">
            <v>0000017421</v>
          </cell>
        </row>
        <row r="11">
          <cell r="D11" t="str">
            <v>00661973</v>
          </cell>
          <cell r="E11" t="str">
            <v>Expense Distribution</v>
          </cell>
          <cell r="F11">
            <v>2</v>
          </cell>
          <cell r="G11">
            <v>2015</v>
          </cell>
          <cell r="H11" t="str">
            <v>211</v>
          </cell>
          <cell r="I11" t="str">
            <v>955</v>
          </cell>
          <cell r="J11" t="str">
            <v>CHAMBER OF COMMERCE</v>
          </cell>
          <cell r="K11">
            <v>42046</v>
          </cell>
          <cell r="L11" t="str">
            <v>74322</v>
          </cell>
          <cell r="M11" t="str">
            <v>UTXECON201</v>
          </cell>
          <cell r="N11" t="str">
            <v>0000017421</v>
          </cell>
        </row>
        <row r="12">
          <cell r="D12" t="str">
            <v>00661972</v>
          </cell>
          <cell r="E12" t="str">
            <v>Expense Distribution</v>
          </cell>
          <cell r="F12">
            <v>2</v>
          </cell>
          <cell r="G12">
            <v>2015</v>
          </cell>
          <cell r="H12" t="str">
            <v>211</v>
          </cell>
          <cell r="I12" t="str">
            <v>955</v>
          </cell>
          <cell r="J12" t="str">
            <v>CHAMBER OF COMMERCE</v>
          </cell>
          <cell r="K12">
            <v>42046</v>
          </cell>
          <cell r="L12" t="str">
            <v>74321</v>
          </cell>
          <cell r="M12" t="str">
            <v>UTXECON201</v>
          </cell>
          <cell r="N12" t="str">
            <v>0000017421</v>
          </cell>
        </row>
        <row r="13">
          <cell r="D13" t="str">
            <v>00646089</v>
          </cell>
          <cell r="E13" t="str">
            <v>Expense Distribution</v>
          </cell>
          <cell r="F13">
            <v>11</v>
          </cell>
          <cell r="G13">
            <v>2014</v>
          </cell>
          <cell r="H13" t="str">
            <v>211</v>
          </cell>
          <cell r="I13" t="str">
            <v>955</v>
          </cell>
          <cell r="J13" t="str">
            <v>CHAMBER OF COMMERCE</v>
          </cell>
          <cell r="K13">
            <v>41953</v>
          </cell>
          <cell r="L13" t="str">
            <v>72350</v>
          </cell>
          <cell r="M13" t="str">
            <v>UTXECON201</v>
          </cell>
          <cell r="N13" t="str">
            <v>0000017421</v>
          </cell>
        </row>
        <row r="14">
          <cell r="D14" t="str">
            <v>00643213</v>
          </cell>
          <cell r="E14" t="str">
            <v>Expense Distribution</v>
          </cell>
          <cell r="F14">
            <v>10</v>
          </cell>
          <cell r="G14">
            <v>2014</v>
          </cell>
          <cell r="H14" t="str">
            <v>211</v>
          </cell>
          <cell r="I14" t="str">
            <v>955</v>
          </cell>
          <cell r="J14" t="str">
            <v>CHAMBER OF COMMERCE</v>
          </cell>
          <cell r="K14">
            <v>41936</v>
          </cell>
          <cell r="L14" t="str">
            <v>72135</v>
          </cell>
          <cell r="M14" t="str">
            <v>UTXECON201</v>
          </cell>
          <cell r="N14" t="str">
            <v>0000017421</v>
          </cell>
        </row>
        <row r="15">
          <cell r="D15" t="str">
            <v>00672834</v>
          </cell>
          <cell r="E15" t="str">
            <v>Expense Distribution</v>
          </cell>
          <cell r="F15">
            <v>4</v>
          </cell>
          <cell r="G15">
            <v>2015</v>
          </cell>
          <cell r="H15" t="str">
            <v>211</v>
          </cell>
          <cell r="I15" t="str">
            <v>955</v>
          </cell>
          <cell r="J15" t="str">
            <v>LIONS CLUB</v>
          </cell>
          <cell r="K15">
            <v>42110</v>
          </cell>
          <cell r="L15" t="str">
            <v>75340</v>
          </cell>
          <cell r="M15" t="str">
            <v>UTXECON201</v>
          </cell>
          <cell r="N15" t="str">
            <v>0000038852</v>
          </cell>
        </row>
        <row r="16">
          <cell r="D16" t="str">
            <v>00634402</v>
          </cell>
          <cell r="E16" t="str">
            <v>Expense Distribution</v>
          </cell>
          <cell r="F16">
            <v>9</v>
          </cell>
          <cell r="G16">
            <v>2014</v>
          </cell>
          <cell r="H16" t="str">
            <v>211</v>
          </cell>
          <cell r="I16" t="str">
            <v>955</v>
          </cell>
          <cell r="J16" t="str">
            <v>ROTARY CLUB</v>
          </cell>
          <cell r="K16">
            <v>41876</v>
          </cell>
          <cell r="L16" t="str">
            <v>71504</v>
          </cell>
          <cell r="M16" t="str">
            <v>UTXECON201</v>
          </cell>
          <cell r="N16" t="str">
            <v>0000052445</v>
          </cell>
        </row>
        <row r="17">
          <cell r="D17" t="str">
            <v>00664465</v>
          </cell>
          <cell r="E17" t="str">
            <v>Expense Distribution</v>
          </cell>
          <cell r="F17">
            <v>2</v>
          </cell>
          <cell r="G17">
            <v>2015</v>
          </cell>
          <cell r="H17" t="str">
            <v>211</v>
          </cell>
          <cell r="I17" t="str">
            <v>955</v>
          </cell>
          <cell r="J17" t="str">
            <v>BAY CITY CHAMBER OF COMMERCE</v>
          </cell>
          <cell r="K17">
            <v>42062</v>
          </cell>
          <cell r="L17" t="str">
            <v>74647</v>
          </cell>
          <cell r="M17" t="str">
            <v>UTXECON201</v>
          </cell>
          <cell r="N17" t="str">
            <v>0000096605</v>
          </cell>
        </row>
        <row r="18">
          <cell r="D18" t="str">
            <v>00673096</v>
          </cell>
          <cell r="E18" t="str">
            <v>Expense Distribution</v>
          </cell>
          <cell r="F18">
            <v>4</v>
          </cell>
          <cell r="G18">
            <v>2015</v>
          </cell>
          <cell r="H18" t="str">
            <v>211</v>
          </cell>
          <cell r="I18" t="str">
            <v>955</v>
          </cell>
          <cell r="J18" t="str">
            <v>GREATER NEW BRAUNFELS CHAMBER</v>
          </cell>
          <cell r="K18">
            <v>42111</v>
          </cell>
          <cell r="L18" t="str">
            <v>75413</v>
          </cell>
          <cell r="M18" t="str">
            <v>UTXECON101</v>
          </cell>
          <cell r="N18" t="str">
            <v>0000098369</v>
          </cell>
        </row>
        <row r="19">
          <cell r="D19" t="str">
            <v>00684698</v>
          </cell>
          <cell r="E19" t="str">
            <v>Expense Distribution</v>
          </cell>
          <cell r="F19">
            <v>6</v>
          </cell>
          <cell r="G19">
            <v>2015</v>
          </cell>
          <cell r="H19" t="str">
            <v>211</v>
          </cell>
          <cell r="I19" t="str">
            <v>955</v>
          </cell>
          <cell r="J19" t="str">
            <v>TEXAS ECONOMIC DEVELOPMENT CORP</v>
          </cell>
          <cell r="K19">
            <v>42177</v>
          </cell>
          <cell r="L19" t="str">
            <v>75866</v>
          </cell>
          <cell r="M19" t="str">
            <v>UTXECON101</v>
          </cell>
          <cell r="N19" t="str">
            <v>0000101368</v>
          </cell>
        </row>
        <row r="20">
          <cell r="D20" t="str">
            <v>00648201</v>
          </cell>
          <cell r="E20" t="str">
            <v>Expense Distribution</v>
          </cell>
          <cell r="F20">
            <v>11</v>
          </cell>
          <cell r="G20">
            <v>2014</v>
          </cell>
          <cell r="H20" t="str">
            <v>211</v>
          </cell>
          <cell r="I20" t="str">
            <v>955</v>
          </cell>
          <cell r="J20" t="str">
            <v>TEXAS ECONOMIC DEVELOPMENT CORP</v>
          </cell>
          <cell r="K20">
            <v>41964</v>
          </cell>
          <cell r="L20" t="str">
            <v>72631</v>
          </cell>
          <cell r="M20" t="str">
            <v>UTXECON101</v>
          </cell>
          <cell r="N20" t="str">
            <v>0000101368</v>
          </cell>
        </row>
        <row r="21">
          <cell r="D21" t="str">
            <v>00678822</v>
          </cell>
          <cell r="E21" t="str">
            <v>Expense Distribution</v>
          </cell>
          <cell r="F21">
            <v>5</v>
          </cell>
          <cell r="G21">
            <v>2015</v>
          </cell>
          <cell r="H21" t="str">
            <v>211</v>
          </cell>
          <cell r="I21" t="str">
            <v>955</v>
          </cell>
          <cell r="J21" t="str">
            <v>TEXAS ECONOMIC DEVELOPMENT COUNCIL</v>
          </cell>
          <cell r="K21">
            <v>42145</v>
          </cell>
          <cell r="L21" t="str">
            <v>75662</v>
          </cell>
          <cell r="M21" t="str">
            <v>UTXECON101</v>
          </cell>
          <cell r="N21" t="str">
            <v>0000101369</v>
          </cell>
        </row>
        <row r="22">
          <cell r="D22" t="str">
            <v>00652656</v>
          </cell>
          <cell r="E22" t="str">
            <v>Expense Distribution</v>
          </cell>
          <cell r="F22">
            <v>12</v>
          </cell>
          <cell r="G22">
            <v>2014</v>
          </cell>
          <cell r="H22" t="str">
            <v>211</v>
          </cell>
          <cell r="I22" t="str">
            <v>955</v>
          </cell>
          <cell r="J22" t="str">
            <v>TEXAS ECONOMIC DEVELOPMENT COUNCIL</v>
          </cell>
          <cell r="K22">
            <v>41988</v>
          </cell>
          <cell r="L22" t="str">
            <v>73526</v>
          </cell>
          <cell r="M22" t="str">
            <v>UTXECON101</v>
          </cell>
          <cell r="N22" t="str">
            <v>0000101369</v>
          </cell>
        </row>
        <row r="23">
          <cell r="D23" t="str">
            <v>00641057</v>
          </cell>
          <cell r="E23" t="str">
            <v>Expense Distribution</v>
          </cell>
          <cell r="F23">
            <v>10</v>
          </cell>
          <cell r="G23">
            <v>2014</v>
          </cell>
          <cell r="H23" t="str">
            <v>211</v>
          </cell>
          <cell r="I23" t="str">
            <v>955</v>
          </cell>
          <cell r="J23" t="str">
            <v>TEXAS ECONOMIC DEVELOPMENT COUNCIL</v>
          </cell>
          <cell r="K23">
            <v>41926</v>
          </cell>
          <cell r="L23" t="str">
            <v>72032</v>
          </cell>
          <cell r="M23" t="str">
            <v>UTXECON101</v>
          </cell>
          <cell r="N23" t="str">
            <v>0000101369</v>
          </cell>
        </row>
        <row r="24">
          <cell r="D24" t="str">
            <v>00641056</v>
          </cell>
          <cell r="E24" t="str">
            <v>Expense Distribution</v>
          </cell>
          <cell r="F24">
            <v>10</v>
          </cell>
          <cell r="G24">
            <v>2014</v>
          </cell>
          <cell r="H24" t="str">
            <v>211</v>
          </cell>
          <cell r="I24" t="str">
            <v>955</v>
          </cell>
          <cell r="J24" t="str">
            <v>TEXAS ECONOMIC DEVELOPMENT COUNCIL</v>
          </cell>
          <cell r="K24">
            <v>41926</v>
          </cell>
          <cell r="L24" t="str">
            <v>72031</v>
          </cell>
          <cell r="M24" t="str">
            <v>UTXECON101</v>
          </cell>
          <cell r="N24" t="str">
            <v>0000101369</v>
          </cell>
        </row>
        <row r="25">
          <cell r="D25" t="str">
            <v>00641055</v>
          </cell>
          <cell r="E25" t="str">
            <v>Expense Distribution</v>
          </cell>
          <cell r="F25">
            <v>10</v>
          </cell>
          <cell r="G25">
            <v>2014</v>
          </cell>
          <cell r="H25" t="str">
            <v>211</v>
          </cell>
          <cell r="I25" t="str">
            <v>955</v>
          </cell>
          <cell r="J25" t="str">
            <v>TEXAS ECONOMIC DEVELOPMENT COUNCIL</v>
          </cell>
          <cell r="K25">
            <v>41926</v>
          </cell>
          <cell r="L25" t="str">
            <v>72030</v>
          </cell>
          <cell r="M25" t="str">
            <v>UTXECON101</v>
          </cell>
          <cell r="N25" t="str">
            <v>0000101369</v>
          </cell>
        </row>
        <row r="26">
          <cell r="D26" t="str">
            <v>00643373</v>
          </cell>
          <cell r="E26" t="str">
            <v>Expense Distribution</v>
          </cell>
          <cell r="F26">
            <v>10</v>
          </cell>
          <cell r="G26">
            <v>2014</v>
          </cell>
          <cell r="H26" t="str">
            <v>211</v>
          </cell>
          <cell r="I26" t="str">
            <v>955</v>
          </cell>
          <cell r="J26" t="str">
            <v>TEXAS LEGISLATIVE BLACK CAUCUS</v>
          </cell>
          <cell r="K26">
            <v>41936</v>
          </cell>
          <cell r="L26" t="str">
            <v>72138</v>
          </cell>
          <cell r="M26" t="str">
            <v>UTXECON101</v>
          </cell>
          <cell r="N26" t="str">
            <v>0000101387</v>
          </cell>
        </row>
        <row r="27">
          <cell r="D27" t="str">
            <v>00652657</v>
          </cell>
          <cell r="E27" t="str">
            <v>Expense Distribution</v>
          </cell>
          <cell r="F27">
            <v>12</v>
          </cell>
          <cell r="G27">
            <v>2014</v>
          </cell>
          <cell r="H27" t="str">
            <v>211</v>
          </cell>
          <cell r="I27" t="str">
            <v>955</v>
          </cell>
          <cell r="J27" t="str">
            <v>VICTORIA ECONOMIC DEVELOPMENT CORP</v>
          </cell>
          <cell r="K27">
            <v>41988</v>
          </cell>
          <cell r="L27" t="str">
            <v>73528</v>
          </cell>
          <cell r="M27" t="str">
            <v>UTXECON201</v>
          </cell>
          <cell r="N27" t="str">
            <v>0000114836</v>
          </cell>
        </row>
        <row r="28">
          <cell r="D28" t="str">
            <v>00680253</v>
          </cell>
          <cell r="E28" t="str">
            <v>Expense Distribution</v>
          </cell>
          <cell r="F28">
            <v>6</v>
          </cell>
          <cell r="G28">
            <v>2015</v>
          </cell>
          <cell r="H28" t="str">
            <v>211</v>
          </cell>
          <cell r="I28" t="str">
            <v>955</v>
          </cell>
          <cell r="J28" t="str">
            <v>EL CAMPO CHAMBER OF COMMERCE</v>
          </cell>
          <cell r="K28">
            <v>42153</v>
          </cell>
          <cell r="L28" t="str">
            <v>75699</v>
          </cell>
          <cell r="M28" t="str">
            <v>UTXECON201</v>
          </cell>
          <cell r="N28" t="str">
            <v>0000120927</v>
          </cell>
        </row>
        <row r="29">
          <cell r="D29" t="str">
            <v>00672835</v>
          </cell>
          <cell r="E29" t="str">
            <v>Expense Distribution</v>
          </cell>
          <cell r="F29">
            <v>4</v>
          </cell>
          <cell r="G29">
            <v>2015</v>
          </cell>
          <cell r="H29" t="str">
            <v>211</v>
          </cell>
          <cell r="I29" t="str">
            <v>955</v>
          </cell>
          <cell r="J29" t="str">
            <v>EL CAMPO CHAMBER OF COMMERCE</v>
          </cell>
          <cell r="K29">
            <v>42110</v>
          </cell>
          <cell r="L29" t="str">
            <v>75342</v>
          </cell>
          <cell r="M29" t="str">
            <v>UTXECON201</v>
          </cell>
          <cell r="N29" t="str">
            <v>0000120927</v>
          </cell>
        </row>
        <row r="30">
          <cell r="D30" t="str">
            <v>00667121</v>
          </cell>
          <cell r="E30" t="str">
            <v>Expense Distribution</v>
          </cell>
          <cell r="F30">
            <v>3</v>
          </cell>
          <cell r="G30">
            <v>2015</v>
          </cell>
          <cell r="H30" t="str">
            <v>211</v>
          </cell>
          <cell r="I30" t="str">
            <v>955</v>
          </cell>
          <cell r="J30" t="str">
            <v>EL CAMPO CHAMBER OF COMMERCE</v>
          </cell>
          <cell r="K30">
            <v>42076</v>
          </cell>
          <cell r="L30" t="str">
            <v>74809</v>
          </cell>
          <cell r="M30" t="str">
            <v>UTXECON201</v>
          </cell>
          <cell r="N30" t="str">
            <v>0000120927</v>
          </cell>
        </row>
        <row r="31">
          <cell r="D31" t="str">
            <v>00648203</v>
          </cell>
          <cell r="E31" t="str">
            <v>Expense Distribution</v>
          </cell>
          <cell r="F31">
            <v>11</v>
          </cell>
          <cell r="G31">
            <v>2014</v>
          </cell>
          <cell r="H31" t="str">
            <v>211</v>
          </cell>
          <cell r="I31" t="str">
            <v>955</v>
          </cell>
          <cell r="J31" t="str">
            <v>EL CAMPO CHAMBER OF COMMERCE</v>
          </cell>
          <cell r="K31">
            <v>41964</v>
          </cell>
          <cell r="L31" t="str">
            <v>72638</v>
          </cell>
          <cell r="M31" t="str">
            <v>UTXECON201</v>
          </cell>
          <cell r="N31" t="str">
            <v>0000120927</v>
          </cell>
        </row>
        <row r="32">
          <cell r="D32" t="str">
            <v>00648535</v>
          </cell>
          <cell r="E32" t="str">
            <v>Expense Distribution</v>
          </cell>
          <cell r="F32">
            <v>11</v>
          </cell>
          <cell r="G32">
            <v>2014</v>
          </cell>
          <cell r="H32" t="str">
            <v>211</v>
          </cell>
          <cell r="I32" t="str">
            <v>955</v>
          </cell>
          <cell r="J32" t="str">
            <v>DEL RIO CHAMBER OF COMMERCE</v>
          </cell>
          <cell r="K32">
            <v>41964</v>
          </cell>
          <cell r="L32" t="str">
            <v>72658</v>
          </cell>
          <cell r="M32" t="str">
            <v>UTXECON201</v>
          </cell>
          <cell r="N32" t="str">
            <v>0000125815</v>
          </cell>
        </row>
        <row r="33">
          <cell r="D33" t="str">
            <v>00667120</v>
          </cell>
          <cell r="E33" t="str">
            <v>Expense Distribution</v>
          </cell>
          <cell r="F33">
            <v>3</v>
          </cell>
          <cell r="G33">
            <v>2015</v>
          </cell>
          <cell r="H33" t="str">
            <v>211</v>
          </cell>
          <cell r="I33" t="str">
            <v>955</v>
          </cell>
          <cell r="J33" t="str">
            <v>VICTORIA CHAMBER OF COMMERCE</v>
          </cell>
          <cell r="K33">
            <v>42076</v>
          </cell>
          <cell r="L33" t="str">
            <v>74808</v>
          </cell>
          <cell r="M33" t="str">
            <v>UTXECON201</v>
          </cell>
          <cell r="N33" t="str">
            <v>0000126823</v>
          </cell>
        </row>
        <row r="34">
          <cell r="D34" t="str">
            <v>00664460</v>
          </cell>
          <cell r="E34" t="str">
            <v>Expense Distribution</v>
          </cell>
          <cell r="F34">
            <v>2</v>
          </cell>
          <cell r="G34">
            <v>2015</v>
          </cell>
          <cell r="H34" t="str">
            <v>211</v>
          </cell>
          <cell r="I34" t="str">
            <v>955</v>
          </cell>
          <cell r="J34" t="str">
            <v>VICTORIA CHAMBER OF COMMERCE</v>
          </cell>
          <cell r="K34">
            <v>42062</v>
          </cell>
          <cell r="L34" t="str">
            <v>74640</v>
          </cell>
          <cell r="M34" t="str">
            <v>UTXECON201</v>
          </cell>
          <cell r="N34" t="str">
            <v>0000126823</v>
          </cell>
        </row>
        <row r="35">
          <cell r="D35" t="str">
            <v>00635332</v>
          </cell>
          <cell r="E35" t="str">
            <v>Expense Distribution</v>
          </cell>
          <cell r="F35">
            <v>9</v>
          </cell>
          <cell r="G35">
            <v>2014</v>
          </cell>
          <cell r="H35" t="str">
            <v>211</v>
          </cell>
          <cell r="I35" t="str">
            <v>955</v>
          </cell>
          <cell r="J35" t="str">
            <v>DEVINE CHAMBER OF COMMERCE</v>
          </cell>
          <cell r="K35">
            <v>41894</v>
          </cell>
          <cell r="L35" t="str">
            <v>71721</v>
          </cell>
          <cell r="M35" t="str">
            <v>UTXECON201</v>
          </cell>
          <cell r="N35" t="str">
            <v>0000127007</v>
          </cell>
        </row>
        <row r="36">
          <cell r="D36" t="str">
            <v>00669710</v>
          </cell>
          <cell r="E36" t="str">
            <v>Expense Distribution</v>
          </cell>
          <cell r="F36">
            <v>3</v>
          </cell>
          <cell r="G36">
            <v>2015</v>
          </cell>
          <cell r="H36" t="str">
            <v>211</v>
          </cell>
          <cell r="I36" t="str">
            <v>955</v>
          </cell>
          <cell r="J36" t="str">
            <v>ARANSAS PASS CHAMBER OF COMMERCE</v>
          </cell>
          <cell r="K36">
            <v>42093</v>
          </cell>
          <cell r="L36" t="str">
            <v>74978</v>
          </cell>
          <cell r="M36" t="str">
            <v>UTXECON201</v>
          </cell>
          <cell r="N36" t="str">
            <v>0000130709</v>
          </cell>
        </row>
        <row r="37">
          <cell r="D37" t="str">
            <v>00659227</v>
          </cell>
          <cell r="E37" t="str">
            <v>Expense Distribution</v>
          </cell>
          <cell r="F37">
            <v>1</v>
          </cell>
          <cell r="G37">
            <v>2015</v>
          </cell>
          <cell r="H37" t="str">
            <v>211</v>
          </cell>
          <cell r="I37" t="str">
            <v>955</v>
          </cell>
          <cell r="J37" t="str">
            <v>ARANSAS PASS CHAMBER OF COMMERCE</v>
          </cell>
          <cell r="K37">
            <v>42030</v>
          </cell>
          <cell r="L37" t="str">
            <v>74060</v>
          </cell>
          <cell r="M37" t="str">
            <v>UTXECON201</v>
          </cell>
          <cell r="N37" t="str">
            <v>0000130709</v>
          </cell>
        </row>
        <row r="38">
          <cell r="D38" t="str">
            <v>00631915</v>
          </cell>
          <cell r="E38" t="str">
            <v>Expense Distribution</v>
          </cell>
          <cell r="F38">
            <v>8</v>
          </cell>
          <cell r="G38">
            <v>2014</v>
          </cell>
          <cell r="H38" t="str">
            <v>211</v>
          </cell>
          <cell r="I38" t="str">
            <v>955</v>
          </cell>
          <cell r="J38" t="str">
            <v>COMBES, TOWN OF</v>
          </cell>
          <cell r="K38">
            <v>41876</v>
          </cell>
          <cell r="L38" t="str">
            <v>71493</v>
          </cell>
          <cell r="M38" t="str">
            <v>UTXECON201</v>
          </cell>
          <cell r="N38" t="str">
            <v>0000132570</v>
          </cell>
        </row>
        <row r="39">
          <cell r="D39" t="str">
            <v>00624504</v>
          </cell>
          <cell r="E39" t="str">
            <v>Expense Distribution</v>
          </cell>
          <cell r="F39">
            <v>7</v>
          </cell>
          <cell r="G39">
            <v>2014</v>
          </cell>
          <cell r="H39" t="str">
            <v>211</v>
          </cell>
          <cell r="I39" t="str">
            <v>955</v>
          </cell>
          <cell r="J39" t="str">
            <v>GEORGE WEST, CITY OF</v>
          </cell>
          <cell r="K39">
            <v>41830</v>
          </cell>
          <cell r="L39" t="str">
            <v>71102</v>
          </cell>
          <cell r="M39" t="str">
            <v>UTXECON201</v>
          </cell>
          <cell r="N39" t="str">
            <v>0000132632</v>
          </cell>
        </row>
        <row r="40">
          <cell r="D40" t="str">
            <v>00632230</v>
          </cell>
          <cell r="E40" t="str">
            <v>Expense Distribution</v>
          </cell>
          <cell r="F40">
            <v>8</v>
          </cell>
          <cell r="G40">
            <v>2014</v>
          </cell>
          <cell r="H40" t="str">
            <v>211</v>
          </cell>
          <cell r="I40" t="str">
            <v>955</v>
          </cell>
          <cell r="J40" t="str">
            <v>MERCEDES, CITY OF</v>
          </cell>
          <cell r="K40">
            <v>41877</v>
          </cell>
          <cell r="L40" t="str">
            <v>71495</v>
          </cell>
          <cell r="M40" t="str">
            <v>UTXECON201</v>
          </cell>
          <cell r="N40" t="str">
            <v>0000132755</v>
          </cell>
        </row>
        <row r="41">
          <cell r="D41" t="str">
            <v>00672840</v>
          </cell>
          <cell r="E41" t="str">
            <v>Expense Distribution</v>
          </cell>
          <cell r="F41">
            <v>4</v>
          </cell>
          <cell r="G41">
            <v>2015</v>
          </cell>
          <cell r="H41" t="str">
            <v>211</v>
          </cell>
          <cell r="I41" t="str">
            <v>955</v>
          </cell>
          <cell r="J41" t="str">
            <v>HARLINGEN AREA CHAMBER OF COMMERCE</v>
          </cell>
          <cell r="K41">
            <v>42110</v>
          </cell>
          <cell r="L41" t="str">
            <v>75348</v>
          </cell>
          <cell r="M41" t="str">
            <v>UTXECON201</v>
          </cell>
          <cell r="N41" t="str">
            <v>0000135545</v>
          </cell>
        </row>
        <row r="42">
          <cell r="D42" t="str">
            <v>00664691</v>
          </cell>
          <cell r="E42" t="str">
            <v>Expense Distribution</v>
          </cell>
          <cell r="F42">
            <v>3</v>
          </cell>
          <cell r="G42">
            <v>2015</v>
          </cell>
          <cell r="H42" t="str">
            <v>211</v>
          </cell>
          <cell r="I42" t="str">
            <v>955</v>
          </cell>
          <cell r="J42" t="str">
            <v>HARLINGEN AREA CHAMBER OF COMMERCE</v>
          </cell>
          <cell r="K42">
            <v>42065</v>
          </cell>
          <cell r="L42" t="str">
            <v>74678</v>
          </cell>
          <cell r="M42" t="str">
            <v>UTXECON201</v>
          </cell>
          <cell r="N42" t="str">
            <v>0000135545</v>
          </cell>
        </row>
        <row r="43">
          <cell r="D43" t="str">
            <v>00659228</v>
          </cell>
          <cell r="E43" t="str">
            <v>Expense Distribution</v>
          </cell>
          <cell r="F43">
            <v>1</v>
          </cell>
          <cell r="G43">
            <v>2015</v>
          </cell>
          <cell r="H43" t="str">
            <v>211</v>
          </cell>
          <cell r="I43" t="str">
            <v>955</v>
          </cell>
          <cell r="J43" t="str">
            <v>HARLINGEN AREA CHAMBER OF COMMERCE</v>
          </cell>
          <cell r="K43">
            <v>42030</v>
          </cell>
          <cell r="L43" t="str">
            <v>74061</v>
          </cell>
          <cell r="M43" t="str">
            <v>UTXECON201</v>
          </cell>
          <cell r="N43" t="str">
            <v>0000135545</v>
          </cell>
        </row>
        <row r="44">
          <cell r="D44" t="str">
            <v>00643212</v>
          </cell>
          <cell r="E44" t="str">
            <v>Expense Distribution</v>
          </cell>
          <cell r="F44">
            <v>10</v>
          </cell>
          <cell r="G44">
            <v>2014</v>
          </cell>
          <cell r="H44" t="str">
            <v>211</v>
          </cell>
          <cell r="I44" t="str">
            <v>955</v>
          </cell>
          <cell r="J44" t="str">
            <v>HARLINGEN AREA CHAMBER OF COMMERCE</v>
          </cell>
          <cell r="K44">
            <v>41936</v>
          </cell>
          <cell r="L44" t="str">
            <v>72134</v>
          </cell>
          <cell r="M44" t="str">
            <v>UTXECON201</v>
          </cell>
          <cell r="N44" t="str">
            <v>0000135545</v>
          </cell>
        </row>
        <row r="45">
          <cell r="D45" t="str">
            <v>00632110</v>
          </cell>
          <cell r="E45" t="str">
            <v>Expense Distribution</v>
          </cell>
          <cell r="F45">
            <v>8</v>
          </cell>
          <cell r="G45">
            <v>2014</v>
          </cell>
          <cell r="H45" t="str">
            <v>211</v>
          </cell>
          <cell r="I45" t="str">
            <v>955</v>
          </cell>
          <cell r="J45" t="str">
            <v>HARLINGEN AREA CHAMBER OF COMMERCE</v>
          </cell>
          <cell r="K45">
            <v>41876</v>
          </cell>
          <cell r="L45" t="str">
            <v>71496</v>
          </cell>
          <cell r="M45" t="str">
            <v>UTXECON201</v>
          </cell>
          <cell r="N45" t="str">
            <v>0000135545</v>
          </cell>
        </row>
        <row r="46">
          <cell r="D46" t="str">
            <v>00673082</v>
          </cell>
          <cell r="E46" t="str">
            <v>Expense Distribution</v>
          </cell>
          <cell r="F46">
            <v>4</v>
          </cell>
          <cell r="G46">
            <v>2015</v>
          </cell>
          <cell r="H46" t="str">
            <v>211</v>
          </cell>
          <cell r="I46" t="str">
            <v>955</v>
          </cell>
          <cell r="J46" t="str">
            <v>KENEDY CHAMBER OF COMMERCE</v>
          </cell>
          <cell r="K46">
            <v>42110</v>
          </cell>
          <cell r="L46" t="str">
            <v>75350</v>
          </cell>
          <cell r="M46" t="str">
            <v>UTXECON201</v>
          </cell>
          <cell r="N46" t="str">
            <v>0000136845</v>
          </cell>
        </row>
        <row r="47">
          <cell r="D47" t="str">
            <v>00632462</v>
          </cell>
          <cell r="E47" t="str">
            <v>Expense Distribution</v>
          </cell>
          <cell r="F47">
            <v>8</v>
          </cell>
          <cell r="G47">
            <v>2014</v>
          </cell>
          <cell r="H47" t="str">
            <v>211</v>
          </cell>
          <cell r="I47" t="str">
            <v>955</v>
          </cell>
          <cell r="J47" t="str">
            <v>KINNEY COUNTY CHAMBER</v>
          </cell>
          <cell r="K47">
            <v>41871</v>
          </cell>
          <cell r="L47" t="str">
            <v>71521</v>
          </cell>
          <cell r="M47" t="str">
            <v>UTXECON201</v>
          </cell>
          <cell r="N47" t="str">
            <v>0000136956</v>
          </cell>
        </row>
        <row r="48">
          <cell r="D48" t="str">
            <v>00632109</v>
          </cell>
          <cell r="E48" t="str">
            <v>Expense Distribution</v>
          </cell>
          <cell r="F48">
            <v>8</v>
          </cell>
          <cell r="G48">
            <v>2014</v>
          </cell>
          <cell r="H48" t="str">
            <v>211</v>
          </cell>
          <cell r="I48" t="str">
            <v>955</v>
          </cell>
          <cell r="J48" t="str">
            <v>PORT ISABEL CHAMBER OF COMMERCE</v>
          </cell>
          <cell r="K48">
            <v>41876</v>
          </cell>
          <cell r="L48" t="str">
            <v>71494</v>
          </cell>
          <cell r="M48" t="str">
            <v>UTXECON201</v>
          </cell>
          <cell r="N48" t="str">
            <v>0000139594</v>
          </cell>
        </row>
        <row r="49">
          <cell r="D49" t="str">
            <v>00675398</v>
          </cell>
          <cell r="E49" t="str">
            <v>Expense Distribution</v>
          </cell>
          <cell r="F49">
            <v>5</v>
          </cell>
          <cell r="G49">
            <v>2015</v>
          </cell>
          <cell r="H49" t="str">
            <v>211</v>
          </cell>
          <cell r="I49" t="str">
            <v>955</v>
          </cell>
          <cell r="J49" t="str">
            <v>RAYMONDVILLE CHAMBER COMMERCE</v>
          </cell>
          <cell r="K49">
            <v>42125</v>
          </cell>
          <cell r="L49" t="str">
            <v>75503</v>
          </cell>
          <cell r="M49" t="str">
            <v>UTXECON201</v>
          </cell>
          <cell r="N49" t="str">
            <v>0000140043</v>
          </cell>
        </row>
        <row r="50">
          <cell r="D50" t="str">
            <v>00672830</v>
          </cell>
          <cell r="E50" t="str">
            <v>Expense Distribution</v>
          </cell>
          <cell r="F50">
            <v>4</v>
          </cell>
          <cell r="G50">
            <v>2015</v>
          </cell>
          <cell r="H50" t="str">
            <v>211</v>
          </cell>
          <cell r="I50" t="str">
            <v>955</v>
          </cell>
          <cell r="J50" t="str">
            <v>ROCKPORT-FULTON AREA CHAMBER</v>
          </cell>
          <cell r="K50">
            <v>42110</v>
          </cell>
          <cell r="L50" t="str">
            <v>75331</v>
          </cell>
          <cell r="M50" t="str">
            <v>UTXECON201</v>
          </cell>
          <cell r="N50" t="str">
            <v>0000140418</v>
          </cell>
        </row>
        <row r="51">
          <cell r="D51" t="str">
            <v>00659234</v>
          </cell>
          <cell r="E51" t="str">
            <v>Expense Distribution</v>
          </cell>
          <cell r="F51">
            <v>1</v>
          </cell>
          <cell r="G51">
            <v>2015</v>
          </cell>
          <cell r="H51" t="str">
            <v>211</v>
          </cell>
          <cell r="I51" t="str">
            <v>955</v>
          </cell>
          <cell r="J51" t="str">
            <v>ROCKPORT-FULTON AREA CHAMBER</v>
          </cell>
          <cell r="K51">
            <v>42030</v>
          </cell>
          <cell r="L51" t="str">
            <v>74068</v>
          </cell>
          <cell r="M51" t="str">
            <v>UTXECON201</v>
          </cell>
          <cell r="N51" t="str">
            <v>0000140418</v>
          </cell>
        </row>
        <row r="52">
          <cell r="D52" t="str">
            <v>00642052</v>
          </cell>
          <cell r="E52" t="str">
            <v>Expense Distribution</v>
          </cell>
          <cell r="F52">
            <v>10</v>
          </cell>
          <cell r="G52">
            <v>2014</v>
          </cell>
          <cell r="H52" t="str">
            <v>211</v>
          </cell>
          <cell r="I52" t="str">
            <v>955</v>
          </cell>
          <cell r="J52" t="str">
            <v>ROCKPORT-FULTON AREA CHAMBER</v>
          </cell>
          <cell r="K52">
            <v>41932</v>
          </cell>
          <cell r="L52" t="str">
            <v>72082</v>
          </cell>
          <cell r="M52" t="str">
            <v>UTXECON201</v>
          </cell>
          <cell r="N52" t="str">
            <v>0000140418</v>
          </cell>
        </row>
        <row r="53">
          <cell r="D53" t="str">
            <v>00642879</v>
          </cell>
          <cell r="E53" t="str">
            <v>Expense Distribution</v>
          </cell>
          <cell r="F53">
            <v>10</v>
          </cell>
          <cell r="G53">
            <v>2014</v>
          </cell>
          <cell r="H53" t="str">
            <v>211</v>
          </cell>
          <cell r="I53" t="str">
            <v>955</v>
          </cell>
          <cell r="J53" t="str">
            <v>TEXAS A &amp; M CORPUS CHRISTI</v>
          </cell>
          <cell r="K53">
            <v>41919</v>
          </cell>
          <cell r="L53" t="str">
            <v>X150001</v>
          </cell>
          <cell r="M53" t="str">
            <v>UTXECON201</v>
          </cell>
          <cell r="N53" t="str">
            <v>0000141887</v>
          </cell>
        </row>
        <row r="54">
          <cell r="D54" t="str">
            <v>00635074</v>
          </cell>
          <cell r="E54" t="str">
            <v>Expense Distribution</v>
          </cell>
          <cell r="F54">
            <v>9</v>
          </cell>
          <cell r="G54">
            <v>2014</v>
          </cell>
          <cell r="H54" t="str">
            <v>211</v>
          </cell>
          <cell r="I54" t="str">
            <v>955</v>
          </cell>
          <cell r="J54" t="str">
            <v>UVALDE AREA CHAMBER OF COMMERCE</v>
          </cell>
          <cell r="K54">
            <v>41887</v>
          </cell>
          <cell r="L54" t="str">
            <v>71722</v>
          </cell>
          <cell r="M54" t="str">
            <v>UTXECON201</v>
          </cell>
          <cell r="N54" t="str">
            <v>0000142834</v>
          </cell>
        </row>
        <row r="55">
          <cell r="D55" t="str">
            <v>00681221</v>
          </cell>
          <cell r="E55" t="str">
            <v>Corporate Contributions</v>
          </cell>
          <cell r="F55">
            <v>6</v>
          </cell>
          <cell r="G55">
            <v>2015</v>
          </cell>
          <cell r="H55" t="str">
            <v>211</v>
          </cell>
          <cell r="I55" t="str">
            <v>955</v>
          </cell>
          <cell r="J55" t="str">
            <v>JP MORGAN CHASE CORPORATE CARD ACTIVITY</v>
          </cell>
          <cell r="K55">
            <v>42159</v>
          </cell>
          <cell r="L55" t="str">
            <v>0000092606EX0000144488</v>
          </cell>
          <cell r="M55" t="str">
            <v>UTXC000201</v>
          </cell>
          <cell r="N55" t="str">
            <v>0000146747</v>
          </cell>
        </row>
        <row r="56">
          <cell r="D56" t="str">
            <v>00630059</v>
          </cell>
          <cell r="E56" t="str">
            <v>Corporate Contributions</v>
          </cell>
          <cell r="F56">
            <v>8</v>
          </cell>
          <cell r="G56">
            <v>2014</v>
          </cell>
          <cell r="H56" t="str">
            <v>211</v>
          </cell>
          <cell r="I56" t="str">
            <v>955</v>
          </cell>
          <cell r="J56" t="str">
            <v>JP MORGAN CHASE CORPORATE CARD ACTIVITY</v>
          </cell>
          <cell r="K56">
            <v>41864</v>
          </cell>
          <cell r="L56" t="str">
            <v>0000091092EX0000011122</v>
          </cell>
          <cell r="M56" t="str">
            <v>UTXE000301</v>
          </cell>
          <cell r="N56" t="str">
            <v>0000146747</v>
          </cell>
        </row>
        <row r="57">
          <cell r="D57" t="str">
            <v>00630059</v>
          </cell>
          <cell r="E57" t="str">
            <v>Corporate Contributions</v>
          </cell>
          <cell r="F57">
            <v>8</v>
          </cell>
          <cell r="G57">
            <v>2014</v>
          </cell>
          <cell r="H57" t="str">
            <v>211</v>
          </cell>
          <cell r="I57" t="str">
            <v>955</v>
          </cell>
          <cell r="J57" t="str">
            <v>JP MORGAN CHASE CORPORATE CARD ACTIVITY</v>
          </cell>
          <cell r="K57">
            <v>41864</v>
          </cell>
          <cell r="L57" t="str">
            <v>0000091092EX0000011122</v>
          </cell>
          <cell r="M57" t="str">
            <v>UTXE000301</v>
          </cell>
          <cell r="N57" t="str">
            <v>0000146747</v>
          </cell>
        </row>
        <row r="58">
          <cell r="D58" t="str">
            <v>00682615</v>
          </cell>
          <cell r="E58" t="str">
            <v>Expense Distribution</v>
          </cell>
          <cell r="F58">
            <v>6</v>
          </cell>
          <cell r="G58">
            <v>2015</v>
          </cell>
          <cell r="H58" t="str">
            <v>211</v>
          </cell>
          <cell r="I58" t="str">
            <v>955</v>
          </cell>
          <cell r="J58" t="str">
            <v>SEA DRIFT CHAMBER OF COMMERCE</v>
          </cell>
          <cell r="K58">
            <v>42165</v>
          </cell>
          <cell r="L58" t="str">
            <v>75802</v>
          </cell>
          <cell r="M58" t="str">
            <v>UTXECON201</v>
          </cell>
          <cell r="N58" t="str">
            <v>0000147871</v>
          </cell>
        </row>
        <row r="59">
          <cell r="D59" t="str">
            <v>00664686</v>
          </cell>
          <cell r="E59" t="str">
            <v>Expense Distribution</v>
          </cell>
          <cell r="F59">
            <v>3</v>
          </cell>
          <cell r="G59">
            <v>2015</v>
          </cell>
          <cell r="H59" t="str">
            <v>211</v>
          </cell>
          <cell r="I59" t="str">
            <v>955</v>
          </cell>
          <cell r="J59" t="str">
            <v>WESLACO AREA CHAMBER OF COMMERCE</v>
          </cell>
          <cell r="K59">
            <v>42065</v>
          </cell>
          <cell r="L59" t="str">
            <v>74671</v>
          </cell>
          <cell r="M59" t="str">
            <v>UTXECON201</v>
          </cell>
          <cell r="N59" t="str">
            <v>0000150688</v>
          </cell>
        </row>
        <row r="60">
          <cell r="D60" t="str">
            <v>00655227</v>
          </cell>
          <cell r="E60" t="str">
            <v>Corporate Contributions</v>
          </cell>
          <cell r="F60">
            <v>12</v>
          </cell>
          <cell r="G60">
            <v>2014</v>
          </cell>
          <cell r="H60" t="str">
            <v>211</v>
          </cell>
          <cell r="I60" t="str">
            <v>955</v>
          </cell>
          <cell r="J60" t="str">
            <v>ARCE, ANTONIO S</v>
          </cell>
          <cell r="K60">
            <v>42003</v>
          </cell>
          <cell r="L60" t="str">
            <v>0000153062EX0000079140</v>
          </cell>
          <cell r="M60" t="str">
            <v>UTXE000501</v>
          </cell>
          <cell r="N60" t="str">
            <v>0000153062</v>
          </cell>
        </row>
        <row r="61">
          <cell r="D61" t="str">
            <v>00632115</v>
          </cell>
          <cell r="E61" t="str">
            <v>Expense Distribution</v>
          </cell>
          <cell r="F61">
            <v>8</v>
          </cell>
          <cell r="G61">
            <v>2014</v>
          </cell>
          <cell r="H61" t="str">
            <v>211</v>
          </cell>
          <cell r="I61" t="str">
            <v>955</v>
          </cell>
          <cell r="J61" t="str">
            <v>RIO GRANDE VALLEY</v>
          </cell>
          <cell r="K61">
            <v>41876</v>
          </cell>
          <cell r="L61" t="str">
            <v>71501</v>
          </cell>
          <cell r="M61" t="str">
            <v>UTXECON201</v>
          </cell>
          <cell r="N61" t="str">
            <v>0000160470</v>
          </cell>
        </row>
        <row r="62">
          <cell r="D62" t="str">
            <v>00632114</v>
          </cell>
          <cell r="E62" t="str">
            <v>Expense Distribution</v>
          </cell>
          <cell r="F62">
            <v>8</v>
          </cell>
          <cell r="G62">
            <v>2014</v>
          </cell>
          <cell r="H62" t="str">
            <v>211</v>
          </cell>
          <cell r="I62" t="str">
            <v>955</v>
          </cell>
          <cell r="J62" t="str">
            <v>RIO GRANDE VALLEY</v>
          </cell>
          <cell r="K62">
            <v>41876</v>
          </cell>
          <cell r="L62" t="str">
            <v>71500</v>
          </cell>
          <cell r="M62" t="str">
            <v>UTXECON201</v>
          </cell>
          <cell r="N62" t="str">
            <v>0000160470</v>
          </cell>
        </row>
        <row r="63">
          <cell r="D63" t="str">
            <v>00664687</v>
          </cell>
          <cell r="E63" t="str">
            <v>Expense Distribution</v>
          </cell>
          <cell r="F63">
            <v>3</v>
          </cell>
          <cell r="G63">
            <v>2015</v>
          </cell>
          <cell r="H63" t="str">
            <v>211</v>
          </cell>
          <cell r="I63" t="str">
            <v>955</v>
          </cell>
          <cell r="J63" t="str">
            <v>SOUTH PADRE ISLAND</v>
          </cell>
          <cell r="K63">
            <v>42065</v>
          </cell>
          <cell r="L63" t="str">
            <v>74672</v>
          </cell>
          <cell r="M63" t="str">
            <v>UTXECON201</v>
          </cell>
          <cell r="N63" t="str">
            <v>0000162201</v>
          </cell>
        </row>
        <row r="64">
          <cell r="D64" t="str">
            <v>00631031</v>
          </cell>
          <cell r="E64" t="str">
            <v>Expense Distribution</v>
          </cell>
          <cell r="F64">
            <v>8</v>
          </cell>
          <cell r="G64">
            <v>2014</v>
          </cell>
          <cell r="H64" t="str">
            <v>211</v>
          </cell>
          <cell r="I64" t="str">
            <v>955</v>
          </cell>
          <cell r="J64" t="str">
            <v>MEXICAN AMERICAN LEGISLATIVE</v>
          </cell>
          <cell r="K64">
            <v>41869</v>
          </cell>
          <cell r="L64" t="str">
            <v>71426</v>
          </cell>
          <cell r="M64" t="str">
            <v>UTXECON101</v>
          </cell>
          <cell r="N64" t="str">
            <v>0000164207</v>
          </cell>
        </row>
        <row r="65">
          <cell r="D65" t="str">
            <v>00673085</v>
          </cell>
          <cell r="E65" t="str">
            <v>Expense Distribution</v>
          </cell>
          <cell r="F65">
            <v>4</v>
          </cell>
          <cell r="G65">
            <v>2015</v>
          </cell>
          <cell r="H65" t="str">
            <v>211</v>
          </cell>
          <cell r="I65" t="str">
            <v>955</v>
          </cell>
          <cell r="J65" t="str">
            <v>DIMMIT COUNTY CHAMBER OF COMMERCE</v>
          </cell>
          <cell r="K65">
            <v>42110</v>
          </cell>
          <cell r="L65" t="str">
            <v>75354</v>
          </cell>
          <cell r="M65" t="str">
            <v>UTXECON201</v>
          </cell>
          <cell r="N65" t="str">
            <v>0000167024</v>
          </cell>
        </row>
        <row r="66">
          <cell r="D66" t="str">
            <v>00635078</v>
          </cell>
          <cell r="E66" t="str">
            <v>Expense Distribution</v>
          </cell>
          <cell r="F66">
            <v>9</v>
          </cell>
          <cell r="G66">
            <v>2014</v>
          </cell>
          <cell r="H66" t="str">
            <v>211</v>
          </cell>
          <cell r="I66" t="str">
            <v>955</v>
          </cell>
          <cell r="J66" t="str">
            <v>SALAZAR, CHRISTINA M</v>
          </cell>
          <cell r="K66">
            <v>41894</v>
          </cell>
          <cell r="L66" t="str">
            <v>71727</v>
          </cell>
          <cell r="M66" t="str">
            <v>UTXECON201</v>
          </cell>
          <cell r="N66" t="str">
            <v>0000191055</v>
          </cell>
        </row>
        <row r="67">
          <cell r="D67" t="str">
            <v>00682614</v>
          </cell>
          <cell r="E67" t="str">
            <v>Expense Distribution</v>
          </cell>
          <cell r="F67">
            <v>6</v>
          </cell>
          <cell r="G67">
            <v>2015</v>
          </cell>
          <cell r="H67" t="str">
            <v>211</v>
          </cell>
          <cell r="I67" t="str">
            <v>955</v>
          </cell>
          <cell r="J67" t="str">
            <v>PALACIOS CHAMBER OF COMMERCE</v>
          </cell>
          <cell r="K67">
            <v>42165</v>
          </cell>
          <cell r="L67" t="str">
            <v>75800</v>
          </cell>
          <cell r="M67" t="str">
            <v>UTXECON201</v>
          </cell>
          <cell r="N67" t="str">
            <v>0000195703</v>
          </cell>
        </row>
        <row r="68">
          <cell r="D68" t="str">
            <v>00644147</v>
          </cell>
          <cell r="E68" t="str">
            <v>Expense Distribution</v>
          </cell>
          <cell r="F68">
            <v>10</v>
          </cell>
          <cell r="G68">
            <v>2014</v>
          </cell>
          <cell r="H68" t="str">
            <v>211</v>
          </cell>
          <cell r="I68" t="str">
            <v>955</v>
          </cell>
          <cell r="J68" t="str">
            <v>FUTURE OF THE REGION INC</v>
          </cell>
          <cell r="K68">
            <v>41939</v>
          </cell>
          <cell r="L68" t="str">
            <v>72154</v>
          </cell>
          <cell r="M68" t="str">
            <v>UTXECON201</v>
          </cell>
          <cell r="N68" t="str">
            <v>0000215395</v>
          </cell>
        </row>
        <row r="69">
          <cell r="D69" t="str">
            <v>00671247</v>
          </cell>
          <cell r="E69" t="str">
            <v>Expense Distribution</v>
          </cell>
          <cell r="F69">
            <v>4</v>
          </cell>
          <cell r="G69">
            <v>2015</v>
          </cell>
          <cell r="H69" t="str">
            <v>211</v>
          </cell>
          <cell r="I69" t="str">
            <v>955</v>
          </cell>
          <cell r="J69" t="str">
            <v>LOPEZ, ARACELI MELISSA</v>
          </cell>
          <cell r="K69">
            <v>42096</v>
          </cell>
          <cell r="L69" t="str">
            <v>75025</v>
          </cell>
          <cell r="M69" t="str">
            <v>G0001113</v>
          </cell>
          <cell r="N69" t="str">
            <v>0000247212</v>
          </cell>
        </row>
        <row r="70">
          <cell r="D70" t="str">
            <v>00644412</v>
          </cell>
          <cell r="E70" t="str">
            <v>Expense Distribution</v>
          </cell>
          <cell r="F70">
            <v>11</v>
          </cell>
          <cell r="G70">
            <v>2014</v>
          </cell>
          <cell r="H70" t="str">
            <v>211</v>
          </cell>
          <cell r="I70" t="str">
            <v>955</v>
          </cell>
          <cell r="J70" t="str">
            <v>CLASSY PROMO</v>
          </cell>
          <cell r="K70">
            <v>41936</v>
          </cell>
          <cell r="L70" t="str">
            <v>5555</v>
          </cell>
          <cell r="M70" t="str">
            <v>UTXE000501</v>
          </cell>
          <cell r="N70" t="str">
            <v>0000247561</v>
          </cell>
        </row>
        <row r="71">
          <cell r="D71" t="str">
            <v>00644411</v>
          </cell>
          <cell r="E71" t="str">
            <v>Expense Distribution</v>
          </cell>
          <cell r="F71">
            <v>11</v>
          </cell>
          <cell r="G71">
            <v>2014</v>
          </cell>
          <cell r="H71" t="str">
            <v>211</v>
          </cell>
          <cell r="I71" t="str">
            <v>955</v>
          </cell>
          <cell r="J71" t="str">
            <v>CLASSY PROMO</v>
          </cell>
          <cell r="K71">
            <v>41929</v>
          </cell>
          <cell r="L71" t="str">
            <v>5536</v>
          </cell>
          <cell r="M71" t="str">
            <v>UTXE000501</v>
          </cell>
          <cell r="N71" t="str">
            <v>0000247561</v>
          </cell>
        </row>
        <row r="72">
          <cell r="D72" t="str">
            <v>00629663</v>
          </cell>
          <cell r="E72" t="str">
            <v>Expense Distribution</v>
          </cell>
          <cell r="F72">
            <v>8</v>
          </cell>
          <cell r="G72">
            <v>2014</v>
          </cell>
          <cell r="H72" t="str">
            <v>211</v>
          </cell>
          <cell r="I72" t="str">
            <v>955</v>
          </cell>
          <cell r="J72" t="str">
            <v>TEXAS HOUSE REPUBLICAN CAUCUS</v>
          </cell>
          <cell r="K72">
            <v>41862</v>
          </cell>
          <cell r="L72" t="str">
            <v>71369</v>
          </cell>
          <cell r="M72" t="str">
            <v>UTXECON101</v>
          </cell>
          <cell r="N72" t="str">
            <v>0000253003</v>
          </cell>
        </row>
        <row r="73">
          <cell r="D73" t="str">
            <v>00641417</v>
          </cell>
          <cell r="E73" t="str">
            <v>Expense Distribution</v>
          </cell>
          <cell r="F73">
            <v>10</v>
          </cell>
          <cell r="G73">
            <v>2014</v>
          </cell>
          <cell r="H73" t="str">
            <v>211</v>
          </cell>
          <cell r="I73" t="str">
            <v>955</v>
          </cell>
          <cell r="J73" t="str">
            <v>TEXAS HOUSE DEMOCRATIC CAMPAIGN COMMITTE</v>
          </cell>
          <cell r="K73">
            <v>41926</v>
          </cell>
          <cell r="L73" t="str">
            <v>72033</v>
          </cell>
          <cell r="M73" t="str">
            <v>UTXECON101</v>
          </cell>
          <cell r="N73" t="str">
            <v>0000261324</v>
          </cell>
        </row>
        <row r="74">
          <cell r="D74" t="str">
            <v>00671248</v>
          </cell>
          <cell r="E74" t="str">
            <v>Expense Distribution</v>
          </cell>
          <cell r="F74">
            <v>4</v>
          </cell>
          <cell r="G74">
            <v>2015</v>
          </cell>
          <cell r="H74" t="str">
            <v>211</v>
          </cell>
          <cell r="I74" t="str">
            <v>955</v>
          </cell>
          <cell r="J74" t="str">
            <v>GUZMAN, CHRISTINA</v>
          </cell>
          <cell r="K74">
            <v>42096</v>
          </cell>
          <cell r="L74" t="str">
            <v>75026</v>
          </cell>
          <cell r="M74" t="str">
            <v>G0001113</v>
          </cell>
          <cell r="N74" t="str">
            <v>0000284870</v>
          </cell>
        </row>
        <row r="75">
          <cell r="D75" t="str">
            <v>00658042</v>
          </cell>
          <cell r="E75" t="str">
            <v>Expense Distribution</v>
          </cell>
          <cell r="F75">
            <v>1</v>
          </cell>
          <cell r="G75">
            <v>2015</v>
          </cell>
          <cell r="H75" t="str">
            <v>211</v>
          </cell>
          <cell r="I75" t="str">
            <v>955</v>
          </cell>
          <cell r="J75" t="str">
            <v>2015 TEXAS INAUGURAL COMMITTEE</v>
          </cell>
          <cell r="K75">
            <v>42020</v>
          </cell>
          <cell r="L75" t="str">
            <v>73932</v>
          </cell>
          <cell r="M75" t="str">
            <v>UTXECON101</v>
          </cell>
          <cell r="N75" t="str">
            <v>0000291754</v>
          </cell>
        </row>
        <row r="76">
          <cell r="D76" t="str">
            <v>00679263</v>
          </cell>
          <cell r="E76" t="str">
            <v>Expense Distribution</v>
          </cell>
          <cell r="F76">
            <v>5</v>
          </cell>
          <cell r="G76">
            <v>2015</v>
          </cell>
          <cell r="H76" t="str">
            <v>211</v>
          </cell>
          <cell r="I76" t="str">
            <v>955</v>
          </cell>
          <cell r="J76" t="str">
            <v>JUAN HINOJOSA GOVERNOR FOR A DAY</v>
          </cell>
          <cell r="K76">
            <v>42150</v>
          </cell>
          <cell r="L76" t="str">
            <v>75671</v>
          </cell>
          <cell r="M76" t="str">
            <v>UTXECON201</v>
          </cell>
          <cell r="N76" t="str">
            <v>0000294483</v>
          </cell>
        </row>
        <row r="77">
          <cell r="D77" t="str">
            <v>00670997</v>
          </cell>
          <cell r="E77" t="str">
            <v>Expense Distribution</v>
          </cell>
          <cell r="F77">
            <v>4</v>
          </cell>
          <cell r="G77">
            <v>2015</v>
          </cell>
          <cell r="H77" t="str">
            <v>211</v>
          </cell>
          <cell r="I77" t="str">
            <v>955</v>
          </cell>
          <cell r="J77" t="str">
            <v>GONZALES, AUDREY ALAINE</v>
          </cell>
          <cell r="K77">
            <v>42096</v>
          </cell>
          <cell r="L77" t="str">
            <v>75032</v>
          </cell>
          <cell r="M77" t="str">
            <v>G0001113</v>
          </cell>
          <cell r="N77" t="str">
            <v>0000293127</v>
          </cell>
        </row>
        <row r="78">
          <cell r="D78" t="str">
            <v>00664254</v>
          </cell>
          <cell r="E78" t="str">
            <v>Expense Distribution</v>
          </cell>
          <cell r="F78">
            <v>2</v>
          </cell>
          <cell r="G78">
            <v>2015</v>
          </cell>
          <cell r="H78" t="str">
            <v>211</v>
          </cell>
          <cell r="I78" t="str">
            <v>955</v>
          </cell>
          <cell r="J78" t="str">
            <v>AMERICAN ASSOCIATION OF</v>
          </cell>
          <cell r="K78">
            <v>42060</v>
          </cell>
          <cell r="L78" t="str">
            <v>74595</v>
          </cell>
          <cell r="M78" t="str">
            <v>UTXECON101</v>
          </cell>
          <cell r="N78" t="str">
            <v>0000009726</v>
          </cell>
        </row>
        <row r="79">
          <cell r="D79" t="str">
            <v>00672839</v>
          </cell>
          <cell r="E79" t="str">
            <v>Expense Distribution</v>
          </cell>
          <cell r="F79">
            <v>5</v>
          </cell>
          <cell r="G79">
            <v>2015</v>
          </cell>
          <cell r="H79" t="str">
            <v>211</v>
          </cell>
          <cell r="I79" t="str">
            <v>955</v>
          </cell>
          <cell r="J79" t="str">
            <v>AMERICAN CANCER SOCIETY</v>
          </cell>
          <cell r="K79">
            <v>42110</v>
          </cell>
          <cell r="L79" t="str">
            <v>75347</v>
          </cell>
          <cell r="M79" t="str">
            <v>UTXECON201</v>
          </cell>
          <cell r="N79" t="str">
            <v>0000009761</v>
          </cell>
        </row>
        <row r="80">
          <cell r="D80" t="str">
            <v>00673089</v>
          </cell>
          <cell r="E80" t="str">
            <v>Expense Distribution</v>
          </cell>
          <cell r="F80">
            <v>4</v>
          </cell>
          <cell r="G80">
            <v>2015</v>
          </cell>
          <cell r="H80" t="str">
            <v>211</v>
          </cell>
          <cell r="I80" t="str">
            <v>955</v>
          </cell>
          <cell r="J80" t="str">
            <v>AMERICAN CANCER SOCIETY</v>
          </cell>
          <cell r="K80">
            <v>42111</v>
          </cell>
          <cell r="L80" t="str">
            <v>75375</v>
          </cell>
          <cell r="M80" t="str">
            <v>UTXECON201</v>
          </cell>
          <cell r="N80" t="str">
            <v>0000009761</v>
          </cell>
        </row>
        <row r="81">
          <cell r="D81" t="str">
            <v>00672839</v>
          </cell>
          <cell r="E81" t="str">
            <v>Expense Distribution</v>
          </cell>
          <cell r="F81">
            <v>4</v>
          </cell>
          <cell r="G81">
            <v>2015</v>
          </cell>
          <cell r="H81" t="str">
            <v>211</v>
          </cell>
          <cell r="I81" t="str">
            <v>955</v>
          </cell>
          <cell r="J81" t="str">
            <v>AMERICAN CANCER SOCIETY</v>
          </cell>
          <cell r="K81">
            <v>42110</v>
          </cell>
          <cell r="L81" t="str">
            <v>75347</v>
          </cell>
          <cell r="M81" t="str">
            <v>UTXECON201</v>
          </cell>
          <cell r="N81" t="str">
            <v>0000009761</v>
          </cell>
        </row>
        <row r="82">
          <cell r="D82" t="str">
            <v>00667619</v>
          </cell>
          <cell r="E82" t="str">
            <v>Expense Distribution</v>
          </cell>
          <cell r="F82">
            <v>3</v>
          </cell>
          <cell r="G82">
            <v>2015</v>
          </cell>
          <cell r="H82" t="str">
            <v>211</v>
          </cell>
          <cell r="I82" t="str">
            <v>955</v>
          </cell>
          <cell r="J82" t="str">
            <v>AMERICAN CANCER SOCIETY</v>
          </cell>
          <cell r="K82">
            <v>42079</v>
          </cell>
          <cell r="L82" t="str">
            <v>74838</v>
          </cell>
          <cell r="M82" t="str">
            <v>UTXECON201</v>
          </cell>
          <cell r="N82" t="str">
            <v>0000009761</v>
          </cell>
        </row>
        <row r="83">
          <cell r="D83" t="str">
            <v>00667621</v>
          </cell>
          <cell r="E83" t="str">
            <v>Expense Distribution</v>
          </cell>
          <cell r="F83">
            <v>3</v>
          </cell>
          <cell r="G83">
            <v>2015</v>
          </cell>
          <cell r="H83" t="str">
            <v>211</v>
          </cell>
          <cell r="I83" t="str">
            <v>955</v>
          </cell>
          <cell r="J83" t="str">
            <v>AMERICAN HEART ASSOCIATION</v>
          </cell>
          <cell r="K83">
            <v>42079</v>
          </cell>
          <cell r="L83" t="str">
            <v>74840</v>
          </cell>
          <cell r="M83" t="str">
            <v>UTXECON201</v>
          </cell>
          <cell r="N83" t="str">
            <v>0000009885</v>
          </cell>
        </row>
        <row r="84">
          <cell r="D84" t="str">
            <v>00667620</v>
          </cell>
          <cell r="E84" t="str">
            <v>Expense Distribution</v>
          </cell>
          <cell r="F84">
            <v>3</v>
          </cell>
          <cell r="G84">
            <v>2015</v>
          </cell>
          <cell r="H84" t="str">
            <v>211</v>
          </cell>
          <cell r="I84" t="str">
            <v>955</v>
          </cell>
          <cell r="J84" t="str">
            <v>AMERICAN HEART ASSOCIATION</v>
          </cell>
          <cell r="K84">
            <v>42072</v>
          </cell>
          <cell r="L84" t="str">
            <v>74839</v>
          </cell>
          <cell r="M84" t="str">
            <v>UTXECON201</v>
          </cell>
          <cell r="N84" t="str">
            <v>0000009885</v>
          </cell>
        </row>
        <row r="85">
          <cell r="D85" t="str">
            <v>00662840</v>
          </cell>
          <cell r="E85" t="str">
            <v>Expense Distribution</v>
          </cell>
          <cell r="F85">
            <v>2</v>
          </cell>
          <cell r="G85">
            <v>2015</v>
          </cell>
          <cell r="H85" t="str">
            <v>211</v>
          </cell>
          <cell r="I85" t="str">
            <v>955</v>
          </cell>
          <cell r="J85" t="str">
            <v>AMERICAN HEART ASSOCIATION</v>
          </cell>
          <cell r="K85">
            <v>42052</v>
          </cell>
          <cell r="L85" t="str">
            <v>74446</v>
          </cell>
          <cell r="M85" t="str">
            <v>UTXECON201</v>
          </cell>
          <cell r="N85" t="str">
            <v>0000009885</v>
          </cell>
        </row>
        <row r="86">
          <cell r="D86" t="str">
            <v>00657599</v>
          </cell>
          <cell r="E86" t="str">
            <v>Expense Distribution</v>
          </cell>
          <cell r="F86">
            <v>1</v>
          </cell>
          <cell r="G86">
            <v>2015</v>
          </cell>
          <cell r="H86" t="str">
            <v>211</v>
          </cell>
          <cell r="I86" t="str">
            <v>955</v>
          </cell>
          <cell r="J86" t="str">
            <v>AMERICAN HEART ASSOCIATION</v>
          </cell>
          <cell r="K86">
            <v>42019</v>
          </cell>
          <cell r="L86" t="str">
            <v>73904</v>
          </cell>
          <cell r="M86" t="str">
            <v>UTXECON201</v>
          </cell>
          <cell r="N86" t="str">
            <v>0000009885</v>
          </cell>
        </row>
        <row r="87">
          <cell r="D87" t="str">
            <v>00652901</v>
          </cell>
          <cell r="E87" t="str">
            <v>Expense Distribution</v>
          </cell>
          <cell r="F87">
            <v>12</v>
          </cell>
          <cell r="G87">
            <v>2014</v>
          </cell>
          <cell r="H87" t="str">
            <v>211</v>
          </cell>
          <cell r="I87" t="str">
            <v>955</v>
          </cell>
          <cell r="J87" t="str">
            <v>AMERICAN HEART ASSOCIATION</v>
          </cell>
          <cell r="K87">
            <v>41990</v>
          </cell>
          <cell r="L87" t="str">
            <v>73578</v>
          </cell>
          <cell r="M87" t="str">
            <v>UTXECON201</v>
          </cell>
          <cell r="N87" t="str">
            <v>0000009885</v>
          </cell>
        </row>
        <row r="88">
          <cell r="D88" t="str">
            <v>00647380</v>
          </cell>
          <cell r="E88" t="str">
            <v>Expense Distribution</v>
          </cell>
          <cell r="F88">
            <v>11</v>
          </cell>
          <cell r="G88">
            <v>2014</v>
          </cell>
          <cell r="H88" t="str">
            <v>211</v>
          </cell>
          <cell r="I88" t="str">
            <v>955</v>
          </cell>
          <cell r="J88" t="str">
            <v>AMERICAN HEART ASSOCIATION</v>
          </cell>
          <cell r="K88">
            <v>41961</v>
          </cell>
          <cell r="L88" t="str">
            <v>72517</v>
          </cell>
          <cell r="M88" t="str">
            <v>UTXECON201</v>
          </cell>
          <cell r="N88" t="str">
            <v>0000009885</v>
          </cell>
        </row>
        <row r="89">
          <cell r="D89" t="str">
            <v>00672143</v>
          </cell>
          <cell r="E89" t="str">
            <v>Expense Distribution</v>
          </cell>
          <cell r="F89">
            <v>4</v>
          </cell>
          <cell r="G89">
            <v>2015</v>
          </cell>
          <cell r="H89" t="str">
            <v>211</v>
          </cell>
          <cell r="I89" t="str">
            <v>955</v>
          </cell>
          <cell r="J89" t="str">
            <v>AMERICAN RED CROSS</v>
          </cell>
          <cell r="K89">
            <v>42104</v>
          </cell>
          <cell r="L89" t="str">
            <v>75248</v>
          </cell>
          <cell r="M89" t="str">
            <v>UTXECON201</v>
          </cell>
          <cell r="N89" t="str">
            <v>0000009998</v>
          </cell>
        </row>
        <row r="90">
          <cell r="D90" t="str">
            <v>00624858</v>
          </cell>
          <cell r="E90" t="str">
            <v>Expense Distribution</v>
          </cell>
          <cell r="F90">
            <v>7</v>
          </cell>
          <cell r="G90">
            <v>2014</v>
          </cell>
          <cell r="H90" t="str">
            <v>211</v>
          </cell>
          <cell r="I90" t="str">
            <v>955</v>
          </cell>
          <cell r="J90" t="str">
            <v>AMERICAN RED CROSS</v>
          </cell>
          <cell r="K90">
            <v>41834</v>
          </cell>
          <cell r="L90" t="str">
            <v>71138</v>
          </cell>
          <cell r="M90" t="str">
            <v>UTXECON201</v>
          </cell>
          <cell r="N90" t="str">
            <v>0000009998</v>
          </cell>
        </row>
        <row r="91">
          <cell r="D91" t="str">
            <v>00652658</v>
          </cell>
          <cell r="E91" t="str">
            <v>Expense Distribution</v>
          </cell>
          <cell r="F91">
            <v>12</v>
          </cell>
          <cell r="G91">
            <v>2014</v>
          </cell>
          <cell r="H91" t="str">
            <v>211</v>
          </cell>
          <cell r="I91" t="str">
            <v>955</v>
          </cell>
          <cell r="J91" t="str">
            <v>BIG BROTHERS/BIG SISTERS</v>
          </cell>
          <cell r="K91">
            <v>41989</v>
          </cell>
          <cell r="L91" t="str">
            <v>73540</v>
          </cell>
          <cell r="M91" t="str">
            <v>G0001113</v>
          </cell>
          <cell r="N91" t="str">
            <v>0000013355</v>
          </cell>
        </row>
        <row r="92">
          <cell r="D92" t="str">
            <v>00647253</v>
          </cell>
          <cell r="E92" t="str">
            <v>Expense Distribution</v>
          </cell>
          <cell r="F92">
            <v>11</v>
          </cell>
          <cell r="G92">
            <v>2014</v>
          </cell>
          <cell r="H92" t="str">
            <v>211</v>
          </cell>
          <cell r="I92" t="str">
            <v>955</v>
          </cell>
          <cell r="J92" t="str">
            <v>BIG BROTHERS/BIG SISTERS</v>
          </cell>
          <cell r="K92">
            <v>41960</v>
          </cell>
          <cell r="L92" t="str">
            <v>72474</v>
          </cell>
          <cell r="M92" t="str">
            <v>UTXECON201</v>
          </cell>
          <cell r="N92" t="str">
            <v>0000013355</v>
          </cell>
        </row>
        <row r="93">
          <cell r="D93" t="str">
            <v>00677992</v>
          </cell>
          <cell r="E93" t="str">
            <v>Expense Distribution</v>
          </cell>
          <cell r="F93">
            <v>5</v>
          </cell>
          <cell r="G93">
            <v>2015</v>
          </cell>
          <cell r="H93" t="str">
            <v>211</v>
          </cell>
          <cell r="I93" t="str">
            <v>955</v>
          </cell>
          <cell r="J93" t="str">
            <v>BOY SCOUTS OF AMERICA</v>
          </cell>
          <cell r="K93">
            <v>42139</v>
          </cell>
          <cell r="L93" t="str">
            <v>75610</v>
          </cell>
          <cell r="M93" t="str">
            <v>UTXECON201</v>
          </cell>
          <cell r="N93" t="str">
            <v>0000014384</v>
          </cell>
        </row>
        <row r="94">
          <cell r="D94" t="str">
            <v>00677991</v>
          </cell>
          <cell r="E94" t="str">
            <v>Expense Distribution</v>
          </cell>
          <cell r="F94">
            <v>5</v>
          </cell>
          <cell r="G94">
            <v>2015</v>
          </cell>
          <cell r="H94" t="str">
            <v>211</v>
          </cell>
          <cell r="I94" t="str">
            <v>955</v>
          </cell>
          <cell r="J94" t="str">
            <v>BOY SCOUTS OF AMERICA</v>
          </cell>
          <cell r="K94">
            <v>42132</v>
          </cell>
          <cell r="L94" t="str">
            <v>75609</v>
          </cell>
          <cell r="M94" t="str">
            <v>UTXECON201</v>
          </cell>
          <cell r="N94" t="str">
            <v>0000014384</v>
          </cell>
        </row>
        <row r="95">
          <cell r="D95" t="str">
            <v>00675835</v>
          </cell>
          <cell r="E95" t="str">
            <v>Expense Distribution</v>
          </cell>
          <cell r="F95">
            <v>5</v>
          </cell>
          <cell r="G95">
            <v>2015</v>
          </cell>
          <cell r="H95" t="str">
            <v>211</v>
          </cell>
          <cell r="I95" t="str">
            <v>955</v>
          </cell>
          <cell r="J95" t="str">
            <v>BOY SCOUTS OF AMERICA</v>
          </cell>
          <cell r="K95">
            <v>42125</v>
          </cell>
          <cell r="L95" t="str">
            <v>75494</v>
          </cell>
          <cell r="M95" t="str">
            <v>UTXECON201</v>
          </cell>
          <cell r="N95" t="str">
            <v>0000014384</v>
          </cell>
        </row>
        <row r="96">
          <cell r="D96" t="str">
            <v>00667129</v>
          </cell>
          <cell r="E96" t="str">
            <v>Expense Distribution</v>
          </cell>
          <cell r="F96">
            <v>3</v>
          </cell>
          <cell r="G96">
            <v>2015</v>
          </cell>
          <cell r="H96" t="str">
            <v>211</v>
          </cell>
          <cell r="I96" t="str">
            <v>955</v>
          </cell>
          <cell r="J96" t="str">
            <v>BOY SCOUTS OF AMERICA</v>
          </cell>
          <cell r="K96">
            <v>42076</v>
          </cell>
          <cell r="L96" t="str">
            <v>74822</v>
          </cell>
          <cell r="M96" t="str">
            <v>UTXECON201</v>
          </cell>
          <cell r="N96" t="str">
            <v>0000014384</v>
          </cell>
        </row>
        <row r="97">
          <cell r="D97" t="str">
            <v>00664470</v>
          </cell>
          <cell r="E97" t="str">
            <v>Expense Distribution</v>
          </cell>
          <cell r="F97">
            <v>2</v>
          </cell>
          <cell r="G97">
            <v>2015</v>
          </cell>
          <cell r="H97" t="str">
            <v>211</v>
          </cell>
          <cell r="I97" t="str">
            <v>955</v>
          </cell>
          <cell r="J97" t="str">
            <v>BOY SCOUTS OF AMERICA</v>
          </cell>
          <cell r="K97">
            <v>42062</v>
          </cell>
          <cell r="L97" t="str">
            <v>74653</v>
          </cell>
          <cell r="M97" t="str">
            <v>UTXECON201</v>
          </cell>
          <cell r="N97" t="str">
            <v>0000014384</v>
          </cell>
        </row>
        <row r="98">
          <cell r="D98" t="str">
            <v>00663818</v>
          </cell>
          <cell r="E98" t="str">
            <v>Expense Distribution</v>
          </cell>
          <cell r="F98">
            <v>2</v>
          </cell>
          <cell r="G98">
            <v>2015</v>
          </cell>
          <cell r="H98" t="str">
            <v>211</v>
          </cell>
          <cell r="I98" t="str">
            <v>955</v>
          </cell>
          <cell r="J98" t="str">
            <v>BOY SCOUTS OF AMERICA</v>
          </cell>
          <cell r="K98">
            <v>42058</v>
          </cell>
          <cell r="L98" t="str">
            <v>74563</v>
          </cell>
          <cell r="M98" t="str">
            <v>UTXECON201</v>
          </cell>
          <cell r="N98" t="str">
            <v>0000014384</v>
          </cell>
        </row>
        <row r="99">
          <cell r="D99" t="str">
            <v>00651514</v>
          </cell>
          <cell r="E99" t="str">
            <v>Expense Distribution</v>
          </cell>
          <cell r="F99">
            <v>12</v>
          </cell>
          <cell r="G99">
            <v>2014</v>
          </cell>
          <cell r="H99" t="str">
            <v>211</v>
          </cell>
          <cell r="I99" t="str">
            <v>955</v>
          </cell>
          <cell r="J99" t="str">
            <v>BOY SCOUTS OF AMERICA</v>
          </cell>
          <cell r="K99">
            <v>41982</v>
          </cell>
          <cell r="L99" t="str">
            <v>73117</v>
          </cell>
          <cell r="M99" t="str">
            <v>UTXECON201</v>
          </cell>
          <cell r="N99" t="str">
            <v>0000014384</v>
          </cell>
        </row>
        <row r="100">
          <cell r="D100" t="str">
            <v>00631508</v>
          </cell>
          <cell r="E100" t="str">
            <v>Expense Distribution</v>
          </cell>
          <cell r="F100">
            <v>8</v>
          </cell>
          <cell r="G100">
            <v>2014</v>
          </cell>
          <cell r="H100" t="str">
            <v>211</v>
          </cell>
          <cell r="I100" t="str">
            <v>955</v>
          </cell>
          <cell r="J100" t="str">
            <v>BOY SCOUTS OF AMERICA</v>
          </cell>
          <cell r="K100">
            <v>41871</v>
          </cell>
          <cell r="L100" t="str">
            <v>71463</v>
          </cell>
          <cell r="M100" t="str">
            <v>UTXECON201</v>
          </cell>
          <cell r="N100" t="str">
            <v>0000014384</v>
          </cell>
        </row>
        <row r="101">
          <cell r="D101" t="str">
            <v>00672838</v>
          </cell>
          <cell r="E101" t="str">
            <v>Expense Distribution</v>
          </cell>
          <cell r="F101">
            <v>4</v>
          </cell>
          <cell r="G101">
            <v>2015</v>
          </cell>
          <cell r="H101" t="str">
            <v>211</v>
          </cell>
          <cell r="I101" t="str">
            <v>955</v>
          </cell>
          <cell r="J101" t="str">
            <v>BOYS &amp; GIRLS CLUBS</v>
          </cell>
          <cell r="K101">
            <v>42110</v>
          </cell>
          <cell r="L101" t="str">
            <v>75345</v>
          </cell>
          <cell r="M101" t="str">
            <v>UTXECON201</v>
          </cell>
          <cell r="N101" t="str">
            <v>0000014464</v>
          </cell>
        </row>
        <row r="102">
          <cell r="D102" t="str">
            <v>00659393</v>
          </cell>
          <cell r="E102" t="str">
            <v>Expense Distribution</v>
          </cell>
          <cell r="F102">
            <v>1</v>
          </cell>
          <cell r="G102">
            <v>2015</v>
          </cell>
          <cell r="H102" t="str">
            <v>211</v>
          </cell>
          <cell r="I102" t="str">
            <v>955</v>
          </cell>
          <cell r="J102" t="str">
            <v>BOYS &amp; GIRLS CLUBS</v>
          </cell>
          <cell r="K102">
            <v>42031</v>
          </cell>
          <cell r="L102" t="str">
            <v>74087</v>
          </cell>
          <cell r="M102" t="str">
            <v>UTXECON201</v>
          </cell>
          <cell r="N102" t="str">
            <v>0000014464</v>
          </cell>
        </row>
        <row r="103">
          <cell r="D103" t="str">
            <v>00651444</v>
          </cell>
          <cell r="E103" t="str">
            <v>Expense Distribution</v>
          </cell>
          <cell r="F103">
            <v>12</v>
          </cell>
          <cell r="G103">
            <v>2014</v>
          </cell>
          <cell r="H103" t="str">
            <v>211</v>
          </cell>
          <cell r="I103" t="str">
            <v>955</v>
          </cell>
          <cell r="J103" t="str">
            <v>BOYS &amp; GIRLS CLUBS</v>
          </cell>
          <cell r="K103">
            <v>41982</v>
          </cell>
          <cell r="L103" t="str">
            <v>73102</v>
          </cell>
          <cell r="M103" t="str">
            <v>UTXECON201</v>
          </cell>
          <cell r="N103" t="str">
            <v>0000014464</v>
          </cell>
        </row>
        <row r="104">
          <cell r="D104" t="str">
            <v>00638008</v>
          </cell>
          <cell r="E104" t="str">
            <v>Expense Distribution</v>
          </cell>
          <cell r="F104">
            <v>9</v>
          </cell>
          <cell r="G104">
            <v>2014</v>
          </cell>
          <cell r="H104" t="str">
            <v>211</v>
          </cell>
          <cell r="I104" t="str">
            <v>955</v>
          </cell>
          <cell r="J104" t="str">
            <v>BOYS &amp; GIRLS CLUBS</v>
          </cell>
          <cell r="K104">
            <v>41911</v>
          </cell>
          <cell r="L104" t="str">
            <v>71869</v>
          </cell>
          <cell r="M104" t="str">
            <v>UTXECON201</v>
          </cell>
          <cell r="N104" t="str">
            <v>0000014464</v>
          </cell>
        </row>
        <row r="105">
          <cell r="D105" t="str">
            <v>00632124</v>
          </cell>
          <cell r="E105" t="str">
            <v>Expense Distribution</v>
          </cell>
          <cell r="F105">
            <v>8</v>
          </cell>
          <cell r="G105">
            <v>2014</v>
          </cell>
          <cell r="H105" t="str">
            <v>211</v>
          </cell>
          <cell r="I105" t="str">
            <v>955</v>
          </cell>
          <cell r="J105" t="str">
            <v>BOYS &amp; GIRLS CLUBS</v>
          </cell>
          <cell r="K105">
            <v>41877</v>
          </cell>
          <cell r="L105" t="str">
            <v>71527</v>
          </cell>
          <cell r="M105" t="str">
            <v>UTXECON201</v>
          </cell>
          <cell r="N105" t="str">
            <v>0000014464</v>
          </cell>
        </row>
        <row r="106">
          <cell r="D106" t="str">
            <v>00629057</v>
          </cell>
          <cell r="E106" t="str">
            <v>Expense Distribution</v>
          </cell>
          <cell r="F106">
            <v>8</v>
          </cell>
          <cell r="G106">
            <v>2014</v>
          </cell>
          <cell r="H106" t="str">
            <v>211</v>
          </cell>
          <cell r="I106" t="str">
            <v>955</v>
          </cell>
          <cell r="J106" t="str">
            <v>BOYS &amp; GIRLS CLUBS</v>
          </cell>
          <cell r="K106">
            <v>41859</v>
          </cell>
          <cell r="L106" t="str">
            <v>71354</v>
          </cell>
          <cell r="M106" t="str">
            <v>UTXECON201</v>
          </cell>
          <cell r="N106" t="str">
            <v>0000014464</v>
          </cell>
        </row>
        <row r="107">
          <cell r="D107" t="str">
            <v>00627245</v>
          </cell>
          <cell r="E107" t="str">
            <v>Expense Distribution</v>
          </cell>
          <cell r="F107">
            <v>7</v>
          </cell>
          <cell r="G107">
            <v>2014</v>
          </cell>
          <cell r="H107" t="str">
            <v>211</v>
          </cell>
          <cell r="I107" t="str">
            <v>955</v>
          </cell>
          <cell r="J107" t="str">
            <v>BOYS &amp; GIRLS CLUBS</v>
          </cell>
          <cell r="K107">
            <v>41849</v>
          </cell>
          <cell r="L107" t="str">
            <v>71264</v>
          </cell>
          <cell r="M107" t="str">
            <v>UTXECON201</v>
          </cell>
          <cell r="N107" t="str">
            <v>0000014464</v>
          </cell>
        </row>
        <row r="108">
          <cell r="D108" t="str">
            <v>00627131</v>
          </cell>
          <cell r="E108" t="str">
            <v>Expense Distribution</v>
          </cell>
          <cell r="F108">
            <v>7</v>
          </cell>
          <cell r="G108">
            <v>2014</v>
          </cell>
          <cell r="H108" t="str">
            <v>211</v>
          </cell>
          <cell r="I108" t="str">
            <v>955</v>
          </cell>
          <cell r="J108" t="str">
            <v>BOYS &amp; GIRLS CLUBS</v>
          </cell>
          <cell r="K108">
            <v>41849</v>
          </cell>
          <cell r="L108" t="str">
            <v>71272</v>
          </cell>
          <cell r="M108" t="str">
            <v>UTXECON201</v>
          </cell>
          <cell r="N108" t="str">
            <v>0000014464</v>
          </cell>
        </row>
        <row r="109">
          <cell r="D109" t="str">
            <v>00627130</v>
          </cell>
          <cell r="E109" t="str">
            <v>Expense Distribution</v>
          </cell>
          <cell r="F109">
            <v>7</v>
          </cell>
          <cell r="G109">
            <v>2014</v>
          </cell>
          <cell r="H109" t="str">
            <v>211</v>
          </cell>
          <cell r="I109" t="str">
            <v>955</v>
          </cell>
          <cell r="J109" t="str">
            <v>BOYS &amp; GIRLS CLUBS</v>
          </cell>
          <cell r="K109">
            <v>41849</v>
          </cell>
          <cell r="L109" t="str">
            <v>71270</v>
          </cell>
          <cell r="M109" t="str">
            <v>UTXECON201</v>
          </cell>
          <cell r="N109" t="str">
            <v>0000014464</v>
          </cell>
        </row>
        <row r="110">
          <cell r="D110" t="str">
            <v>00627129</v>
          </cell>
          <cell r="E110" t="str">
            <v>Expense Distribution</v>
          </cell>
          <cell r="F110">
            <v>7</v>
          </cell>
          <cell r="G110">
            <v>2014</v>
          </cell>
          <cell r="H110" t="str">
            <v>211</v>
          </cell>
          <cell r="I110" t="str">
            <v>955</v>
          </cell>
          <cell r="J110" t="str">
            <v>BOYS &amp; GIRLS CLUBS</v>
          </cell>
          <cell r="K110">
            <v>41849</v>
          </cell>
          <cell r="L110" t="str">
            <v>71269</v>
          </cell>
          <cell r="M110" t="str">
            <v>UTXECON201</v>
          </cell>
          <cell r="N110" t="str">
            <v>0000014464</v>
          </cell>
        </row>
        <row r="111">
          <cell r="D111" t="str">
            <v>00627128</v>
          </cell>
          <cell r="E111" t="str">
            <v>Expense Distribution</v>
          </cell>
          <cell r="F111">
            <v>7</v>
          </cell>
          <cell r="G111">
            <v>2014</v>
          </cell>
          <cell r="H111" t="str">
            <v>211</v>
          </cell>
          <cell r="I111" t="str">
            <v>955</v>
          </cell>
          <cell r="J111" t="str">
            <v>BOYS &amp; GIRLS CLUBS</v>
          </cell>
          <cell r="K111">
            <v>41849</v>
          </cell>
          <cell r="L111" t="str">
            <v>71267</v>
          </cell>
          <cell r="M111" t="str">
            <v>UTXECON201</v>
          </cell>
          <cell r="N111" t="str">
            <v>0000014464</v>
          </cell>
        </row>
        <row r="112">
          <cell r="D112" t="str">
            <v>00627127</v>
          </cell>
          <cell r="E112" t="str">
            <v>Expense Distribution</v>
          </cell>
          <cell r="F112">
            <v>7</v>
          </cell>
          <cell r="G112">
            <v>2014</v>
          </cell>
          <cell r="H112" t="str">
            <v>211</v>
          </cell>
          <cell r="I112" t="str">
            <v>955</v>
          </cell>
          <cell r="J112" t="str">
            <v>BOYS &amp; GIRLS CLUBS</v>
          </cell>
          <cell r="K112">
            <v>41849</v>
          </cell>
          <cell r="L112" t="str">
            <v>71266</v>
          </cell>
          <cell r="M112" t="str">
            <v>UTXECON201</v>
          </cell>
          <cell r="N112" t="str">
            <v>0000014464</v>
          </cell>
        </row>
        <row r="113">
          <cell r="D113" t="str">
            <v>00627126</v>
          </cell>
          <cell r="E113" t="str">
            <v>Expense Distribution</v>
          </cell>
          <cell r="F113">
            <v>7</v>
          </cell>
          <cell r="G113">
            <v>2014</v>
          </cell>
          <cell r="H113" t="str">
            <v>211</v>
          </cell>
          <cell r="I113" t="str">
            <v>955</v>
          </cell>
          <cell r="J113" t="str">
            <v>BOYS &amp; GIRLS CLUBS</v>
          </cell>
          <cell r="K113">
            <v>41849</v>
          </cell>
          <cell r="L113" t="str">
            <v>71260</v>
          </cell>
          <cell r="M113" t="str">
            <v>UTXECON201</v>
          </cell>
          <cell r="N113" t="str">
            <v>0000014464</v>
          </cell>
        </row>
        <row r="114">
          <cell r="D114" t="str">
            <v>00624509</v>
          </cell>
          <cell r="E114" t="str">
            <v>Expense Distribution</v>
          </cell>
          <cell r="F114">
            <v>7</v>
          </cell>
          <cell r="G114">
            <v>2014</v>
          </cell>
          <cell r="H114" t="str">
            <v>211</v>
          </cell>
          <cell r="I114" t="str">
            <v>955</v>
          </cell>
          <cell r="J114" t="str">
            <v>BOYS &amp; GIRLS CLUBS</v>
          </cell>
          <cell r="K114">
            <v>41831</v>
          </cell>
          <cell r="L114" t="str">
            <v>71108</v>
          </cell>
          <cell r="M114" t="str">
            <v>UTXECON201</v>
          </cell>
          <cell r="N114" t="str">
            <v>0000014464</v>
          </cell>
        </row>
        <row r="115">
          <cell r="D115" t="str">
            <v>00660853</v>
          </cell>
          <cell r="E115" t="str">
            <v>Expense Distribution</v>
          </cell>
          <cell r="F115">
            <v>2</v>
          </cell>
          <cell r="G115">
            <v>2015</v>
          </cell>
          <cell r="H115" t="str">
            <v>211</v>
          </cell>
          <cell r="I115" t="str">
            <v>955</v>
          </cell>
          <cell r="J115" t="str">
            <v>CHAMBER OF COMMERCE</v>
          </cell>
          <cell r="K115">
            <v>42039</v>
          </cell>
          <cell r="L115" t="str">
            <v>74144</v>
          </cell>
          <cell r="M115" t="str">
            <v>UTXECON201</v>
          </cell>
          <cell r="N115" t="str">
            <v>0000017421</v>
          </cell>
        </row>
        <row r="116">
          <cell r="D116" t="str">
            <v>00628730</v>
          </cell>
          <cell r="E116" t="str">
            <v>Expense Distribution</v>
          </cell>
          <cell r="F116">
            <v>8</v>
          </cell>
          <cell r="G116">
            <v>2014</v>
          </cell>
          <cell r="H116" t="str">
            <v>211</v>
          </cell>
          <cell r="I116" t="str">
            <v>955</v>
          </cell>
          <cell r="J116" t="str">
            <v>CHAMBER OF COMMERCE</v>
          </cell>
          <cell r="K116">
            <v>41856</v>
          </cell>
          <cell r="L116" t="str">
            <v>71323</v>
          </cell>
          <cell r="M116" t="str">
            <v>UTXECON201</v>
          </cell>
          <cell r="N116" t="str">
            <v>0000017421</v>
          </cell>
        </row>
        <row r="117">
          <cell r="D117" t="str">
            <v>00664548</v>
          </cell>
          <cell r="E117" t="str">
            <v>Expense Distribution</v>
          </cell>
          <cell r="F117">
            <v>3</v>
          </cell>
          <cell r="G117">
            <v>2015</v>
          </cell>
          <cell r="H117" t="str">
            <v>211</v>
          </cell>
          <cell r="I117" t="str">
            <v>955</v>
          </cell>
          <cell r="J117" t="str">
            <v>CHILDRENS HOSPITAL</v>
          </cell>
          <cell r="K117">
            <v>42062</v>
          </cell>
          <cell r="L117" t="str">
            <v>74644</v>
          </cell>
          <cell r="M117" t="str">
            <v>UTXECON201</v>
          </cell>
          <cell r="N117" t="str">
            <v>0000017871</v>
          </cell>
        </row>
        <row r="118">
          <cell r="D118" t="str">
            <v>00673223</v>
          </cell>
          <cell r="E118" t="str">
            <v>Expense Distribution</v>
          </cell>
          <cell r="F118">
            <v>4</v>
          </cell>
          <cell r="G118">
            <v>2015</v>
          </cell>
          <cell r="H118" t="str">
            <v>211</v>
          </cell>
          <cell r="I118" t="str">
            <v>955</v>
          </cell>
          <cell r="J118" t="str">
            <v>CYSTIC FIBROSIS FOUNDATION</v>
          </cell>
          <cell r="K118">
            <v>42110</v>
          </cell>
          <cell r="L118" t="str">
            <v>75357</v>
          </cell>
          <cell r="M118" t="str">
            <v>UTXECON201</v>
          </cell>
          <cell r="N118" t="str">
            <v>0000021363</v>
          </cell>
        </row>
        <row r="119">
          <cell r="D119" t="str">
            <v>00651877</v>
          </cell>
          <cell r="E119" t="str">
            <v>Expense Distribution</v>
          </cell>
          <cell r="F119">
            <v>12</v>
          </cell>
          <cell r="G119">
            <v>2014</v>
          </cell>
          <cell r="H119" t="str">
            <v>211</v>
          </cell>
          <cell r="I119" t="str">
            <v>955</v>
          </cell>
          <cell r="J119" t="str">
            <v>GOODWILL INDUSTRIES</v>
          </cell>
          <cell r="K119">
            <v>41985</v>
          </cell>
          <cell r="L119" t="str">
            <v>73395</v>
          </cell>
          <cell r="M119" t="str">
            <v>G0001113</v>
          </cell>
          <cell r="N119" t="str">
            <v>0000028885</v>
          </cell>
        </row>
        <row r="120">
          <cell r="D120" t="str">
            <v>00670282</v>
          </cell>
          <cell r="E120" t="str">
            <v>Expense Distribution</v>
          </cell>
          <cell r="F120">
            <v>4</v>
          </cell>
          <cell r="G120">
            <v>2015</v>
          </cell>
          <cell r="H120" t="str">
            <v>211</v>
          </cell>
          <cell r="I120" t="str">
            <v>955</v>
          </cell>
          <cell r="J120" t="str">
            <v>HABITAT FOR HUMANITY</v>
          </cell>
          <cell r="K120">
            <v>42095</v>
          </cell>
          <cell r="L120" t="str">
            <v>74989</v>
          </cell>
          <cell r="M120" t="str">
            <v>UTXECON201</v>
          </cell>
          <cell r="N120" t="str">
            <v>0000029880</v>
          </cell>
        </row>
        <row r="121">
          <cell r="D121" t="str">
            <v>00681532</v>
          </cell>
          <cell r="E121" t="str">
            <v>Expense Distribution</v>
          </cell>
          <cell r="F121">
            <v>6</v>
          </cell>
          <cell r="G121">
            <v>2015</v>
          </cell>
          <cell r="H121" t="str">
            <v>211</v>
          </cell>
          <cell r="I121" t="str">
            <v>955</v>
          </cell>
          <cell r="J121" t="str">
            <v>JUNIOR ACHIEVEMENT</v>
          </cell>
          <cell r="K121">
            <v>42159</v>
          </cell>
          <cell r="L121" t="str">
            <v>75719</v>
          </cell>
          <cell r="M121" t="str">
            <v>UTXECON201</v>
          </cell>
          <cell r="N121" t="str">
            <v>0000035634</v>
          </cell>
        </row>
        <row r="122">
          <cell r="D122" t="str">
            <v>00681531</v>
          </cell>
          <cell r="E122" t="str">
            <v>Expense Distribution</v>
          </cell>
          <cell r="F122">
            <v>6</v>
          </cell>
          <cell r="G122">
            <v>2015</v>
          </cell>
          <cell r="H122" t="str">
            <v>211</v>
          </cell>
          <cell r="I122" t="str">
            <v>955</v>
          </cell>
          <cell r="J122" t="str">
            <v>JUNIOR ACHIEVEMENT</v>
          </cell>
          <cell r="K122">
            <v>42159</v>
          </cell>
          <cell r="L122" t="str">
            <v>75718</v>
          </cell>
          <cell r="M122" t="str">
            <v>UTXECON201</v>
          </cell>
          <cell r="N122" t="str">
            <v>0000035634</v>
          </cell>
        </row>
        <row r="123">
          <cell r="D123" t="str">
            <v>00673324</v>
          </cell>
          <cell r="E123" t="str">
            <v>Expense Distribution</v>
          </cell>
          <cell r="F123">
            <v>4</v>
          </cell>
          <cell r="G123">
            <v>2015</v>
          </cell>
          <cell r="H123" t="str">
            <v>211</v>
          </cell>
          <cell r="I123" t="str">
            <v>955</v>
          </cell>
          <cell r="J123" t="str">
            <v>JUNIOR ACHIEVEMENT</v>
          </cell>
          <cell r="K123">
            <v>42111</v>
          </cell>
          <cell r="L123" t="str">
            <v>75378</v>
          </cell>
          <cell r="M123" t="str">
            <v>UTXECON201</v>
          </cell>
          <cell r="N123" t="str">
            <v>0000035634</v>
          </cell>
        </row>
        <row r="124">
          <cell r="D124" t="str">
            <v>00651874</v>
          </cell>
          <cell r="E124" t="str">
            <v>Expense Distribution</v>
          </cell>
          <cell r="F124">
            <v>12</v>
          </cell>
          <cell r="G124">
            <v>2014</v>
          </cell>
          <cell r="H124" t="str">
            <v>211</v>
          </cell>
          <cell r="I124" t="str">
            <v>955</v>
          </cell>
          <cell r="J124" t="str">
            <v>JUNIOR ACHIEVEMENT</v>
          </cell>
          <cell r="K124">
            <v>41982</v>
          </cell>
          <cell r="L124" t="str">
            <v>73099</v>
          </cell>
          <cell r="M124" t="str">
            <v>G0001113</v>
          </cell>
          <cell r="N124" t="str">
            <v>0000035634</v>
          </cell>
        </row>
        <row r="125">
          <cell r="D125" t="str">
            <v>00640321</v>
          </cell>
          <cell r="E125" t="str">
            <v>Expense Distribution</v>
          </cell>
          <cell r="F125">
            <v>10</v>
          </cell>
          <cell r="G125">
            <v>2014</v>
          </cell>
          <cell r="H125" t="str">
            <v>211</v>
          </cell>
          <cell r="I125" t="str">
            <v>955</v>
          </cell>
          <cell r="J125" t="str">
            <v>JUNIOR ACHIEVEMENT</v>
          </cell>
          <cell r="K125">
            <v>41921</v>
          </cell>
          <cell r="L125" t="str">
            <v>71966</v>
          </cell>
          <cell r="M125" t="str">
            <v>UTXECON201</v>
          </cell>
          <cell r="N125" t="str">
            <v>0000035634</v>
          </cell>
        </row>
        <row r="126">
          <cell r="D126" t="str">
            <v>00673087</v>
          </cell>
          <cell r="E126" t="str">
            <v>Expense Distribution</v>
          </cell>
          <cell r="F126">
            <v>4</v>
          </cell>
          <cell r="G126">
            <v>2015</v>
          </cell>
          <cell r="H126" t="str">
            <v>211</v>
          </cell>
          <cell r="I126" t="str">
            <v>955</v>
          </cell>
          <cell r="J126" t="str">
            <v>MAKE-A-WISH FOUNDATION</v>
          </cell>
          <cell r="K126">
            <v>42111</v>
          </cell>
          <cell r="L126" t="str">
            <v>75368</v>
          </cell>
          <cell r="M126" t="str">
            <v>UTXECON201</v>
          </cell>
          <cell r="N126" t="str">
            <v>0000039853</v>
          </cell>
        </row>
        <row r="127">
          <cell r="D127" t="str">
            <v>00681535</v>
          </cell>
          <cell r="E127" t="str">
            <v>Expense Distribution</v>
          </cell>
          <cell r="F127">
            <v>6</v>
          </cell>
          <cell r="G127">
            <v>2015</v>
          </cell>
          <cell r="H127" t="str">
            <v>211</v>
          </cell>
          <cell r="I127" t="str">
            <v>955</v>
          </cell>
          <cell r="J127" t="str">
            <v>MARCH OF DIMES WALK AMERICA</v>
          </cell>
          <cell r="K127">
            <v>42160</v>
          </cell>
          <cell r="L127" t="str">
            <v>75732</v>
          </cell>
          <cell r="M127" t="str">
            <v>UTXECON201</v>
          </cell>
          <cell r="N127" t="str">
            <v>0000040061</v>
          </cell>
        </row>
        <row r="128">
          <cell r="D128" t="str">
            <v>00670285</v>
          </cell>
          <cell r="E128" t="str">
            <v>Expense Distribution</v>
          </cell>
          <cell r="F128">
            <v>4</v>
          </cell>
          <cell r="G128">
            <v>2015</v>
          </cell>
          <cell r="H128" t="str">
            <v>211</v>
          </cell>
          <cell r="I128" t="str">
            <v>955</v>
          </cell>
          <cell r="J128" t="str">
            <v>MARCH OF DIMES WALK AMERICA</v>
          </cell>
          <cell r="K128">
            <v>42095</v>
          </cell>
          <cell r="L128" t="str">
            <v>74995</v>
          </cell>
          <cell r="M128" t="str">
            <v>UTXECON201</v>
          </cell>
          <cell r="N128" t="str">
            <v>0000040061</v>
          </cell>
        </row>
        <row r="129">
          <cell r="D129" t="str">
            <v>00629264</v>
          </cell>
          <cell r="E129" t="str">
            <v>Expense Distribution</v>
          </cell>
          <cell r="F129">
            <v>8</v>
          </cell>
          <cell r="G129">
            <v>2014</v>
          </cell>
          <cell r="H129" t="str">
            <v>211</v>
          </cell>
          <cell r="I129" t="str">
            <v>955</v>
          </cell>
          <cell r="J129" t="str">
            <v>MARCH OF DIMES WALK AMERICA</v>
          </cell>
          <cell r="K129">
            <v>41856</v>
          </cell>
          <cell r="L129" t="str">
            <v>71319</v>
          </cell>
          <cell r="M129" t="str">
            <v>UTXECON201</v>
          </cell>
          <cell r="N129" t="str">
            <v>0000040061</v>
          </cell>
        </row>
        <row r="130">
          <cell r="D130" t="str">
            <v>00651873</v>
          </cell>
          <cell r="E130" t="str">
            <v>Expense Distribution</v>
          </cell>
          <cell r="F130">
            <v>12</v>
          </cell>
          <cell r="G130">
            <v>2014</v>
          </cell>
          <cell r="H130" t="str">
            <v>211</v>
          </cell>
          <cell r="I130" t="str">
            <v>955</v>
          </cell>
          <cell r="J130" t="str">
            <v>NAACP</v>
          </cell>
          <cell r="K130">
            <v>41982</v>
          </cell>
          <cell r="L130" t="str">
            <v>73097</v>
          </cell>
          <cell r="M130" t="str">
            <v>G0001113</v>
          </cell>
          <cell r="N130" t="str">
            <v>0000044209</v>
          </cell>
        </row>
        <row r="131">
          <cell r="D131" t="str">
            <v>00625118</v>
          </cell>
          <cell r="E131" t="str">
            <v>Expense Distribution</v>
          </cell>
          <cell r="F131">
            <v>7</v>
          </cell>
          <cell r="G131">
            <v>2014</v>
          </cell>
          <cell r="H131" t="str">
            <v>211</v>
          </cell>
          <cell r="I131" t="str">
            <v>955</v>
          </cell>
          <cell r="J131" t="str">
            <v>NAACP</v>
          </cell>
          <cell r="K131">
            <v>41835</v>
          </cell>
          <cell r="L131" t="str">
            <v>71145</v>
          </cell>
          <cell r="M131" t="str">
            <v>UTXECON201</v>
          </cell>
          <cell r="N131" t="str">
            <v>0000044209</v>
          </cell>
        </row>
        <row r="132">
          <cell r="D132" t="str">
            <v>00664690</v>
          </cell>
          <cell r="E132" t="str">
            <v>Expense Distribution</v>
          </cell>
          <cell r="F132">
            <v>3</v>
          </cell>
          <cell r="G132">
            <v>2015</v>
          </cell>
          <cell r="H132" t="str">
            <v>211</v>
          </cell>
          <cell r="I132" t="str">
            <v>955</v>
          </cell>
          <cell r="J132" t="str">
            <v>ROTARY CLUB</v>
          </cell>
          <cell r="K132">
            <v>42065</v>
          </cell>
          <cell r="L132" t="str">
            <v>74676</v>
          </cell>
          <cell r="M132" t="str">
            <v>UTXECON201</v>
          </cell>
          <cell r="N132" t="str">
            <v>0000052445</v>
          </cell>
        </row>
        <row r="133">
          <cell r="D133" t="str">
            <v>00657813</v>
          </cell>
          <cell r="E133" t="str">
            <v>Expense Distribution</v>
          </cell>
          <cell r="F133">
            <v>1</v>
          </cell>
          <cell r="G133">
            <v>2015</v>
          </cell>
          <cell r="H133" t="str">
            <v>211</v>
          </cell>
          <cell r="I133" t="str">
            <v>955</v>
          </cell>
          <cell r="J133" t="str">
            <v>ROTARY CLUB</v>
          </cell>
          <cell r="K133">
            <v>42020</v>
          </cell>
          <cell r="L133" t="str">
            <v>73915</v>
          </cell>
          <cell r="M133" t="str">
            <v>UTXECON201</v>
          </cell>
          <cell r="N133" t="str">
            <v>0000052445</v>
          </cell>
        </row>
        <row r="134">
          <cell r="D134" t="str">
            <v>00648538</v>
          </cell>
          <cell r="E134" t="str">
            <v>Expense Distribution</v>
          </cell>
          <cell r="F134">
            <v>11</v>
          </cell>
          <cell r="G134">
            <v>2014</v>
          </cell>
          <cell r="H134" t="str">
            <v>211</v>
          </cell>
          <cell r="I134" t="str">
            <v>955</v>
          </cell>
          <cell r="J134" t="str">
            <v>ROTARY CLUB</v>
          </cell>
          <cell r="K134">
            <v>41967</v>
          </cell>
          <cell r="L134" t="str">
            <v>72689</v>
          </cell>
          <cell r="M134" t="str">
            <v>UTXECON201</v>
          </cell>
          <cell r="N134" t="str">
            <v>0000052445</v>
          </cell>
        </row>
        <row r="135">
          <cell r="D135" t="str">
            <v>00637046</v>
          </cell>
          <cell r="E135" t="str">
            <v>Expense Distribution</v>
          </cell>
          <cell r="F135">
            <v>9</v>
          </cell>
          <cell r="G135">
            <v>2014</v>
          </cell>
          <cell r="H135" t="str">
            <v>211</v>
          </cell>
          <cell r="I135" t="str">
            <v>955</v>
          </cell>
          <cell r="J135" t="str">
            <v>ROTARY CLUB</v>
          </cell>
          <cell r="K135">
            <v>41905</v>
          </cell>
          <cell r="L135" t="str">
            <v>71826</v>
          </cell>
          <cell r="M135" t="str">
            <v>UTXECON201</v>
          </cell>
          <cell r="N135" t="str">
            <v>0000052445</v>
          </cell>
        </row>
        <row r="136">
          <cell r="D136" t="str">
            <v>00663608</v>
          </cell>
          <cell r="E136" t="str">
            <v>Expense Distribution</v>
          </cell>
          <cell r="F136">
            <v>2</v>
          </cell>
          <cell r="G136">
            <v>2015</v>
          </cell>
          <cell r="H136" t="str">
            <v>211</v>
          </cell>
          <cell r="I136" t="str">
            <v>955</v>
          </cell>
          <cell r="J136" t="str">
            <v>YWCA</v>
          </cell>
          <cell r="K136">
            <v>42058</v>
          </cell>
          <cell r="L136" t="str">
            <v>74551</v>
          </cell>
          <cell r="M136" t="str">
            <v>UTXECON201</v>
          </cell>
          <cell r="N136" t="str">
            <v>0000066457</v>
          </cell>
        </row>
        <row r="137">
          <cell r="D137" t="str">
            <v>00635076</v>
          </cell>
          <cell r="E137" t="str">
            <v>Expense Distribution</v>
          </cell>
          <cell r="F137">
            <v>9</v>
          </cell>
          <cell r="G137">
            <v>2014</v>
          </cell>
          <cell r="H137" t="str">
            <v>211</v>
          </cell>
          <cell r="I137" t="str">
            <v>955</v>
          </cell>
          <cell r="J137" t="str">
            <v>CHILDRENS MIRACLE NETWORK</v>
          </cell>
          <cell r="K137">
            <v>41894</v>
          </cell>
          <cell r="L137" t="str">
            <v>71725</v>
          </cell>
          <cell r="M137" t="str">
            <v>UTXECON301</v>
          </cell>
          <cell r="N137" t="str">
            <v>0000072802</v>
          </cell>
        </row>
        <row r="138">
          <cell r="D138" t="str">
            <v>00647447</v>
          </cell>
          <cell r="E138" t="str">
            <v>Expense Distribution</v>
          </cell>
          <cell r="F138">
            <v>11</v>
          </cell>
          <cell r="G138">
            <v>2014</v>
          </cell>
          <cell r="H138" t="str">
            <v>211</v>
          </cell>
          <cell r="I138" t="str">
            <v>955</v>
          </cell>
          <cell r="J138" t="str">
            <v>MARY HELP OF CHRISTIANS CHURCH</v>
          </cell>
          <cell r="K138">
            <v>41961</v>
          </cell>
          <cell r="L138" t="str">
            <v>72499</v>
          </cell>
          <cell r="M138" t="str">
            <v>UTXECON201</v>
          </cell>
          <cell r="N138" t="str">
            <v>0000073558</v>
          </cell>
        </row>
        <row r="139">
          <cell r="D139" t="str">
            <v>00663934</v>
          </cell>
          <cell r="E139" t="str">
            <v>Expense Distribution</v>
          </cell>
          <cell r="F139">
            <v>2</v>
          </cell>
          <cell r="G139">
            <v>2015</v>
          </cell>
          <cell r="H139" t="str">
            <v>211</v>
          </cell>
          <cell r="I139" t="str">
            <v>955</v>
          </cell>
          <cell r="J139" t="str">
            <v>U S O</v>
          </cell>
          <cell r="K139">
            <v>42058</v>
          </cell>
          <cell r="L139" t="str">
            <v>74562</v>
          </cell>
          <cell r="M139" t="str">
            <v>UTXECON201</v>
          </cell>
          <cell r="N139" t="str">
            <v>0000074992</v>
          </cell>
        </row>
        <row r="140">
          <cell r="D140" t="str">
            <v>00634702</v>
          </cell>
          <cell r="E140" t="str">
            <v>Expense Distribution</v>
          </cell>
          <cell r="F140">
            <v>9</v>
          </cell>
          <cell r="G140">
            <v>2014</v>
          </cell>
          <cell r="H140" t="str">
            <v>211</v>
          </cell>
          <cell r="I140" t="str">
            <v>955</v>
          </cell>
          <cell r="J140" t="str">
            <v>MATAGORDA COUNTY</v>
          </cell>
          <cell r="K140">
            <v>41891</v>
          </cell>
          <cell r="L140" t="str">
            <v>71695</v>
          </cell>
          <cell r="M140" t="str">
            <v>UTXECON201</v>
          </cell>
          <cell r="N140" t="str">
            <v>0000083461</v>
          </cell>
        </row>
        <row r="141">
          <cell r="D141" t="str">
            <v>00682671</v>
          </cell>
          <cell r="E141" t="str">
            <v>Expense Distribution</v>
          </cell>
          <cell r="F141">
            <v>6</v>
          </cell>
          <cell r="G141">
            <v>2015</v>
          </cell>
          <cell r="H141" t="str">
            <v>211</v>
          </cell>
          <cell r="I141" t="str">
            <v>955</v>
          </cell>
          <cell r="J141" t="str">
            <v>GIRL SCOUTS</v>
          </cell>
          <cell r="K141">
            <v>42165</v>
          </cell>
          <cell r="L141" t="str">
            <v>75805</v>
          </cell>
          <cell r="M141" t="str">
            <v>UTXECON201</v>
          </cell>
          <cell r="N141" t="str">
            <v>0000086873</v>
          </cell>
        </row>
        <row r="142">
          <cell r="D142" t="str">
            <v>00670274</v>
          </cell>
          <cell r="E142" t="str">
            <v>Expense Distribution</v>
          </cell>
          <cell r="F142">
            <v>4</v>
          </cell>
          <cell r="G142">
            <v>2015</v>
          </cell>
          <cell r="H142" t="str">
            <v>211</v>
          </cell>
          <cell r="I142" t="str">
            <v>955</v>
          </cell>
          <cell r="J142" t="str">
            <v>UNITED WAY OF THE COASTAL BEND</v>
          </cell>
          <cell r="K142">
            <v>42089</v>
          </cell>
          <cell r="L142" t="str">
            <v>74943</v>
          </cell>
          <cell r="M142" t="str">
            <v>UTXECON201</v>
          </cell>
          <cell r="N142" t="str">
            <v>0000093522</v>
          </cell>
        </row>
        <row r="143">
          <cell r="D143" t="str">
            <v>00652127</v>
          </cell>
          <cell r="E143" t="str">
            <v>Expense Distribution</v>
          </cell>
          <cell r="F143">
            <v>12</v>
          </cell>
          <cell r="G143">
            <v>2014</v>
          </cell>
          <cell r="H143" t="str">
            <v>211</v>
          </cell>
          <cell r="I143" t="str">
            <v>955</v>
          </cell>
          <cell r="J143" t="str">
            <v>UNITED WAY OF THE COASTAL BEND</v>
          </cell>
          <cell r="K143">
            <v>41982</v>
          </cell>
          <cell r="L143" t="str">
            <v>73084</v>
          </cell>
          <cell r="M143" t="str">
            <v>G0001113</v>
          </cell>
          <cell r="N143" t="str">
            <v>0000093522</v>
          </cell>
        </row>
        <row r="144">
          <cell r="D144" t="str">
            <v>00629662</v>
          </cell>
          <cell r="E144" t="str">
            <v>Expense Distribution</v>
          </cell>
          <cell r="F144">
            <v>8</v>
          </cell>
          <cell r="G144">
            <v>2014</v>
          </cell>
          <cell r="H144" t="str">
            <v>211</v>
          </cell>
          <cell r="I144" t="str">
            <v>955</v>
          </cell>
          <cell r="J144" t="str">
            <v>UNITED WAY OF THE COASTAL BEND</v>
          </cell>
          <cell r="K144">
            <v>41859</v>
          </cell>
          <cell r="L144" t="str">
            <v>71358</v>
          </cell>
          <cell r="M144" t="str">
            <v>UTXECON201</v>
          </cell>
          <cell r="N144" t="str">
            <v>0000093522</v>
          </cell>
        </row>
        <row r="145">
          <cell r="D145" t="str">
            <v>00629661</v>
          </cell>
          <cell r="E145" t="str">
            <v>Expense Distribution</v>
          </cell>
          <cell r="F145">
            <v>8</v>
          </cell>
          <cell r="G145">
            <v>2014</v>
          </cell>
          <cell r="H145" t="str">
            <v>211</v>
          </cell>
          <cell r="I145" t="str">
            <v>955</v>
          </cell>
          <cell r="J145" t="str">
            <v>UNITED WAY OF THE COASTAL BEND</v>
          </cell>
          <cell r="K145">
            <v>41859</v>
          </cell>
          <cell r="L145" t="str">
            <v>71357</v>
          </cell>
          <cell r="M145" t="str">
            <v>UTXECON201</v>
          </cell>
          <cell r="N145" t="str">
            <v>0000093522</v>
          </cell>
        </row>
        <row r="146">
          <cell r="D146" t="str">
            <v>00675394</v>
          </cell>
          <cell r="E146" t="str">
            <v>Expense Distribution</v>
          </cell>
          <cell r="F146">
            <v>5</v>
          </cell>
          <cell r="G146">
            <v>2015</v>
          </cell>
          <cell r="H146" t="str">
            <v>211</v>
          </cell>
          <cell r="I146" t="str">
            <v>955</v>
          </cell>
          <cell r="J146" t="str">
            <v>UNITED WAY OF NORTHERN CAMERON COUNTY</v>
          </cell>
          <cell r="K146">
            <v>42125</v>
          </cell>
          <cell r="L146" t="str">
            <v>75499</v>
          </cell>
          <cell r="M146" t="str">
            <v>UTXECON201</v>
          </cell>
          <cell r="N146" t="str">
            <v>0000093537</v>
          </cell>
        </row>
        <row r="147">
          <cell r="D147" t="str">
            <v>00652130</v>
          </cell>
          <cell r="E147" t="str">
            <v>Expense Distribution</v>
          </cell>
          <cell r="F147">
            <v>12</v>
          </cell>
          <cell r="G147">
            <v>2014</v>
          </cell>
          <cell r="H147" t="str">
            <v>211</v>
          </cell>
          <cell r="I147" t="str">
            <v>955</v>
          </cell>
          <cell r="J147" t="str">
            <v>UNITED WAY OF NORTHERN CAMERON COUNTY</v>
          </cell>
          <cell r="K147">
            <v>41985</v>
          </cell>
          <cell r="L147" t="str">
            <v>73448</v>
          </cell>
          <cell r="M147" t="str">
            <v>G0001113</v>
          </cell>
          <cell r="N147" t="str">
            <v>0000093537</v>
          </cell>
        </row>
        <row r="148">
          <cell r="D148" t="str">
            <v>00663606</v>
          </cell>
          <cell r="E148" t="str">
            <v>Expense Distribution</v>
          </cell>
          <cell r="F148">
            <v>2</v>
          </cell>
          <cell r="G148">
            <v>2015</v>
          </cell>
          <cell r="H148" t="str">
            <v>211</v>
          </cell>
          <cell r="I148" t="str">
            <v>955</v>
          </cell>
          <cell r="J148" t="str">
            <v>UNITED WAY OF LAREDO INC</v>
          </cell>
          <cell r="K148">
            <v>42058</v>
          </cell>
          <cell r="L148" t="str">
            <v>74549</v>
          </cell>
          <cell r="M148" t="str">
            <v>UTXECON201</v>
          </cell>
          <cell r="N148" t="str">
            <v>0000093544</v>
          </cell>
        </row>
        <row r="149">
          <cell r="D149" t="str">
            <v>00652129</v>
          </cell>
          <cell r="E149" t="str">
            <v>Expense Distribution</v>
          </cell>
          <cell r="F149">
            <v>12</v>
          </cell>
          <cell r="G149">
            <v>2014</v>
          </cell>
          <cell r="H149" t="str">
            <v>211</v>
          </cell>
          <cell r="I149" t="str">
            <v>955</v>
          </cell>
          <cell r="J149" t="str">
            <v>UNITED WAY OF LAREDO INC</v>
          </cell>
          <cell r="K149">
            <v>41985</v>
          </cell>
          <cell r="L149" t="str">
            <v>73446</v>
          </cell>
          <cell r="M149" t="str">
            <v>G0001113</v>
          </cell>
          <cell r="N149" t="str">
            <v>0000093544</v>
          </cell>
        </row>
        <row r="150">
          <cell r="D150" t="str">
            <v>00644563</v>
          </cell>
          <cell r="E150" t="str">
            <v>Expense Distribution</v>
          </cell>
          <cell r="F150">
            <v>11</v>
          </cell>
          <cell r="G150">
            <v>2014</v>
          </cell>
          <cell r="H150" t="str">
            <v>211</v>
          </cell>
          <cell r="I150" t="str">
            <v>955</v>
          </cell>
          <cell r="J150" t="str">
            <v>UNITED WAY OF LAREDO INC</v>
          </cell>
          <cell r="K150">
            <v>41943</v>
          </cell>
          <cell r="L150" t="str">
            <v>72234</v>
          </cell>
          <cell r="M150" t="str">
            <v>UTXECON201</v>
          </cell>
          <cell r="N150" t="str">
            <v>0000093544</v>
          </cell>
        </row>
        <row r="151">
          <cell r="D151" t="str">
            <v>00640322</v>
          </cell>
          <cell r="E151" t="str">
            <v>Expense Distribution</v>
          </cell>
          <cell r="F151">
            <v>10</v>
          </cell>
          <cell r="G151">
            <v>2014</v>
          </cell>
          <cell r="H151" t="str">
            <v>211</v>
          </cell>
          <cell r="I151" t="str">
            <v>955</v>
          </cell>
          <cell r="J151" t="str">
            <v>UNITED WAY OF LAREDO INC</v>
          </cell>
          <cell r="K151">
            <v>41921</v>
          </cell>
          <cell r="L151" t="str">
            <v>71967</v>
          </cell>
          <cell r="M151" t="str">
            <v>UTXECON201</v>
          </cell>
          <cell r="N151" t="str">
            <v>0000093544</v>
          </cell>
        </row>
        <row r="152">
          <cell r="D152" t="str">
            <v>00635771</v>
          </cell>
          <cell r="E152" t="str">
            <v>Expense Distribution</v>
          </cell>
          <cell r="F152">
            <v>9</v>
          </cell>
          <cell r="G152">
            <v>2014</v>
          </cell>
          <cell r="H152" t="str">
            <v>211</v>
          </cell>
          <cell r="I152" t="str">
            <v>955</v>
          </cell>
          <cell r="J152" t="str">
            <v>UNITED WAY OF LAREDO INC</v>
          </cell>
          <cell r="K152">
            <v>41898</v>
          </cell>
          <cell r="L152" t="str">
            <v>71775</v>
          </cell>
          <cell r="M152" t="str">
            <v>UTXECON201</v>
          </cell>
          <cell r="N152" t="str">
            <v>0000093544</v>
          </cell>
        </row>
        <row r="153">
          <cell r="D153" t="str">
            <v>00652651</v>
          </cell>
          <cell r="E153" t="str">
            <v>Expense Distribution</v>
          </cell>
          <cell r="F153">
            <v>12</v>
          </cell>
          <cell r="G153">
            <v>2014</v>
          </cell>
          <cell r="H153" t="str">
            <v>211</v>
          </cell>
          <cell r="I153" t="str">
            <v>955</v>
          </cell>
          <cell r="J153" t="str">
            <v>UNITED WAY OF SOUTHERN CAMERON COUNTY</v>
          </cell>
          <cell r="K153">
            <v>41985</v>
          </cell>
          <cell r="L153" t="str">
            <v>73450</v>
          </cell>
          <cell r="M153" t="str">
            <v>G0001113</v>
          </cell>
          <cell r="N153" t="str">
            <v>0000093555</v>
          </cell>
        </row>
        <row r="154">
          <cell r="D154" t="str">
            <v>00652128</v>
          </cell>
          <cell r="E154" t="str">
            <v>Expense Distribution</v>
          </cell>
          <cell r="F154">
            <v>12</v>
          </cell>
          <cell r="G154">
            <v>2014</v>
          </cell>
          <cell r="H154" t="str">
            <v>211</v>
          </cell>
          <cell r="I154" t="str">
            <v>955</v>
          </cell>
          <cell r="J154" t="str">
            <v>VICTORIA COUNTY UNITED WAY</v>
          </cell>
          <cell r="K154">
            <v>41985</v>
          </cell>
          <cell r="L154" t="str">
            <v>73438</v>
          </cell>
          <cell r="M154" t="str">
            <v>G0001113</v>
          </cell>
          <cell r="N154" t="str">
            <v>0000093563</v>
          </cell>
        </row>
        <row r="155">
          <cell r="D155" t="str">
            <v>00648202</v>
          </cell>
          <cell r="E155" t="str">
            <v>Expense Distribution</v>
          </cell>
          <cell r="F155">
            <v>11</v>
          </cell>
          <cell r="G155">
            <v>2014</v>
          </cell>
          <cell r="H155" t="str">
            <v>211</v>
          </cell>
          <cell r="I155" t="str">
            <v>955</v>
          </cell>
          <cell r="J155" t="str">
            <v>VICTORIA COUNTY UNITED WAY</v>
          </cell>
          <cell r="K155">
            <v>41964</v>
          </cell>
          <cell r="L155" t="str">
            <v>72634</v>
          </cell>
          <cell r="M155" t="str">
            <v>UTXECON201</v>
          </cell>
          <cell r="N155" t="str">
            <v>0000093563</v>
          </cell>
        </row>
        <row r="156">
          <cell r="D156" t="str">
            <v>00624508</v>
          </cell>
          <cell r="E156" t="str">
            <v>Expense Distribution</v>
          </cell>
          <cell r="F156">
            <v>7</v>
          </cell>
          <cell r="G156">
            <v>2014</v>
          </cell>
          <cell r="H156" t="str">
            <v>211</v>
          </cell>
          <cell r="I156" t="str">
            <v>955</v>
          </cell>
          <cell r="J156" t="str">
            <v>HARLINGEN, CITY OF</v>
          </cell>
          <cell r="K156">
            <v>41831</v>
          </cell>
          <cell r="L156" t="str">
            <v>71107</v>
          </cell>
          <cell r="M156" t="str">
            <v>UTXECON201</v>
          </cell>
          <cell r="N156" t="str">
            <v>0000097110</v>
          </cell>
        </row>
        <row r="157">
          <cell r="D157" t="str">
            <v>00673090</v>
          </cell>
          <cell r="E157" t="str">
            <v>Expense Distribution</v>
          </cell>
          <cell r="F157">
            <v>4</v>
          </cell>
          <cell r="G157">
            <v>2015</v>
          </cell>
          <cell r="H157" t="str">
            <v>211</v>
          </cell>
          <cell r="I157" t="str">
            <v>955</v>
          </cell>
          <cell r="J157" t="str">
            <v>MCALLEN, CITY OF</v>
          </cell>
          <cell r="K157">
            <v>42111</v>
          </cell>
          <cell r="L157" t="str">
            <v>75376</v>
          </cell>
          <cell r="M157" t="str">
            <v>UTXECON201</v>
          </cell>
          <cell r="N157" t="str">
            <v>0000097118</v>
          </cell>
        </row>
        <row r="158">
          <cell r="D158" t="str">
            <v>00662842</v>
          </cell>
          <cell r="E158" t="str">
            <v>Expense Distribution</v>
          </cell>
          <cell r="F158">
            <v>2</v>
          </cell>
          <cell r="G158">
            <v>2015</v>
          </cell>
          <cell r="H158" t="str">
            <v>211</v>
          </cell>
          <cell r="I158" t="str">
            <v>955</v>
          </cell>
          <cell r="J158" t="str">
            <v>MCALLEN, CITY OF</v>
          </cell>
          <cell r="K158">
            <v>42052</v>
          </cell>
          <cell r="L158" t="str">
            <v>74448</v>
          </cell>
          <cell r="M158" t="str">
            <v>UTXECON201</v>
          </cell>
          <cell r="N158" t="str">
            <v>0000097118</v>
          </cell>
        </row>
        <row r="159">
          <cell r="D159" t="str">
            <v>00651647</v>
          </cell>
          <cell r="E159" t="str">
            <v>Expense Distribution</v>
          </cell>
          <cell r="F159">
            <v>12</v>
          </cell>
          <cell r="G159">
            <v>2014</v>
          </cell>
          <cell r="H159" t="str">
            <v>211</v>
          </cell>
          <cell r="I159" t="str">
            <v>955</v>
          </cell>
          <cell r="J159" t="str">
            <v>MCALLEN, CITY OF</v>
          </cell>
          <cell r="K159">
            <v>41983</v>
          </cell>
          <cell r="L159" t="str">
            <v>73185</v>
          </cell>
          <cell r="M159" t="str">
            <v>UTXECON201</v>
          </cell>
          <cell r="N159" t="str">
            <v>0000097118</v>
          </cell>
        </row>
        <row r="160">
          <cell r="D160" t="str">
            <v>00631510</v>
          </cell>
          <cell r="E160" t="str">
            <v>Expense Distribution</v>
          </cell>
          <cell r="F160">
            <v>8</v>
          </cell>
          <cell r="G160">
            <v>2014</v>
          </cell>
          <cell r="H160" t="str">
            <v>211</v>
          </cell>
          <cell r="I160" t="str">
            <v>955</v>
          </cell>
          <cell r="J160" t="str">
            <v>MCALLEN, CITY OF</v>
          </cell>
          <cell r="K160">
            <v>41871</v>
          </cell>
          <cell r="L160" t="str">
            <v>71466</v>
          </cell>
          <cell r="M160" t="str">
            <v>UTXECON201</v>
          </cell>
          <cell r="N160" t="str">
            <v>0000097118</v>
          </cell>
        </row>
        <row r="161">
          <cell r="D161" t="str">
            <v>00663068</v>
          </cell>
          <cell r="E161" t="str">
            <v>Expense Distribution</v>
          </cell>
          <cell r="F161">
            <v>2</v>
          </cell>
          <cell r="G161">
            <v>2015</v>
          </cell>
          <cell r="H161" t="str">
            <v>211</v>
          </cell>
          <cell r="I161" t="str">
            <v>955</v>
          </cell>
          <cell r="J161" t="str">
            <v>PHARR, CITY OF</v>
          </cell>
          <cell r="K161">
            <v>42052</v>
          </cell>
          <cell r="L161" t="str">
            <v>74432</v>
          </cell>
          <cell r="M161" t="str">
            <v>UTXECON201</v>
          </cell>
          <cell r="N161" t="str">
            <v>0000097121</v>
          </cell>
        </row>
        <row r="162">
          <cell r="D162" t="str">
            <v>00622131</v>
          </cell>
          <cell r="E162" t="str">
            <v>Expense Distribution</v>
          </cell>
          <cell r="F162">
            <v>8</v>
          </cell>
          <cell r="G162">
            <v>2014</v>
          </cell>
          <cell r="H162" t="str">
            <v>211</v>
          </cell>
          <cell r="I162" t="str">
            <v>955</v>
          </cell>
          <cell r="J162" t="str">
            <v>CORPUS CHRISTI BOTANICAL SOC</v>
          </cell>
          <cell r="K162">
            <v>41816</v>
          </cell>
          <cell r="L162" t="str">
            <v>71017</v>
          </cell>
          <cell r="M162" t="str">
            <v>UTXECON201</v>
          </cell>
          <cell r="N162" t="str">
            <v>0000097342</v>
          </cell>
        </row>
        <row r="163">
          <cell r="D163" t="str">
            <v>00631696</v>
          </cell>
          <cell r="E163" t="str">
            <v>Expense Distribution</v>
          </cell>
          <cell r="F163">
            <v>8</v>
          </cell>
          <cell r="G163">
            <v>2014</v>
          </cell>
          <cell r="H163" t="str">
            <v>211</v>
          </cell>
          <cell r="I163" t="str">
            <v>955</v>
          </cell>
          <cell r="J163" t="str">
            <v>CORPUS CHRISTI BOTANICAL SOC</v>
          </cell>
          <cell r="K163">
            <v>41816</v>
          </cell>
          <cell r="L163" t="str">
            <v>71481</v>
          </cell>
          <cell r="M163" t="str">
            <v>UTXECON201</v>
          </cell>
          <cell r="N163" t="str">
            <v>0000097342</v>
          </cell>
        </row>
        <row r="164">
          <cell r="D164" t="str">
            <v>00646382</v>
          </cell>
          <cell r="E164" t="str">
            <v>Expense Distribution</v>
          </cell>
          <cell r="F164">
            <v>11</v>
          </cell>
          <cell r="G164">
            <v>2014</v>
          </cell>
          <cell r="H164" t="str">
            <v>211</v>
          </cell>
          <cell r="I164" t="str">
            <v>955</v>
          </cell>
          <cell r="J164" t="str">
            <v>CORPUS CHRISTI ISD</v>
          </cell>
          <cell r="K164">
            <v>41955</v>
          </cell>
          <cell r="L164" t="str">
            <v>72373</v>
          </cell>
          <cell r="M164" t="str">
            <v>UTXECON201</v>
          </cell>
          <cell r="N164" t="str">
            <v>0000097349</v>
          </cell>
        </row>
        <row r="165">
          <cell r="D165" t="str">
            <v>00644367</v>
          </cell>
          <cell r="E165" t="str">
            <v>Expense Distribution</v>
          </cell>
          <cell r="F165">
            <v>11</v>
          </cell>
          <cell r="G165">
            <v>2014</v>
          </cell>
          <cell r="H165" t="str">
            <v>211</v>
          </cell>
          <cell r="I165" t="str">
            <v>955</v>
          </cell>
          <cell r="J165" t="str">
            <v>CORPUS CHRISTI ISD</v>
          </cell>
          <cell r="K165">
            <v>41943</v>
          </cell>
          <cell r="L165" t="str">
            <v>72226</v>
          </cell>
          <cell r="M165" t="str">
            <v>UTXECON201</v>
          </cell>
          <cell r="N165" t="str">
            <v>0000097349</v>
          </cell>
        </row>
        <row r="166">
          <cell r="D166" t="str">
            <v>00636604</v>
          </cell>
          <cell r="E166" t="str">
            <v>Expense Distribution</v>
          </cell>
          <cell r="F166">
            <v>9</v>
          </cell>
          <cell r="G166">
            <v>2014</v>
          </cell>
          <cell r="H166" t="str">
            <v>211</v>
          </cell>
          <cell r="I166" t="str">
            <v>955</v>
          </cell>
          <cell r="J166" t="str">
            <v>FWCP INC</v>
          </cell>
          <cell r="K166">
            <v>41904</v>
          </cell>
          <cell r="L166" t="str">
            <v>71801</v>
          </cell>
          <cell r="M166" t="str">
            <v>UTXECON101</v>
          </cell>
          <cell r="N166" t="str">
            <v>0000098214</v>
          </cell>
        </row>
        <row r="167">
          <cell r="D167" t="str">
            <v>00652654</v>
          </cell>
          <cell r="E167" t="str">
            <v>Expense Distribution</v>
          </cell>
          <cell r="F167">
            <v>12</v>
          </cell>
          <cell r="G167">
            <v>2014</v>
          </cell>
          <cell r="H167" t="str">
            <v>211</v>
          </cell>
          <cell r="I167" t="str">
            <v>955</v>
          </cell>
          <cell r="J167" t="str">
            <v>KEEP TEXAS BEAUTIFUL</v>
          </cell>
          <cell r="K167">
            <v>41988</v>
          </cell>
          <cell r="L167" t="str">
            <v>73515</v>
          </cell>
          <cell r="M167" t="str">
            <v>UTXECON101</v>
          </cell>
          <cell r="N167" t="str">
            <v>0000099027</v>
          </cell>
        </row>
        <row r="168">
          <cell r="D168" t="str">
            <v>00662223</v>
          </cell>
          <cell r="E168" t="str">
            <v>Expense Distribution</v>
          </cell>
          <cell r="F168">
            <v>2</v>
          </cell>
          <cell r="G168">
            <v>2015</v>
          </cell>
          <cell r="H168" t="str">
            <v>211</v>
          </cell>
          <cell r="I168" t="str">
            <v>955</v>
          </cell>
          <cell r="J168" t="str">
            <v>KENEDY ROTARY CLUB</v>
          </cell>
          <cell r="K168">
            <v>42047</v>
          </cell>
          <cell r="L168" t="str">
            <v>74354</v>
          </cell>
          <cell r="M168" t="str">
            <v>UTXECON201</v>
          </cell>
          <cell r="N168" t="str">
            <v>0000099042</v>
          </cell>
        </row>
        <row r="169">
          <cell r="D169" t="str">
            <v>00664461</v>
          </cell>
          <cell r="E169" t="str">
            <v>Expense Distribution</v>
          </cell>
          <cell r="F169">
            <v>2</v>
          </cell>
          <cell r="G169">
            <v>2015</v>
          </cell>
          <cell r="H169" t="str">
            <v>211</v>
          </cell>
          <cell r="I169" t="str">
            <v>955</v>
          </cell>
          <cell r="J169" t="str">
            <v>MATAGORDA COUNTY FAIR &amp; LIVESTOCK ASSN</v>
          </cell>
          <cell r="K169">
            <v>42055</v>
          </cell>
          <cell r="L169" t="str">
            <v>74641</v>
          </cell>
          <cell r="M169" t="str">
            <v>UTXECON201</v>
          </cell>
          <cell r="N169" t="str">
            <v>0000099444</v>
          </cell>
        </row>
        <row r="170">
          <cell r="D170" t="str">
            <v>00670275</v>
          </cell>
          <cell r="E170" t="str">
            <v>Expense Distribution</v>
          </cell>
          <cell r="F170">
            <v>4</v>
          </cell>
          <cell r="G170">
            <v>2015</v>
          </cell>
          <cell r="H170" t="str">
            <v>211</v>
          </cell>
          <cell r="I170" t="str">
            <v>955</v>
          </cell>
          <cell r="J170" t="str">
            <v>MCALLEN CHAMBER OF COMMERCE</v>
          </cell>
          <cell r="K170">
            <v>42095</v>
          </cell>
          <cell r="L170" t="str">
            <v>74981</v>
          </cell>
          <cell r="M170" t="str">
            <v>UTXECON201</v>
          </cell>
          <cell r="N170" t="str">
            <v>0000099469</v>
          </cell>
        </row>
        <row r="171">
          <cell r="D171" t="str">
            <v>00651649</v>
          </cell>
          <cell r="E171" t="str">
            <v>Expense Distribution</v>
          </cell>
          <cell r="F171">
            <v>12</v>
          </cell>
          <cell r="G171">
            <v>2014</v>
          </cell>
          <cell r="H171" t="str">
            <v>211</v>
          </cell>
          <cell r="I171" t="str">
            <v>955</v>
          </cell>
          <cell r="J171" t="str">
            <v>MCALLEN CHAMBER OF COMMERCE</v>
          </cell>
          <cell r="K171">
            <v>41983</v>
          </cell>
          <cell r="L171" t="str">
            <v>73190</v>
          </cell>
          <cell r="M171" t="str">
            <v>UTXECON201</v>
          </cell>
          <cell r="N171" t="str">
            <v>0000099469</v>
          </cell>
        </row>
        <row r="172">
          <cell r="D172" t="str">
            <v>00669384</v>
          </cell>
          <cell r="E172" t="str">
            <v>Expense Distribution</v>
          </cell>
          <cell r="F172">
            <v>3</v>
          </cell>
          <cell r="G172">
            <v>2015</v>
          </cell>
          <cell r="H172" t="str">
            <v>211</v>
          </cell>
          <cell r="I172" t="str">
            <v>955</v>
          </cell>
          <cell r="J172" t="str">
            <v>SAN ANGELO STOCK SHOW</v>
          </cell>
          <cell r="K172">
            <v>42089</v>
          </cell>
          <cell r="L172" t="str">
            <v>74959</v>
          </cell>
          <cell r="M172" t="str">
            <v>UTXECON301</v>
          </cell>
          <cell r="N172" t="str">
            <v>0000100758</v>
          </cell>
        </row>
        <row r="173">
          <cell r="D173" t="str">
            <v>00643214</v>
          </cell>
          <cell r="E173" t="str">
            <v>Expense Distribution</v>
          </cell>
          <cell r="F173">
            <v>10</v>
          </cell>
          <cell r="G173">
            <v>2014</v>
          </cell>
          <cell r="H173" t="str">
            <v>211</v>
          </cell>
          <cell r="I173" t="str">
            <v>955</v>
          </cell>
          <cell r="J173" t="str">
            <v>SAN PATRICIO COUNTY</v>
          </cell>
          <cell r="K173">
            <v>41936</v>
          </cell>
          <cell r="L173" t="str">
            <v>72140</v>
          </cell>
          <cell r="M173" t="str">
            <v>UTXECON201</v>
          </cell>
          <cell r="N173" t="str">
            <v>0000100764</v>
          </cell>
        </row>
        <row r="174">
          <cell r="D174" t="str">
            <v>00651192</v>
          </cell>
          <cell r="E174" t="str">
            <v>Expense Distribution</v>
          </cell>
          <cell r="F174">
            <v>12</v>
          </cell>
          <cell r="G174">
            <v>2014</v>
          </cell>
          <cell r="H174" t="str">
            <v>211</v>
          </cell>
          <cell r="I174" t="str">
            <v>955</v>
          </cell>
          <cell r="J174" t="str">
            <v>TEXAS ENGINEERING FOUNDATION</v>
          </cell>
          <cell r="K174">
            <v>41981</v>
          </cell>
          <cell r="L174" t="str">
            <v>73052</v>
          </cell>
          <cell r="M174" t="str">
            <v>UTXECON201</v>
          </cell>
          <cell r="N174" t="str">
            <v>0000101376</v>
          </cell>
        </row>
        <row r="175">
          <cell r="D175" t="str">
            <v>00664749</v>
          </cell>
          <cell r="E175" t="str">
            <v>Expense Distribution</v>
          </cell>
          <cell r="F175">
            <v>3</v>
          </cell>
          <cell r="G175">
            <v>2015</v>
          </cell>
          <cell r="H175" t="str">
            <v>211</v>
          </cell>
          <cell r="I175" t="str">
            <v>955</v>
          </cell>
          <cell r="J175" t="str">
            <v>TEXAS STATE TECHNICAL COLLEGE</v>
          </cell>
          <cell r="K175">
            <v>42065</v>
          </cell>
          <cell r="L175" t="str">
            <v>74666</v>
          </cell>
          <cell r="M175" t="str">
            <v>UTXECON201</v>
          </cell>
          <cell r="N175" t="str">
            <v>0000101430</v>
          </cell>
        </row>
        <row r="176">
          <cell r="D176" t="str">
            <v>00645859</v>
          </cell>
          <cell r="E176" t="str">
            <v>Expense Distribution</v>
          </cell>
          <cell r="F176">
            <v>11</v>
          </cell>
          <cell r="G176">
            <v>2014</v>
          </cell>
          <cell r="H176" t="str">
            <v>211</v>
          </cell>
          <cell r="I176" t="str">
            <v>955</v>
          </cell>
          <cell r="J176" t="str">
            <v>TEXAS STATE TECHNICAL COLLEGE</v>
          </cell>
          <cell r="K176">
            <v>41953</v>
          </cell>
          <cell r="L176" t="str">
            <v>72332</v>
          </cell>
          <cell r="M176" t="str">
            <v>UTXECON201</v>
          </cell>
          <cell r="N176" t="str">
            <v>0000101430</v>
          </cell>
        </row>
        <row r="177">
          <cell r="D177" t="str">
            <v>00654160</v>
          </cell>
          <cell r="E177" t="str">
            <v>Expense Distribution</v>
          </cell>
          <cell r="F177">
            <v>12</v>
          </cell>
          <cell r="G177">
            <v>2014</v>
          </cell>
          <cell r="H177" t="str">
            <v>211</v>
          </cell>
          <cell r="I177" t="str">
            <v>955</v>
          </cell>
          <cell r="J177" t="str">
            <v>TEXAS TECH FOUNDATION INC</v>
          </cell>
          <cell r="K177">
            <v>41996</v>
          </cell>
          <cell r="L177" t="str">
            <v>73753</v>
          </cell>
          <cell r="M177" t="str">
            <v>G0001113</v>
          </cell>
          <cell r="N177" t="str">
            <v>0000101435</v>
          </cell>
        </row>
        <row r="178">
          <cell r="D178" t="str">
            <v>00651196</v>
          </cell>
          <cell r="E178" t="str">
            <v>Expense Distribution</v>
          </cell>
          <cell r="F178">
            <v>12</v>
          </cell>
          <cell r="G178">
            <v>2014</v>
          </cell>
          <cell r="H178" t="str">
            <v>211</v>
          </cell>
          <cell r="I178" t="str">
            <v>955</v>
          </cell>
          <cell r="J178" t="str">
            <v>TEXAS TECH FOUNDATION INC</v>
          </cell>
          <cell r="K178">
            <v>41982</v>
          </cell>
          <cell r="L178" t="str">
            <v>73083</v>
          </cell>
          <cell r="M178" t="str">
            <v>UTXECON201</v>
          </cell>
          <cell r="N178" t="str">
            <v>0000101435</v>
          </cell>
        </row>
        <row r="179">
          <cell r="D179" t="str">
            <v>00652022</v>
          </cell>
          <cell r="E179" t="str">
            <v>Expense Distribution</v>
          </cell>
          <cell r="F179">
            <v>12</v>
          </cell>
          <cell r="G179">
            <v>2014</v>
          </cell>
          <cell r="H179" t="str">
            <v>211</v>
          </cell>
          <cell r="I179" t="str">
            <v>955</v>
          </cell>
          <cell r="J179" t="str">
            <v>UNITED WAY OF TARRANT COUNTY</v>
          </cell>
          <cell r="K179">
            <v>41984</v>
          </cell>
          <cell r="L179" t="str">
            <v>73326</v>
          </cell>
          <cell r="M179" t="str">
            <v>G0001113</v>
          </cell>
          <cell r="N179" t="str">
            <v>0000101827</v>
          </cell>
        </row>
        <row r="180">
          <cell r="D180" t="str">
            <v>00651711</v>
          </cell>
          <cell r="E180" t="str">
            <v>Expense Distribution</v>
          </cell>
          <cell r="F180">
            <v>12</v>
          </cell>
          <cell r="G180">
            <v>2014</v>
          </cell>
          <cell r="H180" t="str">
            <v>211</v>
          </cell>
          <cell r="I180" t="str">
            <v>955</v>
          </cell>
          <cell r="J180" t="str">
            <v>UNITED WAY OF TARRANT COUNTY</v>
          </cell>
          <cell r="K180">
            <v>41977</v>
          </cell>
          <cell r="L180" t="str">
            <v>73303</v>
          </cell>
          <cell r="M180" t="str">
            <v>UTXECON201</v>
          </cell>
          <cell r="N180" t="str">
            <v>0000101827</v>
          </cell>
        </row>
        <row r="181">
          <cell r="D181" t="str">
            <v>00652650</v>
          </cell>
          <cell r="E181" t="str">
            <v>Expense Distribution</v>
          </cell>
          <cell r="F181">
            <v>12</v>
          </cell>
          <cell r="G181">
            <v>2014</v>
          </cell>
          <cell r="H181" t="str">
            <v>211</v>
          </cell>
          <cell r="I181" t="str">
            <v>955</v>
          </cell>
          <cell r="J181" t="str">
            <v>UNITED WAY/CAPITAL AREA</v>
          </cell>
          <cell r="K181">
            <v>41978</v>
          </cell>
          <cell r="L181" t="str">
            <v>73444</v>
          </cell>
          <cell r="M181" t="str">
            <v>G0001113</v>
          </cell>
          <cell r="N181" t="str">
            <v>0000101832</v>
          </cell>
        </row>
        <row r="182">
          <cell r="D182" t="str">
            <v>00652649</v>
          </cell>
          <cell r="E182" t="str">
            <v>Expense Distribution</v>
          </cell>
          <cell r="F182">
            <v>12</v>
          </cell>
          <cell r="G182">
            <v>2014</v>
          </cell>
          <cell r="H182" t="str">
            <v>211</v>
          </cell>
          <cell r="I182" t="str">
            <v>955</v>
          </cell>
          <cell r="J182" t="str">
            <v>UNITED WAY/CAPITAL AREA</v>
          </cell>
          <cell r="K182">
            <v>41985</v>
          </cell>
          <cell r="L182" t="str">
            <v>73443</v>
          </cell>
          <cell r="M182" t="str">
            <v>UTXECON101</v>
          </cell>
          <cell r="N182" t="str">
            <v>0000101832</v>
          </cell>
        </row>
        <row r="183">
          <cell r="D183" t="str">
            <v>00647721</v>
          </cell>
          <cell r="E183" t="str">
            <v>Expense Distribution</v>
          </cell>
          <cell r="F183">
            <v>12</v>
          </cell>
          <cell r="G183">
            <v>2014</v>
          </cell>
          <cell r="H183" t="str">
            <v>211</v>
          </cell>
          <cell r="I183" t="str">
            <v>955</v>
          </cell>
          <cell r="J183" t="str">
            <v>UNITED WAY/CAPITAL AREA</v>
          </cell>
          <cell r="K183">
            <v>41960</v>
          </cell>
          <cell r="L183" t="str">
            <v>72472</v>
          </cell>
          <cell r="M183" t="str">
            <v>UTXECON201</v>
          </cell>
          <cell r="N183" t="str">
            <v>0000101832</v>
          </cell>
        </row>
        <row r="184">
          <cell r="D184" t="str">
            <v>00647721</v>
          </cell>
          <cell r="E184" t="str">
            <v>Expense Distribution</v>
          </cell>
          <cell r="F184">
            <v>11</v>
          </cell>
          <cell r="G184">
            <v>2014</v>
          </cell>
          <cell r="H184" t="str">
            <v>211</v>
          </cell>
          <cell r="I184" t="str">
            <v>955</v>
          </cell>
          <cell r="J184" t="str">
            <v>UNITED WAY/CAPITAL AREA</v>
          </cell>
          <cell r="K184">
            <v>41960</v>
          </cell>
          <cell r="L184" t="str">
            <v>72472</v>
          </cell>
          <cell r="M184" t="str">
            <v>UTXECON201</v>
          </cell>
          <cell r="N184" t="str">
            <v>0000101832</v>
          </cell>
        </row>
        <row r="185">
          <cell r="D185" t="str">
            <v>00631260</v>
          </cell>
          <cell r="E185" t="str">
            <v>Expense Distribution</v>
          </cell>
          <cell r="F185">
            <v>8</v>
          </cell>
          <cell r="G185">
            <v>2014</v>
          </cell>
          <cell r="H185" t="str">
            <v>211</v>
          </cell>
          <cell r="I185" t="str">
            <v>955</v>
          </cell>
          <cell r="J185" t="str">
            <v>UNIVERSITY OF TEXAS</v>
          </cell>
          <cell r="K185">
            <v>41871</v>
          </cell>
          <cell r="L185" t="str">
            <v>71461</v>
          </cell>
          <cell r="M185" t="str">
            <v>UTXECON201</v>
          </cell>
          <cell r="N185" t="str">
            <v>0000101846</v>
          </cell>
        </row>
        <row r="186">
          <cell r="D186" t="str">
            <v>00662411</v>
          </cell>
          <cell r="E186" t="str">
            <v>Expense Distribution</v>
          </cell>
          <cell r="F186">
            <v>2</v>
          </cell>
          <cell r="G186">
            <v>2015</v>
          </cell>
          <cell r="H186" t="str">
            <v>211</v>
          </cell>
          <cell r="I186" t="str">
            <v>955</v>
          </cell>
          <cell r="J186" t="str">
            <v>NUECES COUNTY JR LIVESTOCK SHOW &amp; SALE</v>
          </cell>
          <cell r="K186">
            <v>42048</v>
          </cell>
          <cell r="L186" t="str">
            <v>74389</v>
          </cell>
          <cell r="M186" t="str">
            <v>UTXECON201</v>
          </cell>
          <cell r="N186" t="str">
            <v>0000109944</v>
          </cell>
        </row>
        <row r="187">
          <cell r="D187" t="str">
            <v>00644004</v>
          </cell>
          <cell r="E187" t="str">
            <v>Expense Distribution</v>
          </cell>
          <cell r="F187">
            <v>10</v>
          </cell>
          <cell r="G187">
            <v>2014</v>
          </cell>
          <cell r="H187" t="str">
            <v>211</v>
          </cell>
          <cell r="I187" t="str">
            <v>955</v>
          </cell>
          <cell r="J187" t="str">
            <v>VICTORIA COLLEGE FOUNDATION</v>
          </cell>
          <cell r="K187">
            <v>41941</v>
          </cell>
          <cell r="L187" t="str">
            <v>72196</v>
          </cell>
          <cell r="M187" t="str">
            <v>G0001113</v>
          </cell>
          <cell r="N187" t="str">
            <v>0000110982</v>
          </cell>
        </row>
        <row r="188">
          <cell r="D188" t="str">
            <v>00651190</v>
          </cell>
          <cell r="E188" t="str">
            <v>Expense Distribution</v>
          </cell>
          <cell r="F188">
            <v>12</v>
          </cell>
          <cell r="G188">
            <v>2014</v>
          </cell>
          <cell r="H188" t="str">
            <v>211</v>
          </cell>
          <cell r="I188" t="str">
            <v>955</v>
          </cell>
          <cell r="J188" t="str">
            <v>LAREDO GATEWAY ROTARY</v>
          </cell>
          <cell r="K188">
            <v>41981</v>
          </cell>
          <cell r="L188" t="str">
            <v>73045</v>
          </cell>
          <cell r="M188" t="str">
            <v>UTXECON201</v>
          </cell>
          <cell r="N188" t="str">
            <v>0000110984</v>
          </cell>
        </row>
        <row r="189">
          <cell r="D189" t="str">
            <v>00669381</v>
          </cell>
          <cell r="E189" t="str">
            <v>Expense Distribution</v>
          </cell>
          <cell r="F189">
            <v>3</v>
          </cell>
          <cell r="G189">
            <v>2015</v>
          </cell>
          <cell r="H189" t="str">
            <v>211</v>
          </cell>
          <cell r="I189" t="str">
            <v>955</v>
          </cell>
          <cell r="J189" t="str">
            <v>POTEET ROTARY CLUB</v>
          </cell>
          <cell r="K189">
            <v>42089</v>
          </cell>
          <cell r="L189" t="str">
            <v>74952</v>
          </cell>
          <cell r="M189" t="str">
            <v>UTXECON201</v>
          </cell>
          <cell r="N189" t="str">
            <v>0000114266</v>
          </cell>
        </row>
        <row r="190">
          <cell r="D190" t="str">
            <v>00675397</v>
          </cell>
          <cell r="E190" t="str">
            <v>Expense Distribution</v>
          </cell>
          <cell r="F190">
            <v>5</v>
          </cell>
          <cell r="G190">
            <v>2015</v>
          </cell>
          <cell r="H190" t="str">
            <v>211</v>
          </cell>
          <cell r="I190" t="str">
            <v>955</v>
          </cell>
          <cell r="J190" t="str">
            <v>HARLINGEN AREA EDUCATION FOUNDATION</v>
          </cell>
          <cell r="K190">
            <v>42125</v>
          </cell>
          <cell r="L190" t="str">
            <v>75502</v>
          </cell>
          <cell r="M190" t="str">
            <v>UTXECON201</v>
          </cell>
          <cell r="N190" t="str">
            <v>0000114268</v>
          </cell>
        </row>
        <row r="191">
          <cell r="D191" t="str">
            <v>00624510</v>
          </cell>
          <cell r="E191" t="str">
            <v>Expense Distribution</v>
          </cell>
          <cell r="F191">
            <v>7</v>
          </cell>
          <cell r="G191">
            <v>2014</v>
          </cell>
          <cell r="H191" t="str">
            <v>211</v>
          </cell>
          <cell r="I191" t="str">
            <v>955</v>
          </cell>
          <cell r="J191" t="str">
            <v>HARLINGEN AREA EDUCATION FOUNDATION</v>
          </cell>
          <cell r="K191">
            <v>41831</v>
          </cell>
          <cell r="L191" t="str">
            <v>71110</v>
          </cell>
          <cell r="M191" t="str">
            <v>UTXECON201</v>
          </cell>
          <cell r="N191" t="str">
            <v>0000114268</v>
          </cell>
        </row>
        <row r="192">
          <cell r="D192" t="str">
            <v>00627314</v>
          </cell>
          <cell r="E192" t="str">
            <v>Expense Distribution</v>
          </cell>
          <cell r="F192">
            <v>7</v>
          </cell>
          <cell r="G192">
            <v>2014</v>
          </cell>
          <cell r="H192" t="str">
            <v>211</v>
          </cell>
          <cell r="I192" t="str">
            <v>955</v>
          </cell>
          <cell r="J192" t="str">
            <v>MEXICAN FOLKLORE SCHOOL OF DANCE</v>
          </cell>
          <cell r="K192">
            <v>41849</v>
          </cell>
          <cell r="L192" t="str">
            <v>71258</v>
          </cell>
          <cell r="M192" t="str">
            <v>UTXECON201</v>
          </cell>
          <cell r="N192" t="str">
            <v>0000114269</v>
          </cell>
        </row>
        <row r="193">
          <cell r="D193" t="str">
            <v>00664463</v>
          </cell>
          <cell r="E193" t="str">
            <v>Expense Distribution</v>
          </cell>
          <cell r="F193">
            <v>2</v>
          </cell>
          <cell r="G193">
            <v>2015</v>
          </cell>
          <cell r="H193" t="str">
            <v>211</v>
          </cell>
          <cell r="I193" t="str">
            <v>955</v>
          </cell>
          <cell r="J193" t="str">
            <v>GOLIAD COUNTY</v>
          </cell>
          <cell r="K193">
            <v>42062</v>
          </cell>
          <cell r="L193" t="str">
            <v>74645</v>
          </cell>
          <cell r="M193" t="str">
            <v>UTXECON201</v>
          </cell>
          <cell r="N193" t="str">
            <v>0000114786</v>
          </cell>
        </row>
        <row r="194">
          <cell r="D194" t="str">
            <v>00662015</v>
          </cell>
          <cell r="E194" t="str">
            <v>Expense Distribution</v>
          </cell>
          <cell r="F194">
            <v>2</v>
          </cell>
          <cell r="G194">
            <v>2015</v>
          </cell>
          <cell r="H194" t="str">
            <v>211</v>
          </cell>
          <cell r="I194" t="str">
            <v>955</v>
          </cell>
          <cell r="J194" t="str">
            <v>REFUGIO LITTLE LEAGUE</v>
          </cell>
          <cell r="K194">
            <v>42046</v>
          </cell>
          <cell r="L194" t="str">
            <v>74341</v>
          </cell>
          <cell r="M194" t="str">
            <v>UTXECON201</v>
          </cell>
          <cell r="N194" t="str">
            <v>0000114789</v>
          </cell>
        </row>
        <row r="195">
          <cell r="D195" t="str">
            <v>00664466</v>
          </cell>
          <cell r="E195" t="str">
            <v>Expense Distribution</v>
          </cell>
          <cell r="F195">
            <v>5</v>
          </cell>
          <cell r="G195">
            <v>2015</v>
          </cell>
          <cell r="H195" t="str">
            <v>211</v>
          </cell>
          <cell r="I195" t="str">
            <v>955</v>
          </cell>
          <cell r="J195" t="str">
            <v>KIWANIS CLUB</v>
          </cell>
          <cell r="K195">
            <v>42062</v>
          </cell>
          <cell r="L195" t="str">
            <v>74648</v>
          </cell>
          <cell r="M195" t="str">
            <v>UTXECON201</v>
          </cell>
          <cell r="N195" t="str">
            <v>0000115116</v>
          </cell>
        </row>
        <row r="196">
          <cell r="D196" t="str">
            <v>00664466</v>
          </cell>
          <cell r="E196" t="str">
            <v>Expense Distribution</v>
          </cell>
          <cell r="F196">
            <v>2</v>
          </cell>
          <cell r="G196">
            <v>2015</v>
          </cell>
          <cell r="H196" t="str">
            <v>211</v>
          </cell>
          <cell r="I196" t="str">
            <v>955</v>
          </cell>
          <cell r="J196" t="str">
            <v>KIWANIS CLUB</v>
          </cell>
          <cell r="K196">
            <v>42062</v>
          </cell>
          <cell r="L196" t="str">
            <v>74648</v>
          </cell>
          <cell r="M196" t="str">
            <v>UTXECON201</v>
          </cell>
          <cell r="N196" t="str">
            <v>0000115116</v>
          </cell>
        </row>
        <row r="197">
          <cell r="D197" t="str">
            <v>00662225</v>
          </cell>
          <cell r="E197" t="str">
            <v>Expense Distribution</v>
          </cell>
          <cell r="F197">
            <v>2</v>
          </cell>
          <cell r="G197">
            <v>2015</v>
          </cell>
          <cell r="H197" t="str">
            <v>211</v>
          </cell>
          <cell r="I197" t="str">
            <v>955</v>
          </cell>
          <cell r="J197" t="str">
            <v>KIWANIS CLUB</v>
          </cell>
          <cell r="K197">
            <v>42047</v>
          </cell>
          <cell r="L197" t="str">
            <v>74367</v>
          </cell>
          <cell r="M197" t="str">
            <v>UTXECON201</v>
          </cell>
          <cell r="N197" t="str">
            <v>0000115116</v>
          </cell>
        </row>
        <row r="198">
          <cell r="D198" t="str">
            <v>00676212</v>
          </cell>
          <cell r="E198" t="str">
            <v>Expense Distribution</v>
          </cell>
          <cell r="F198">
            <v>5</v>
          </cell>
          <cell r="G198">
            <v>2015</v>
          </cell>
          <cell r="H198" t="str">
            <v>211</v>
          </cell>
          <cell r="I198" t="str">
            <v>955</v>
          </cell>
          <cell r="J198" t="str">
            <v>TEXAS A&amp;M</v>
          </cell>
          <cell r="K198">
            <v>42129</v>
          </cell>
          <cell r="L198" t="str">
            <v>75519</v>
          </cell>
          <cell r="M198" t="str">
            <v>G0001113</v>
          </cell>
          <cell r="N198" t="str">
            <v>0000120050</v>
          </cell>
        </row>
        <row r="199">
          <cell r="D199" t="str">
            <v>00673922</v>
          </cell>
          <cell r="E199" t="str">
            <v>Expense Distribution</v>
          </cell>
          <cell r="F199">
            <v>4</v>
          </cell>
          <cell r="G199">
            <v>2015</v>
          </cell>
          <cell r="H199" t="str">
            <v>211</v>
          </cell>
          <cell r="I199" t="str">
            <v>955</v>
          </cell>
          <cell r="J199" t="str">
            <v>TEXAS A&amp;M</v>
          </cell>
          <cell r="K199">
            <v>42117</v>
          </cell>
          <cell r="L199" t="str">
            <v>75439</v>
          </cell>
          <cell r="M199" t="str">
            <v>G0001113</v>
          </cell>
          <cell r="N199" t="str">
            <v>0000120050</v>
          </cell>
        </row>
        <row r="200">
          <cell r="D200" t="str">
            <v>00672658</v>
          </cell>
          <cell r="E200" t="str">
            <v>Expense Distribution</v>
          </cell>
          <cell r="F200">
            <v>4</v>
          </cell>
          <cell r="G200">
            <v>2015</v>
          </cell>
          <cell r="H200" t="str">
            <v>211</v>
          </cell>
          <cell r="I200" t="str">
            <v>955</v>
          </cell>
          <cell r="J200" t="str">
            <v>TEXAS A&amp;M</v>
          </cell>
          <cell r="K200">
            <v>42109</v>
          </cell>
          <cell r="L200" t="str">
            <v>75313</v>
          </cell>
          <cell r="M200" t="str">
            <v>G0001113</v>
          </cell>
          <cell r="N200" t="str">
            <v>0000120050</v>
          </cell>
        </row>
        <row r="201">
          <cell r="D201" t="str">
            <v>00663817</v>
          </cell>
          <cell r="E201" t="str">
            <v>Expense Distribution</v>
          </cell>
          <cell r="F201">
            <v>2</v>
          </cell>
          <cell r="G201">
            <v>2015</v>
          </cell>
          <cell r="H201" t="str">
            <v>211</v>
          </cell>
          <cell r="I201" t="str">
            <v>955</v>
          </cell>
          <cell r="J201" t="str">
            <v>TEXAS A&amp;M</v>
          </cell>
          <cell r="K201">
            <v>42058</v>
          </cell>
          <cell r="L201" t="str">
            <v>74560</v>
          </cell>
          <cell r="M201" t="str">
            <v>UTXECON201</v>
          </cell>
          <cell r="N201" t="str">
            <v>0000120050</v>
          </cell>
        </row>
        <row r="202">
          <cell r="D202" t="str">
            <v>00654161</v>
          </cell>
          <cell r="E202" t="str">
            <v>Expense Distribution</v>
          </cell>
          <cell r="F202">
            <v>12</v>
          </cell>
          <cell r="G202">
            <v>2014</v>
          </cell>
          <cell r="H202" t="str">
            <v>211</v>
          </cell>
          <cell r="I202" t="str">
            <v>955</v>
          </cell>
          <cell r="J202" t="str">
            <v>TEXAS A&amp;M</v>
          </cell>
          <cell r="K202">
            <v>41996</v>
          </cell>
          <cell r="L202" t="str">
            <v>73764</v>
          </cell>
          <cell r="M202" t="str">
            <v>G0001113</v>
          </cell>
          <cell r="N202" t="str">
            <v>0000120050</v>
          </cell>
        </row>
        <row r="203">
          <cell r="D203" t="str">
            <v>00652126</v>
          </cell>
          <cell r="E203" t="str">
            <v>Expense Distribution</v>
          </cell>
          <cell r="F203">
            <v>12</v>
          </cell>
          <cell r="G203">
            <v>2014</v>
          </cell>
          <cell r="H203" t="str">
            <v>211</v>
          </cell>
          <cell r="I203" t="str">
            <v>955</v>
          </cell>
          <cell r="J203" t="str">
            <v>TEXAS A&amp;M</v>
          </cell>
          <cell r="K203">
            <v>41985</v>
          </cell>
          <cell r="L203" t="str">
            <v>73420</v>
          </cell>
          <cell r="M203" t="str">
            <v>G0001113</v>
          </cell>
          <cell r="N203" t="str">
            <v>0000120050</v>
          </cell>
        </row>
        <row r="204">
          <cell r="D204" t="str">
            <v>00649474</v>
          </cell>
          <cell r="E204" t="str">
            <v>Expense Distribution</v>
          </cell>
          <cell r="F204">
            <v>12</v>
          </cell>
          <cell r="G204">
            <v>2014</v>
          </cell>
          <cell r="H204" t="str">
            <v>211</v>
          </cell>
          <cell r="I204" t="str">
            <v>955</v>
          </cell>
          <cell r="J204" t="str">
            <v>TEXAS A&amp;M</v>
          </cell>
          <cell r="K204">
            <v>41974</v>
          </cell>
          <cell r="L204" t="str">
            <v>72802</v>
          </cell>
          <cell r="M204" t="str">
            <v>G0001113</v>
          </cell>
          <cell r="N204" t="str">
            <v>0000120050</v>
          </cell>
        </row>
        <row r="205">
          <cell r="D205" t="str">
            <v>00645863</v>
          </cell>
          <cell r="E205" t="str">
            <v>Expense Distribution</v>
          </cell>
          <cell r="F205">
            <v>11</v>
          </cell>
          <cell r="G205">
            <v>2014</v>
          </cell>
          <cell r="H205" t="str">
            <v>211</v>
          </cell>
          <cell r="I205" t="str">
            <v>955</v>
          </cell>
          <cell r="J205" t="str">
            <v>TEXAS A&amp;M</v>
          </cell>
          <cell r="K205">
            <v>41953</v>
          </cell>
          <cell r="L205" t="str">
            <v>72339</v>
          </cell>
          <cell r="M205" t="str">
            <v>UTXECON201</v>
          </cell>
          <cell r="N205" t="str">
            <v>0000120050</v>
          </cell>
        </row>
        <row r="206">
          <cell r="D206" t="str">
            <v>00629664</v>
          </cell>
          <cell r="E206" t="str">
            <v>Expense Distribution</v>
          </cell>
          <cell r="F206">
            <v>8</v>
          </cell>
          <cell r="G206">
            <v>2014</v>
          </cell>
          <cell r="H206" t="str">
            <v>211</v>
          </cell>
          <cell r="I206" t="str">
            <v>955</v>
          </cell>
          <cell r="J206" t="str">
            <v>TEXAS A&amp;M</v>
          </cell>
          <cell r="K206">
            <v>41862</v>
          </cell>
          <cell r="L206" t="str">
            <v>71370</v>
          </cell>
          <cell r="M206" t="str">
            <v>UTXECON201</v>
          </cell>
          <cell r="N206" t="str">
            <v>0000120050</v>
          </cell>
        </row>
        <row r="207">
          <cell r="D207" t="str">
            <v>00629056</v>
          </cell>
          <cell r="E207" t="str">
            <v>Expense Distribution</v>
          </cell>
          <cell r="F207">
            <v>8</v>
          </cell>
          <cell r="G207">
            <v>2014</v>
          </cell>
          <cell r="H207" t="str">
            <v>211</v>
          </cell>
          <cell r="I207" t="str">
            <v>955</v>
          </cell>
          <cell r="J207" t="str">
            <v>TEXAS A&amp;M</v>
          </cell>
          <cell r="K207">
            <v>41859</v>
          </cell>
          <cell r="L207" t="str">
            <v>71353</v>
          </cell>
          <cell r="M207" t="str">
            <v>UTXECON201</v>
          </cell>
          <cell r="N207" t="str">
            <v>0000120050</v>
          </cell>
        </row>
        <row r="208">
          <cell r="D208" t="str">
            <v>00628787</v>
          </cell>
          <cell r="E208" t="str">
            <v>Expense Distribution</v>
          </cell>
          <cell r="F208">
            <v>8</v>
          </cell>
          <cell r="G208">
            <v>2014</v>
          </cell>
          <cell r="H208" t="str">
            <v>211</v>
          </cell>
          <cell r="I208" t="str">
            <v>955</v>
          </cell>
          <cell r="J208" t="str">
            <v>TEXAS A&amp;M</v>
          </cell>
          <cell r="K208">
            <v>41856</v>
          </cell>
          <cell r="L208" t="str">
            <v>71324</v>
          </cell>
          <cell r="M208" t="str">
            <v>UTXECON201</v>
          </cell>
          <cell r="N208" t="str">
            <v>0000120050</v>
          </cell>
        </row>
        <row r="209">
          <cell r="D209" t="str">
            <v>00673094</v>
          </cell>
          <cell r="E209" t="str">
            <v>Expense Distribution</v>
          </cell>
          <cell r="F209">
            <v>4</v>
          </cell>
          <cell r="G209">
            <v>2015</v>
          </cell>
          <cell r="H209" t="str">
            <v>211</v>
          </cell>
          <cell r="I209" t="str">
            <v>955</v>
          </cell>
          <cell r="J209" t="str">
            <v>HALO-FLIGHT FOA</v>
          </cell>
          <cell r="K209">
            <v>42111</v>
          </cell>
          <cell r="L209" t="str">
            <v>75391</v>
          </cell>
          <cell r="M209" t="str">
            <v>UTXECON201</v>
          </cell>
          <cell r="N209" t="str">
            <v>0000120162</v>
          </cell>
        </row>
        <row r="210">
          <cell r="D210" t="str">
            <v>00627315</v>
          </cell>
          <cell r="E210" t="str">
            <v>Expense Distribution</v>
          </cell>
          <cell r="F210">
            <v>7</v>
          </cell>
          <cell r="G210">
            <v>2014</v>
          </cell>
          <cell r="H210" t="str">
            <v>211</v>
          </cell>
          <cell r="I210" t="str">
            <v>955</v>
          </cell>
          <cell r="J210" t="str">
            <v>ABILENE INDUSTRIAL FOUNDATION</v>
          </cell>
          <cell r="K210">
            <v>41849</v>
          </cell>
          <cell r="L210" t="str">
            <v>71280</v>
          </cell>
          <cell r="M210" t="str">
            <v>UTXECON301</v>
          </cell>
          <cell r="N210" t="str">
            <v>0000120374</v>
          </cell>
        </row>
        <row r="211">
          <cell r="D211" t="str">
            <v>00663635</v>
          </cell>
          <cell r="E211" t="str">
            <v>Expense Distribution</v>
          </cell>
          <cell r="F211">
            <v>2</v>
          </cell>
          <cell r="G211">
            <v>2015</v>
          </cell>
          <cell r="H211" t="str">
            <v>211</v>
          </cell>
          <cell r="I211" t="str">
            <v>955</v>
          </cell>
          <cell r="J211" t="str">
            <v>CALALLEN HIGH SCHOOL</v>
          </cell>
          <cell r="K211">
            <v>42058</v>
          </cell>
          <cell r="L211" t="str">
            <v>74557</v>
          </cell>
          <cell r="M211" t="str">
            <v>UTXECON201</v>
          </cell>
          <cell r="N211" t="str">
            <v>0000120921</v>
          </cell>
        </row>
        <row r="212">
          <cell r="D212" t="str">
            <v>00658157</v>
          </cell>
          <cell r="E212" t="str">
            <v>Expense Distribution</v>
          </cell>
          <cell r="F212">
            <v>1</v>
          </cell>
          <cell r="G212">
            <v>2015</v>
          </cell>
          <cell r="H212" t="str">
            <v>211</v>
          </cell>
          <cell r="I212" t="str">
            <v>955</v>
          </cell>
          <cell r="J212" t="str">
            <v>DRISCOLL CHILDRENS HOSPITAL</v>
          </cell>
          <cell r="K212">
            <v>42024</v>
          </cell>
          <cell r="L212" t="str">
            <v>73968</v>
          </cell>
          <cell r="M212" t="str">
            <v>UTXECON201</v>
          </cell>
          <cell r="N212" t="str">
            <v>0000121144</v>
          </cell>
        </row>
        <row r="213">
          <cell r="D213" t="str">
            <v>00629058</v>
          </cell>
          <cell r="E213" t="str">
            <v>Expense Distribution</v>
          </cell>
          <cell r="F213">
            <v>8</v>
          </cell>
          <cell r="G213">
            <v>2014</v>
          </cell>
          <cell r="H213" t="str">
            <v>211</v>
          </cell>
          <cell r="I213" t="str">
            <v>955</v>
          </cell>
          <cell r="J213" t="str">
            <v>DRISCOLL CHILDRENS HOSPITAL</v>
          </cell>
          <cell r="K213">
            <v>41859</v>
          </cell>
          <cell r="L213" t="str">
            <v>71355</v>
          </cell>
          <cell r="M213" t="str">
            <v>UTXECON201</v>
          </cell>
          <cell r="N213" t="str">
            <v>0000121144</v>
          </cell>
        </row>
        <row r="214">
          <cell r="D214" t="str">
            <v>00676965</v>
          </cell>
          <cell r="E214" t="str">
            <v>Expense Distribution</v>
          </cell>
          <cell r="F214">
            <v>5</v>
          </cell>
          <cell r="G214">
            <v>2015</v>
          </cell>
          <cell r="H214" t="str">
            <v>211</v>
          </cell>
          <cell r="I214" t="str">
            <v>955</v>
          </cell>
          <cell r="J214" t="str">
            <v>LAREDO CHAMBER OF COMMERCE</v>
          </cell>
          <cell r="K214">
            <v>42132</v>
          </cell>
          <cell r="L214" t="str">
            <v>75565</v>
          </cell>
          <cell r="M214" t="str">
            <v>UTXECON201</v>
          </cell>
          <cell r="N214" t="str">
            <v>0000121145</v>
          </cell>
        </row>
        <row r="215">
          <cell r="D215" t="str">
            <v>00652904</v>
          </cell>
          <cell r="E215" t="str">
            <v>Expense Distribution</v>
          </cell>
          <cell r="F215">
            <v>12</v>
          </cell>
          <cell r="G215">
            <v>2014</v>
          </cell>
          <cell r="H215" t="str">
            <v>211</v>
          </cell>
          <cell r="I215" t="str">
            <v>955</v>
          </cell>
          <cell r="J215" t="str">
            <v>LAREDO CHAMBER OF COMMERCE</v>
          </cell>
          <cell r="K215">
            <v>41990</v>
          </cell>
          <cell r="L215" t="str">
            <v>73584</v>
          </cell>
          <cell r="M215" t="str">
            <v>UTXECON201</v>
          </cell>
          <cell r="N215" t="str">
            <v>0000121145</v>
          </cell>
        </row>
        <row r="216">
          <cell r="D216" t="str">
            <v>00644561</v>
          </cell>
          <cell r="E216" t="str">
            <v>Expense Distribution</v>
          </cell>
          <cell r="F216">
            <v>11</v>
          </cell>
          <cell r="G216">
            <v>2014</v>
          </cell>
          <cell r="H216" t="str">
            <v>211</v>
          </cell>
          <cell r="I216" t="str">
            <v>955</v>
          </cell>
          <cell r="J216" t="str">
            <v>LAREDO CHAMBER OF COMMERCE</v>
          </cell>
          <cell r="K216">
            <v>41943</v>
          </cell>
          <cell r="L216" t="str">
            <v>72231</v>
          </cell>
          <cell r="M216" t="str">
            <v>UTXECON201</v>
          </cell>
          <cell r="N216" t="str">
            <v>0000121145</v>
          </cell>
        </row>
        <row r="217">
          <cell r="D217" t="str">
            <v>00640320</v>
          </cell>
          <cell r="E217" t="str">
            <v>Expense Distribution</v>
          </cell>
          <cell r="F217">
            <v>10</v>
          </cell>
          <cell r="G217">
            <v>2014</v>
          </cell>
          <cell r="H217" t="str">
            <v>211</v>
          </cell>
          <cell r="I217" t="str">
            <v>955</v>
          </cell>
          <cell r="J217" t="str">
            <v>LAREDO CHAMBER OF COMMERCE</v>
          </cell>
          <cell r="K217">
            <v>41921</v>
          </cell>
          <cell r="L217" t="str">
            <v>71965</v>
          </cell>
          <cell r="M217" t="str">
            <v>UTXECON201</v>
          </cell>
          <cell r="N217" t="str">
            <v>0000121145</v>
          </cell>
        </row>
        <row r="218">
          <cell r="D218" t="str">
            <v>00635072</v>
          </cell>
          <cell r="E218" t="str">
            <v>Expense Distribution</v>
          </cell>
          <cell r="F218">
            <v>9</v>
          </cell>
          <cell r="G218">
            <v>2014</v>
          </cell>
          <cell r="H218" t="str">
            <v>211</v>
          </cell>
          <cell r="I218" t="str">
            <v>955</v>
          </cell>
          <cell r="J218" t="str">
            <v>BAYLOR UNIVERSITY</v>
          </cell>
          <cell r="K218">
            <v>41894</v>
          </cell>
          <cell r="L218" t="str">
            <v>71714</v>
          </cell>
          <cell r="M218" t="str">
            <v>G0001113</v>
          </cell>
          <cell r="N218" t="str">
            <v>0000121228</v>
          </cell>
        </row>
        <row r="219">
          <cell r="D219" t="str">
            <v>00662841</v>
          </cell>
          <cell r="E219" t="str">
            <v>Expense Distribution</v>
          </cell>
          <cell r="F219">
            <v>2</v>
          </cell>
          <cell r="G219">
            <v>2015</v>
          </cell>
          <cell r="H219" t="str">
            <v>211</v>
          </cell>
          <cell r="I219" t="str">
            <v>955</v>
          </cell>
          <cell r="J219" t="str">
            <v>CORPUS CHRISTI HISPANIC CHAMBER</v>
          </cell>
          <cell r="K219">
            <v>42052</v>
          </cell>
          <cell r="L219" t="str">
            <v>74447</v>
          </cell>
          <cell r="M219" t="str">
            <v>UTXECON201</v>
          </cell>
          <cell r="N219" t="str">
            <v>0000121258</v>
          </cell>
        </row>
        <row r="220">
          <cell r="D220" t="str">
            <v>00644250</v>
          </cell>
          <cell r="E220" t="str">
            <v>Expense Distribution</v>
          </cell>
          <cell r="F220">
            <v>10</v>
          </cell>
          <cell r="G220">
            <v>2014</v>
          </cell>
          <cell r="H220" t="str">
            <v>211</v>
          </cell>
          <cell r="I220" t="str">
            <v>955</v>
          </cell>
          <cell r="J220" t="str">
            <v>CORPUS CHRISTI HISPANIC CHAMBER</v>
          </cell>
          <cell r="K220">
            <v>41936</v>
          </cell>
          <cell r="L220" t="str">
            <v>72225</v>
          </cell>
          <cell r="M220" t="str">
            <v>UTXECON201</v>
          </cell>
          <cell r="N220" t="str">
            <v>0000121258</v>
          </cell>
        </row>
        <row r="221">
          <cell r="D221" t="str">
            <v>00640324</v>
          </cell>
          <cell r="E221" t="str">
            <v>Expense Distribution</v>
          </cell>
          <cell r="F221">
            <v>10</v>
          </cell>
          <cell r="G221">
            <v>2014</v>
          </cell>
          <cell r="H221" t="str">
            <v>211</v>
          </cell>
          <cell r="I221" t="str">
            <v>955</v>
          </cell>
          <cell r="J221" t="str">
            <v>CORPUS CHRISTI HISPANIC CHAMBER</v>
          </cell>
          <cell r="K221">
            <v>41921</v>
          </cell>
          <cell r="L221" t="str">
            <v>71969</v>
          </cell>
          <cell r="M221" t="str">
            <v>UTXECON201</v>
          </cell>
          <cell r="N221" t="str">
            <v>0000121258</v>
          </cell>
        </row>
        <row r="222">
          <cell r="D222" t="str">
            <v>00672832</v>
          </cell>
          <cell r="E222" t="str">
            <v>Expense Distribution</v>
          </cell>
          <cell r="F222">
            <v>4</v>
          </cell>
          <cell r="G222">
            <v>2015</v>
          </cell>
          <cell r="H222" t="str">
            <v>211</v>
          </cell>
          <cell r="I222" t="str">
            <v>955</v>
          </cell>
          <cell r="J222" t="str">
            <v>REFUGIO COUNTY</v>
          </cell>
          <cell r="K222">
            <v>42110</v>
          </cell>
          <cell r="L222" t="str">
            <v>75333</v>
          </cell>
          <cell r="M222" t="str">
            <v>UTXECON201</v>
          </cell>
          <cell r="N222" t="str">
            <v>0000122745</v>
          </cell>
        </row>
        <row r="223">
          <cell r="D223" t="str">
            <v>00669383</v>
          </cell>
          <cell r="E223" t="str">
            <v>Expense Distribution</v>
          </cell>
          <cell r="F223">
            <v>3</v>
          </cell>
          <cell r="G223">
            <v>2015</v>
          </cell>
          <cell r="H223" t="str">
            <v>211</v>
          </cell>
          <cell r="I223" t="str">
            <v>955</v>
          </cell>
          <cell r="J223" t="str">
            <v>SOUTHWEST TEXAS JUNIOR COLLEGE</v>
          </cell>
          <cell r="K223">
            <v>42089</v>
          </cell>
          <cell r="L223" t="str">
            <v>74954</v>
          </cell>
          <cell r="M223" t="str">
            <v>UTXECON201</v>
          </cell>
          <cell r="N223" t="str">
            <v>0000123561</v>
          </cell>
        </row>
        <row r="224">
          <cell r="D224" t="str">
            <v>00627860</v>
          </cell>
          <cell r="E224" t="str">
            <v>Expense Distribution</v>
          </cell>
          <cell r="F224">
            <v>8</v>
          </cell>
          <cell r="G224">
            <v>2014</v>
          </cell>
          <cell r="H224" t="str">
            <v>211</v>
          </cell>
          <cell r="I224" t="str">
            <v>955</v>
          </cell>
          <cell r="J224" t="str">
            <v>SOUTHWEST TEXAS JUNIOR COLLEGE</v>
          </cell>
          <cell r="K224">
            <v>41851</v>
          </cell>
          <cell r="L224" t="str">
            <v>71309</v>
          </cell>
          <cell r="M224" t="str">
            <v>UTXECON201</v>
          </cell>
          <cell r="N224" t="str">
            <v>0000123561</v>
          </cell>
        </row>
        <row r="225">
          <cell r="D225" t="str">
            <v>00663819</v>
          </cell>
          <cell r="E225" t="str">
            <v>Expense Distribution</v>
          </cell>
          <cell r="F225">
            <v>2</v>
          </cell>
          <cell r="G225">
            <v>2015</v>
          </cell>
          <cell r="H225" t="str">
            <v>211</v>
          </cell>
          <cell r="I225" t="str">
            <v>955</v>
          </cell>
          <cell r="J225" t="str">
            <v>TEXAS A &amp; M UNIVERSITY-KINGSVILLE</v>
          </cell>
          <cell r="K225">
            <v>42058</v>
          </cell>
          <cell r="L225" t="str">
            <v>74564</v>
          </cell>
          <cell r="M225" t="str">
            <v>UTXECON201</v>
          </cell>
          <cell r="N225" t="str">
            <v>0000123563</v>
          </cell>
        </row>
        <row r="226">
          <cell r="D226" t="str">
            <v>00664464</v>
          </cell>
          <cell r="E226" t="str">
            <v>Expense Distribution</v>
          </cell>
          <cell r="F226">
            <v>2</v>
          </cell>
          <cell r="G226">
            <v>2015</v>
          </cell>
          <cell r="H226" t="str">
            <v>211</v>
          </cell>
          <cell r="I226" t="str">
            <v>955</v>
          </cell>
          <cell r="J226" t="str">
            <v>VICTORIA ADULT LITERACY COUNCIL</v>
          </cell>
          <cell r="K226">
            <v>42062</v>
          </cell>
          <cell r="L226" t="str">
            <v>74646</v>
          </cell>
          <cell r="M226" t="str">
            <v>UTXECON201</v>
          </cell>
          <cell r="N226" t="str">
            <v>0000123783</v>
          </cell>
        </row>
        <row r="227">
          <cell r="D227" t="str">
            <v>00674154</v>
          </cell>
          <cell r="E227" t="str">
            <v>Expense Distribution</v>
          </cell>
          <cell r="F227">
            <v>4</v>
          </cell>
          <cell r="G227">
            <v>2015</v>
          </cell>
          <cell r="H227" t="str">
            <v>211</v>
          </cell>
          <cell r="I227" t="str">
            <v>955</v>
          </cell>
          <cell r="J227" t="str">
            <v>SALTWATER-FISHERIES</v>
          </cell>
          <cell r="K227">
            <v>42118</v>
          </cell>
          <cell r="L227" t="str">
            <v>75452</v>
          </cell>
          <cell r="M227" t="str">
            <v>UTXECON201</v>
          </cell>
          <cell r="N227" t="str">
            <v>0000123878</v>
          </cell>
        </row>
        <row r="228">
          <cell r="D228" t="str">
            <v>00651193</v>
          </cell>
          <cell r="E228" t="str">
            <v>Expense Distribution</v>
          </cell>
          <cell r="F228">
            <v>12</v>
          </cell>
          <cell r="G228">
            <v>2014</v>
          </cell>
          <cell r="H228" t="str">
            <v>211</v>
          </cell>
          <cell r="I228" t="str">
            <v>955</v>
          </cell>
          <cell r="J228" t="str">
            <v>UNITED WAY OF SOUTH TEXAS</v>
          </cell>
          <cell r="K228">
            <v>41981</v>
          </cell>
          <cell r="L228" t="str">
            <v>73054</v>
          </cell>
          <cell r="M228" t="str">
            <v>UTXECON201</v>
          </cell>
          <cell r="N228" t="str">
            <v>0000124002</v>
          </cell>
        </row>
        <row r="229">
          <cell r="D229" t="str">
            <v>00648832</v>
          </cell>
          <cell r="E229" t="str">
            <v>Expense Distribution</v>
          </cell>
          <cell r="F229">
            <v>11</v>
          </cell>
          <cell r="G229">
            <v>2014</v>
          </cell>
          <cell r="H229" t="str">
            <v>211</v>
          </cell>
          <cell r="I229" t="str">
            <v>955</v>
          </cell>
          <cell r="J229" t="str">
            <v>UNITED WAY OF SOUTH TEXAS</v>
          </cell>
          <cell r="K229">
            <v>41960</v>
          </cell>
          <cell r="L229" t="str">
            <v>72719</v>
          </cell>
          <cell r="M229" t="str">
            <v>UTXECON201</v>
          </cell>
          <cell r="N229" t="str">
            <v>0000124002</v>
          </cell>
        </row>
        <row r="230">
          <cell r="D230" t="str">
            <v>00659392</v>
          </cell>
          <cell r="E230" t="str">
            <v>Expense Distribution</v>
          </cell>
          <cell r="F230">
            <v>1</v>
          </cell>
          <cell r="G230">
            <v>2015</v>
          </cell>
          <cell r="H230" t="str">
            <v>211</v>
          </cell>
          <cell r="I230" t="str">
            <v>955</v>
          </cell>
          <cell r="J230" t="str">
            <v>ST PATRICK SCHOOL</v>
          </cell>
          <cell r="K230">
            <v>42031</v>
          </cell>
          <cell r="L230" t="str">
            <v>74086</v>
          </cell>
          <cell r="M230" t="str">
            <v>UTXECON201</v>
          </cell>
          <cell r="N230" t="str">
            <v>0000124114</v>
          </cell>
        </row>
        <row r="231">
          <cell r="D231" t="str">
            <v>00635218</v>
          </cell>
          <cell r="E231" t="str">
            <v>Expense Distribution</v>
          </cell>
          <cell r="F231">
            <v>9</v>
          </cell>
          <cell r="G231">
            <v>2014</v>
          </cell>
          <cell r="H231" t="str">
            <v>211</v>
          </cell>
          <cell r="I231" t="str">
            <v>955</v>
          </cell>
          <cell r="J231" t="str">
            <v>ST PATRICK SCHOOL</v>
          </cell>
          <cell r="K231">
            <v>41894</v>
          </cell>
          <cell r="L231" t="str">
            <v>71728</v>
          </cell>
          <cell r="M231" t="str">
            <v>UTXECON201</v>
          </cell>
          <cell r="N231" t="str">
            <v>0000124114</v>
          </cell>
        </row>
        <row r="232">
          <cell r="D232" t="str">
            <v>00652653</v>
          </cell>
          <cell r="E232" t="str">
            <v>Expense Distribution</v>
          </cell>
          <cell r="F232">
            <v>12</v>
          </cell>
          <cell r="G232">
            <v>2014</v>
          </cell>
          <cell r="H232" t="str">
            <v>211</v>
          </cell>
          <cell r="I232" t="str">
            <v>955</v>
          </cell>
          <cell r="J232" t="str">
            <v>TEXAS CONSERVATIVE COALITION</v>
          </cell>
          <cell r="K232">
            <v>41988</v>
          </cell>
          <cell r="L232" t="str">
            <v>73514</v>
          </cell>
          <cell r="M232" t="str">
            <v>G0001113</v>
          </cell>
          <cell r="N232" t="str">
            <v>0000124371</v>
          </cell>
        </row>
        <row r="233">
          <cell r="D233" t="str">
            <v>00658158</v>
          </cell>
          <cell r="E233" t="str">
            <v>Expense Distribution</v>
          </cell>
          <cell r="F233">
            <v>1</v>
          </cell>
          <cell r="G233">
            <v>2015</v>
          </cell>
          <cell r="H233" t="str">
            <v>211</v>
          </cell>
          <cell r="I233" t="str">
            <v>955</v>
          </cell>
          <cell r="J233" t="str">
            <v>CORPUS CHRISTI CHAMBER OF COMMERCE</v>
          </cell>
          <cell r="K233">
            <v>42024</v>
          </cell>
          <cell r="L233" t="str">
            <v>73969</v>
          </cell>
          <cell r="M233" t="str">
            <v>UTXECON201</v>
          </cell>
          <cell r="N233" t="str">
            <v>0000124825</v>
          </cell>
        </row>
        <row r="234">
          <cell r="D234" t="str">
            <v>00651876</v>
          </cell>
          <cell r="E234" t="str">
            <v>Expense Distribution</v>
          </cell>
          <cell r="F234">
            <v>12</v>
          </cell>
          <cell r="G234">
            <v>2014</v>
          </cell>
          <cell r="H234" t="str">
            <v>211</v>
          </cell>
          <cell r="I234" t="str">
            <v>955</v>
          </cell>
          <cell r="J234" t="str">
            <v>CORPUS CHRISTI CHAMBER OF COMMERCE</v>
          </cell>
          <cell r="K234">
            <v>41985</v>
          </cell>
          <cell r="L234" t="str">
            <v>73394</v>
          </cell>
          <cell r="M234" t="str">
            <v>UTXECON201</v>
          </cell>
          <cell r="N234" t="str">
            <v>0000124825</v>
          </cell>
        </row>
        <row r="235">
          <cell r="D235" t="str">
            <v>00640325</v>
          </cell>
          <cell r="E235" t="str">
            <v>Expense Distribution</v>
          </cell>
          <cell r="F235">
            <v>10</v>
          </cell>
          <cell r="G235">
            <v>2014</v>
          </cell>
          <cell r="H235" t="str">
            <v>211</v>
          </cell>
          <cell r="I235" t="str">
            <v>955</v>
          </cell>
          <cell r="J235" t="str">
            <v>CORPUS CHRISTI CHAMBER OF COMMERCE</v>
          </cell>
          <cell r="K235">
            <v>41921</v>
          </cell>
          <cell r="L235" t="str">
            <v>71970</v>
          </cell>
          <cell r="M235" t="str">
            <v>UTXECON201</v>
          </cell>
          <cell r="N235" t="str">
            <v>0000124825</v>
          </cell>
        </row>
        <row r="236">
          <cell r="D236" t="str">
            <v>00629055</v>
          </cell>
          <cell r="E236" t="str">
            <v>Expense Distribution</v>
          </cell>
          <cell r="F236">
            <v>8</v>
          </cell>
          <cell r="G236">
            <v>2014</v>
          </cell>
          <cell r="H236" t="str">
            <v>211</v>
          </cell>
          <cell r="I236" t="str">
            <v>955</v>
          </cell>
          <cell r="J236" t="str">
            <v>CORPUS CHRISTI CHAMBER OF COMMERCE</v>
          </cell>
          <cell r="K236">
            <v>41859</v>
          </cell>
          <cell r="L236" t="str">
            <v>71352</v>
          </cell>
          <cell r="M236" t="str">
            <v>UTXECON201</v>
          </cell>
          <cell r="N236" t="str">
            <v>0000124825</v>
          </cell>
        </row>
        <row r="237">
          <cell r="D237" t="str">
            <v>00625115</v>
          </cell>
          <cell r="E237" t="str">
            <v>Expense Distribution</v>
          </cell>
          <cell r="F237">
            <v>7</v>
          </cell>
          <cell r="G237">
            <v>2014</v>
          </cell>
          <cell r="H237" t="str">
            <v>211</v>
          </cell>
          <cell r="I237" t="str">
            <v>955</v>
          </cell>
          <cell r="J237" t="str">
            <v>CORPUS CHRISTI CHAMBER OF COMMERCE</v>
          </cell>
          <cell r="K237">
            <v>41834</v>
          </cell>
          <cell r="L237" t="str">
            <v>71016</v>
          </cell>
          <cell r="M237" t="str">
            <v>UTXECON201</v>
          </cell>
          <cell r="N237" t="str">
            <v>0000124825</v>
          </cell>
        </row>
        <row r="238">
          <cell r="D238" t="str">
            <v>00651298</v>
          </cell>
          <cell r="E238" t="str">
            <v>Expense Distribution</v>
          </cell>
          <cell r="F238">
            <v>12</v>
          </cell>
          <cell r="G238">
            <v>2014</v>
          </cell>
          <cell r="H238" t="str">
            <v>211</v>
          </cell>
          <cell r="I238" t="str">
            <v>955</v>
          </cell>
          <cell r="J238" t="str">
            <v>CORPUS CHRISTI POLICE</v>
          </cell>
          <cell r="K238">
            <v>41981</v>
          </cell>
          <cell r="L238" t="str">
            <v>73065</v>
          </cell>
          <cell r="M238" t="str">
            <v>UTXECON201</v>
          </cell>
          <cell r="N238" t="str">
            <v>0000125871</v>
          </cell>
        </row>
        <row r="239">
          <cell r="D239" t="str">
            <v>00667127</v>
          </cell>
          <cell r="E239" t="str">
            <v>Expense Distribution</v>
          </cell>
          <cell r="F239">
            <v>3</v>
          </cell>
          <cell r="G239">
            <v>2015</v>
          </cell>
          <cell r="H239" t="str">
            <v>211</v>
          </cell>
          <cell r="I239" t="str">
            <v>955</v>
          </cell>
          <cell r="J239" t="str">
            <v>TEXAS A &amp; M INTERNATIONAL</v>
          </cell>
          <cell r="K239">
            <v>42076</v>
          </cell>
          <cell r="L239" t="str">
            <v>74818</v>
          </cell>
          <cell r="M239" t="str">
            <v>UTXECON201</v>
          </cell>
          <cell r="N239" t="str">
            <v>0000126445</v>
          </cell>
        </row>
        <row r="240">
          <cell r="D240" t="str">
            <v>00630249</v>
          </cell>
          <cell r="E240" t="str">
            <v>Expense Distribution</v>
          </cell>
          <cell r="F240">
            <v>8</v>
          </cell>
          <cell r="G240">
            <v>2014</v>
          </cell>
          <cell r="H240" t="str">
            <v>211</v>
          </cell>
          <cell r="I240" t="str">
            <v>955</v>
          </cell>
          <cell r="J240" t="str">
            <v>TEXAS A &amp; M INTERNATIONAL</v>
          </cell>
          <cell r="K240">
            <v>41865</v>
          </cell>
          <cell r="L240" t="str">
            <v>71391</v>
          </cell>
          <cell r="M240" t="str">
            <v>UTXECON201</v>
          </cell>
          <cell r="N240" t="str">
            <v>0000126445</v>
          </cell>
        </row>
        <row r="241">
          <cell r="D241" t="str">
            <v>00662226</v>
          </cell>
          <cell r="E241" t="str">
            <v>Expense Distribution</v>
          </cell>
          <cell r="F241">
            <v>2</v>
          </cell>
          <cell r="G241">
            <v>2015</v>
          </cell>
          <cell r="H241" t="str">
            <v>211</v>
          </cell>
          <cell r="I241" t="str">
            <v>955</v>
          </cell>
          <cell r="J241" t="str">
            <v>VICTORIA COLLEGE</v>
          </cell>
          <cell r="K241">
            <v>42047</v>
          </cell>
          <cell r="L241" t="str">
            <v>74368</v>
          </cell>
          <cell r="M241" t="str">
            <v>UTXECON201</v>
          </cell>
          <cell r="N241" t="str">
            <v>0000126446</v>
          </cell>
        </row>
        <row r="242">
          <cell r="D242" t="str">
            <v>00676964</v>
          </cell>
          <cell r="E242" t="str">
            <v>Expense Distribution</v>
          </cell>
          <cell r="F242">
            <v>5</v>
          </cell>
          <cell r="G242">
            <v>2015</v>
          </cell>
          <cell r="H242" t="str">
            <v>211</v>
          </cell>
          <cell r="I242" t="str">
            <v>955</v>
          </cell>
          <cell r="J242" t="str">
            <v>DRESS FOR SUCCESS</v>
          </cell>
          <cell r="K242">
            <v>42132</v>
          </cell>
          <cell r="L242" t="str">
            <v>75564</v>
          </cell>
          <cell r="M242" t="str">
            <v>UTXECON201</v>
          </cell>
          <cell r="N242" t="str">
            <v>0000126659</v>
          </cell>
        </row>
        <row r="243">
          <cell r="D243" t="str">
            <v>00635075</v>
          </cell>
          <cell r="E243" t="str">
            <v>Expense Distribution</v>
          </cell>
          <cell r="F243">
            <v>9</v>
          </cell>
          <cell r="G243">
            <v>2014</v>
          </cell>
          <cell r="H243" t="str">
            <v>211</v>
          </cell>
          <cell r="I243" t="str">
            <v>955</v>
          </cell>
          <cell r="J243" t="str">
            <v>YORKTOWN WESTERN DAYS</v>
          </cell>
          <cell r="K243">
            <v>41894</v>
          </cell>
          <cell r="L243" t="str">
            <v>71723</v>
          </cell>
          <cell r="M243" t="str">
            <v>UTXECON201</v>
          </cell>
          <cell r="N243" t="str">
            <v>0000126681</v>
          </cell>
        </row>
        <row r="244">
          <cell r="D244" t="str">
            <v>00667119</v>
          </cell>
          <cell r="E244" t="str">
            <v>Expense Distribution</v>
          </cell>
          <cell r="F244">
            <v>3</v>
          </cell>
          <cell r="G244">
            <v>2015</v>
          </cell>
          <cell r="H244" t="str">
            <v>211</v>
          </cell>
          <cell r="I244" t="str">
            <v>955</v>
          </cell>
          <cell r="J244" t="str">
            <v>KARNES COUNTY</v>
          </cell>
          <cell r="K244">
            <v>42076</v>
          </cell>
          <cell r="L244" t="str">
            <v>74807</v>
          </cell>
          <cell r="M244" t="str">
            <v>UTXECON201</v>
          </cell>
          <cell r="N244" t="str">
            <v>0000126682</v>
          </cell>
        </row>
        <row r="245">
          <cell r="D245" t="str">
            <v>00667118</v>
          </cell>
          <cell r="E245" t="str">
            <v>Expense Distribution</v>
          </cell>
          <cell r="F245">
            <v>3</v>
          </cell>
          <cell r="G245">
            <v>2015</v>
          </cell>
          <cell r="H245" t="str">
            <v>211</v>
          </cell>
          <cell r="I245" t="str">
            <v>955</v>
          </cell>
          <cell r="J245" t="str">
            <v>KARNES COUNTY</v>
          </cell>
          <cell r="K245">
            <v>42076</v>
          </cell>
          <cell r="L245" t="str">
            <v>74806</v>
          </cell>
          <cell r="M245" t="str">
            <v>UTXECON201</v>
          </cell>
          <cell r="N245" t="str">
            <v>0000126682</v>
          </cell>
        </row>
        <row r="246">
          <cell r="D246" t="str">
            <v>00646091</v>
          </cell>
          <cell r="E246" t="str">
            <v>Expense Distribution</v>
          </cell>
          <cell r="F246">
            <v>11</v>
          </cell>
          <cell r="G246">
            <v>2014</v>
          </cell>
          <cell r="H246" t="str">
            <v>211</v>
          </cell>
          <cell r="I246" t="str">
            <v>955</v>
          </cell>
          <cell r="J246" t="str">
            <v>JUNIOR LEAGUE</v>
          </cell>
          <cell r="K246">
            <v>41953</v>
          </cell>
          <cell r="L246" t="str">
            <v>72352</v>
          </cell>
          <cell r="M246" t="str">
            <v>UTXECON201</v>
          </cell>
          <cell r="N246" t="str">
            <v>0000126813</v>
          </cell>
        </row>
        <row r="247">
          <cell r="D247" t="str">
            <v>00648536</v>
          </cell>
          <cell r="E247" t="str">
            <v>Expense Distribution</v>
          </cell>
          <cell r="F247">
            <v>11</v>
          </cell>
          <cell r="G247">
            <v>2014</v>
          </cell>
          <cell r="H247" t="str">
            <v>211</v>
          </cell>
          <cell r="I247" t="str">
            <v>955</v>
          </cell>
          <cell r="J247" t="str">
            <v>ARANSAS COUNTY COUNCIL ON AGING</v>
          </cell>
          <cell r="K247">
            <v>41964</v>
          </cell>
          <cell r="L247" t="str">
            <v>72665</v>
          </cell>
          <cell r="M247" t="str">
            <v>UTXECON201</v>
          </cell>
          <cell r="N247" t="str">
            <v>0000130706</v>
          </cell>
        </row>
        <row r="248">
          <cell r="D248" t="str">
            <v>00662612</v>
          </cell>
          <cell r="E248" t="str">
            <v>Expense Distribution</v>
          </cell>
          <cell r="F248">
            <v>2</v>
          </cell>
          <cell r="G248">
            <v>2015</v>
          </cell>
          <cell r="H248" t="str">
            <v>211</v>
          </cell>
          <cell r="I248" t="str">
            <v>955</v>
          </cell>
          <cell r="J248" t="str">
            <v>ARANSAS PASS</v>
          </cell>
          <cell r="K248">
            <v>42046</v>
          </cell>
          <cell r="L248" t="str">
            <v>74348</v>
          </cell>
          <cell r="M248" t="str">
            <v>UTXECON201</v>
          </cell>
          <cell r="N248" t="str">
            <v>0000130711</v>
          </cell>
        </row>
        <row r="249">
          <cell r="D249" t="str">
            <v>00629268</v>
          </cell>
          <cell r="E249" t="str">
            <v>Expense Distribution</v>
          </cell>
          <cell r="F249">
            <v>8</v>
          </cell>
          <cell r="G249">
            <v>2014</v>
          </cell>
          <cell r="H249" t="str">
            <v>211</v>
          </cell>
          <cell r="I249" t="str">
            <v>955</v>
          </cell>
          <cell r="J249" t="str">
            <v>BAY AREA CITIZENS AGAINST</v>
          </cell>
          <cell r="K249">
            <v>41859</v>
          </cell>
          <cell r="L249" t="str">
            <v>71359</v>
          </cell>
          <cell r="M249" t="str">
            <v>UTXECON201</v>
          </cell>
          <cell r="N249" t="str">
            <v>0000131107</v>
          </cell>
        </row>
        <row r="250">
          <cell r="D250" t="str">
            <v>00640896</v>
          </cell>
          <cell r="E250" t="str">
            <v>Expense Distribution</v>
          </cell>
          <cell r="F250">
            <v>10</v>
          </cell>
          <cell r="G250">
            <v>2014</v>
          </cell>
          <cell r="H250" t="str">
            <v>211</v>
          </cell>
          <cell r="I250" t="str">
            <v>955</v>
          </cell>
          <cell r="J250" t="str">
            <v>BAY AREA STUDIOS  INC</v>
          </cell>
          <cell r="K250">
            <v>41925</v>
          </cell>
          <cell r="L250" t="str">
            <v>71983</v>
          </cell>
          <cell r="M250" t="str">
            <v>UTXECON201</v>
          </cell>
          <cell r="N250" t="str">
            <v>0000131109</v>
          </cell>
        </row>
        <row r="251">
          <cell r="D251" t="str">
            <v>00667128</v>
          </cell>
          <cell r="E251" t="str">
            <v>Expense Distribution</v>
          </cell>
          <cell r="F251">
            <v>3</v>
          </cell>
          <cell r="G251">
            <v>2015</v>
          </cell>
          <cell r="H251" t="str">
            <v>211</v>
          </cell>
          <cell r="I251" t="str">
            <v>955</v>
          </cell>
          <cell r="J251" t="str">
            <v>BEACH TO BAY RELAY</v>
          </cell>
          <cell r="K251">
            <v>42076</v>
          </cell>
          <cell r="L251" t="str">
            <v>74820</v>
          </cell>
          <cell r="M251" t="str">
            <v>UTXECON201</v>
          </cell>
          <cell r="N251" t="str">
            <v>0000131129</v>
          </cell>
        </row>
        <row r="252">
          <cell r="D252" t="str">
            <v>00659237</v>
          </cell>
          <cell r="E252" t="str">
            <v>Expense Distribution</v>
          </cell>
          <cell r="F252">
            <v>1</v>
          </cell>
          <cell r="G252">
            <v>2015</v>
          </cell>
          <cell r="H252" t="str">
            <v>211</v>
          </cell>
          <cell r="I252" t="str">
            <v>955</v>
          </cell>
          <cell r="J252" t="str">
            <v>BEACH TO BAY RELAY</v>
          </cell>
          <cell r="K252">
            <v>42030</v>
          </cell>
          <cell r="L252" t="str">
            <v>74072</v>
          </cell>
          <cell r="M252" t="str">
            <v>UTXECON201</v>
          </cell>
          <cell r="N252" t="str">
            <v>0000131129</v>
          </cell>
        </row>
        <row r="253">
          <cell r="D253" t="str">
            <v>00659232</v>
          </cell>
          <cell r="E253" t="str">
            <v>Expense Distribution</v>
          </cell>
          <cell r="F253">
            <v>1</v>
          </cell>
          <cell r="G253">
            <v>2015</v>
          </cell>
          <cell r="H253" t="str">
            <v>211</v>
          </cell>
          <cell r="I253" t="str">
            <v>955</v>
          </cell>
          <cell r="J253" t="str">
            <v>BEACH TO BAY RELAY</v>
          </cell>
          <cell r="K253">
            <v>42030</v>
          </cell>
          <cell r="L253" t="str">
            <v>74066</v>
          </cell>
          <cell r="M253" t="str">
            <v>UTXECON201</v>
          </cell>
          <cell r="N253" t="str">
            <v>0000131129</v>
          </cell>
        </row>
        <row r="254">
          <cell r="D254" t="str">
            <v>00670281</v>
          </cell>
          <cell r="E254" t="str">
            <v>Expense Distribution</v>
          </cell>
          <cell r="F254">
            <v>4</v>
          </cell>
          <cell r="G254">
            <v>2015</v>
          </cell>
          <cell r="H254" t="str">
            <v>211</v>
          </cell>
          <cell r="I254" t="str">
            <v>955</v>
          </cell>
          <cell r="J254" t="str">
            <v>BORDERFEST ASSOCIATION</v>
          </cell>
          <cell r="K254">
            <v>42095</v>
          </cell>
          <cell r="L254" t="str">
            <v>74988</v>
          </cell>
          <cell r="M254" t="str">
            <v>UTXECON201</v>
          </cell>
          <cell r="N254" t="str">
            <v>0000131511</v>
          </cell>
        </row>
        <row r="255">
          <cell r="D255" t="str">
            <v>00673095</v>
          </cell>
          <cell r="E255" t="str">
            <v>Expense Distribution</v>
          </cell>
          <cell r="F255">
            <v>4</v>
          </cell>
          <cell r="G255">
            <v>2015</v>
          </cell>
          <cell r="H255" t="str">
            <v>211</v>
          </cell>
          <cell r="I255" t="str">
            <v>955</v>
          </cell>
          <cell r="J255" t="str">
            <v>BUILDERS ASSOCIATION</v>
          </cell>
          <cell r="K255">
            <v>42111</v>
          </cell>
          <cell r="L255" t="str">
            <v>75392</v>
          </cell>
          <cell r="M255" t="str">
            <v>UTXECON201</v>
          </cell>
          <cell r="N255" t="str">
            <v>0000131754</v>
          </cell>
        </row>
        <row r="256">
          <cell r="D256" t="str">
            <v>00644249</v>
          </cell>
          <cell r="E256" t="str">
            <v>Expense Distribution</v>
          </cell>
          <cell r="F256">
            <v>10</v>
          </cell>
          <cell r="G256">
            <v>2014</v>
          </cell>
          <cell r="H256" t="str">
            <v>211</v>
          </cell>
          <cell r="I256" t="str">
            <v>955</v>
          </cell>
          <cell r="J256" t="str">
            <v>BUILDERS ASSOCIATION</v>
          </cell>
          <cell r="K256">
            <v>41943</v>
          </cell>
          <cell r="L256" t="str">
            <v>72224</v>
          </cell>
          <cell r="M256" t="str">
            <v>UTXECON201</v>
          </cell>
          <cell r="N256" t="str">
            <v>0000131754</v>
          </cell>
        </row>
        <row r="257">
          <cell r="D257" t="str">
            <v>00632117</v>
          </cell>
          <cell r="E257" t="str">
            <v>Expense Distribution</v>
          </cell>
          <cell r="F257">
            <v>8</v>
          </cell>
          <cell r="G257">
            <v>2014</v>
          </cell>
          <cell r="H257" t="str">
            <v>211</v>
          </cell>
          <cell r="I257" t="str">
            <v>955</v>
          </cell>
          <cell r="J257" t="str">
            <v>ALAMO, CITY OF</v>
          </cell>
          <cell r="K257">
            <v>41876</v>
          </cell>
          <cell r="L257" t="str">
            <v>71503</v>
          </cell>
          <cell r="M257" t="str">
            <v>UTXECON201</v>
          </cell>
          <cell r="N257" t="str">
            <v>0000132487</v>
          </cell>
        </row>
        <row r="258">
          <cell r="D258" t="str">
            <v>00632232</v>
          </cell>
          <cell r="E258" t="str">
            <v>Expense Distribution</v>
          </cell>
          <cell r="F258">
            <v>8</v>
          </cell>
          <cell r="G258">
            <v>2014</v>
          </cell>
          <cell r="H258" t="str">
            <v>211</v>
          </cell>
          <cell r="I258" t="str">
            <v>955</v>
          </cell>
          <cell r="J258" t="str">
            <v>CAMPWOOD, CITY OF</v>
          </cell>
          <cell r="K258">
            <v>41877</v>
          </cell>
          <cell r="L258" t="str">
            <v>71517</v>
          </cell>
          <cell r="M258" t="str">
            <v>UTXECON301</v>
          </cell>
          <cell r="N258" t="str">
            <v>0000132549</v>
          </cell>
        </row>
        <row r="259">
          <cell r="D259" t="str">
            <v>00647379</v>
          </cell>
          <cell r="E259" t="str">
            <v>Expense Distribution</v>
          </cell>
          <cell r="F259">
            <v>11</v>
          </cell>
          <cell r="G259">
            <v>2014</v>
          </cell>
          <cell r="H259" t="str">
            <v>211</v>
          </cell>
          <cell r="I259" t="str">
            <v>955</v>
          </cell>
          <cell r="J259" t="str">
            <v>EL CENIZO, CITY OF</v>
          </cell>
          <cell r="K259">
            <v>41961</v>
          </cell>
          <cell r="L259" t="str">
            <v>72515</v>
          </cell>
          <cell r="M259" t="str">
            <v>UTXECON201</v>
          </cell>
          <cell r="N259" t="str">
            <v>0000132609</v>
          </cell>
        </row>
        <row r="260">
          <cell r="D260" t="str">
            <v>00647378</v>
          </cell>
          <cell r="E260" t="str">
            <v>Expense Distribution</v>
          </cell>
          <cell r="F260">
            <v>11</v>
          </cell>
          <cell r="G260">
            <v>2014</v>
          </cell>
          <cell r="H260" t="str">
            <v>211</v>
          </cell>
          <cell r="I260" t="str">
            <v>955</v>
          </cell>
          <cell r="J260" t="str">
            <v>ENCINAL, CITY OF</v>
          </cell>
          <cell r="K260">
            <v>41961</v>
          </cell>
          <cell r="L260" t="str">
            <v>72498</v>
          </cell>
          <cell r="M260" t="str">
            <v>UTXECON201</v>
          </cell>
          <cell r="N260" t="str">
            <v>0000132616</v>
          </cell>
        </row>
        <row r="261">
          <cell r="D261" t="str">
            <v>00646088</v>
          </cell>
          <cell r="E261" t="str">
            <v>Expense Distribution</v>
          </cell>
          <cell r="F261">
            <v>11</v>
          </cell>
          <cell r="G261">
            <v>2014</v>
          </cell>
          <cell r="H261" t="str">
            <v>211</v>
          </cell>
          <cell r="I261" t="str">
            <v>955</v>
          </cell>
          <cell r="J261" t="str">
            <v>INGLESIDE, CITY OF</v>
          </cell>
          <cell r="K261">
            <v>41953</v>
          </cell>
          <cell r="L261" t="str">
            <v>72349</v>
          </cell>
          <cell r="M261" t="str">
            <v>UTXECON201</v>
          </cell>
          <cell r="N261" t="str">
            <v>0000132685</v>
          </cell>
        </row>
        <row r="262">
          <cell r="D262" t="str">
            <v>00675396</v>
          </cell>
          <cell r="E262" t="str">
            <v>Expense Distribution</v>
          </cell>
          <cell r="F262">
            <v>5</v>
          </cell>
          <cell r="G262">
            <v>2015</v>
          </cell>
          <cell r="H262" t="str">
            <v>211</v>
          </cell>
          <cell r="I262" t="str">
            <v>955</v>
          </cell>
          <cell r="J262" t="str">
            <v>LAGUNA VISTA, TOWN OF</v>
          </cell>
          <cell r="K262">
            <v>42125</v>
          </cell>
          <cell r="L262" t="str">
            <v>75501</v>
          </cell>
          <cell r="M262" t="str">
            <v>UTXECON201</v>
          </cell>
          <cell r="N262" t="str">
            <v>0000132709</v>
          </cell>
        </row>
        <row r="263">
          <cell r="D263" t="str">
            <v>00632113</v>
          </cell>
          <cell r="E263" t="str">
            <v>Expense Distribution</v>
          </cell>
          <cell r="F263">
            <v>8</v>
          </cell>
          <cell r="G263">
            <v>2014</v>
          </cell>
          <cell r="H263" t="str">
            <v>211</v>
          </cell>
          <cell r="I263" t="str">
            <v>955</v>
          </cell>
          <cell r="J263" t="str">
            <v>LYFORD, CITY OF</v>
          </cell>
          <cell r="K263">
            <v>41876</v>
          </cell>
          <cell r="L263" t="str">
            <v>71499</v>
          </cell>
          <cell r="M263" t="str">
            <v>UTXECON201</v>
          </cell>
          <cell r="N263" t="str">
            <v>0000132736</v>
          </cell>
        </row>
        <row r="264">
          <cell r="D264" t="str">
            <v>00632118</v>
          </cell>
          <cell r="E264" t="str">
            <v>Expense Distribution</v>
          </cell>
          <cell r="F264">
            <v>8</v>
          </cell>
          <cell r="G264">
            <v>2014</v>
          </cell>
          <cell r="H264" t="str">
            <v>211</v>
          </cell>
          <cell r="I264" t="str">
            <v>955</v>
          </cell>
          <cell r="J264" t="str">
            <v>NATALIA, CITY OF</v>
          </cell>
          <cell r="K264">
            <v>41877</v>
          </cell>
          <cell r="L264" t="str">
            <v>71511</v>
          </cell>
          <cell r="M264" t="str">
            <v>UTXECON201</v>
          </cell>
          <cell r="N264" t="str">
            <v>0000132779</v>
          </cell>
        </row>
        <row r="265">
          <cell r="D265" t="str">
            <v>00632111</v>
          </cell>
          <cell r="E265" t="str">
            <v>Expense Distribution</v>
          </cell>
          <cell r="F265">
            <v>8</v>
          </cell>
          <cell r="G265">
            <v>2014</v>
          </cell>
          <cell r="H265" t="str">
            <v>211</v>
          </cell>
          <cell r="I265" t="str">
            <v>955</v>
          </cell>
          <cell r="J265" t="str">
            <v>PORT ISABEL, CITY OF</v>
          </cell>
          <cell r="K265">
            <v>41876</v>
          </cell>
          <cell r="L265" t="str">
            <v>71497</v>
          </cell>
          <cell r="M265" t="str">
            <v>UTXECON201</v>
          </cell>
          <cell r="N265" t="str">
            <v>0000132818</v>
          </cell>
        </row>
        <row r="266">
          <cell r="D266" t="str">
            <v>00631117</v>
          </cell>
          <cell r="E266" t="str">
            <v>Expense Distribution</v>
          </cell>
          <cell r="F266">
            <v>8</v>
          </cell>
          <cell r="G266">
            <v>2014</v>
          </cell>
          <cell r="H266" t="str">
            <v>211</v>
          </cell>
          <cell r="I266" t="str">
            <v>955</v>
          </cell>
          <cell r="J266" t="str">
            <v>PORT LAVACA, CITY OF</v>
          </cell>
          <cell r="K266">
            <v>41862</v>
          </cell>
          <cell r="L266" t="str">
            <v>71425</v>
          </cell>
          <cell r="M266" t="str">
            <v>UTXECON201</v>
          </cell>
          <cell r="N266" t="str">
            <v>0000132819</v>
          </cell>
        </row>
        <row r="267">
          <cell r="D267" t="str">
            <v>00632116</v>
          </cell>
          <cell r="E267" t="str">
            <v>Expense Distribution</v>
          </cell>
          <cell r="F267">
            <v>8</v>
          </cell>
          <cell r="G267">
            <v>2014</v>
          </cell>
          <cell r="H267" t="str">
            <v>211</v>
          </cell>
          <cell r="I267" t="str">
            <v>955</v>
          </cell>
          <cell r="J267" t="str">
            <v>RAYMONDVILLE, CITY OF</v>
          </cell>
          <cell r="K267">
            <v>41876</v>
          </cell>
          <cell r="L267" t="str">
            <v>71502</v>
          </cell>
          <cell r="M267" t="str">
            <v>UTXECON201</v>
          </cell>
          <cell r="N267" t="str">
            <v>0000132838</v>
          </cell>
        </row>
        <row r="268">
          <cell r="D268" t="str">
            <v>00643208</v>
          </cell>
          <cell r="E268" t="str">
            <v>Expense Distribution</v>
          </cell>
          <cell r="F268">
            <v>10</v>
          </cell>
          <cell r="G268">
            <v>2014</v>
          </cell>
          <cell r="H268" t="str">
            <v>211</v>
          </cell>
          <cell r="I268" t="str">
            <v>955</v>
          </cell>
          <cell r="J268" t="str">
            <v>RIO HONDO, CITY OF</v>
          </cell>
          <cell r="K268">
            <v>41929</v>
          </cell>
          <cell r="L268" t="str">
            <v>72127</v>
          </cell>
          <cell r="M268" t="str">
            <v>UTXECON201</v>
          </cell>
          <cell r="N268" t="str">
            <v>0000132843</v>
          </cell>
        </row>
        <row r="269">
          <cell r="D269" t="str">
            <v>00632119</v>
          </cell>
          <cell r="E269" t="str">
            <v>Expense Distribution</v>
          </cell>
          <cell r="F269">
            <v>8</v>
          </cell>
          <cell r="G269">
            <v>2014</v>
          </cell>
          <cell r="H269" t="str">
            <v>211</v>
          </cell>
          <cell r="I269" t="str">
            <v>955</v>
          </cell>
          <cell r="J269" t="str">
            <v>ROCKSPRINGS, CITY OF</v>
          </cell>
          <cell r="K269">
            <v>41877</v>
          </cell>
          <cell r="L269" t="str">
            <v>71512</v>
          </cell>
          <cell r="M269" t="str">
            <v>UTXECON201</v>
          </cell>
          <cell r="N269" t="str">
            <v>0000132851</v>
          </cell>
        </row>
        <row r="270">
          <cell r="D270" t="str">
            <v>00684695</v>
          </cell>
          <cell r="E270" t="str">
            <v>Expense Distribution</v>
          </cell>
          <cell r="F270">
            <v>6</v>
          </cell>
          <cell r="G270">
            <v>2015</v>
          </cell>
          <cell r="H270" t="str">
            <v>211</v>
          </cell>
          <cell r="I270" t="str">
            <v>955</v>
          </cell>
          <cell r="J270" t="str">
            <v>THREE RIVERS, CITY OF</v>
          </cell>
          <cell r="K270">
            <v>42177</v>
          </cell>
          <cell r="L270" t="str">
            <v>75861</v>
          </cell>
          <cell r="M270" t="str">
            <v>UTXECON201</v>
          </cell>
          <cell r="N270" t="str">
            <v>0000132906</v>
          </cell>
        </row>
        <row r="271">
          <cell r="D271" t="str">
            <v>00632120</v>
          </cell>
          <cell r="E271" t="str">
            <v>Expense Distribution</v>
          </cell>
          <cell r="F271">
            <v>8</v>
          </cell>
          <cell r="G271">
            <v>2014</v>
          </cell>
          <cell r="H271" t="str">
            <v>211</v>
          </cell>
          <cell r="I271" t="str">
            <v>955</v>
          </cell>
          <cell r="J271" t="str">
            <v>UVALDE, CITY OF</v>
          </cell>
          <cell r="K271">
            <v>41877</v>
          </cell>
          <cell r="L271" t="str">
            <v>71515</v>
          </cell>
          <cell r="M271" t="str">
            <v>UTXECON301</v>
          </cell>
          <cell r="N271" t="str">
            <v>0000132917</v>
          </cell>
        </row>
        <row r="272">
          <cell r="D272" t="str">
            <v>00663611</v>
          </cell>
          <cell r="E272" t="str">
            <v>Expense Distribution</v>
          </cell>
          <cell r="F272">
            <v>2</v>
          </cell>
          <cell r="G272">
            <v>2015</v>
          </cell>
          <cell r="H272" t="str">
            <v>211</v>
          </cell>
          <cell r="I272" t="str">
            <v>955</v>
          </cell>
          <cell r="J272" t="str">
            <v>COASTAL BEND BAYS FOUNDATION</v>
          </cell>
          <cell r="K272">
            <v>42058</v>
          </cell>
          <cell r="L272" t="str">
            <v>74554</v>
          </cell>
          <cell r="M272" t="str">
            <v>UTXECON201</v>
          </cell>
          <cell r="N272" t="str">
            <v>0000133061</v>
          </cell>
        </row>
        <row r="273">
          <cell r="D273" t="str">
            <v>00681602</v>
          </cell>
          <cell r="E273" t="str">
            <v>Expense Distribution</v>
          </cell>
          <cell r="F273">
            <v>6</v>
          </cell>
          <cell r="G273">
            <v>2015</v>
          </cell>
          <cell r="H273" t="str">
            <v>211</v>
          </cell>
          <cell r="I273" t="str">
            <v>955</v>
          </cell>
          <cell r="J273" t="str">
            <v>COASTAL CONSERVATION ASSOCIATION</v>
          </cell>
          <cell r="K273">
            <v>42159</v>
          </cell>
          <cell r="L273" t="str">
            <v>75722</v>
          </cell>
          <cell r="M273" t="str">
            <v>UTXECON201</v>
          </cell>
          <cell r="N273" t="str">
            <v>0000133071</v>
          </cell>
        </row>
        <row r="274">
          <cell r="D274" t="str">
            <v>00635722</v>
          </cell>
          <cell r="E274" t="str">
            <v>Expense Distribution</v>
          </cell>
          <cell r="F274">
            <v>9</v>
          </cell>
          <cell r="G274">
            <v>2014</v>
          </cell>
          <cell r="H274" t="str">
            <v>211</v>
          </cell>
          <cell r="I274" t="str">
            <v>955</v>
          </cell>
          <cell r="J274" t="str">
            <v>COMMUNITIES IN SCHOOLS</v>
          </cell>
          <cell r="K274">
            <v>41898</v>
          </cell>
          <cell r="L274" t="str">
            <v>71768</v>
          </cell>
          <cell r="M274" t="str">
            <v>UTXECON201</v>
          </cell>
          <cell r="N274" t="str">
            <v>0000133170</v>
          </cell>
        </row>
        <row r="275">
          <cell r="D275" t="str">
            <v>00652132</v>
          </cell>
          <cell r="E275" t="str">
            <v>Expense Distribution</v>
          </cell>
          <cell r="F275">
            <v>12</v>
          </cell>
          <cell r="G275">
            <v>2014</v>
          </cell>
          <cell r="H275" t="str">
            <v>211</v>
          </cell>
          <cell r="I275" t="str">
            <v>955</v>
          </cell>
          <cell r="J275" t="str">
            <v>CRYSTAL CITY FESTIVAL ASSOC.</v>
          </cell>
          <cell r="K275">
            <v>41988</v>
          </cell>
          <cell r="L275" t="str">
            <v>73507</v>
          </cell>
          <cell r="M275" t="str">
            <v>UTXECON201</v>
          </cell>
          <cell r="N275" t="str">
            <v>0000133492</v>
          </cell>
        </row>
        <row r="276">
          <cell r="D276" t="str">
            <v>00643210</v>
          </cell>
          <cell r="E276" t="str">
            <v>Expense Distribution</v>
          </cell>
          <cell r="F276">
            <v>10</v>
          </cell>
          <cell r="G276">
            <v>2014</v>
          </cell>
          <cell r="H276" t="str">
            <v>211</v>
          </cell>
          <cell r="I276" t="str">
            <v>955</v>
          </cell>
          <cell r="J276" t="str">
            <v>CRYSTAL CITY FESTIVAL ASSOC.</v>
          </cell>
          <cell r="K276">
            <v>41936</v>
          </cell>
          <cell r="L276" t="str">
            <v>72130</v>
          </cell>
          <cell r="M276" t="str">
            <v>UTXECON201</v>
          </cell>
          <cell r="N276" t="str">
            <v>0000133492</v>
          </cell>
        </row>
        <row r="277">
          <cell r="D277" t="str">
            <v>00632122</v>
          </cell>
          <cell r="E277" t="str">
            <v>Expense Distribution</v>
          </cell>
          <cell r="F277">
            <v>8</v>
          </cell>
          <cell r="G277">
            <v>2014</v>
          </cell>
          <cell r="H277" t="str">
            <v>211</v>
          </cell>
          <cell r="I277" t="str">
            <v>955</v>
          </cell>
          <cell r="J277" t="str">
            <v>CRYSTAL CITY FESTIVAL ASSOC.</v>
          </cell>
          <cell r="K277">
            <v>41877</v>
          </cell>
          <cell r="L277" t="str">
            <v>71518</v>
          </cell>
          <cell r="M277" t="str">
            <v>UTXECON201</v>
          </cell>
          <cell r="N277" t="str">
            <v>0000133492</v>
          </cell>
        </row>
        <row r="278">
          <cell r="D278" t="str">
            <v>00678606</v>
          </cell>
          <cell r="E278" t="str">
            <v>Expense Distribution</v>
          </cell>
          <cell r="F278">
            <v>5</v>
          </cell>
          <cell r="G278">
            <v>2015</v>
          </cell>
          <cell r="H278" t="str">
            <v>211</v>
          </cell>
          <cell r="I278" t="str">
            <v>955</v>
          </cell>
          <cell r="J278" t="str">
            <v>DEL MAR COLLEGE FOUNDATION INC</v>
          </cell>
          <cell r="K278">
            <v>42144</v>
          </cell>
          <cell r="L278" t="str">
            <v>75639</v>
          </cell>
          <cell r="M278" t="str">
            <v>UTXECON201</v>
          </cell>
          <cell r="N278" t="str">
            <v>0000133757</v>
          </cell>
        </row>
        <row r="279">
          <cell r="D279" t="str">
            <v>00651186</v>
          </cell>
          <cell r="E279" t="str">
            <v>Expense Distribution</v>
          </cell>
          <cell r="F279">
            <v>12</v>
          </cell>
          <cell r="G279">
            <v>2014</v>
          </cell>
          <cell r="H279" t="str">
            <v>211</v>
          </cell>
          <cell r="I279" t="str">
            <v>955</v>
          </cell>
          <cell r="J279" t="str">
            <v>DEL MAR COLLEGE FOUNDATION INC</v>
          </cell>
          <cell r="K279">
            <v>41981</v>
          </cell>
          <cell r="L279" t="str">
            <v>73025</v>
          </cell>
          <cell r="M279" t="str">
            <v>UTXECON201</v>
          </cell>
          <cell r="N279" t="str">
            <v>0000133757</v>
          </cell>
        </row>
        <row r="280">
          <cell r="D280" t="str">
            <v>00662224</v>
          </cell>
          <cell r="E280" t="str">
            <v>Expense Distribution</v>
          </cell>
          <cell r="F280">
            <v>2</v>
          </cell>
          <cell r="G280">
            <v>2015</v>
          </cell>
          <cell r="H280" t="str">
            <v>211</v>
          </cell>
          <cell r="I280" t="str">
            <v>955</v>
          </cell>
          <cell r="J280" t="str">
            <v>DEWITT COUNTY</v>
          </cell>
          <cell r="K280">
            <v>42047</v>
          </cell>
          <cell r="L280" t="str">
            <v>74364</v>
          </cell>
          <cell r="M280" t="str">
            <v>UTXECON201</v>
          </cell>
          <cell r="N280" t="str">
            <v>0000133873</v>
          </cell>
        </row>
        <row r="281">
          <cell r="D281" t="str">
            <v>00651646</v>
          </cell>
          <cell r="E281" t="str">
            <v>Expense Distribution</v>
          </cell>
          <cell r="F281">
            <v>12</v>
          </cell>
          <cell r="G281">
            <v>2014</v>
          </cell>
          <cell r="H281" t="str">
            <v>211</v>
          </cell>
          <cell r="I281" t="str">
            <v>955</v>
          </cell>
          <cell r="J281" t="str">
            <v>FOOD BANK OF CORPUS CHRISTI</v>
          </cell>
          <cell r="K281">
            <v>41981</v>
          </cell>
          <cell r="L281" t="str">
            <v>73066</v>
          </cell>
          <cell r="M281" t="str">
            <v>UTXECON201</v>
          </cell>
          <cell r="N281" t="str">
            <v>0000134745</v>
          </cell>
        </row>
        <row r="282">
          <cell r="D282" t="str">
            <v>00635768</v>
          </cell>
          <cell r="E282" t="str">
            <v>Expense Distribution</v>
          </cell>
          <cell r="F282">
            <v>9</v>
          </cell>
          <cell r="G282">
            <v>2014</v>
          </cell>
          <cell r="H282" t="str">
            <v>211</v>
          </cell>
          <cell r="I282" t="str">
            <v>955</v>
          </cell>
          <cell r="J282" t="str">
            <v>FREER CHAMBER OF COMMERCE</v>
          </cell>
          <cell r="K282">
            <v>41898</v>
          </cell>
          <cell r="L282" t="str">
            <v>71772</v>
          </cell>
          <cell r="M282" t="str">
            <v>UTXECON201</v>
          </cell>
          <cell r="N282" t="str">
            <v>0000134865</v>
          </cell>
        </row>
        <row r="283">
          <cell r="D283" t="str">
            <v>00663069</v>
          </cell>
          <cell r="E283" t="str">
            <v>Expense Distribution</v>
          </cell>
          <cell r="F283">
            <v>2</v>
          </cell>
          <cell r="G283">
            <v>2015</v>
          </cell>
          <cell r="H283" t="str">
            <v>211</v>
          </cell>
          <cell r="I283" t="str">
            <v>955</v>
          </cell>
          <cell r="J283" t="str">
            <v>GLORIA G CANALES</v>
          </cell>
          <cell r="K283">
            <v>42052</v>
          </cell>
          <cell r="L283" t="str">
            <v>74456</v>
          </cell>
          <cell r="M283" t="str">
            <v>UTXECON201</v>
          </cell>
          <cell r="N283" t="str">
            <v>0000135160</v>
          </cell>
        </row>
        <row r="284">
          <cell r="D284" t="str">
            <v>00624538</v>
          </cell>
          <cell r="E284" t="str">
            <v>Expense Distribution</v>
          </cell>
          <cell r="F284">
            <v>7</v>
          </cell>
          <cell r="G284">
            <v>2014</v>
          </cell>
          <cell r="H284" t="str">
            <v>211</v>
          </cell>
          <cell r="I284" t="str">
            <v>955</v>
          </cell>
          <cell r="J284" t="str">
            <v>GLORIA G CANALES</v>
          </cell>
          <cell r="K284">
            <v>41831</v>
          </cell>
          <cell r="L284" t="str">
            <v>71109</v>
          </cell>
          <cell r="M284" t="str">
            <v>UTXECON201</v>
          </cell>
          <cell r="N284" t="str">
            <v>0000135160</v>
          </cell>
        </row>
        <row r="285">
          <cell r="D285" t="str">
            <v>00635772</v>
          </cell>
          <cell r="E285" t="str">
            <v>Expense Distribution</v>
          </cell>
          <cell r="F285">
            <v>9</v>
          </cell>
          <cell r="G285">
            <v>2014</v>
          </cell>
          <cell r="H285" t="str">
            <v>211</v>
          </cell>
          <cell r="I285" t="str">
            <v>955</v>
          </cell>
          <cell r="J285" t="str">
            <v>HARBOR LIGHTS FESTIVAL</v>
          </cell>
          <cell r="K285">
            <v>41898</v>
          </cell>
          <cell r="L285" t="str">
            <v>71780</v>
          </cell>
          <cell r="M285" t="str">
            <v>UTXECON201</v>
          </cell>
          <cell r="N285" t="str">
            <v>0000135535</v>
          </cell>
        </row>
        <row r="286">
          <cell r="D286" t="str">
            <v>00661022</v>
          </cell>
          <cell r="E286" t="str">
            <v>Expense Distribution</v>
          </cell>
          <cell r="F286">
            <v>2</v>
          </cell>
          <cell r="G286">
            <v>2015</v>
          </cell>
          <cell r="H286" t="str">
            <v>211</v>
          </cell>
          <cell r="I286" t="str">
            <v>955</v>
          </cell>
          <cell r="J286" t="str">
            <v>HASKELL COUNTY</v>
          </cell>
          <cell r="K286">
            <v>42030</v>
          </cell>
          <cell r="L286" t="str">
            <v>74157</v>
          </cell>
          <cell r="M286" t="str">
            <v>UTXECON201</v>
          </cell>
          <cell r="N286" t="str">
            <v>0000135610</v>
          </cell>
        </row>
        <row r="287">
          <cell r="D287" t="str">
            <v>00659261</v>
          </cell>
          <cell r="E287" t="str">
            <v>Expense Distribution</v>
          </cell>
          <cell r="F287">
            <v>1</v>
          </cell>
          <cell r="G287">
            <v>2015</v>
          </cell>
          <cell r="H287" t="str">
            <v>211</v>
          </cell>
          <cell r="I287" t="str">
            <v>955</v>
          </cell>
          <cell r="J287" t="str">
            <v>HASKELL COUNTY</v>
          </cell>
          <cell r="K287">
            <v>42030</v>
          </cell>
          <cell r="L287" t="str">
            <v>74069</v>
          </cell>
          <cell r="M287" t="str">
            <v>UTXECON201</v>
          </cell>
          <cell r="N287" t="str">
            <v>0000135610</v>
          </cell>
        </row>
        <row r="288">
          <cell r="D288" t="str">
            <v>00647251</v>
          </cell>
          <cell r="E288" t="str">
            <v>Expense Distribution</v>
          </cell>
          <cell r="F288">
            <v>11</v>
          </cell>
          <cell r="G288">
            <v>2014</v>
          </cell>
          <cell r="H288" t="str">
            <v>211</v>
          </cell>
          <cell r="I288" t="str">
            <v>955</v>
          </cell>
          <cell r="J288" t="str">
            <v>HISPANIC WOMENS NETWORK OF TEXAS</v>
          </cell>
          <cell r="K288">
            <v>41960</v>
          </cell>
          <cell r="L288" t="str">
            <v>72455</v>
          </cell>
          <cell r="M288" t="str">
            <v>UTXECON201</v>
          </cell>
          <cell r="N288" t="str">
            <v>0000135814</v>
          </cell>
        </row>
        <row r="289">
          <cell r="D289" t="str">
            <v>00659523</v>
          </cell>
          <cell r="E289" t="str">
            <v>Expense Distribution</v>
          </cell>
          <cell r="F289">
            <v>5</v>
          </cell>
          <cell r="G289">
            <v>2015</v>
          </cell>
          <cell r="H289" t="str">
            <v>211</v>
          </cell>
          <cell r="I289" t="str">
            <v>955</v>
          </cell>
          <cell r="J289" t="str">
            <v>HUMANE SOCIETY</v>
          </cell>
          <cell r="K289">
            <v>42030</v>
          </cell>
          <cell r="L289" t="str">
            <v>74075</v>
          </cell>
          <cell r="M289" t="str">
            <v>UTXECON201</v>
          </cell>
          <cell r="N289" t="str">
            <v>0000135977</v>
          </cell>
        </row>
        <row r="290">
          <cell r="D290" t="str">
            <v>00664471</v>
          </cell>
          <cell r="E290" t="str">
            <v>Expense Distribution</v>
          </cell>
          <cell r="F290">
            <v>2</v>
          </cell>
          <cell r="G290">
            <v>2015</v>
          </cell>
          <cell r="H290" t="str">
            <v>211</v>
          </cell>
          <cell r="I290" t="str">
            <v>955</v>
          </cell>
          <cell r="J290" t="str">
            <v>HUMANE SOCIETY</v>
          </cell>
          <cell r="K290">
            <v>42062</v>
          </cell>
          <cell r="L290" t="str">
            <v>74661</v>
          </cell>
          <cell r="M290" t="str">
            <v>UTXECON201</v>
          </cell>
          <cell r="N290" t="str">
            <v>0000135977</v>
          </cell>
        </row>
        <row r="291">
          <cell r="D291" t="str">
            <v>00659523</v>
          </cell>
          <cell r="E291" t="str">
            <v>Expense Distribution</v>
          </cell>
          <cell r="F291">
            <v>1</v>
          </cell>
          <cell r="G291">
            <v>2015</v>
          </cell>
          <cell r="H291" t="str">
            <v>211</v>
          </cell>
          <cell r="I291" t="str">
            <v>955</v>
          </cell>
          <cell r="J291" t="str">
            <v>HUMANE SOCIETY</v>
          </cell>
          <cell r="K291">
            <v>42030</v>
          </cell>
          <cell r="L291" t="str">
            <v>74075</v>
          </cell>
          <cell r="M291" t="str">
            <v>UTXECON201</v>
          </cell>
          <cell r="N291" t="str">
            <v>0000135977</v>
          </cell>
        </row>
        <row r="292">
          <cell r="D292" t="str">
            <v>00644562</v>
          </cell>
          <cell r="E292" t="str">
            <v>Expense Distribution</v>
          </cell>
          <cell r="F292">
            <v>11</v>
          </cell>
          <cell r="G292">
            <v>2014</v>
          </cell>
          <cell r="H292" t="str">
            <v>211</v>
          </cell>
          <cell r="I292" t="str">
            <v>955</v>
          </cell>
          <cell r="J292" t="str">
            <v>JIM HOGG COUNTY FAIR</v>
          </cell>
          <cell r="K292">
            <v>41943</v>
          </cell>
          <cell r="L292" t="str">
            <v>72233</v>
          </cell>
          <cell r="M292" t="str">
            <v>UTXECON201</v>
          </cell>
          <cell r="N292" t="str">
            <v>0000136501</v>
          </cell>
        </row>
        <row r="293">
          <cell r="D293" t="str">
            <v>00630375</v>
          </cell>
          <cell r="E293" t="str">
            <v>Expense Distribution</v>
          </cell>
          <cell r="F293">
            <v>8</v>
          </cell>
          <cell r="G293">
            <v>2014</v>
          </cell>
          <cell r="H293" t="str">
            <v>211</v>
          </cell>
          <cell r="I293" t="str">
            <v>955</v>
          </cell>
          <cell r="J293" t="str">
            <v>JIM HOGG COUNTY</v>
          </cell>
          <cell r="K293">
            <v>41865</v>
          </cell>
          <cell r="L293" t="str">
            <v>71388</v>
          </cell>
          <cell r="M293" t="str">
            <v>UTXECON201</v>
          </cell>
          <cell r="N293" t="str">
            <v>0000136503</v>
          </cell>
        </row>
        <row r="294">
          <cell r="D294" t="str">
            <v>00635077</v>
          </cell>
          <cell r="E294" t="str">
            <v>Expense Distribution</v>
          </cell>
          <cell r="F294">
            <v>9</v>
          </cell>
          <cell r="G294">
            <v>2014</v>
          </cell>
          <cell r="H294" t="str">
            <v>211</v>
          </cell>
          <cell r="I294" t="str">
            <v>955</v>
          </cell>
          <cell r="J294" t="str">
            <v>JIM WELLS COUNTY FAIR ASSOC</v>
          </cell>
          <cell r="K294">
            <v>41887</v>
          </cell>
          <cell r="L294" t="str">
            <v>71726</v>
          </cell>
          <cell r="M294" t="str">
            <v>UTXECON201</v>
          </cell>
          <cell r="N294" t="str">
            <v>0000136523</v>
          </cell>
        </row>
        <row r="295">
          <cell r="D295" t="str">
            <v>00634447</v>
          </cell>
          <cell r="E295" t="str">
            <v>Expense Distribution</v>
          </cell>
          <cell r="F295">
            <v>10</v>
          </cell>
          <cell r="G295">
            <v>2014</v>
          </cell>
          <cell r="H295" t="str">
            <v>211</v>
          </cell>
          <cell r="I295" t="str">
            <v>955</v>
          </cell>
          <cell r="J295" t="str">
            <v>KARNES CITY</v>
          </cell>
          <cell r="K295">
            <v>41891</v>
          </cell>
          <cell r="L295" t="str">
            <v>71699</v>
          </cell>
          <cell r="M295" t="str">
            <v>UTXECON201</v>
          </cell>
          <cell r="N295" t="str">
            <v>0000136782</v>
          </cell>
        </row>
        <row r="296">
          <cell r="D296" t="str">
            <v>00634447</v>
          </cell>
          <cell r="E296" t="str">
            <v>Expense Distribution</v>
          </cell>
          <cell r="F296">
            <v>9</v>
          </cell>
          <cell r="G296">
            <v>2014</v>
          </cell>
          <cell r="H296" t="str">
            <v>211</v>
          </cell>
          <cell r="I296" t="str">
            <v>955</v>
          </cell>
          <cell r="J296" t="str">
            <v>KARNES CITY</v>
          </cell>
          <cell r="K296">
            <v>41891</v>
          </cell>
          <cell r="L296" t="str">
            <v>71699</v>
          </cell>
          <cell r="M296" t="str">
            <v>UTXECON201</v>
          </cell>
          <cell r="N296" t="str">
            <v>0000136782</v>
          </cell>
        </row>
        <row r="297">
          <cell r="D297" t="str">
            <v>00659233</v>
          </cell>
          <cell r="E297" t="str">
            <v>Expense Distribution</v>
          </cell>
          <cell r="F297">
            <v>1</v>
          </cell>
          <cell r="G297">
            <v>2015</v>
          </cell>
          <cell r="H297" t="str">
            <v>211</v>
          </cell>
          <cell r="I297" t="str">
            <v>955</v>
          </cell>
          <cell r="J297" t="str">
            <v>KLEBERG-KENEDY COUNTY</v>
          </cell>
          <cell r="K297">
            <v>42030</v>
          </cell>
          <cell r="L297" t="str">
            <v>74067</v>
          </cell>
          <cell r="M297" t="str">
            <v>UTXECON201</v>
          </cell>
          <cell r="N297" t="str">
            <v>0000137010</v>
          </cell>
        </row>
        <row r="298">
          <cell r="D298" t="str">
            <v>00676970</v>
          </cell>
          <cell r="E298" t="str">
            <v>Expense Distribution</v>
          </cell>
          <cell r="F298">
            <v>5</v>
          </cell>
          <cell r="G298">
            <v>2015</v>
          </cell>
          <cell r="H298" t="str">
            <v>211</v>
          </cell>
          <cell r="I298" t="str">
            <v>955</v>
          </cell>
          <cell r="J298" t="str">
            <v>LAREDO BUILDERS ASSOCIATION</v>
          </cell>
          <cell r="K298">
            <v>42132</v>
          </cell>
          <cell r="L298" t="str">
            <v>75570</v>
          </cell>
          <cell r="M298" t="str">
            <v>UTXECON201</v>
          </cell>
          <cell r="N298" t="str">
            <v>0000137195</v>
          </cell>
        </row>
        <row r="299">
          <cell r="D299" t="str">
            <v>00635769</v>
          </cell>
          <cell r="E299" t="str">
            <v>Expense Distribution</v>
          </cell>
          <cell r="F299">
            <v>9</v>
          </cell>
          <cell r="G299">
            <v>2014</v>
          </cell>
          <cell r="H299" t="str">
            <v>211</v>
          </cell>
          <cell r="I299" t="str">
            <v>955</v>
          </cell>
          <cell r="J299" t="str">
            <v>LAREDO BUILDERS ASSOCIATION</v>
          </cell>
          <cell r="K299">
            <v>41898</v>
          </cell>
          <cell r="L299" t="str">
            <v>71773</v>
          </cell>
          <cell r="M299" t="str">
            <v>UTXECON201</v>
          </cell>
          <cell r="N299" t="str">
            <v>0000137195</v>
          </cell>
        </row>
        <row r="300">
          <cell r="D300" t="str">
            <v>00623022</v>
          </cell>
          <cell r="E300" t="str">
            <v>Expense Distribution</v>
          </cell>
          <cell r="F300">
            <v>7</v>
          </cell>
          <cell r="G300">
            <v>2014</v>
          </cell>
          <cell r="H300" t="str">
            <v>211</v>
          </cell>
          <cell r="I300" t="str">
            <v>955</v>
          </cell>
          <cell r="J300" t="str">
            <v>LAREDO BUILDERS ASSOCIATION</v>
          </cell>
          <cell r="K300">
            <v>41820</v>
          </cell>
          <cell r="L300" t="str">
            <v>71041</v>
          </cell>
          <cell r="M300" t="str">
            <v>UTXECON201</v>
          </cell>
          <cell r="N300" t="str">
            <v>0000137195</v>
          </cell>
        </row>
        <row r="301">
          <cell r="D301" t="str">
            <v>00630284</v>
          </cell>
          <cell r="E301" t="str">
            <v>Expense Distribution</v>
          </cell>
          <cell r="F301">
            <v>8</v>
          </cell>
          <cell r="G301">
            <v>2014</v>
          </cell>
          <cell r="H301" t="str">
            <v>211</v>
          </cell>
          <cell r="I301" t="str">
            <v>955</v>
          </cell>
          <cell r="J301" t="str">
            <v>LAREDO ISD</v>
          </cell>
          <cell r="K301">
            <v>41865</v>
          </cell>
          <cell r="L301" t="str">
            <v>71390</v>
          </cell>
          <cell r="M301" t="str">
            <v>UTXECON201</v>
          </cell>
          <cell r="N301" t="str">
            <v>0000137204</v>
          </cell>
        </row>
        <row r="302">
          <cell r="D302" t="str">
            <v>00630283</v>
          </cell>
          <cell r="E302" t="str">
            <v>Expense Distribution</v>
          </cell>
          <cell r="F302">
            <v>8</v>
          </cell>
          <cell r="G302">
            <v>2014</v>
          </cell>
          <cell r="H302" t="str">
            <v>211</v>
          </cell>
          <cell r="I302" t="str">
            <v>955</v>
          </cell>
          <cell r="J302" t="str">
            <v>LIFE FAIR</v>
          </cell>
          <cell r="K302">
            <v>41865</v>
          </cell>
          <cell r="L302" t="str">
            <v>71387</v>
          </cell>
          <cell r="M302" t="str">
            <v>UTXECON201</v>
          </cell>
          <cell r="N302" t="str">
            <v>0000137390</v>
          </cell>
        </row>
        <row r="303">
          <cell r="D303" t="str">
            <v>00664683</v>
          </cell>
          <cell r="E303" t="str">
            <v>Expense Distribution</v>
          </cell>
          <cell r="F303">
            <v>3</v>
          </cell>
          <cell r="G303">
            <v>2015</v>
          </cell>
          <cell r="H303" t="str">
            <v>211</v>
          </cell>
          <cell r="I303" t="str">
            <v>955</v>
          </cell>
          <cell r="J303" t="str">
            <v>LOS FRESNOS</v>
          </cell>
          <cell r="K303">
            <v>42065</v>
          </cell>
          <cell r="L303" t="str">
            <v>74668</v>
          </cell>
          <cell r="M303" t="str">
            <v>UTXECON201</v>
          </cell>
          <cell r="N303" t="str">
            <v>0000137582</v>
          </cell>
        </row>
        <row r="304">
          <cell r="D304" t="str">
            <v>00651297</v>
          </cell>
          <cell r="E304" t="str">
            <v>Expense Distribution</v>
          </cell>
          <cell r="F304">
            <v>12</v>
          </cell>
          <cell r="G304">
            <v>2014</v>
          </cell>
          <cell r="H304" t="str">
            <v>211</v>
          </cell>
          <cell r="I304" t="str">
            <v>955</v>
          </cell>
          <cell r="J304" t="str">
            <v>MAKE A WISH FOUNDATION OF</v>
          </cell>
          <cell r="K304">
            <v>41981</v>
          </cell>
          <cell r="L304" t="str">
            <v>73059</v>
          </cell>
          <cell r="M304" t="str">
            <v>UTXECON201</v>
          </cell>
          <cell r="N304" t="str">
            <v>0000137756</v>
          </cell>
        </row>
        <row r="305">
          <cell r="D305" t="str">
            <v>00653233</v>
          </cell>
          <cell r="E305" t="str">
            <v>Expense Distribution</v>
          </cell>
          <cell r="F305">
            <v>12</v>
          </cell>
          <cell r="G305">
            <v>2014</v>
          </cell>
          <cell r="H305" t="str">
            <v>211</v>
          </cell>
          <cell r="I305" t="str">
            <v>955</v>
          </cell>
          <cell r="J305" t="str">
            <v>MIDDLE RIO GRANDE DEVELOPMENT</v>
          </cell>
          <cell r="K305">
            <v>41991</v>
          </cell>
          <cell r="L305" t="str">
            <v>73637</v>
          </cell>
          <cell r="M305" t="str">
            <v>UTXECON201</v>
          </cell>
          <cell r="N305" t="str">
            <v>0000138274</v>
          </cell>
        </row>
        <row r="306">
          <cell r="D306" t="str">
            <v>00670278</v>
          </cell>
          <cell r="E306" t="str">
            <v>Expense Distribution</v>
          </cell>
          <cell r="F306">
            <v>4</v>
          </cell>
          <cell r="G306">
            <v>2015</v>
          </cell>
          <cell r="H306" t="str">
            <v>211</v>
          </cell>
          <cell r="I306" t="str">
            <v>955</v>
          </cell>
          <cell r="J306" t="str">
            <v>NEWSPAPERS IN EDUCATION</v>
          </cell>
          <cell r="K306">
            <v>42095</v>
          </cell>
          <cell r="L306" t="str">
            <v>74985</v>
          </cell>
          <cell r="M306" t="str">
            <v>UTXECON201</v>
          </cell>
          <cell r="N306" t="str">
            <v>0000138730</v>
          </cell>
        </row>
        <row r="307">
          <cell r="D307" t="str">
            <v>00672836</v>
          </cell>
          <cell r="E307" t="str">
            <v>Expense Distribution</v>
          </cell>
          <cell r="F307">
            <v>4</v>
          </cell>
          <cell r="G307">
            <v>2015</v>
          </cell>
          <cell r="H307" t="str">
            <v>211</v>
          </cell>
          <cell r="I307" t="str">
            <v>955</v>
          </cell>
          <cell r="J307" t="str">
            <v>NIXON SMILEY LIVESTOCK SHOW</v>
          </cell>
          <cell r="K307">
            <v>42110</v>
          </cell>
          <cell r="L307" t="str">
            <v>75343</v>
          </cell>
          <cell r="M307" t="str">
            <v>UTXECON201</v>
          </cell>
          <cell r="N307" t="str">
            <v>0000138748</v>
          </cell>
        </row>
        <row r="308">
          <cell r="D308" t="str">
            <v>00662230</v>
          </cell>
          <cell r="E308" t="str">
            <v>Expense Distribution</v>
          </cell>
          <cell r="F308">
            <v>2</v>
          </cell>
          <cell r="G308">
            <v>2015</v>
          </cell>
          <cell r="H308" t="str">
            <v>211</v>
          </cell>
          <cell r="I308" t="str">
            <v>955</v>
          </cell>
          <cell r="J308" t="str">
            <v>NORDHEIM FFA STOCK SHOW</v>
          </cell>
          <cell r="K308">
            <v>42047</v>
          </cell>
          <cell r="L308" t="str">
            <v>74374</v>
          </cell>
          <cell r="M308" t="str">
            <v>UTXECON201</v>
          </cell>
          <cell r="N308" t="str">
            <v>0000138759</v>
          </cell>
        </row>
        <row r="309">
          <cell r="D309" t="str">
            <v>00664685</v>
          </cell>
          <cell r="E309" t="str">
            <v>Expense Distribution</v>
          </cell>
          <cell r="F309">
            <v>3</v>
          </cell>
          <cell r="G309">
            <v>2015</v>
          </cell>
          <cell r="H309" t="str">
            <v>211</v>
          </cell>
          <cell r="I309" t="str">
            <v>955</v>
          </cell>
          <cell r="J309" t="str">
            <v>RIO GRANDE VALLEY LIVESTOCK SHOW</v>
          </cell>
          <cell r="K309">
            <v>42065</v>
          </cell>
          <cell r="L309" t="str">
            <v>74670</v>
          </cell>
          <cell r="M309" t="str">
            <v>UTXECON201</v>
          </cell>
          <cell r="N309" t="str">
            <v>0000140296</v>
          </cell>
        </row>
        <row r="310">
          <cell r="D310" t="str">
            <v>00664684</v>
          </cell>
          <cell r="E310" t="str">
            <v>Expense Distribution</v>
          </cell>
          <cell r="F310">
            <v>3</v>
          </cell>
          <cell r="G310">
            <v>2015</v>
          </cell>
          <cell r="H310" t="str">
            <v>211</v>
          </cell>
          <cell r="I310" t="str">
            <v>955</v>
          </cell>
          <cell r="J310" t="str">
            <v>RIO GRANDE VALLEY LIVESTOCK SHOW</v>
          </cell>
          <cell r="K310">
            <v>42065</v>
          </cell>
          <cell r="L310" t="str">
            <v>74669</v>
          </cell>
          <cell r="M310" t="str">
            <v>UTXECON201</v>
          </cell>
          <cell r="N310" t="str">
            <v>0000140296</v>
          </cell>
        </row>
        <row r="311">
          <cell r="D311" t="str">
            <v>00645858</v>
          </cell>
          <cell r="E311" t="str">
            <v>Expense Distribution</v>
          </cell>
          <cell r="F311">
            <v>11</v>
          </cell>
          <cell r="G311">
            <v>2014</v>
          </cell>
          <cell r="H311" t="str">
            <v>211</v>
          </cell>
          <cell r="I311" t="str">
            <v>955</v>
          </cell>
          <cell r="J311" t="str">
            <v>RIO GRANDE VALLEY LIVESTOCK SHOW</v>
          </cell>
          <cell r="K311">
            <v>41953</v>
          </cell>
          <cell r="L311" t="str">
            <v>72331</v>
          </cell>
          <cell r="M311" t="str">
            <v>UTXECON201</v>
          </cell>
          <cell r="N311" t="str">
            <v>0000140296</v>
          </cell>
        </row>
        <row r="312">
          <cell r="D312" t="str">
            <v>00645857</v>
          </cell>
          <cell r="E312" t="str">
            <v>Expense Distribution</v>
          </cell>
          <cell r="F312">
            <v>11</v>
          </cell>
          <cell r="G312">
            <v>2014</v>
          </cell>
          <cell r="H312" t="str">
            <v>211</v>
          </cell>
          <cell r="I312" t="str">
            <v>955</v>
          </cell>
          <cell r="J312" t="str">
            <v>RIO GRANDE VALLEY LIVESTOCK SHOW</v>
          </cell>
          <cell r="K312">
            <v>41953</v>
          </cell>
          <cell r="L312" t="str">
            <v>72329</v>
          </cell>
          <cell r="M312" t="str">
            <v>UTXECON201</v>
          </cell>
          <cell r="N312" t="str">
            <v>0000140296</v>
          </cell>
        </row>
        <row r="313">
          <cell r="D313" t="str">
            <v>00659231</v>
          </cell>
          <cell r="E313" t="str">
            <v>Expense Distribution</v>
          </cell>
          <cell r="F313">
            <v>1</v>
          </cell>
          <cell r="G313">
            <v>2015</v>
          </cell>
          <cell r="H313" t="str">
            <v>211</v>
          </cell>
          <cell r="I313" t="str">
            <v>955</v>
          </cell>
          <cell r="J313" t="str">
            <v>SAN PATRICIO ECONOMIC DEVELOPMENT</v>
          </cell>
          <cell r="K313">
            <v>42030</v>
          </cell>
          <cell r="L313" t="str">
            <v>74065</v>
          </cell>
          <cell r="M313" t="str">
            <v>UTXECON201</v>
          </cell>
          <cell r="N313" t="str">
            <v>0000140778</v>
          </cell>
        </row>
        <row r="314">
          <cell r="D314" t="str">
            <v>00643207</v>
          </cell>
          <cell r="E314" t="str">
            <v>Expense Distribution</v>
          </cell>
          <cell r="F314">
            <v>10</v>
          </cell>
          <cell r="G314">
            <v>2014</v>
          </cell>
          <cell r="H314" t="str">
            <v>211</v>
          </cell>
          <cell r="I314" t="str">
            <v>955</v>
          </cell>
          <cell r="J314" t="str">
            <v>SAN PATRICIO ECONOMIC DEVELOPMENT</v>
          </cell>
          <cell r="K314">
            <v>41869</v>
          </cell>
          <cell r="L314" t="str">
            <v>71427</v>
          </cell>
          <cell r="M314" t="str">
            <v>UTXECON201</v>
          </cell>
          <cell r="N314" t="str">
            <v>0000140778</v>
          </cell>
        </row>
        <row r="315">
          <cell r="D315" t="str">
            <v>00640898</v>
          </cell>
          <cell r="E315" t="str">
            <v>Expense Distribution</v>
          </cell>
          <cell r="F315">
            <v>10</v>
          </cell>
          <cell r="G315">
            <v>2014</v>
          </cell>
          <cell r="H315" t="str">
            <v>211</v>
          </cell>
          <cell r="I315" t="str">
            <v>955</v>
          </cell>
          <cell r="J315" t="str">
            <v>SOUTH ROCKPORT NEIGHBORS</v>
          </cell>
          <cell r="K315">
            <v>41925</v>
          </cell>
          <cell r="L315" t="str">
            <v>71999</v>
          </cell>
          <cell r="M315" t="str">
            <v>UTXECON201</v>
          </cell>
          <cell r="N315" t="str">
            <v>0000141208</v>
          </cell>
        </row>
        <row r="316">
          <cell r="D316" t="str">
            <v>00647722</v>
          </cell>
          <cell r="E316" t="str">
            <v>Expense Distribution</v>
          </cell>
          <cell r="F316">
            <v>11</v>
          </cell>
          <cell r="G316">
            <v>2014</v>
          </cell>
          <cell r="H316" t="str">
            <v>211</v>
          </cell>
          <cell r="I316" t="str">
            <v>955</v>
          </cell>
          <cell r="J316" t="str">
            <v>STARR COUNTY FAIR ASSOC  INC</v>
          </cell>
          <cell r="K316">
            <v>41960</v>
          </cell>
          <cell r="L316" t="str">
            <v>72473</v>
          </cell>
          <cell r="M316" t="str">
            <v>UTXECON201</v>
          </cell>
          <cell r="N316" t="str">
            <v>0000141436</v>
          </cell>
        </row>
        <row r="317">
          <cell r="D317" t="str">
            <v>00652021</v>
          </cell>
          <cell r="E317" t="str">
            <v>Expense Distribution</v>
          </cell>
          <cell r="F317">
            <v>12</v>
          </cell>
          <cell r="G317">
            <v>2014</v>
          </cell>
          <cell r="H317" t="str">
            <v>211</v>
          </cell>
          <cell r="I317" t="str">
            <v>955</v>
          </cell>
          <cell r="J317" t="str">
            <v>TEXAS SOCIETY OF PROFESSIONAL</v>
          </cell>
          <cell r="K317">
            <v>41982</v>
          </cell>
          <cell r="L317" t="str">
            <v>73110</v>
          </cell>
          <cell r="M317" t="str">
            <v>UTXECON201</v>
          </cell>
          <cell r="N317" t="str">
            <v>0000141982</v>
          </cell>
        </row>
        <row r="318">
          <cell r="D318" t="str">
            <v>00640319</v>
          </cell>
          <cell r="E318" t="str">
            <v>Expense Distribution</v>
          </cell>
          <cell r="F318">
            <v>10</v>
          </cell>
          <cell r="G318">
            <v>2014</v>
          </cell>
          <cell r="H318" t="str">
            <v>211</v>
          </cell>
          <cell r="I318" t="str">
            <v>955</v>
          </cell>
          <cell r="J318" t="str">
            <v>TEXAS SOCIETY OF PROFESSIONAL</v>
          </cell>
          <cell r="K318">
            <v>41921</v>
          </cell>
          <cell r="L318" t="str">
            <v>71964</v>
          </cell>
          <cell r="M318" t="str">
            <v>UTXECON201</v>
          </cell>
          <cell r="N318" t="str">
            <v>0000141982</v>
          </cell>
        </row>
        <row r="319">
          <cell r="D319" t="str">
            <v>00672858</v>
          </cell>
          <cell r="E319" t="str">
            <v>Expense Distribution</v>
          </cell>
          <cell r="F319">
            <v>4</v>
          </cell>
          <cell r="G319">
            <v>2015</v>
          </cell>
          <cell r="H319" t="str">
            <v>211</v>
          </cell>
          <cell r="I319" t="str">
            <v>955</v>
          </cell>
          <cell r="J319" t="str">
            <v>TIP O TEX</v>
          </cell>
          <cell r="K319">
            <v>42110</v>
          </cell>
          <cell r="L319" t="str">
            <v>75346</v>
          </cell>
          <cell r="M319" t="str">
            <v>UTXECON201</v>
          </cell>
          <cell r="N319" t="str">
            <v>0000142199</v>
          </cell>
        </row>
        <row r="320">
          <cell r="D320" t="str">
            <v>00676966</v>
          </cell>
          <cell r="E320" t="str">
            <v>Expense Distribution</v>
          </cell>
          <cell r="F320">
            <v>5</v>
          </cell>
          <cell r="G320">
            <v>2015</v>
          </cell>
          <cell r="H320" t="str">
            <v>211</v>
          </cell>
          <cell r="I320" t="str">
            <v>955</v>
          </cell>
          <cell r="J320" t="str">
            <v>TULOSO-MIDWAY</v>
          </cell>
          <cell r="K320">
            <v>42132</v>
          </cell>
          <cell r="L320" t="str">
            <v>75566</v>
          </cell>
          <cell r="M320" t="str">
            <v>UTXECON201</v>
          </cell>
          <cell r="N320" t="str">
            <v>0000142541</v>
          </cell>
        </row>
        <row r="321">
          <cell r="D321" t="str">
            <v>00663612</v>
          </cell>
          <cell r="E321" t="str">
            <v>Expense Distribution</v>
          </cell>
          <cell r="F321">
            <v>2</v>
          </cell>
          <cell r="G321">
            <v>2015</v>
          </cell>
          <cell r="H321" t="str">
            <v>211</v>
          </cell>
          <cell r="I321" t="str">
            <v>955</v>
          </cell>
          <cell r="J321" t="str">
            <v>TULOSO-MIDWAY</v>
          </cell>
          <cell r="K321">
            <v>42058</v>
          </cell>
          <cell r="L321" t="str">
            <v>74555</v>
          </cell>
          <cell r="M321" t="str">
            <v>UTXECON201</v>
          </cell>
          <cell r="N321" t="str">
            <v>0000142541</v>
          </cell>
        </row>
        <row r="322">
          <cell r="D322" t="str">
            <v>00663610</v>
          </cell>
          <cell r="E322" t="str">
            <v>Expense Distribution</v>
          </cell>
          <cell r="F322">
            <v>2</v>
          </cell>
          <cell r="G322">
            <v>2015</v>
          </cell>
          <cell r="H322" t="str">
            <v>211</v>
          </cell>
          <cell r="I322" t="str">
            <v>955</v>
          </cell>
          <cell r="J322" t="str">
            <v>TULOSO-MIDWAY</v>
          </cell>
          <cell r="K322">
            <v>42058</v>
          </cell>
          <cell r="L322" t="str">
            <v>74553</v>
          </cell>
          <cell r="M322" t="str">
            <v>UTXECON201</v>
          </cell>
          <cell r="N322" t="str">
            <v>0000142541</v>
          </cell>
        </row>
        <row r="323">
          <cell r="D323" t="str">
            <v>00640897</v>
          </cell>
          <cell r="E323" t="str">
            <v>Expense Distribution</v>
          </cell>
          <cell r="F323">
            <v>10</v>
          </cell>
          <cell r="G323">
            <v>2014</v>
          </cell>
          <cell r="H323" t="str">
            <v>211</v>
          </cell>
          <cell r="I323" t="str">
            <v>955</v>
          </cell>
          <cell r="J323" t="str">
            <v>UVALDE AREA CHAMBER OF COMMERCE</v>
          </cell>
          <cell r="K323">
            <v>41925</v>
          </cell>
          <cell r="L323" t="str">
            <v>71996</v>
          </cell>
          <cell r="M323" t="str">
            <v>UTXECON201</v>
          </cell>
          <cell r="N323" t="str">
            <v>0000142834</v>
          </cell>
        </row>
        <row r="324">
          <cell r="D324" t="str">
            <v>00643252</v>
          </cell>
          <cell r="E324" t="str">
            <v>Expense Distribution</v>
          </cell>
          <cell r="F324">
            <v>10</v>
          </cell>
          <cell r="G324">
            <v>2014</v>
          </cell>
          <cell r="H324" t="str">
            <v>211</v>
          </cell>
          <cell r="I324" t="str">
            <v>955</v>
          </cell>
          <cell r="J324" t="str">
            <v>UVALDE ATHLETIC BOOSTER CLUB</v>
          </cell>
          <cell r="K324">
            <v>41936</v>
          </cell>
          <cell r="L324" t="str">
            <v>72131</v>
          </cell>
          <cell r="M324" t="str">
            <v>UTXECON201</v>
          </cell>
          <cell r="N324" t="str">
            <v>0000142835</v>
          </cell>
        </row>
        <row r="325">
          <cell r="D325" t="str">
            <v>00671250</v>
          </cell>
          <cell r="E325" t="str">
            <v>Expense Distribution</v>
          </cell>
          <cell r="F325">
            <v>4</v>
          </cell>
          <cell r="G325">
            <v>2015</v>
          </cell>
          <cell r="H325" t="str">
            <v>211</v>
          </cell>
          <cell r="I325" t="str">
            <v>955</v>
          </cell>
          <cell r="J325" t="str">
            <v>UVALDE HIGH SCHOOL</v>
          </cell>
          <cell r="K325">
            <v>42101</v>
          </cell>
          <cell r="L325" t="str">
            <v>75066</v>
          </cell>
          <cell r="M325" t="str">
            <v>G0001113</v>
          </cell>
          <cell r="N325" t="str">
            <v>0000142843</v>
          </cell>
        </row>
        <row r="326">
          <cell r="D326" t="str">
            <v>00670951</v>
          </cell>
          <cell r="E326" t="str">
            <v>Expense Distribution</v>
          </cell>
          <cell r="F326">
            <v>4</v>
          </cell>
          <cell r="G326">
            <v>2015</v>
          </cell>
          <cell r="H326" t="str">
            <v>211</v>
          </cell>
          <cell r="I326" t="str">
            <v>955</v>
          </cell>
          <cell r="J326" t="str">
            <v>UVALDE HIGH SCHOOL</v>
          </cell>
          <cell r="K326">
            <v>42096</v>
          </cell>
          <cell r="L326" t="str">
            <v>75031</v>
          </cell>
          <cell r="M326" t="str">
            <v>G0001113</v>
          </cell>
          <cell r="N326" t="str">
            <v>0000142843</v>
          </cell>
        </row>
        <row r="327">
          <cell r="D327" t="str">
            <v>00651648</v>
          </cell>
          <cell r="E327" t="str">
            <v>Expense Distribution</v>
          </cell>
          <cell r="F327">
            <v>12</v>
          </cell>
          <cell r="G327">
            <v>2014</v>
          </cell>
          <cell r="H327" t="str">
            <v>211</v>
          </cell>
          <cell r="I327" t="str">
            <v>955</v>
          </cell>
          <cell r="J327" t="str">
            <v>VALLEY LAND FUND</v>
          </cell>
          <cell r="K327">
            <v>41983</v>
          </cell>
          <cell r="L327" t="str">
            <v>73188</v>
          </cell>
          <cell r="M327" t="str">
            <v>UTXECON201</v>
          </cell>
          <cell r="N327" t="str">
            <v>0000142875</v>
          </cell>
        </row>
        <row r="328">
          <cell r="D328" t="str">
            <v>00647723</v>
          </cell>
          <cell r="E328" t="str">
            <v>Expense Distribution</v>
          </cell>
          <cell r="F328">
            <v>11</v>
          </cell>
          <cell r="G328">
            <v>2014</v>
          </cell>
          <cell r="H328" t="str">
            <v>211</v>
          </cell>
          <cell r="I328" t="str">
            <v>955</v>
          </cell>
          <cell r="J328" t="str">
            <v>WASHINGTON'S BIRTHDAY</v>
          </cell>
          <cell r="K328">
            <v>41961</v>
          </cell>
          <cell r="L328" t="str">
            <v>72516</v>
          </cell>
          <cell r="M328" t="str">
            <v>UTXECON201</v>
          </cell>
          <cell r="N328" t="str">
            <v>0000143142</v>
          </cell>
        </row>
        <row r="329">
          <cell r="D329" t="str">
            <v>00667117</v>
          </cell>
          <cell r="E329" t="str">
            <v>Expense Distribution</v>
          </cell>
          <cell r="F329">
            <v>3</v>
          </cell>
          <cell r="G329">
            <v>2015</v>
          </cell>
          <cell r="H329" t="str">
            <v>211</v>
          </cell>
          <cell r="I329" t="str">
            <v>955</v>
          </cell>
          <cell r="J329" t="str">
            <v>SENATE HISPANIC RESEARCH COUNCIL INC</v>
          </cell>
          <cell r="K329">
            <v>42076</v>
          </cell>
          <cell r="L329" t="str">
            <v>74803</v>
          </cell>
          <cell r="M329" t="str">
            <v>UTXECON101</v>
          </cell>
          <cell r="N329" t="str">
            <v>0000144626</v>
          </cell>
        </row>
        <row r="330">
          <cell r="D330" t="str">
            <v>00647375</v>
          </cell>
          <cell r="E330" t="str">
            <v>Expense Distribution</v>
          </cell>
          <cell r="F330">
            <v>11</v>
          </cell>
          <cell r="G330">
            <v>2014</v>
          </cell>
          <cell r="H330" t="str">
            <v>211</v>
          </cell>
          <cell r="I330" t="str">
            <v>955</v>
          </cell>
          <cell r="J330" t="str">
            <v>TEXAS CITRUS FIESTA</v>
          </cell>
          <cell r="K330">
            <v>41960</v>
          </cell>
          <cell r="L330" t="str">
            <v>72476</v>
          </cell>
          <cell r="M330" t="str">
            <v>UTXECON201</v>
          </cell>
          <cell r="N330" t="str">
            <v>0000144827</v>
          </cell>
        </row>
        <row r="331">
          <cell r="D331" t="str">
            <v>00632588</v>
          </cell>
          <cell r="E331" t="str">
            <v>Expense Distribution</v>
          </cell>
          <cell r="F331">
            <v>8</v>
          </cell>
          <cell r="G331">
            <v>2014</v>
          </cell>
          <cell r="H331" t="str">
            <v>211</v>
          </cell>
          <cell r="I331" t="str">
            <v>955</v>
          </cell>
          <cell r="J331" t="str">
            <v>EDINBURG BOYS &amp; GIRLS CLUB</v>
          </cell>
          <cell r="K331">
            <v>41877</v>
          </cell>
          <cell r="L331" t="str">
            <v>71528</v>
          </cell>
          <cell r="M331" t="str">
            <v>UTXECON201</v>
          </cell>
          <cell r="N331" t="str">
            <v>0000144956</v>
          </cell>
        </row>
        <row r="332">
          <cell r="D332" t="str">
            <v>00676971</v>
          </cell>
          <cell r="E332" t="str">
            <v>Expense Distribution</v>
          </cell>
          <cell r="F332">
            <v>5</v>
          </cell>
          <cell r="G332">
            <v>2015</v>
          </cell>
          <cell r="H332" t="str">
            <v>211</v>
          </cell>
          <cell r="I332" t="str">
            <v>955</v>
          </cell>
          <cell r="J332" t="str">
            <v>SPECIAL OLYMPICS</v>
          </cell>
          <cell r="K332">
            <v>42132</v>
          </cell>
          <cell r="L332" t="str">
            <v>75571</v>
          </cell>
          <cell r="M332" t="str">
            <v>UTXECON201</v>
          </cell>
          <cell r="N332" t="str">
            <v>0000145162</v>
          </cell>
        </row>
        <row r="333">
          <cell r="D333" t="str">
            <v>00624857</v>
          </cell>
          <cell r="E333" t="str">
            <v>Expense Distribution</v>
          </cell>
          <cell r="F333">
            <v>7</v>
          </cell>
          <cell r="G333">
            <v>2014</v>
          </cell>
          <cell r="H333" t="str">
            <v>211</v>
          </cell>
          <cell r="I333" t="str">
            <v>955</v>
          </cell>
          <cell r="J333" t="str">
            <v>SPECIAL OLYMPICS</v>
          </cell>
          <cell r="K333">
            <v>41834</v>
          </cell>
          <cell r="L333" t="str">
            <v>71137</v>
          </cell>
          <cell r="M333" t="str">
            <v>UTXECON201</v>
          </cell>
          <cell r="N333" t="str">
            <v>0000145162</v>
          </cell>
        </row>
        <row r="334">
          <cell r="D334" t="str">
            <v>00664462</v>
          </cell>
          <cell r="E334" t="str">
            <v>Expense Distribution</v>
          </cell>
          <cell r="F334">
            <v>2</v>
          </cell>
          <cell r="G334">
            <v>2015</v>
          </cell>
          <cell r="H334" t="str">
            <v>211</v>
          </cell>
          <cell r="I334" t="str">
            <v>955</v>
          </cell>
          <cell r="J334" t="str">
            <v>INEZ COMMUNITY BENEFIT ASSOC</v>
          </cell>
          <cell r="K334">
            <v>42062</v>
          </cell>
          <cell r="L334" t="str">
            <v>74643</v>
          </cell>
          <cell r="M334" t="str">
            <v>UTXECON201</v>
          </cell>
          <cell r="N334" t="str">
            <v>0000146684</v>
          </cell>
        </row>
        <row r="335">
          <cell r="D335" t="str">
            <v>00670283</v>
          </cell>
          <cell r="E335" t="str">
            <v>Expense Distribution</v>
          </cell>
          <cell r="F335">
            <v>4</v>
          </cell>
          <cell r="G335">
            <v>2015</v>
          </cell>
          <cell r="H335" t="str">
            <v>211</v>
          </cell>
          <cell r="I335" t="str">
            <v>955</v>
          </cell>
          <cell r="J335" t="str">
            <v>FLOUR BLUFF OPERATION GRADUATION</v>
          </cell>
          <cell r="K335">
            <v>42095</v>
          </cell>
          <cell r="L335" t="str">
            <v>74993</v>
          </cell>
          <cell r="M335" t="str">
            <v>UTXECON201</v>
          </cell>
          <cell r="N335" t="str">
            <v>0000146700</v>
          </cell>
        </row>
        <row r="336">
          <cell r="D336" t="str">
            <v>00682590</v>
          </cell>
          <cell r="E336" t="str">
            <v>Corporate Contributions</v>
          </cell>
          <cell r="F336">
            <v>6</v>
          </cell>
          <cell r="G336">
            <v>2015</v>
          </cell>
          <cell r="H336" t="str">
            <v>211</v>
          </cell>
          <cell r="I336" t="str">
            <v>955</v>
          </cell>
          <cell r="J336" t="str">
            <v>JP MORGAN CHASE CORPORATE CARD ACTIVITY</v>
          </cell>
          <cell r="K336">
            <v>42166</v>
          </cell>
          <cell r="L336" t="str">
            <v>0000245350EX0000147585</v>
          </cell>
          <cell r="M336" t="str">
            <v>UTXECON201</v>
          </cell>
          <cell r="N336" t="str">
            <v>0000146747</v>
          </cell>
        </row>
        <row r="337">
          <cell r="D337" t="str">
            <v>00654083</v>
          </cell>
          <cell r="E337" t="str">
            <v>Corporate Contributions</v>
          </cell>
          <cell r="F337">
            <v>12</v>
          </cell>
          <cell r="G337">
            <v>2014</v>
          </cell>
          <cell r="H337" t="str">
            <v>211</v>
          </cell>
          <cell r="I337" t="str">
            <v>955</v>
          </cell>
          <cell r="J337" t="str">
            <v>JP MORGAN CHASE CORPORATE CARD ACTIVITY</v>
          </cell>
          <cell r="K337">
            <v>41996</v>
          </cell>
          <cell r="L337" t="str">
            <v>0000092902EX0000076377</v>
          </cell>
          <cell r="M337" t="str">
            <v>UTXECON201</v>
          </cell>
          <cell r="N337" t="str">
            <v>0000146747</v>
          </cell>
        </row>
        <row r="338">
          <cell r="D338" t="str">
            <v>00633937</v>
          </cell>
          <cell r="E338" t="str">
            <v>Corporate Contributions</v>
          </cell>
          <cell r="F338">
            <v>9</v>
          </cell>
          <cell r="G338">
            <v>2014</v>
          </cell>
          <cell r="H338" t="str">
            <v>211</v>
          </cell>
          <cell r="I338" t="str">
            <v>955</v>
          </cell>
          <cell r="J338" t="str">
            <v>JP MORGAN CHASE CORPORATE CARD ACTIVITY</v>
          </cell>
          <cell r="K338">
            <v>41887</v>
          </cell>
          <cell r="L338" t="str">
            <v>0000092902EX0000021522</v>
          </cell>
          <cell r="M338" t="str">
            <v>UTXECON201</v>
          </cell>
          <cell r="N338" t="str">
            <v>0000146747</v>
          </cell>
        </row>
        <row r="339">
          <cell r="D339" t="str">
            <v>00662611</v>
          </cell>
          <cell r="E339" t="str">
            <v>Expense Distribution</v>
          </cell>
          <cell r="F339">
            <v>2</v>
          </cell>
          <cell r="G339">
            <v>2015</v>
          </cell>
          <cell r="H339" t="str">
            <v>211</v>
          </cell>
          <cell r="I339" t="str">
            <v>955</v>
          </cell>
          <cell r="J339" t="str">
            <v>BEE COUNTY JR LIVESTOCK SHOW</v>
          </cell>
          <cell r="K339">
            <v>42046</v>
          </cell>
          <cell r="L339" t="str">
            <v>74347</v>
          </cell>
          <cell r="M339" t="str">
            <v>UTXECON201</v>
          </cell>
          <cell r="N339" t="str">
            <v>0000147218</v>
          </cell>
        </row>
        <row r="340">
          <cell r="D340" t="str">
            <v>00670950</v>
          </cell>
          <cell r="E340" t="str">
            <v>Expense Distribution</v>
          </cell>
          <cell r="F340">
            <v>4</v>
          </cell>
          <cell r="G340">
            <v>2015</v>
          </cell>
          <cell r="H340" t="str">
            <v>211</v>
          </cell>
          <cell r="I340" t="str">
            <v>955</v>
          </cell>
          <cell r="J340" t="str">
            <v>EDINBURG HIGH SCHOOL</v>
          </cell>
          <cell r="K340">
            <v>42096</v>
          </cell>
          <cell r="L340" t="str">
            <v>75030</v>
          </cell>
          <cell r="M340" t="str">
            <v>G0001113</v>
          </cell>
          <cell r="N340" t="str">
            <v>0000148093</v>
          </cell>
        </row>
        <row r="341">
          <cell r="D341" t="str">
            <v>00673088</v>
          </cell>
          <cell r="E341" t="str">
            <v>Expense Distribution</v>
          </cell>
          <cell r="F341">
            <v>4</v>
          </cell>
          <cell r="G341">
            <v>2015</v>
          </cell>
          <cell r="H341" t="str">
            <v>211</v>
          </cell>
          <cell r="I341" t="str">
            <v>955</v>
          </cell>
          <cell r="J341" t="str">
            <v>MISSION LIONS CLUB</v>
          </cell>
          <cell r="K341">
            <v>42111</v>
          </cell>
          <cell r="L341" t="str">
            <v>75372</v>
          </cell>
          <cell r="M341" t="str">
            <v>UTXECON201</v>
          </cell>
          <cell r="N341" t="str">
            <v>0000148095</v>
          </cell>
        </row>
        <row r="342">
          <cell r="D342" t="str">
            <v>00632589</v>
          </cell>
          <cell r="E342" t="str">
            <v>Expense Distribution</v>
          </cell>
          <cell r="F342">
            <v>8</v>
          </cell>
          <cell r="G342">
            <v>2014</v>
          </cell>
          <cell r="H342" t="str">
            <v>211</v>
          </cell>
          <cell r="I342" t="str">
            <v>955</v>
          </cell>
          <cell r="J342" t="str">
            <v>MISSION BOYS &amp; GIRLS CLUB</v>
          </cell>
          <cell r="K342">
            <v>41877</v>
          </cell>
          <cell r="L342" t="str">
            <v>71529</v>
          </cell>
          <cell r="M342" t="str">
            <v>UTXECON201</v>
          </cell>
          <cell r="N342" t="str">
            <v>0000148151</v>
          </cell>
        </row>
        <row r="343">
          <cell r="D343" t="str">
            <v>00672144</v>
          </cell>
          <cell r="E343" t="str">
            <v>Expense Distribution</v>
          </cell>
          <cell r="F343">
            <v>4</v>
          </cell>
          <cell r="G343">
            <v>2015</v>
          </cell>
          <cell r="H343" t="str">
            <v>211</v>
          </cell>
          <cell r="I343" t="str">
            <v>955</v>
          </cell>
          <cell r="J343" t="str">
            <v>HARBOR PLAYHOUSE</v>
          </cell>
          <cell r="K343">
            <v>42104</v>
          </cell>
          <cell r="L343" t="str">
            <v>75249</v>
          </cell>
          <cell r="M343" t="str">
            <v>UTXECON201</v>
          </cell>
          <cell r="N343" t="str">
            <v>0000149751</v>
          </cell>
        </row>
        <row r="344">
          <cell r="D344" t="str">
            <v>00667415</v>
          </cell>
          <cell r="E344" t="str">
            <v>Expense Distribution</v>
          </cell>
          <cell r="F344">
            <v>3</v>
          </cell>
          <cell r="G344">
            <v>2015</v>
          </cell>
          <cell r="H344" t="str">
            <v>211</v>
          </cell>
          <cell r="I344" t="str">
            <v>955</v>
          </cell>
          <cell r="J344" t="str">
            <v>INGLESIDE</v>
          </cell>
          <cell r="K344">
            <v>42076</v>
          </cell>
          <cell r="L344" t="str">
            <v>74829</v>
          </cell>
          <cell r="M344" t="str">
            <v>UTXECON201</v>
          </cell>
          <cell r="N344" t="str">
            <v>0000149834</v>
          </cell>
        </row>
        <row r="345">
          <cell r="D345" t="str">
            <v>00667393</v>
          </cell>
          <cell r="E345" t="str">
            <v>Expense Distribution</v>
          </cell>
          <cell r="F345">
            <v>3</v>
          </cell>
          <cell r="G345">
            <v>2015</v>
          </cell>
          <cell r="H345" t="str">
            <v>211</v>
          </cell>
          <cell r="I345" t="str">
            <v>955</v>
          </cell>
          <cell r="J345" t="str">
            <v>INGLESIDE</v>
          </cell>
          <cell r="K345">
            <v>42076</v>
          </cell>
          <cell r="L345" t="str">
            <v>74830</v>
          </cell>
          <cell r="M345" t="str">
            <v>UTXECON201</v>
          </cell>
          <cell r="N345" t="str">
            <v>0000149834</v>
          </cell>
        </row>
        <row r="346">
          <cell r="D346" t="str">
            <v>00624537</v>
          </cell>
          <cell r="E346" t="str">
            <v>Expense Distribution</v>
          </cell>
          <cell r="F346">
            <v>7</v>
          </cell>
          <cell r="G346">
            <v>2014</v>
          </cell>
          <cell r="H346" t="str">
            <v>211</v>
          </cell>
          <cell r="I346" t="str">
            <v>955</v>
          </cell>
          <cell r="J346" t="str">
            <v>INGLESIDE</v>
          </cell>
          <cell r="K346">
            <v>41830</v>
          </cell>
          <cell r="L346" t="str">
            <v>71101</v>
          </cell>
          <cell r="M346" t="str">
            <v>UTXECON201</v>
          </cell>
          <cell r="N346" t="str">
            <v>0000149834</v>
          </cell>
        </row>
        <row r="347">
          <cell r="D347" t="str">
            <v>00647122</v>
          </cell>
          <cell r="E347" t="str">
            <v>Expense Distribution</v>
          </cell>
          <cell r="F347">
            <v>11</v>
          </cell>
          <cell r="G347">
            <v>2014</v>
          </cell>
          <cell r="H347" t="str">
            <v>211</v>
          </cell>
          <cell r="I347" t="str">
            <v>955</v>
          </cell>
          <cell r="J347" t="str">
            <v>NUECES COUNTY</v>
          </cell>
          <cell r="K347">
            <v>41960</v>
          </cell>
          <cell r="L347" t="str">
            <v>72469</v>
          </cell>
          <cell r="M347" t="str">
            <v>UTXECON201</v>
          </cell>
          <cell r="N347" t="str">
            <v>0000151056</v>
          </cell>
        </row>
        <row r="348">
          <cell r="D348" t="str">
            <v>00684145</v>
          </cell>
          <cell r="E348" t="str">
            <v>Expense Distribution</v>
          </cell>
          <cell r="F348">
            <v>6</v>
          </cell>
          <cell r="G348">
            <v>2015</v>
          </cell>
          <cell r="H348" t="str">
            <v>211</v>
          </cell>
          <cell r="I348" t="str">
            <v>955</v>
          </cell>
          <cell r="J348" t="str">
            <v>LAREDO, CITY OF</v>
          </cell>
          <cell r="K348">
            <v>42173</v>
          </cell>
          <cell r="L348" t="str">
            <v>75839</v>
          </cell>
          <cell r="M348" t="str">
            <v>UTXECON201</v>
          </cell>
          <cell r="N348" t="str">
            <v>0000151361</v>
          </cell>
        </row>
        <row r="349">
          <cell r="D349" t="str">
            <v>00662838</v>
          </cell>
          <cell r="E349" t="str">
            <v>Expense Distribution</v>
          </cell>
          <cell r="F349">
            <v>2</v>
          </cell>
          <cell r="G349">
            <v>2015</v>
          </cell>
          <cell r="H349" t="str">
            <v>211</v>
          </cell>
          <cell r="I349" t="str">
            <v>955</v>
          </cell>
          <cell r="J349" t="str">
            <v>LAREDO, CITY OF</v>
          </cell>
          <cell r="K349">
            <v>42052</v>
          </cell>
          <cell r="L349" t="str">
            <v>74439</v>
          </cell>
          <cell r="M349" t="str">
            <v>UTXECON201</v>
          </cell>
          <cell r="N349" t="str">
            <v>0000151361</v>
          </cell>
        </row>
        <row r="350">
          <cell r="D350" t="str">
            <v>00652903</v>
          </cell>
          <cell r="E350" t="str">
            <v>Expense Distribution</v>
          </cell>
          <cell r="F350">
            <v>12</v>
          </cell>
          <cell r="G350">
            <v>2014</v>
          </cell>
          <cell r="H350" t="str">
            <v>211</v>
          </cell>
          <cell r="I350" t="str">
            <v>955</v>
          </cell>
          <cell r="J350" t="str">
            <v>LAREDO, CITY OF</v>
          </cell>
          <cell r="K350">
            <v>41990</v>
          </cell>
          <cell r="L350" t="str">
            <v>73582</v>
          </cell>
          <cell r="M350" t="str">
            <v>UTXECON201</v>
          </cell>
          <cell r="N350" t="str">
            <v>0000151361</v>
          </cell>
        </row>
        <row r="351">
          <cell r="D351" t="str">
            <v>00651446</v>
          </cell>
          <cell r="E351" t="str">
            <v>Expense Distribution</v>
          </cell>
          <cell r="F351">
            <v>12</v>
          </cell>
          <cell r="G351">
            <v>2014</v>
          </cell>
          <cell r="H351" t="str">
            <v>211</v>
          </cell>
          <cell r="I351" t="str">
            <v>955</v>
          </cell>
          <cell r="J351" t="str">
            <v>LAREDO, CITY OF</v>
          </cell>
          <cell r="K351">
            <v>41982</v>
          </cell>
          <cell r="L351" t="str">
            <v>73106</v>
          </cell>
          <cell r="M351" t="str">
            <v>UTXECON201</v>
          </cell>
          <cell r="N351" t="str">
            <v>0000151361</v>
          </cell>
        </row>
        <row r="352">
          <cell r="D352" t="str">
            <v>00651445</v>
          </cell>
          <cell r="E352" t="str">
            <v>Expense Distribution</v>
          </cell>
          <cell r="F352">
            <v>12</v>
          </cell>
          <cell r="G352">
            <v>2014</v>
          </cell>
          <cell r="H352" t="str">
            <v>211</v>
          </cell>
          <cell r="I352" t="str">
            <v>955</v>
          </cell>
          <cell r="J352" t="str">
            <v>LAREDO, CITY OF</v>
          </cell>
          <cell r="K352">
            <v>41982</v>
          </cell>
          <cell r="L352" t="str">
            <v>73103</v>
          </cell>
          <cell r="M352" t="str">
            <v>UTXECON201</v>
          </cell>
          <cell r="N352" t="str">
            <v>0000151361</v>
          </cell>
        </row>
        <row r="353">
          <cell r="D353" t="str">
            <v>00635835</v>
          </cell>
          <cell r="E353" t="str">
            <v>Expense Distribution</v>
          </cell>
          <cell r="F353">
            <v>9</v>
          </cell>
          <cell r="G353">
            <v>2014</v>
          </cell>
          <cell r="H353" t="str">
            <v>211</v>
          </cell>
          <cell r="I353" t="str">
            <v>955</v>
          </cell>
          <cell r="J353" t="str">
            <v>LAREDO, CITY OF</v>
          </cell>
          <cell r="K353">
            <v>41891</v>
          </cell>
          <cell r="L353" t="str">
            <v>71779</v>
          </cell>
          <cell r="M353" t="str">
            <v>UTXECON201</v>
          </cell>
          <cell r="N353" t="str">
            <v>0000151361</v>
          </cell>
        </row>
        <row r="354">
          <cell r="D354" t="str">
            <v>00635833</v>
          </cell>
          <cell r="E354" t="str">
            <v>Expense Distribution</v>
          </cell>
          <cell r="F354">
            <v>9</v>
          </cell>
          <cell r="G354">
            <v>2014</v>
          </cell>
          <cell r="H354" t="str">
            <v>211</v>
          </cell>
          <cell r="I354" t="str">
            <v>955</v>
          </cell>
          <cell r="J354" t="str">
            <v>LAREDO, CITY OF</v>
          </cell>
          <cell r="K354">
            <v>41898</v>
          </cell>
          <cell r="L354" t="str">
            <v>71771</v>
          </cell>
          <cell r="M354" t="str">
            <v>UTXECON201</v>
          </cell>
          <cell r="N354" t="str">
            <v>0000151361</v>
          </cell>
        </row>
        <row r="355">
          <cell r="D355" t="str">
            <v>00681534</v>
          </cell>
          <cell r="E355" t="str">
            <v>Expense Distribution</v>
          </cell>
          <cell r="F355">
            <v>6</v>
          </cell>
          <cell r="G355">
            <v>2015</v>
          </cell>
          <cell r="H355" t="str">
            <v>211</v>
          </cell>
          <cell r="I355" t="str">
            <v>955</v>
          </cell>
          <cell r="J355" t="str">
            <v>CORPUS CHRISTI, CITY OF</v>
          </cell>
          <cell r="K355">
            <v>42159</v>
          </cell>
          <cell r="L355" t="str">
            <v>75721</v>
          </cell>
          <cell r="M355" t="str">
            <v>UTXECON201</v>
          </cell>
          <cell r="N355" t="str">
            <v>0000151362</v>
          </cell>
        </row>
        <row r="356">
          <cell r="D356" t="str">
            <v>00679174</v>
          </cell>
          <cell r="E356" t="str">
            <v>Expense Distribution</v>
          </cell>
          <cell r="F356">
            <v>5</v>
          </cell>
          <cell r="G356">
            <v>2015</v>
          </cell>
          <cell r="H356" t="str">
            <v>211</v>
          </cell>
          <cell r="I356" t="str">
            <v>955</v>
          </cell>
          <cell r="J356" t="str">
            <v>CORPUS CHRISTI, CITY OF</v>
          </cell>
          <cell r="K356">
            <v>42146</v>
          </cell>
          <cell r="L356" t="str">
            <v>75670</v>
          </cell>
          <cell r="M356" t="str">
            <v>UTXECON201</v>
          </cell>
          <cell r="N356" t="str">
            <v>0000151362</v>
          </cell>
        </row>
        <row r="357">
          <cell r="D357" t="str">
            <v>00640948</v>
          </cell>
          <cell r="E357" t="str">
            <v>Expense Distribution</v>
          </cell>
          <cell r="F357">
            <v>10</v>
          </cell>
          <cell r="G357">
            <v>2014</v>
          </cell>
          <cell r="H357" t="str">
            <v>211</v>
          </cell>
          <cell r="I357" t="str">
            <v>955</v>
          </cell>
          <cell r="J357" t="str">
            <v>PARRISH, RITA M</v>
          </cell>
          <cell r="K357">
            <v>41925</v>
          </cell>
          <cell r="L357" t="str">
            <v>71998</v>
          </cell>
          <cell r="M357" t="str">
            <v>UTXECON201</v>
          </cell>
          <cell r="N357" t="str">
            <v>0000154863</v>
          </cell>
        </row>
        <row r="358">
          <cell r="D358" t="str">
            <v>00661974</v>
          </cell>
          <cell r="E358" t="str">
            <v>Expense Distribution</v>
          </cell>
          <cell r="F358">
            <v>2</v>
          </cell>
          <cell r="G358">
            <v>2015</v>
          </cell>
          <cell r="H358" t="str">
            <v>211</v>
          </cell>
          <cell r="I358" t="str">
            <v>955</v>
          </cell>
          <cell r="J358" t="str">
            <v>MAVERICK COUNTY</v>
          </cell>
          <cell r="K358">
            <v>42046</v>
          </cell>
          <cell r="L358" t="str">
            <v>74327</v>
          </cell>
          <cell r="M358" t="str">
            <v>UTXECON201</v>
          </cell>
          <cell r="N358" t="str">
            <v>0000156328</v>
          </cell>
        </row>
        <row r="359">
          <cell r="D359" t="str">
            <v>00667391</v>
          </cell>
          <cell r="E359" t="str">
            <v>Expense Distribution</v>
          </cell>
          <cell r="F359">
            <v>3</v>
          </cell>
          <cell r="G359">
            <v>2015</v>
          </cell>
          <cell r="H359" t="str">
            <v>211</v>
          </cell>
          <cell r="I359" t="str">
            <v>955</v>
          </cell>
          <cell r="J359" t="str">
            <v>RIO GRANDE VALLEY</v>
          </cell>
          <cell r="K359">
            <v>42076</v>
          </cell>
          <cell r="L359" t="str">
            <v>74824</v>
          </cell>
          <cell r="M359" t="str">
            <v>UTXECON201</v>
          </cell>
          <cell r="N359" t="str">
            <v>0000160470</v>
          </cell>
        </row>
        <row r="360">
          <cell r="D360" t="str">
            <v>00651875</v>
          </cell>
          <cell r="E360" t="str">
            <v>Expense Distribution</v>
          </cell>
          <cell r="F360">
            <v>12</v>
          </cell>
          <cell r="G360">
            <v>2014</v>
          </cell>
          <cell r="H360" t="str">
            <v>211</v>
          </cell>
          <cell r="I360" t="str">
            <v>955</v>
          </cell>
          <cell r="J360" t="str">
            <v>RIO GRANDE VALLEY</v>
          </cell>
          <cell r="K360">
            <v>41982</v>
          </cell>
          <cell r="L360" t="str">
            <v>73100</v>
          </cell>
          <cell r="M360" t="str">
            <v>G0001113</v>
          </cell>
          <cell r="N360" t="str">
            <v>0000160470</v>
          </cell>
        </row>
        <row r="361">
          <cell r="D361" t="str">
            <v>00644560</v>
          </cell>
          <cell r="E361" t="str">
            <v>Expense Distribution</v>
          </cell>
          <cell r="F361">
            <v>11</v>
          </cell>
          <cell r="G361">
            <v>2014</v>
          </cell>
          <cell r="H361" t="str">
            <v>211</v>
          </cell>
          <cell r="I361" t="str">
            <v>955</v>
          </cell>
          <cell r="J361" t="str">
            <v>FLOUR BLUFF INTERMEDIATE MATH</v>
          </cell>
          <cell r="K361">
            <v>41943</v>
          </cell>
          <cell r="L361" t="str">
            <v>72223</v>
          </cell>
          <cell r="M361" t="str">
            <v>UTXECON201</v>
          </cell>
          <cell r="N361" t="str">
            <v>0000160753</v>
          </cell>
        </row>
        <row r="362">
          <cell r="D362" t="str">
            <v>00659230</v>
          </cell>
          <cell r="E362" t="str">
            <v>Expense Distribution</v>
          </cell>
          <cell r="F362">
            <v>1</v>
          </cell>
          <cell r="G362">
            <v>2015</v>
          </cell>
          <cell r="H362" t="str">
            <v>211</v>
          </cell>
          <cell r="I362" t="str">
            <v>955</v>
          </cell>
          <cell r="J362" t="str">
            <v>FOOD BANK OF RIO GRANDE VALLEY</v>
          </cell>
          <cell r="K362">
            <v>42030</v>
          </cell>
          <cell r="L362" t="str">
            <v>74064</v>
          </cell>
          <cell r="M362" t="str">
            <v>UTXECON201</v>
          </cell>
          <cell r="N362" t="str">
            <v>0000163140</v>
          </cell>
        </row>
        <row r="363">
          <cell r="D363" t="str">
            <v>00635770</v>
          </cell>
          <cell r="E363" t="str">
            <v>Expense Distribution</v>
          </cell>
          <cell r="F363">
            <v>9</v>
          </cell>
          <cell r="G363">
            <v>2014</v>
          </cell>
          <cell r="H363" t="str">
            <v>211</v>
          </cell>
          <cell r="I363" t="str">
            <v>955</v>
          </cell>
          <cell r="J363" t="str">
            <v>CHILDRENS ADVOCACY CENTER</v>
          </cell>
          <cell r="K363">
            <v>41898</v>
          </cell>
          <cell r="L363" t="str">
            <v>71774</v>
          </cell>
          <cell r="M363" t="str">
            <v>UTXECON201</v>
          </cell>
          <cell r="N363" t="str">
            <v>0000163838</v>
          </cell>
        </row>
        <row r="364">
          <cell r="D364" t="str">
            <v>00651194</v>
          </cell>
          <cell r="E364" t="str">
            <v>Expense Distribution</v>
          </cell>
          <cell r="F364">
            <v>12</v>
          </cell>
          <cell r="G364">
            <v>2014</v>
          </cell>
          <cell r="H364" t="str">
            <v>211</v>
          </cell>
          <cell r="I364" t="str">
            <v>955</v>
          </cell>
          <cell r="J364" t="str">
            <v>CHRISTUS SPOHN HEALTH SYSTEM FOUNDATION</v>
          </cell>
          <cell r="K364">
            <v>41981</v>
          </cell>
          <cell r="L364" t="str">
            <v>73060</v>
          </cell>
          <cell r="M364" t="str">
            <v>UTXECON201</v>
          </cell>
          <cell r="N364" t="str">
            <v>0000164599</v>
          </cell>
        </row>
        <row r="365">
          <cell r="D365" t="str">
            <v>00661975</v>
          </cell>
          <cell r="E365" t="str">
            <v>Expense Distribution</v>
          </cell>
          <cell r="F365">
            <v>2</v>
          </cell>
          <cell r="G365">
            <v>2015</v>
          </cell>
          <cell r="H365" t="str">
            <v>211</v>
          </cell>
          <cell r="I365" t="str">
            <v>955</v>
          </cell>
          <cell r="J365" t="str">
            <v>CITIZENS FOR</v>
          </cell>
          <cell r="K365">
            <v>42046</v>
          </cell>
          <cell r="L365" t="str">
            <v>74349</v>
          </cell>
          <cell r="M365" t="str">
            <v>UTXECON201</v>
          </cell>
          <cell r="N365" t="str">
            <v>0000166369</v>
          </cell>
        </row>
        <row r="366">
          <cell r="D366" t="str">
            <v>00664689</v>
          </cell>
          <cell r="E366" t="str">
            <v>Expense Distribution</v>
          </cell>
          <cell r="F366">
            <v>3</v>
          </cell>
          <cell r="G366">
            <v>2015</v>
          </cell>
          <cell r="H366" t="str">
            <v>211</v>
          </cell>
          <cell r="I366" t="str">
            <v>955</v>
          </cell>
          <cell r="J366" t="str">
            <v>RONALD MCDONALD HOUSE CHARITIES</v>
          </cell>
          <cell r="K366">
            <v>42065</v>
          </cell>
          <cell r="L366" t="str">
            <v>74675</v>
          </cell>
          <cell r="M366" t="str">
            <v>UTXECON201</v>
          </cell>
          <cell r="N366" t="str">
            <v>0000166433</v>
          </cell>
        </row>
        <row r="367">
          <cell r="D367" t="str">
            <v>00662014</v>
          </cell>
          <cell r="E367" t="str">
            <v>Expense Distribution</v>
          </cell>
          <cell r="F367">
            <v>2</v>
          </cell>
          <cell r="G367">
            <v>2015</v>
          </cell>
          <cell r="H367" t="str">
            <v>211</v>
          </cell>
          <cell r="I367" t="str">
            <v>955</v>
          </cell>
          <cell r="J367" t="str">
            <v>SAN FELIPE- DEL RIO</v>
          </cell>
          <cell r="K367">
            <v>42046</v>
          </cell>
          <cell r="L367" t="str">
            <v>74340</v>
          </cell>
          <cell r="M367" t="str">
            <v>UTXECON201</v>
          </cell>
          <cell r="N367" t="str">
            <v>0000166802</v>
          </cell>
        </row>
        <row r="368">
          <cell r="D368" t="str">
            <v>00663935</v>
          </cell>
          <cell r="E368" t="str">
            <v>Expense Distribution</v>
          </cell>
          <cell r="F368">
            <v>2</v>
          </cell>
          <cell r="G368">
            <v>2015</v>
          </cell>
          <cell r="H368" t="str">
            <v>211</v>
          </cell>
          <cell r="I368" t="str">
            <v>955</v>
          </cell>
          <cell r="J368" t="str">
            <v>COASTAL BEND COUNCIL OF GOVERNMENTS</v>
          </cell>
          <cell r="K368">
            <v>42059</v>
          </cell>
          <cell r="L368" t="str">
            <v>74572</v>
          </cell>
          <cell r="M368" t="str">
            <v>UTXECON201</v>
          </cell>
          <cell r="N368" t="str">
            <v>0000167162</v>
          </cell>
        </row>
        <row r="369">
          <cell r="D369" t="str">
            <v>00663607</v>
          </cell>
          <cell r="E369" t="str">
            <v>Expense Distribution</v>
          </cell>
          <cell r="F369">
            <v>2</v>
          </cell>
          <cell r="G369">
            <v>2015</v>
          </cell>
          <cell r="H369" t="str">
            <v>211</v>
          </cell>
          <cell r="I369" t="str">
            <v>955</v>
          </cell>
          <cell r="J369" t="str">
            <v>BEAUTIFY CORPUS CHRISTI ASSOCIATION</v>
          </cell>
          <cell r="K369">
            <v>42058</v>
          </cell>
          <cell r="L369" t="str">
            <v>74550</v>
          </cell>
          <cell r="M369" t="str">
            <v>UTXECON201</v>
          </cell>
          <cell r="N369" t="str">
            <v>0000167479</v>
          </cell>
        </row>
        <row r="370">
          <cell r="D370" t="str">
            <v>00652131</v>
          </cell>
          <cell r="E370" t="str">
            <v>Expense Distribution</v>
          </cell>
          <cell r="F370">
            <v>12</v>
          </cell>
          <cell r="G370">
            <v>2014</v>
          </cell>
          <cell r="H370" t="str">
            <v>211</v>
          </cell>
          <cell r="I370" t="str">
            <v>955</v>
          </cell>
          <cell r="J370" t="str">
            <v>EL PROGRESO MEMORIAL LIBRARY</v>
          </cell>
          <cell r="K370">
            <v>41988</v>
          </cell>
          <cell r="L370" t="str">
            <v>73504</v>
          </cell>
          <cell r="M370" t="str">
            <v>UTXECON201</v>
          </cell>
          <cell r="N370" t="str">
            <v>0000169482</v>
          </cell>
        </row>
        <row r="371">
          <cell r="D371" t="str">
            <v>00648537</v>
          </cell>
          <cell r="E371" t="str">
            <v>Expense Distribution</v>
          </cell>
          <cell r="F371">
            <v>11</v>
          </cell>
          <cell r="G371">
            <v>2014</v>
          </cell>
          <cell r="H371" t="str">
            <v>211</v>
          </cell>
          <cell r="I371" t="str">
            <v>955</v>
          </cell>
          <cell r="J371" t="str">
            <v>SAN PATRICIO &amp; ARANSAS COUNTIES</v>
          </cell>
          <cell r="K371">
            <v>41964</v>
          </cell>
          <cell r="L371" t="str">
            <v>72666</v>
          </cell>
          <cell r="M371" t="str">
            <v>UTXECON201</v>
          </cell>
          <cell r="N371" t="str">
            <v>0000169483</v>
          </cell>
        </row>
        <row r="372">
          <cell r="D372" t="str">
            <v>00663240</v>
          </cell>
          <cell r="E372" t="str">
            <v>Expense Distribution</v>
          </cell>
          <cell r="F372">
            <v>2</v>
          </cell>
          <cell r="G372">
            <v>2015</v>
          </cell>
          <cell r="H372" t="str">
            <v>211</v>
          </cell>
          <cell r="I372" t="str">
            <v>955</v>
          </cell>
          <cell r="J372" t="str">
            <v>FLOUR BLUFF HIGH SCHOOL</v>
          </cell>
          <cell r="K372">
            <v>42054</v>
          </cell>
          <cell r="L372" t="str">
            <v>74501</v>
          </cell>
          <cell r="M372" t="str">
            <v>G0001113</v>
          </cell>
          <cell r="N372" t="str">
            <v>0000169586</v>
          </cell>
        </row>
        <row r="373">
          <cell r="D373" t="str">
            <v>00672831</v>
          </cell>
          <cell r="E373" t="str">
            <v>Expense Distribution</v>
          </cell>
          <cell r="F373">
            <v>4</v>
          </cell>
          <cell r="G373">
            <v>2015</v>
          </cell>
          <cell r="H373" t="str">
            <v>211</v>
          </cell>
          <cell r="I373" t="str">
            <v>955</v>
          </cell>
          <cell r="J373" t="str">
            <v>ARANSAS COUNTY ISD</v>
          </cell>
          <cell r="K373">
            <v>42110</v>
          </cell>
          <cell r="L373" t="str">
            <v>75332</v>
          </cell>
          <cell r="M373" t="str">
            <v>UTXECON201</v>
          </cell>
          <cell r="N373" t="str">
            <v>0000169645</v>
          </cell>
        </row>
        <row r="374">
          <cell r="D374" t="str">
            <v>00677993</v>
          </cell>
          <cell r="E374" t="str">
            <v>Expense Distribution</v>
          </cell>
          <cell r="F374">
            <v>5</v>
          </cell>
          <cell r="G374">
            <v>2015</v>
          </cell>
          <cell r="H374" t="str">
            <v>211</v>
          </cell>
          <cell r="I374" t="str">
            <v>955</v>
          </cell>
          <cell r="J374" t="str">
            <v>TEXAS GAME WARDEN ASSOCIATION</v>
          </cell>
          <cell r="K374">
            <v>42139</v>
          </cell>
          <cell r="L374" t="str">
            <v>75611</v>
          </cell>
          <cell r="M374" t="str">
            <v>UTXECON201</v>
          </cell>
          <cell r="N374" t="str">
            <v>0000173608</v>
          </cell>
        </row>
        <row r="375">
          <cell r="D375" t="str">
            <v>00674153</v>
          </cell>
          <cell r="E375" t="str">
            <v>Expense Distribution</v>
          </cell>
          <cell r="F375">
            <v>4</v>
          </cell>
          <cell r="G375">
            <v>2015</v>
          </cell>
          <cell r="H375" t="str">
            <v>211</v>
          </cell>
          <cell r="I375" t="str">
            <v>955</v>
          </cell>
          <cell r="J375" t="str">
            <v>TEXAS GAME WARDEN ASSOCIATION</v>
          </cell>
          <cell r="K375">
            <v>42118</v>
          </cell>
          <cell r="L375" t="str">
            <v>75451</v>
          </cell>
          <cell r="M375" t="str">
            <v>UTXECON201</v>
          </cell>
          <cell r="N375" t="str">
            <v>0000173608</v>
          </cell>
        </row>
        <row r="376">
          <cell r="D376" t="str">
            <v>00635601</v>
          </cell>
          <cell r="E376" t="str">
            <v>Expense Distribution</v>
          </cell>
          <cell r="F376">
            <v>9</v>
          </cell>
          <cell r="G376">
            <v>2014</v>
          </cell>
          <cell r="H376" t="str">
            <v>211</v>
          </cell>
          <cell r="I376" t="str">
            <v>955</v>
          </cell>
          <cell r="J376" t="str">
            <v>SOUTH TEXAS ACADEMIC RISING SCHOLARS</v>
          </cell>
          <cell r="K376">
            <v>41898</v>
          </cell>
          <cell r="L376" t="str">
            <v>71770</v>
          </cell>
          <cell r="M376" t="str">
            <v>UTXECON201</v>
          </cell>
          <cell r="N376" t="str">
            <v>0000179454</v>
          </cell>
        </row>
        <row r="377">
          <cell r="D377" t="str">
            <v>00635600</v>
          </cell>
          <cell r="E377" t="str">
            <v>Expense Distribution</v>
          </cell>
          <cell r="F377">
            <v>9</v>
          </cell>
          <cell r="G377">
            <v>2014</v>
          </cell>
          <cell r="H377" t="str">
            <v>211</v>
          </cell>
          <cell r="I377" t="str">
            <v>955</v>
          </cell>
          <cell r="J377" t="str">
            <v>SOUTH TEXAS ACADEMIC RISING SCHOLARS</v>
          </cell>
          <cell r="K377">
            <v>41898</v>
          </cell>
          <cell r="L377" t="str">
            <v>71769</v>
          </cell>
          <cell r="M377" t="str">
            <v>UTXECON201</v>
          </cell>
          <cell r="N377" t="str">
            <v>0000179454</v>
          </cell>
        </row>
        <row r="378">
          <cell r="D378" t="str">
            <v>00662227</v>
          </cell>
          <cell r="E378" t="str">
            <v>Expense Distribution</v>
          </cell>
          <cell r="F378">
            <v>2</v>
          </cell>
          <cell r="G378">
            <v>2015</v>
          </cell>
          <cell r="H378" t="str">
            <v>211</v>
          </cell>
          <cell r="I378" t="str">
            <v>955</v>
          </cell>
          <cell r="J378" t="str">
            <v>HOSPICE</v>
          </cell>
          <cell r="K378">
            <v>42047</v>
          </cell>
          <cell r="L378" t="str">
            <v>74369</v>
          </cell>
          <cell r="M378" t="str">
            <v>UTXECON201</v>
          </cell>
          <cell r="N378" t="str">
            <v>0000181543</v>
          </cell>
        </row>
        <row r="379">
          <cell r="D379" t="str">
            <v>00662228</v>
          </cell>
          <cell r="E379" t="str">
            <v>Expense Distribution</v>
          </cell>
          <cell r="F379">
            <v>2</v>
          </cell>
          <cell r="G379">
            <v>2015</v>
          </cell>
          <cell r="H379" t="str">
            <v>211</v>
          </cell>
          <cell r="I379" t="str">
            <v>955</v>
          </cell>
          <cell r="J379" t="str">
            <v>VICTORIA ROTARY CLUB</v>
          </cell>
          <cell r="K379">
            <v>42047</v>
          </cell>
          <cell r="L379" t="str">
            <v>74370</v>
          </cell>
          <cell r="M379" t="str">
            <v>UTXECON201</v>
          </cell>
          <cell r="N379" t="str">
            <v>0000183218</v>
          </cell>
        </row>
        <row r="380">
          <cell r="D380" t="str">
            <v>00662844</v>
          </cell>
          <cell r="E380" t="str">
            <v>Expense Distribution</v>
          </cell>
          <cell r="F380">
            <v>2</v>
          </cell>
          <cell r="G380">
            <v>2015</v>
          </cell>
          <cell r="H380" t="str">
            <v>211</v>
          </cell>
          <cell r="I380" t="str">
            <v>955</v>
          </cell>
          <cell r="J380" t="str">
            <v>SOUTH TEXAS AGRICULTURAL ROUND UP</v>
          </cell>
          <cell r="K380">
            <v>42052</v>
          </cell>
          <cell r="L380" t="str">
            <v>74451</v>
          </cell>
          <cell r="M380" t="str">
            <v>UTXECON201</v>
          </cell>
          <cell r="N380" t="str">
            <v>0000183535</v>
          </cell>
        </row>
        <row r="381">
          <cell r="D381" t="str">
            <v>00673086</v>
          </cell>
          <cell r="E381" t="str">
            <v>Expense Distribution</v>
          </cell>
          <cell r="F381">
            <v>4</v>
          </cell>
          <cell r="G381">
            <v>2015</v>
          </cell>
          <cell r="H381" t="str">
            <v>211</v>
          </cell>
          <cell r="I381" t="str">
            <v>955</v>
          </cell>
          <cell r="J381" t="str">
            <v>TEXAS MARITIME MUSEUM</v>
          </cell>
          <cell r="K381">
            <v>42110</v>
          </cell>
          <cell r="L381" t="str">
            <v>75356</v>
          </cell>
          <cell r="M381" t="str">
            <v>UTXECON201</v>
          </cell>
          <cell r="N381" t="str">
            <v>0000183861</v>
          </cell>
        </row>
        <row r="382">
          <cell r="D382" t="str">
            <v>00663815</v>
          </cell>
          <cell r="E382" t="str">
            <v>Expense Distribution</v>
          </cell>
          <cell r="F382">
            <v>2</v>
          </cell>
          <cell r="G382">
            <v>2015</v>
          </cell>
          <cell r="H382" t="str">
            <v>211</v>
          </cell>
          <cell r="I382" t="str">
            <v>955</v>
          </cell>
          <cell r="J382" t="str">
            <v>PALMER DRUG ABUSE PROGRAM</v>
          </cell>
          <cell r="K382">
            <v>42058</v>
          </cell>
          <cell r="L382" t="str">
            <v>74558</v>
          </cell>
          <cell r="M382" t="str">
            <v>UTXECON201</v>
          </cell>
          <cell r="N382" t="str">
            <v>0000191809</v>
          </cell>
        </row>
        <row r="383">
          <cell r="D383" t="str">
            <v>00673374</v>
          </cell>
          <cell r="E383" t="str">
            <v>Expense Distribution</v>
          </cell>
          <cell r="F383">
            <v>4</v>
          </cell>
          <cell r="G383">
            <v>2015</v>
          </cell>
          <cell r="H383" t="str">
            <v>211</v>
          </cell>
          <cell r="I383" t="str">
            <v>955</v>
          </cell>
          <cell r="J383" t="str">
            <v>UVALDE CONSOLIDATED INDEPENDENT SCHOOL</v>
          </cell>
          <cell r="K383">
            <v>42101</v>
          </cell>
          <cell r="L383" t="str">
            <v>75062</v>
          </cell>
          <cell r="M383" t="str">
            <v>G0001113</v>
          </cell>
          <cell r="N383" t="str">
            <v>0000195865</v>
          </cell>
        </row>
        <row r="384">
          <cell r="D384" t="str">
            <v>00663933</v>
          </cell>
          <cell r="E384" t="str">
            <v>Expense Distribution</v>
          </cell>
          <cell r="F384">
            <v>2</v>
          </cell>
          <cell r="G384">
            <v>2015</v>
          </cell>
          <cell r="H384" t="str">
            <v>211</v>
          </cell>
          <cell r="I384" t="str">
            <v>955</v>
          </cell>
          <cell r="J384" t="str">
            <v>CASA OF THE COASTAL BEND</v>
          </cell>
          <cell r="K384">
            <v>42058</v>
          </cell>
          <cell r="L384" t="str">
            <v>74561</v>
          </cell>
          <cell r="M384" t="str">
            <v>UTXECON201</v>
          </cell>
          <cell r="N384" t="str">
            <v>0000198879</v>
          </cell>
        </row>
        <row r="385">
          <cell r="D385" t="str">
            <v>00659236</v>
          </cell>
          <cell r="E385" t="str">
            <v>Expense Distribution</v>
          </cell>
          <cell r="F385">
            <v>1</v>
          </cell>
          <cell r="G385">
            <v>2015</v>
          </cell>
          <cell r="H385" t="str">
            <v>211</v>
          </cell>
          <cell r="I385" t="str">
            <v>955</v>
          </cell>
          <cell r="J385" t="str">
            <v>FRIO COUNTY 4-H</v>
          </cell>
          <cell r="K385">
            <v>42030</v>
          </cell>
          <cell r="L385" t="str">
            <v>74071</v>
          </cell>
          <cell r="M385" t="str">
            <v>UTXECON201</v>
          </cell>
          <cell r="N385" t="str">
            <v>0000199372</v>
          </cell>
        </row>
        <row r="386">
          <cell r="D386" t="str">
            <v>00658159</v>
          </cell>
          <cell r="E386" t="str">
            <v>Expense Distribution</v>
          </cell>
          <cell r="F386">
            <v>1</v>
          </cell>
          <cell r="G386">
            <v>2015</v>
          </cell>
          <cell r="H386" t="str">
            <v>211</v>
          </cell>
          <cell r="I386" t="str">
            <v>955</v>
          </cell>
          <cell r="J386" t="str">
            <v>BANQUETE HIGH SCHOOL</v>
          </cell>
          <cell r="K386">
            <v>42024</v>
          </cell>
          <cell r="L386" t="str">
            <v>73971</v>
          </cell>
          <cell r="M386" t="str">
            <v>UTXECON201</v>
          </cell>
          <cell r="N386" t="str">
            <v>0000200253</v>
          </cell>
        </row>
        <row r="387">
          <cell r="D387" t="str">
            <v>00631118</v>
          </cell>
          <cell r="E387" t="str">
            <v>Expense Distribution</v>
          </cell>
          <cell r="F387">
            <v>8</v>
          </cell>
          <cell r="G387">
            <v>2014</v>
          </cell>
          <cell r="H387" t="str">
            <v>211</v>
          </cell>
          <cell r="I387" t="str">
            <v>955</v>
          </cell>
          <cell r="J387" t="str">
            <v>SOUTH TEXAS COUNTY JUDGES</v>
          </cell>
          <cell r="K387">
            <v>41870</v>
          </cell>
          <cell r="L387" t="str">
            <v>71440</v>
          </cell>
          <cell r="M387" t="str">
            <v>UTXECON201</v>
          </cell>
          <cell r="N387" t="str">
            <v>0000200933</v>
          </cell>
        </row>
        <row r="388">
          <cell r="D388" t="str">
            <v>00647254</v>
          </cell>
          <cell r="E388" t="str">
            <v>Expense Distribution</v>
          </cell>
          <cell r="F388">
            <v>11</v>
          </cell>
          <cell r="G388">
            <v>2014</v>
          </cell>
          <cell r="H388" t="str">
            <v>211</v>
          </cell>
          <cell r="I388" t="str">
            <v>955</v>
          </cell>
          <cell r="J388" t="str">
            <v>VALLEY SYMPHONY ORCHESTRA &amp; CHORALE</v>
          </cell>
          <cell r="K388">
            <v>41960</v>
          </cell>
          <cell r="L388" t="str">
            <v>72475</v>
          </cell>
          <cell r="M388" t="str">
            <v>UTXECON201</v>
          </cell>
          <cell r="N388" t="str">
            <v>0000201315</v>
          </cell>
        </row>
        <row r="389">
          <cell r="D389" t="str">
            <v>00647720</v>
          </cell>
          <cell r="E389" t="str">
            <v>Expense Distribution</v>
          </cell>
          <cell r="F389">
            <v>11</v>
          </cell>
          <cell r="G389">
            <v>2014</v>
          </cell>
          <cell r="H389" t="str">
            <v>211</v>
          </cell>
          <cell r="I389" t="str">
            <v>955</v>
          </cell>
          <cell r="J389" t="str">
            <v>SOUTH TEXAS ISD EDUCATION FOUNDATION</v>
          </cell>
          <cell r="K389">
            <v>41960</v>
          </cell>
          <cell r="L389" t="str">
            <v>72470</v>
          </cell>
          <cell r="M389" t="str">
            <v>UTXECON201</v>
          </cell>
          <cell r="N389" t="str">
            <v>0000203985</v>
          </cell>
        </row>
        <row r="390">
          <cell r="D390" t="str">
            <v>00677994</v>
          </cell>
          <cell r="E390" t="str">
            <v>Expense Distribution</v>
          </cell>
          <cell r="F390">
            <v>5</v>
          </cell>
          <cell r="G390">
            <v>2015</v>
          </cell>
          <cell r="H390" t="str">
            <v>211</v>
          </cell>
          <cell r="I390" t="str">
            <v>955</v>
          </cell>
          <cell r="J390" t="str">
            <v>SINTON KIWANIS CLUB</v>
          </cell>
          <cell r="K390">
            <v>42139</v>
          </cell>
          <cell r="L390" t="str">
            <v>75617</v>
          </cell>
          <cell r="M390" t="str">
            <v>UTXECON201</v>
          </cell>
          <cell r="N390" t="str">
            <v>0000208992</v>
          </cell>
        </row>
        <row r="391">
          <cell r="D391" t="str">
            <v>00658156</v>
          </cell>
          <cell r="E391" t="str">
            <v>Expense Distribution</v>
          </cell>
          <cell r="F391">
            <v>1</v>
          </cell>
          <cell r="G391">
            <v>2015</v>
          </cell>
          <cell r="H391" t="str">
            <v>211</v>
          </cell>
          <cell r="I391" t="str">
            <v>955</v>
          </cell>
          <cell r="J391" t="str">
            <v>CHRISTIAN BUSINESS ASSOCIATION (CBA)</v>
          </cell>
          <cell r="K391">
            <v>42024</v>
          </cell>
          <cell r="L391" t="str">
            <v>73966</v>
          </cell>
          <cell r="M391" t="str">
            <v>UTXECON201</v>
          </cell>
          <cell r="N391" t="str">
            <v>0000209065</v>
          </cell>
        </row>
        <row r="392">
          <cell r="D392" t="str">
            <v>00670277</v>
          </cell>
          <cell r="E392" t="str">
            <v>Expense Distribution</v>
          </cell>
          <cell r="F392">
            <v>4</v>
          </cell>
          <cell r="G392">
            <v>2015</v>
          </cell>
          <cell r="H392" t="str">
            <v>211</v>
          </cell>
          <cell r="I392" t="str">
            <v>955</v>
          </cell>
          <cell r="J392" t="str">
            <v>ROMA LITTLE LEAGUE</v>
          </cell>
          <cell r="K392">
            <v>42095</v>
          </cell>
          <cell r="L392" t="str">
            <v>74984</v>
          </cell>
          <cell r="M392" t="str">
            <v>UTXECON201</v>
          </cell>
          <cell r="N392" t="str">
            <v>0000209285</v>
          </cell>
        </row>
        <row r="393">
          <cell r="D393" t="str">
            <v>00632123</v>
          </cell>
          <cell r="E393" t="str">
            <v>Expense Distribution</v>
          </cell>
          <cell r="F393">
            <v>8</v>
          </cell>
          <cell r="G393">
            <v>2014</v>
          </cell>
          <cell r="H393" t="str">
            <v>211</v>
          </cell>
          <cell r="I393" t="str">
            <v>955</v>
          </cell>
          <cell r="J393" t="str">
            <v>SOUTH TEXAS FOOD BANK</v>
          </cell>
          <cell r="K393">
            <v>41870</v>
          </cell>
          <cell r="L393" t="str">
            <v>71520</v>
          </cell>
          <cell r="M393" t="str">
            <v>UTXECON201</v>
          </cell>
          <cell r="N393" t="str">
            <v>0000210463</v>
          </cell>
        </row>
        <row r="394">
          <cell r="D394" t="str">
            <v>00628728</v>
          </cell>
          <cell r="E394" t="str">
            <v>Expense Distribution</v>
          </cell>
          <cell r="F394">
            <v>8</v>
          </cell>
          <cell r="G394">
            <v>2014</v>
          </cell>
          <cell r="H394" t="str">
            <v>211</v>
          </cell>
          <cell r="I394" t="str">
            <v>955</v>
          </cell>
          <cell r="J394" t="str">
            <v>SOUTH TEXAS FOOD BANK</v>
          </cell>
          <cell r="K394">
            <v>41856</v>
          </cell>
          <cell r="L394" t="str">
            <v>71321</v>
          </cell>
          <cell r="M394" t="str">
            <v>UTXECON201</v>
          </cell>
          <cell r="N394" t="str">
            <v>0000210463</v>
          </cell>
        </row>
        <row r="395">
          <cell r="D395" t="str">
            <v>00663609</v>
          </cell>
          <cell r="E395" t="str">
            <v>Expense Distribution</v>
          </cell>
          <cell r="F395">
            <v>2</v>
          </cell>
          <cell r="G395">
            <v>2015</v>
          </cell>
          <cell r="H395" t="str">
            <v>211</v>
          </cell>
          <cell r="I395" t="str">
            <v>955</v>
          </cell>
          <cell r="J395" t="str">
            <v>CORPUS CHRISTI BLACK CHAMBER OF COMMERCE</v>
          </cell>
          <cell r="K395">
            <v>42058</v>
          </cell>
          <cell r="L395" t="str">
            <v>74552</v>
          </cell>
          <cell r="M395" t="str">
            <v>UTXECON201</v>
          </cell>
          <cell r="N395" t="str">
            <v>0000210694</v>
          </cell>
        </row>
        <row r="396">
          <cell r="D396" t="str">
            <v>00644248</v>
          </cell>
          <cell r="E396" t="str">
            <v>Expense Distribution</v>
          </cell>
          <cell r="F396">
            <v>10</v>
          </cell>
          <cell r="G396">
            <v>2014</v>
          </cell>
          <cell r="H396" t="str">
            <v>211</v>
          </cell>
          <cell r="I396" t="str">
            <v>955</v>
          </cell>
          <cell r="J396" t="str">
            <v>CORPUS CHRISTI BLACK CHAMBER OF COMMERCE</v>
          </cell>
          <cell r="K396">
            <v>41943</v>
          </cell>
          <cell r="L396" t="str">
            <v>72222</v>
          </cell>
          <cell r="M396" t="str">
            <v>UTXECON201</v>
          </cell>
          <cell r="N396" t="str">
            <v>0000210694</v>
          </cell>
        </row>
        <row r="397">
          <cell r="D397" t="str">
            <v>00651191</v>
          </cell>
          <cell r="E397" t="str">
            <v>Expense Distribution</v>
          </cell>
          <cell r="F397">
            <v>12</v>
          </cell>
          <cell r="G397">
            <v>2014</v>
          </cell>
          <cell r="H397" t="str">
            <v>211</v>
          </cell>
          <cell r="I397" t="str">
            <v>955</v>
          </cell>
          <cell r="J397" t="str">
            <v>ESCOBARES, CITY OF</v>
          </cell>
          <cell r="K397">
            <v>41981</v>
          </cell>
          <cell r="L397" t="str">
            <v>73049</v>
          </cell>
          <cell r="M397" t="str">
            <v>UTXECON201</v>
          </cell>
          <cell r="N397" t="str">
            <v>0000210695</v>
          </cell>
        </row>
        <row r="398">
          <cell r="D398" t="str">
            <v>00635073</v>
          </cell>
          <cell r="E398" t="str">
            <v>Expense Distribution</v>
          </cell>
          <cell r="F398">
            <v>9</v>
          </cell>
          <cell r="G398">
            <v>2014</v>
          </cell>
          <cell r="H398" t="str">
            <v>211</v>
          </cell>
          <cell r="I398" t="str">
            <v>955</v>
          </cell>
          <cell r="J398" t="str">
            <v>MAVERICK ATHLETIC BOOSTER CLUB</v>
          </cell>
          <cell r="K398">
            <v>41894</v>
          </cell>
          <cell r="L398" t="str">
            <v>71720</v>
          </cell>
          <cell r="M398" t="str">
            <v>UTXECON201</v>
          </cell>
          <cell r="N398" t="str">
            <v>0000212982</v>
          </cell>
        </row>
        <row r="399">
          <cell r="D399" t="str">
            <v>00662229</v>
          </cell>
          <cell r="E399" t="str">
            <v>Expense Distribution</v>
          </cell>
          <cell r="F399">
            <v>2</v>
          </cell>
          <cell r="G399">
            <v>2015</v>
          </cell>
          <cell r="H399" t="str">
            <v>211</v>
          </cell>
          <cell r="I399" t="str">
            <v>955</v>
          </cell>
          <cell r="J399" t="str">
            <v>VICTORIA SYMPHONY SOCIETY</v>
          </cell>
          <cell r="K399">
            <v>42047</v>
          </cell>
          <cell r="L399" t="str">
            <v>74372</v>
          </cell>
          <cell r="M399" t="str">
            <v>UTXECON201</v>
          </cell>
          <cell r="N399" t="str">
            <v>0000213813</v>
          </cell>
        </row>
        <row r="400">
          <cell r="D400" t="str">
            <v>00670284</v>
          </cell>
          <cell r="E400" t="str">
            <v>Expense Distribution</v>
          </cell>
          <cell r="F400">
            <v>4</v>
          </cell>
          <cell r="G400">
            <v>2015</v>
          </cell>
          <cell r="H400" t="str">
            <v>211</v>
          </cell>
          <cell r="I400" t="str">
            <v>955</v>
          </cell>
          <cell r="J400" t="str">
            <v>ART MUSEUM OF SOUTH TEXAS</v>
          </cell>
          <cell r="K400">
            <v>42095</v>
          </cell>
          <cell r="L400" t="str">
            <v>74994</v>
          </cell>
          <cell r="M400" t="str">
            <v>UTXECON201</v>
          </cell>
          <cell r="N400" t="str">
            <v>0000216374</v>
          </cell>
        </row>
        <row r="401">
          <cell r="D401" t="str">
            <v>00664986</v>
          </cell>
          <cell r="E401" t="str">
            <v>Expense Distribution</v>
          </cell>
          <cell r="F401">
            <v>3</v>
          </cell>
          <cell r="G401">
            <v>2015</v>
          </cell>
          <cell r="H401" t="str">
            <v>211</v>
          </cell>
          <cell r="I401" t="str">
            <v>955</v>
          </cell>
          <cell r="J401" t="str">
            <v>ART MUSEUM OF SOUTH TEXAS</v>
          </cell>
          <cell r="K401">
            <v>42066</v>
          </cell>
          <cell r="L401" t="str">
            <v>74685</v>
          </cell>
          <cell r="M401" t="str">
            <v>UTXECON201</v>
          </cell>
          <cell r="N401" t="str">
            <v>0000216374</v>
          </cell>
        </row>
        <row r="402">
          <cell r="D402" t="str">
            <v>00629267</v>
          </cell>
          <cell r="E402" t="str">
            <v>Expense Distribution</v>
          </cell>
          <cell r="F402">
            <v>8</v>
          </cell>
          <cell r="G402">
            <v>2014</v>
          </cell>
          <cell r="H402" t="str">
            <v>211</v>
          </cell>
          <cell r="I402" t="str">
            <v>955</v>
          </cell>
          <cell r="J402" t="str">
            <v>NUECES COUNTY LOCAL EMERGENCY</v>
          </cell>
          <cell r="K402">
            <v>41859</v>
          </cell>
          <cell r="L402" t="str">
            <v>71356</v>
          </cell>
          <cell r="M402" t="str">
            <v>UTXECON201</v>
          </cell>
          <cell r="N402" t="str">
            <v>0000216376</v>
          </cell>
        </row>
        <row r="403">
          <cell r="D403" t="str">
            <v>00631511</v>
          </cell>
          <cell r="E403" t="str">
            <v>Expense Distribution</v>
          </cell>
          <cell r="F403">
            <v>8</v>
          </cell>
          <cell r="G403">
            <v>2014</v>
          </cell>
          <cell r="H403" t="str">
            <v>211</v>
          </cell>
          <cell r="I403" t="str">
            <v>955</v>
          </cell>
          <cell r="J403" t="str">
            <v>PAN AMERICAN GOLF ASSOCIATION</v>
          </cell>
          <cell r="K403">
            <v>41871</v>
          </cell>
          <cell r="L403" t="str">
            <v>71467</v>
          </cell>
          <cell r="M403" t="str">
            <v>UTXECON201</v>
          </cell>
          <cell r="N403" t="str">
            <v>0000217631</v>
          </cell>
        </row>
        <row r="404">
          <cell r="D404" t="str">
            <v>00675395</v>
          </cell>
          <cell r="E404" t="str">
            <v>Expense Distribution</v>
          </cell>
          <cell r="F404">
            <v>5</v>
          </cell>
          <cell r="G404">
            <v>2015</v>
          </cell>
          <cell r="H404" t="str">
            <v>211</v>
          </cell>
          <cell r="I404" t="str">
            <v>955</v>
          </cell>
          <cell r="J404" t="str">
            <v>SOUTH TEXAS ALUMNI &amp; FRIENDS</v>
          </cell>
          <cell r="K404">
            <v>42125</v>
          </cell>
          <cell r="L404" t="str">
            <v>75500</v>
          </cell>
          <cell r="M404" t="str">
            <v>UTXECON201</v>
          </cell>
          <cell r="N404" t="str">
            <v>0000217649</v>
          </cell>
        </row>
        <row r="405">
          <cell r="D405" t="str">
            <v>00631030</v>
          </cell>
          <cell r="E405" t="str">
            <v>Expense Distribution</v>
          </cell>
          <cell r="F405">
            <v>8</v>
          </cell>
          <cell r="G405">
            <v>2014</v>
          </cell>
          <cell r="H405" t="str">
            <v>211</v>
          </cell>
          <cell r="I405" t="str">
            <v>955</v>
          </cell>
          <cell r="J405" t="str">
            <v>VICTORIA BOULEVARD LIONS CLUB</v>
          </cell>
          <cell r="K405">
            <v>41869</v>
          </cell>
          <cell r="L405" t="str">
            <v>71424</v>
          </cell>
          <cell r="M405" t="str">
            <v>UTXECON201</v>
          </cell>
          <cell r="N405" t="str">
            <v>0000217885</v>
          </cell>
        </row>
        <row r="406">
          <cell r="D406" t="str">
            <v>00631509</v>
          </cell>
          <cell r="E406" t="str">
            <v>Expense Distribution</v>
          </cell>
          <cell r="F406">
            <v>8</v>
          </cell>
          <cell r="G406">
            <v>2014</v>
          </cell>
          <cell r="H406" t="str">
            <v>211</v>
          </cell>
          <cell r="I406" t="str">
            <v>955</v>
          </cell>
          <cell r="J406" t="str">
            <v>SOUTH TEXAS COLLEGE (STC)</v>
          </cell>
          <cell r="K406">
            <v>41871</v>
          </cell>
          <cell r="L406" t="str">
            <v>71465</v>
          </cell>
          <cell r="M406" t="str">
            <v>UTXECON201</v>
          </cell>
          <cell r="N406" t="str">
            <v>0000218632</v>
          </cell>
        </row>
        <row r="407">
          <cell r="D407" t="str">
            <v>00640323</v>
          </cell>
          <cell r="E407" t="str">
            <v>Expense Distribution</v>
          </cell>
          <cell r="F407">
            <v>10</v>
          </cell>
          <cell r="G407">
            <v>2014</v>
          </cell>
          <cell r="H407" t="str">
            <v>211</v>
          </cell>
          <cell r="I407" t="str">
            <v>955</v>
          </cell>
          <cell r="J407" t="str">
            <v>CORPUS CHRISTI EDUCATION FOUNDATION</v>
          </cell>
          <cell r="K407">
            <v>41921</v>
          </cell>
          <cell r="L407" t="str">
            <v>71968</v>
          </cell>
          <cell r="M407" t="str">
            <v>UTXECON201</v>
          </cell>
          <cell r="N407" t="str">
            <v>0000223627</v>
          </cell>
        </row>
        <row r="408">
          <cell r="D408" t="str">
            <v>00661976</v>
          </cell>
          <cell r="E408" t="str">
            <v>Expense Distribution</v>
          </cell>
          <cell r="F408">
            <v>2</v>
          </cell>
          <cell r="G408">
            <v>2015</v>
          </cell>
          <cell r="H408" t="str">
            <v>211</v>
          </cell>
          <cell r="I408" t="str">
            <v>955</v>
          </cell>
          <cell r="J408" t="str">
            <v>ROCKPORT ART CENTER</v>
          </cell>
          <cell r="K408">
            <v>42046</v>
          </cell>
          <cell r="L408" t="str">
            <v>74350</v>
          </cell>
          <cell r="M408" t="str">
            <v>UTXECON201</v>
          </cell>
          <cell r="N408" t="str">
            <v>0000223879</v>
          </cell>
        </row>
        <row r="409">
          <cell r="D409" t="str">
            <v>00632112</v>
          </cell>
          <cell r="E409" t="str">
            <v>Expense Distribution</v>
          </cell>
          <cell r="F409">
            <v>8</v>
          </cell>
          <cell r="G409">
            <v>2014</v>
          </cell>
          <cell r="H409" t="str">
            <v>211</v>
          </cell>
          <cell r="I409" t="str">
            <v>955</v>
          </cell>
          <cell r="J409" t="str">
            <v>LOAVES &amp; FISHES OF THE RIO GRANDE</v>
          </cell>
          <cell r="K409">
            <v>41876</v>
          </cell>
          <cell r="L409" t="str">
            <v>71498</v>
          </cell>
          <cell r="M409" t="str">
            <v>UTXECON301</v>
          </cell>
          <cell r="N409" t="str">
            <v>0000225332</v>
          </cell>
        </row>
        <row r="410">
          <cell r="D410" t="str">
            <v>00651645</v>
          </cell>
          <cell r="E410" t="str">
            <v>Expense Distribution</v>
          </cell>
          <cell r="F410">
            <v>12</v>
          </cell>
          <cell r="G410">
            <v>2014</v>
          </cell>
          <cell r="H410" t="str">
            <v>211</v>
          </cell>
          <cell r="I410" t="str">
            <v>955</v>
          </cell>
          <cell r="J410" t="str">
            <v>KEDT-TV/FM KVRT-FM</v>
          </cell>
          <cell r="K410">
            <v>41981</v>
          </cell>
          <cell r="L410" t="str">
            <v>73062</v>
          </cell>
          <cell r="M410" t="str">
            <v>UTXECON201</v>
          </cell>
          <cell r="N410" t="str">
            <v>0000225954</v>
          </cell>
        </row>
        <row r="411">
          <cell r="D411" t="str">
            <v>00629265</v>
          </cell>
          <cell r="E411" t="str">
            <v>Expense Distribution</v>
          </cell>
          <cell r="F411">
            <v>8</v>
          </cell>
          <cell r="G411">
            <v>2014</v>
          </cell>
          <cell r="H411" t="str">
            <v>211</v>
          </cell>
          <cell r="I411" t="str">
            <v>955</v>
          </cell>
          <cell r="J411" t="str">
            <v>KEDT-TV/FM KVRT-FM</v>
          </cell>
          <cell r="K411">
            <v>41859</v>
          </cell>
          <cell r="L411" t="str">
            <v>71348</v>
          </cell>
          <cell r="M411" t="str">
            <v>UTXECON201</v>
          </cell>
          <cell r="N411" t="str">
            <v>0000225954</v>
          </cell>
        </row>
        <row r="412">
          <cell r="D412" t="str">
            <v>00643209</v>
          </cell>
          <cell r="E412" t="str">
            <v>Expense Distribution</v>
          </cell>
          <cell r="F412">
            <v>10</v>
          </cell>
          <cell r="G412">
            <v>2014</v>
          </cell>
          <cell r="H412" t="str">
            <v>211</v>
          </cell>
          <cell r="I412" t="str">
            <v>955</v>
          </cell>
          <cell r="J412" t="str">
            <v>UVALDE FESTIVAL &amp; EVENTS ASSOCIATION INC</v>
          </cell>
          <cell r="K412">
            <v>41936</v>
          </cell>
          <cell r="L412" t="str">
            <v>72128</v>
          </cell>
          <cell r="M412" t="str">
            <v>UTXECON201</v>
          </cell>
          <cell r="N412" t="str">
            <v>0000229362</v>
          </cell>
        </row>
        <row r="413">
          <cell r="D413" t="str">
            <v>00651447</v>
          </cell>
          <cell r="E413" t="str">
            <v>Expense Distribution</v>
          </cell>
          <cell r="F413">
            <v>12</v>
          </cell>
          <cell r="G413">
            <v>2014</v>
          </cell>
          <cell r="H413" t="str">
            <v>211</v>
          </cell>
          <cell r="I413" t="str">
            <v>955</v>
          </cell>
          <cell r="J413" t="str">
            <v>SOUTHERN BROOKS VOLUNTEER FIRE DEPARTMEN</v>
          </cell>
          <cell r="K413">
            <v>41982</v>
          </cell>
          <cell r="L413" t="str">
            <v>73108</v>
          </cell>
          <cell r="M413" t="str">
            <v>UTXECON201</v>
          </cell>
          <cell r="N413" t="str">
            <v>0000236011</v>
          </cell>
        </row>
        <row r="414">
          <cell r="D414" t="str">
            <v>00645856</v>
          </cell>
          <cell r="E414" t="str">
            <v>Expense Distribution</v>
          </cell>
          <cell r="F414">
            <v>11</v>
          </cell>
          <cell r="G414">
            <v>2014</v>
          </cell>
          <cell r="H414" t="str">
            <v>211</v>
          </cell>
          <cell r="I414" t="str">
            <v>955</v>
          </cell>
          <cell r="J414" t="str">
            <v>PCA SAN PAT COUNTY</v>
          </cell>
          <cell r="K414">
            <v>41950</v>
          </cell>
          <cell r="L414" t="str">
            <v>72085</v>
          </cell>
          <cell r="M414" t="str">
            <v>UTXECON201</v>
          </cell>
          <cell r="N414" t="str">
            <v>0000236786</v>
          </cell>
        </row>
        <row r="415">
          <cell r="D415" t="str">
            <v>00677990</v>
          </cell>
          <cell r="E415" t="str">
            <v>Expense Distribution</v>
          </cell>
          <cell r="F415">
            <v>5</v>
          </cell>
          <cell r="G415">
            <v>2015</v>
          </cell>
          <cell r="H415" t="str">
            <v>211</v>
          </cell>
          <cell r="I415" t="str">
            <v>955</v>
          </cell>
          <cell r="J415" t="str">
            <v>TEXAS CONJUNTO MUSIC HALL OF FAME</v>
          </cell>
          <cell r="K415">
            <v>42139</v>
          </cell>
          <cell r="L415" t="str">
            <v>75608</v>
          </cell>
          <cell r="M415" t="str">
            <v>UTXECON201</v>
          </cell>
          <cell r="N415" t="str">
            <v>0000239199</v>
          </cell>
        </row>
        <row r="416">
          <cell r="D416" t="str">
            <v>00643372</v>
          </cell>
          <cell r="E416" t="str">
            <v>Expense Distribution</v>
          </cell>
          <cell r="F416">
            <v>10</v>
          </cell>
          <cell r="G416">
            <v>2014</v>
          </cell>
          <cell r="H416" t="str">
            <v>211</v>
          </cell>
          <cell r="I416" t="str">
            <v>955</v>
          </cell>
          <cell r="J416" t="str">
            <v>TEXAS CONJUNTO MUSIC HALL OF FAME</v>
          </cell>
          <cell r="K416">
            <v>41936</v>
          </cell>
          <cell r="L416" t="str">
            <v>72136</v>
          </cell>
          <cell r="M416" t="str">
            <v>UTXECON201</v>
          </cell>
          <cell r="N416" t="str">
            <v>0000239199</v>
          </cell>
        </row>
        <row r="417">
          <cell r="D417" t="str">
            <v>00659229</v>
          </cell>
          <cell r="E417" t="str">
            <v>Expense Distribution</v>
          </cell>
          <cell r="F417">
            <v>1</v>
          </cell>
          <cell r="G417">
            <v>2015</v>
          </cell>
          <cell r="H417" t="str">
            <v>211</v>
          </cell>
          <cell r="I417" t="str">
            <v>955</v>
          </cell>
          <cell r="J417" t="str">
            <v>GUTIERREZ MIDDLE SCHOOL</v>
          </cell>
          <cell r="K417">
            <v>42030</v>
          </cell>
          <cell r="L417" t="str">
            <v>74063</v>
          </cell>
          <cell r="M417" t="str">
            <v>UTXECON201</v>
          </cell>
          <cell r="N417" t="str">
            <v>0000240973</v>
          </cell>
        </row>
        <row r="418">
          <cell r="D418" t="str">
            <v>00673083</v>
          </cell>
          <cell r="E418" t="str">
            <v>Expense Distribution</v>
          </cell>
          <cell r="F418">
            <v>4</v>
          </cell>
          <cell r="G418">
            <v>2015</v>
          </cell>
          <cell r="H418" t="str">
            <v>211</v>
          </cell>
          <cell r="I418" t="str">
            <v>955</v>
          </cell>
          <cell r="J418" t="str">
            <v>CAMP WOOD PUBLIC LIBRARY</v>
          </cell>
          <cell r="K418">
            <v>42110</v>
          </cell>
          <cell r="L418" t="str">
            <v>75351</v>
          </cell>
          <cell r="M418" t="str">
            <v>UTXECON201</v>
          </cell>
          <cell r="N418" t="str">
            <v>0000241614</v>
          </cell>
        </row>
        <row r="419">
          <cell r="D419" t="str">
            <v>00624506</v>
          </cell>
          <cell r="E419" t="str">
            <v>Expense Distribution</v>
          </cell>
          <cell r="F419">
            <v>7</v>
          </cell>
          <cell r="G419">
            <v>2014</v>
          </cell>
          <cell r="H419" t="str">
            <v>211</v>
          </cell>
          <cell r="I419" t="str">
            <v>955</v>
          </cell>
          <cell r="J419" t="str">
            <v>CAMP WOOD PUBLIC LIBRARY</v>
          </cell>
          <cell r="K419">
            <v>41831</v>
          </cell>
          <cell r="L419" t="str">
            <v>71105</v>
          </cell>
          <cell r="M419" t="str">
            <v>UTXECON201</v>
          </cell>
          <cell r="N419" t="str">
            <v>0000241614</v>
          </cell>
        </row>
        <row r="420">
          <cell r="D420" t="str">
            <v>00676967</v>
          </cell>
          <cell r="E420" t="str">
            <v>Expense Distribution</v>
          </cell>
          <cell r="F420">
            <v>5</v>
          </cell>
          <cell r="G420">
            <v>2015</v>
          </cell>
          <cell r="H420" t="str">
            <v>211</v>
          </cell>
          <cell r="I420" t="str">
            <v>955</v>
          </cell>
          <cell r="J420" t="str">
            <v>CORPUS CHRISTI CONVENTION &amp;  VISITORS</v>
          </cell>
          <cell r="K420">
            <v>42132</v>
          </cell>
          <cell r="L420" t="str">
            <v>75567</v>
          </cell>
          <cell r="M420" t="str">
            <v>UTXECON201</v>
          </cell>
          <cell r="N420" t="str">
            <v>0000242587</v>
          </cell>
        </row>
        <row r="421">
          <cell r="D421" t="str">
            <v>00643215</v>
          </cell>
          <cell r="E421" t="str">
            <v>Expense Distribution</v>
          </cell>
          <cell r="F421">
            <v>10</v>
          </cell>
          <cell r="G421">
            <v>2014</v>
          </cell>
          <cell r="H421" t="str">
            <v>211</v>
          </cell>
          <cell r="I421" t="str">
            <v>955</v>
          </cell>
          <cell r="J421" t="str">
            <v>PORTLAND KIWANIS CLUB</v>
          </cell>
          <cell r="K421">
            <v>41939</v>
          </cell>
          <cell r="L421" t="str">
            <v>72153</v>
          </cell>
          <cell r="M421" t="str">
            <v>UTXECON201</v>
          </cell>
          <cell r="N421" t="str">
            <v>0000244713</v>
          </cell>
        </row>
        <row r="422">
          <cell r="D422" t="str">
            <v>00631258</v>
          </cell>
          <cell r="E422" t="str">
            <v>Expense Distribution</v>
          </cell>
          <cell r="F422">
            <v>8</v>
          </cell>
          <cell r="G422">
            <v>2014</v>
          </cell>
          <cell r="H422" t="str">
            <v>211</v>
          </cell>
          <cell r="I422" t="str">
            <v>955</v>
          </cell>
          <cell r="J422" t="str">
            <v>FAMILY CRISIS CENTER</v>
          </cell>
          <cell r="K422">
            <v>41870</v>
          </cell>
          <cell r="L422" t="str">
            <v>71439</v>
          </cell>
          <cell r="M422" t="str">
            <v>UTXECON201</v>
          </cell>
          <cell r="N422" t="str">
            <v>0000245074</v>
          </cell>
        </row>
        <row r="423">
          <cell r="D423" t="str">
            <v>00684280</v>
          </cell>
          <cell r="E423" t="str">
            <v>Expense Distribution</v>
          </cell>
          <cell r="F423">
            <v>6</v>
          </cell>
          <cell r="G423">
            <v>2015</v>
          </cell>
          <cell r="H423" t="str">
            <v>211</v>
          </cell>
          <cell r="I423" t="str">
            <v>955</v>
          </cell>
          <cell r="J423" t="str">
            <v>RISE SCHOOL OF CORPUS CHRISTI</v>
          </cell>
          <cell r="K423">
            <v>42173</v>
          </cell>
          <cell r="L423" t="str">
            <v>75845</v>
          </cell>
          <cell r="M423" t="str">
            <v>UTXECON201</v>
          </cell>
          <cell r="N423" t="str">
            <v>0000245573</v>
          </cell>
        </row>
        <row r="424">
          <cell r="D424" t="str">
            <v>00647381</v>
          </cell>
          <cell r="E424" t="str">
            <v>Expense Distribution</v>
          </cell>
          <cell r="F424">
            <v>11</v>
          </cell>
          <cell r="G424">
            <v>2014</v>
          </cell>
          <cell r="H424" t="str">
            <v>211</v>
          </cell>
          <cell r="I424" t="str">
            <v>955</v>
          </cell>
          <cell r="J424" t="str">
            <v>RISE SCHOOL OF CORPUS CHRISTI</v>
          </cell>
          <cell r="K424">
            <v>41961</v>
          </cell>
          <cell r="L424" t="str">
            <v>72519</v>
          </cell>
          <cell r="M424" t="str">
            <v>UTXECON201</v>
          </cell>
          <cell r="N424" t="str">
            <v>0000245573</v>
          </cell>
        </row>
        <row r="425">
          <cell r="D425" t="str">
            <v>00664688</v>
          </cell>
          <cell r="E425" t="str">
            <v>Expense Distribution</v>
          </cell>
          <cell r="F425">
            <v>3</v>
          </cell>
          <cell r="G425">
            <v>2015</v>
          </cell>
          <cell r="H425" t="str">
            <v>211</v>
          </cell>
          <cell r="I425" t="str">
            <v>955</v>
          </cell>
          <cell r="J425" t="str">
            <v>JALAPENO 100</v>
          </cell>
          <cell r="K425">
            <v>42065</v>
          </cell>
          <cell r="L425" t="str">
            <v>74674</v>
          </cell>
          <cell r="M425" t="str">
            <v>UTXECON201</v>
          </cell>
          <cell r="N425" t="str">
            <v>0000245987</v>
          </cell>
        </row>
        <row r="426">
          <cell r="D426" t="str">
            <v>00675399</v>
          </cell>
          <cell r="E426" t="str">
            <v>Expense Distribution</v>
          </cell>
          <cell r="F426">
            <v>5</v>
          </cell>
          <cell r="G426">
            <v>2015</v>
          </cell>
          <cell r="H426" t="str">
            <v>211</v>
          </cell>
          <cell r="I426" t="str">
            <v>955</v>
          </cell>
          <cell r="J426" t="str">
            <v>DEVEREUX</v>
          </cell>
          <cell r="K426">
            <v>42125</v>
          </cell>
          <cell r="L426" t="str">
            <v>75504</v>
          </cell>
          <cell r="M426" t="str">
            <v>UTXECON201</v>
          </cell>
          <cell r="N426" t="str">
            <v>0000247004</v>
          </cell>
        </row>
        <row r="427">
          <cell r="D427" t="str">
            <v>00638007</v>
          </cell>
          <cell r="E427" t="str">
            <v>Expense Distribution</v>
          </cell>
          <cell r="F427">
            <v>9</v>
          </cell>
          <cell r="G427">
            <v>2014</v>
          </cell>
          <cell r="H427" t="str">
            <v>211</v>
          </cell>
          <cell r="I427" t="str">
            <v>955</v>
          </cell>
          <cell r="J427" t="str">
            <v>EDUCATION FOUNDATION</v>
          </cell>
          <cell r="K427">
            <v>41911</v>
          </cell>
          <cell r="L427" t="str">
            <v>71865</v>
          </cell>
          <cell r="M427" t="str">
            <v>UTXECON201</v>
          </cell>
          <cell r="N427" t="str">
            <v>0000248400</v>
          </cell>
        </row>
        <row r="428">
          <cell r="D428" t="str">
            <v>00642077</v>
          </cell>
          <cell r="E428" t="str">
            <v>Expense Distribution</v>
          </cell>
          <cell r="F428">
            <v>10</v>
          </cell>
          <cell r="G428">
            <v>2014</v>
          </cell>
          <cell r="H428" t="str">
            <v>211</v>
          </cell>
          <cell r="I428" t="str">
            <v>955</v>
          </cell>
          <cell r="J428" t="str">
            <v>BEE COUNTY AREA</v>
          </cell>
          <cell r="K428">
            <v>41932</v>
          </cell>
          <cell r="L428" t="str">
            <v>72083</v>
          </cell>
          <cell r="M428" t="str">
            <v>UTXECON201</v>
          </cell>
          <cell r="N428" t="str">
            <v>0000250581</v>
          </cell>
        </row>
        <row r="429">
          <cell r="D429" t="str">
            <v>00682009</v>
          </cell>
          <cell r="E429" t="str">
            <v>Expense Distribution</v>
          </cell>
          <cell r="F429">
            <v>6</v>
          </cell>
          <cell r="G429">
            <v>2015</v>
          </cell>
          <cell r="H429" t="str">
            <v>211</v>
          </cell>
          <cell r="I429" t="str">
            <v>955</v>
          </cell>
          <cell r="J429" t="str">
            <v>ASSOCIATION OF FORMER STUDENTS OF</v>
          </cell>
          <cell r="K429">
            <v>42164</v>
          </cell>
          <cell r="L429" t="str">
            <v>75761</v>
          </cell>
          <cell r="M429" t="str">
            <v>G0001113</v>
          </cell>
          <cell r="N429" t="str">
            <v>0000254867</v>
          </cell>
        </row>
        <row r="430">
          <cell r="D430" t="str">
            <v>00673921</v>
          </cell>
          <cell r="E430" t="str">
            <v>Expense Distribution</v>
          </cell>
          <cell r="F430">
            <v>4</v>
          </cell>
          <cell r="G430">
            <v>2015</v>
          </cell>
          <cell r="H430" t="str">
            <v>211</v>
          </cell>
          <cell r="I430" t="str">
            <v>955</v>
          </cell>
          <cell r="J430" t="str">
            <v>ASSOCIATION OF FORMER STUDENTS OF</v>
          </cell>
          <cell r="K430">
            <v>42117</v>
          </cell>
          <cell r="L430" t="str">
            <v>75437</v>
          </cell>
          <cell r="M430" t="str">
            <v>G0001113</v>
          </cell>
          <cell r="N430" t="str">
            <v>0000254867</v>
          </cell>
        </row>
        <row r="431">
          <cell r="D431" t="str">
            <v>00672659</v>
          </cell>
          <cell r="E431" t="str">
            <v>Expense Distribution</v>
          </cell>
          <cell r="F431">
            <v>4</v>
          </cell>
          <cell r="G431">
            <v>2015</v>
          </cell>
          <cell r="H431" t="str">
            <v>211</v>
          </cell>
          <cell r="I431" t="str">
            <v>955</v>
          </cell>
          <cell r="J431" t="str">
            <v>ASSOCIATION OF FORMER STUDENTS OF</v>
          </cell>
          <cell r="K431">
            <v>42109</v>
          </cell>
          <cell r="L431" t="str">
            <v>75316</v>
          </cell>
          <cell r="M431" t="str">
            <v>G0001113</v>
          </cell>
          <cell r="N431" t="str">
            <v>0000254867</v>
          </cell>
        </row>
        <row r="432">
          <cell r="D432" t="str">
            <v>00657811</v>
          </cell>
          <cell r="E432" t="str">
            <v>Expense Distribution</v>
          </cell>
          <cell r="F432">
            <v>1</v>
          </cell>
          <cell r="G432">
            <v>2015</v>
          </cell>
          <cell r="H432" t="str">
            <v>211</v>
          </cell>
          <cell r="I432" t="str">
            <v>955</v>
          </cell>
          <cell r="J432" t="str">
            <v>ASSOCIATION OF FORMER STUDENTS OF</v>
          </cell>
          <cell r="K432">
            <v>42020</v>
          </cell>
          <cell r="L432" t="str">
            <v>73922</v>
          </cell>
          <cell r="M432" t="str">
            <v>G0001113</v>
          </cell>
          <cell r="N432" t="str">
            <v>0000254867</v>
          </cell>
        </row>
        <row r="433">
          <cell r="D433" t="str">
            <v>00654159</v>
          </cell>
          <cell r="E433" t="str">
            <v>Expense Distribution</v>
          </cell>
          <cell r="F433">
            <v>12</v>
          </cell>
          <cell r="G433">
            <v>2014</v>
          </cell>
          <cell r="H433" t="str">
            <v>211</v>
          </cell>
          <cell r="I433" t="str">
            <v>955</v>
          </cell>
          <cell r="J433" t="str">
            <v>ASSOCIATION OF FORMER STUDENTS OF</v>
          </cell>
          <cell r="K433">
            <v>41996</v>
          </cell>
          <cell r="L433" t="str">
            <v>73747</v>
          </cell>
          <cell r="M433" t="str">
            <v>G0001113</v>
          </cell>
          <cell r="N433" t="str">
            <v>0000254867</v>
          </cell>
        </row>
        <row r="434">
          <cell r="D434" t="str">
            <v>00654158</v>
          </cell>
          <cell r="E434" t="str">
            <v>Expense Distribution</v>
          </cell>
          <cell r="F434">
            <v>12</v>
          </cell>
          <cell r="G434">
            <v>2014</v>
          </cell>
          <cell r="H434" t="str">
            <v>211</v>
          </cell>
          <cell r="I434" t="str">
            <v>955</v>
          </cell>
          <cell r="J434" t="str">
            <v>ASSOCIATION OF FORMER STUDENTS OF</v>
          </cell>
          <cell r="K434">
            <v>41996</v>
          </cell>
          <cell r="L434" t="str">
            <v>73746</v>
          </cell>
          <cell r="M434" t="str">
            <v>G0001113</v>
          </cell>
          <cell r="N434" t="str">
            <v>0000254867</v>
          </cell>
        </row>
        <row r="435">
          <cell r="D435" t="str">
            <v>00649473</v>
          </cell>
          <cell r="E435" t="str">
            <v>Expense Distribution</v>
          </cell>
          <cell r="F435">
            <v>12</v>
          </cell>
          <cell r="G435">
            <v>2014</v>
          </cell>
          <cell r="H435" t="str">
            <v>211</v>
          </cell>
          <cell r="I435" t="str">
            <v>955</v>
          </cell>
          <cell r="J435" t="str">
            <v>ASSOCIATION OF FORMER STUDENTS OF</v>
          </cell>
          <cell r="K435">
            <v>41974</v>
          </cell>
          <cell r="L435" t="str">
            <v>72792</v>
          </cell>
          <cell r="M435" t="str">
            <v>G0001113</v>
          </cell>
          <cell r="N435" t="str">
            <v>0000254867</v>
          </cell>
        </row>
        <row r="436">
          <cell r="D436" t="str">
            <v>00642472</v>
          </cell>
          <cell r="E436" t="str">
            <v>Expense Distribution</v>
          </cell>
          <cell r="F436">
            <v>10</v>
          </cell>
          <cell r="G436">
            <v>2014</v>
          </cell>
          <cell r="H436" t="str">
            <v>211</v>
          </cell>
          <cell r="I436" t="str">
            <v>955</v>
          </cell>
          <cell r="J436" t="str">
            <v>ASSOCIATION OF FORMER STUDENTS OF</v>
          </cell>
          <cell r="K436">
            <v>41934</v>
          </cell>
          <cell r="L436" t="str">
            <v>72113</v>
          </cell>
          <cell r="M436" t="str">
            <v>G0001113</v>
          </cell>
          <cell r="N436" t="str">
            <v>0000254867</v>
          </cell>
        </row>
        <row r="437">
          <cell r="D437" t="str">
            <v>00633936</v>
          </cell>
          <cell r="E437" t="str">
            <v>Expense Distribution</v>
          </cell>
          <cell r="F437">
            <v>9</v>
          </cell>
          <cell r="G437">
            <v>2014</v>
          </cell>
          <cell r="H437" t="str">
            <v>211</v>
          </cell>
          <cell r="I437" t="str">
            <v>955</v>
          </cell>
          <cell r="J437" t="str">
            <v>ASSOCIATION OF FORMER STUDENTS OF</v>
          </cell>
          <cell r="K437">
            <v>41887</v>
          </cell>
          <cell r="L437" t="str">
            <v>71672</v>
          </cell>
          <cell r="M437" t="str">
            <v>G0001113</v>
          </cell>
          <cell r="N437" t="str">
            <v>0000254867</v>
          </cell>
        </row>
        <row r="438">
          <cell r="D438" t="str">
            <v>00634403</v>
          </cell>
          <cell r="E438" t="str">
            <v>Expense Distribution</v>
          </cell>
          <cell r="F438">
            <v>9</v>
          </cell>
          <cell r="G438">
            <v>2014</v>
          </cell>
          <cell r="H438" t="str">
            <v>211</v>
          </cell>
          <cell r="I438" t="str">
            <v>955</v>
          </cell>
          <cell r="J438" t="str">
            <v>H2O4TEXAS</v>
          </cell>
          <cell r="K438">
            <v>41891</v>
          </cell>
          <cell r="L438" t="str">
            <v>71693</v>
          </cell>
          <cell r="M438" t="str">
            <v>UTXECON201</v>
          </cell>
          <cell r="N438" t="str">
            <v>0000255460</v>
          </cell>
        </row>
        <row r="439">
          <cell r="D439" t="str">
            <v>00681533</v>
          </cell>
          <cell r="E439" t="str">
            <v>Expense Distribution</v>
          </cell>
          <cell r="F439">
            <v>6</v>
          </cell>
          <cell r="G439">
            <v>2015</v>
          </cell>
          <cell r="H439" t="str">
            <v>211</v>
          </cell>
          <cell r="I439" t="str">
            <v>955</v>
          </cell>
          <cell r="J439" t="str">
            <v>NUSTAR FOUNDATION - CASTING FOR A CAUSE</v>
          </cell>
          <cell r="K439">
            <v>42159</v>
          </cell>
          <cell r="L439" t="str">
            <v>75720</v>
          </cell>
          <cell r="M439" t="str">
            <v>UTXECON201</v>
          </cell>
          <cell r="N439" t="str">
            <v>0000258568</v>
          </cell>
        </row>
        <row r="440">
          <cell r="D440" t="str">
            <v>00625211</v>
          </cell>
          <cell r="E440" t="str">
            <v>Expense Distribution</v>
          </cell>
          <cell r="F440">
            <v>7</v>
          </cell>
          <cell r="G440">
            <v>2014</v>
          </cell>
          <cell r="H440" t="str">
            <v>211</v>
          </cell>
          <cell r="I440" t="str">
            <v>955</v>
          </cell>
          <cell r="J440" t="str">
            <v>WESLEY COMMUNITY CENTER</v>
          </cell>
          <cell r="K440">
            <v>41834</v>
          </cell>
          <cell r="L440" t="str">
            <v>71139</v>
          </cell>
          <cell r="M440" t="str">
            <v>UTXECON201</v>
          </cell>
          <cell r="N440" t="str">
            <v>0000260094</v>
          </cell>
        </row>
        <row r="441">
          <cell r="D441" t="str">
            <v>00632392</v>
          </cell>
          <cell r="E441" t="str">
            <v>Expense Distribution</v>
          </cell>
          <cell r="F441">
            <v>8</v>
          </cell>
          <cell r="G441">
            <v>2014</v>
          </cell>
          <cell r="H441" t="str">
            <v>211</v>
          </cell>
          <cell r="I441" t="str">
            <v>955</v>
          </cell>
          <cell r="J441" t="str">
            <v>RIO GRANDE VALLEY VIPERS</v>
          </cell>
          <cell r="K441">
            <v>41877</v>
          </cell>
          <cell r="L441" t="str">
            <v>71531</v>
          </cell>
          <cell r="M441" t="str">
            <v>UTXECON201</v>
          </cell>
          <cell r="N441" t="str">
            <v>0000263813</v>
          </cell>
        </row>
        <row r="442">
          <cell r="D442" t="str">
            <v>00652133</v>
          </cell>
          <cell r="E442" t="str">
            <v>Expense Distribution</v>
          </cell>
          <cell r="F442">
            <v>12</v>
          </cell>
          <cell r="G442">
            <v>2014</v>
          </cell>
          <cell r="H442" t="str">
            <v>211</v>
          </cell>
          <cell r="I442" t="str">
            <v>955</v>
          </cell>
          <cell r="J442" t="str">
            <v>OUR LADY OF REFUGE</v>
          </cell>
          <cell r="K442">
            <v>41988</v>
          </cell>
          <cell r="L442" t="str">
            <v>73509</v>
          </cell>
          <cell r="M442" t="str">
            <v>UTXECON201</v>
          </cell>
          <cell r="N442" t="str">
            <v>0000264440</v>
          </cell>
        </row>
        <row r="443">
          <cell r="D443" t="str">
            <v>00674152</v>
          </cell>
          <cell r="E443" t="str">
            <v>Expense Distribution</v>
          </cell>
          <cell r="F443">
            <v>4</v>
          </cell>
          <cell r="G443">
            <v>2015</v>
          </cell>
          <cell r="H443" t="str">
            <v>211</v>
          </cell>
          <cell r="I443" t="str">
            <v>955</v>
          </cell>
          <cell r="J443" t="str">
            <v>PRESIDIO ISD</v>
          </cell>
          <cell r="K443">
            <v>42118</v>
          </cell>
          <cell r="L443" t="str">
            <v>75450</v>
          </cell>
          <cell r="M443" t="str">
            <v>UTXECON201</v>
          </cell>
          <cell r="N443" t="str">
            <v>0000266031</v>
          </cell>
        </row>
        <row r="444">
          <cell r="D444" t="str">
            <v>00648585</v>
          </cell>
          <cell r="E444" t="str">
            <v>Expense Distribution</v>
          </cell>
          <cell r="F444">
            <v>11</v>
          </cell>
          <cell r="G444">
            <v>2014</v>
          </cell>
          <cell r="H444" t="str">
            <v>211</v>
          </cell>
          <cell r="I444" t="str">
            <v>955</v>
          </cell>
          <cell r="J444" t="str">
            <v>JEFFERSON ELEMENTARY</v>
          </cell>
          <cell r="K444">
            <v>41967</v>
          </cell>
          <cell r="L444" t="str">
            <v>72707</v>
          </cell>
          <cell r="M444" t="str">
            <v>UTXECON201</v>
          </cell>
          <cell r="N444" t="str">
            <v>0000266791</v>
          </cell>
        </row>
        <row r="445">
          <cell r="D445" t="str">
            <v>00672833</v>
          </cell>
          <cell r="E445" t="str">
            <v>Expense Distribution</v>
          </cell>
          <cell r="F445">
            <v>4</v>
          </cell>
          <cell r="G445">
            <v>2015</v>
          </cell>
          <cell r="H445" t="str">
            <v>211</v>
          </cell>
          <cell r="I445" t="str">
            <v>955</v>
          </cell>
          <cell r="J445" t="str">
            <v>GOLIAD COUNTY LIVESTOCK EXPOSITION INC</v>
          </cell>
          <cell r="K445">
            <v>42110</v>
          </cell>
          <cell r="L445" t="str">
            <v>75334</v>
          </cell>
          <cell r="M445" t="str">
            <v>UTXECON201</v>
          </cell>
          <cell r="N445" t="str">
            <v>0000267282</v>
          </cell>
        </row>
        <row r="446">
          <cell r="D446" t="str">
            <v>00663238</v>
          </cell>
          <cell r="E446" t="str">
            <v>Expense Distribution</v>
          </cell>
          <cell r="F446">
            <v>2</v>
          </cell>
          <cell r="G446">
            <v>2015</v>
          </cell>
          <cell r="H446" t="str">
            <v>211</v>
          </cell>
          <cell r="I446" t="str">
            <v>955</v>
          </cell>
          <cell r="J446" t="str">
            <v>WILLIAM MARSH RICE UNIVERSITY</v>
          </cell>
          <cell r="K446">
            <v>42054</v>
          </cell>
          <cell r="L446" t="str">
            <v>74499</v>
          </cell>
          <cell r="M446" t="str">
            <v>G0001113</v>
          </cell>
          <cell r="N446" t="str">
            <v>0000266591</v>
          </cell>
        </row>
        <row r="447">
          <cell r="D447" t="str">
            <v>00670279</v>
          </cell>
          <cell r="E447" t="str">
            <v>Expense Distribution</v>
          </cell>
          <cell r="F447">
            <v>4</v>
          </cell>
          <cell r="G447">
            <v>2015</v>
          </cell>
          <cell r="H447" t="str">
            <v>211</v>
          </cell>
          <cell r="I447" t="str">
            <v>955</v>
          </cell>
          <cell r="J447" t="str">
            <v>RGV AGGIE MOMS CLUB</v>
          </cell>
          <cell r="K447">
            <v>42095</v>
          </cell>
          <cell r="L447" t="str">
            <v>74986</v>
          </cell>
          <cell r="M447" t="str">
            <v>UTXECON201</v>
          </cell>
          <cell r="N447" t="str">
            <v>0000267130</v>
          </cell>
        </row>
        <row r="448">
          <cell r="D448" t="str">
            <v>00662836</v>
          </cell>
          <cell r="E448" t="str">
            <v>Expense Distribution</v>
          </cell>
          <cell r="F448">
            <v>2</v>
          </cell>
          <cell r="G448">
            <v>2015</v>
          </cell>
          <cell r="H448" t="str">
            <v>211</v>
          </cell>
          <cell r="I448" t="str">
            <v>955</v>
          </cell>
          <cell r="J448" t="str">
            <v>SERVICE OVER SELF FOUNDATION</v>
          </cell>
          <cell r="K448">
            <v>42052</v>
          </cell>
          <cell r="L448" t="str">
            <v>74434</v>
          </cell>
          <cell r="M448" t="str">
            <v>UTXECON201</v>
          </cell>
          <cell r="N448" t="str">
            <v>0000275701</v>
          </cell>
        </row>
        <row r="449">
          <cell r="D449" t="str">
            <v>00672837</v>
          </cell>
          <cell r="E449" t="str">
            <v>Expense Distribution</v>
          </cell>
          <cell r="F449">
            <v>4</v>
          </cell>
          <cell r="G449">
            <v>2015</v>
          </cell>
          <cell r="H449" t="str">
            <v>211</v>
          </cell>
          <cell r="I449" t="str">
            <v>955</v>
          </cell>
          <cell r="J449" t="str">
            <v>PALACIOS HIGH SCHOOL</v>
          </cell>
          <cell r="K449">
            <v>42110</v>
          </cell>
          <cell r="L449" t="str">
            <v>75344</v>
          </cell>
          <cell r="M449" t="str">
            <v>UTXECON201</v>
          </cell>
          <cell r="N449" t="str">
            <v>0000276032</v>
          </cell>
        </row>
        <row r="450">
          <cell r="D450" t="str">
            <v>00669380</v>
          </cell>
          <cell r="E450" t="str">
            <v>Expense Distribution</v>
          </cell>
          <cell r="F450">
            <v>3</v>
          </cell>
          <cell r="G450">
            <v>2015</v>
          </cell>
          <cell r="H450" t="str">
            <v>211</v>
          </cell>
          <cell r="I450" t="str">
            <v>955</v>
          </cell>
          <cell r="J450" t="str">
            <v>CACTUS JACK FOUNDATION</v>
          </cell>
          <cell r="K450">
            <v>42089</v>
          </cell>
          <cell r="L450" t="str">
            <v>74951</v>
          </cell>
          <cell r="M450" t="str">
            <v>UTXECON201</v>
          </cell>
          <cell r="N450" t="str">
            <v>0000276076</v>
          </cell>
        </row>
        <row r="451">
          <cell r="D451" t="str">
            <v>00682825</v>
          </cell>
          <cell r="E451" t="str">
            <v>Expense Distribution</v>
          </cell>
          <cell r="F451">
            <v>6</v>
          </cell>
          <cell r="G451">
            <v>2015</v>
          </cell>
          <cell r="H451" t="str">
            <v>211</v>
          </cell>
          <cell r="I451" t="str">
            <v>955</v>
          </cell>
          <cell r="J451" t="str">
            <v>PORT ARANSAS ART CENTER</v>
          </cell>
          <cell r="K451">
            <v>42167</v>
          </cell>
          <cell r="L451" t="str">
            <v>75818</v>
          </cell>
          <cell r="M451" t="str">
            <v>UTXECON201</v>
          </cell>
          <cell r="N451" t="str">
            <v>0000275097</v>
          </cell>
        </row>
        <row r="452">
          <cell r="D452" t="str">
            <v>00663439</v>
          </cell>
          <cell r="E452" t="str">
            <v>Expense Distribution</v>
          </cell>
          <cell r="F452">
            <v>2</v>
          </cell>
          <cell r="G452">
            <v>2015</v>
          </cell>
          <cell r="H452" t="str">
            <v>211</v>
          </cell>
          <cell r="I452" t="str">
            <v>955</v>
          </cell>
          <cell r="J452" t="str">
            <v>ROBERT VELA HIGH SCHOOL EDINBURG CISD</v>
          </cell>
          <cell r="K452">
            <v>42054</v>
          </cell>
          <cell r="L452" t="str">
            <v>74502</v>
          </cell>
          <cell r="M452" t="str">
            <v>G0001113</v>
          </cell>
          <cell r="N452" t="str">
            <v>0000275284</v>
          </cell>
        </row>
        <row r="453">
          <cell r="D453" t="str">
            <v>00670165</v>
          </cell>
          <cell r="E453" t="str">
            <v>Expense Distribution</v>
          </cell>
          <cell r="F453">
            <v>4</v>
          </cell>
          <cell r="G453">
            <v>2015</v>
          </cell>
          <cell r="H453" t="str">
            <v>211</v>
          </cell>
          <cell r="I453" t="str">
            <v>955</v>
          </cell>
          <cell r="J453" t="str">
            <v>VICTORIA ISD</v>
          </cell>
          <cell r="K453">
            <v>42093</v>
          </cell>
          <cell r="L453" t="str">
            <v>74980</v>
          </cell>
          <cell r="M453" t="str">
            <v>UTXECON201</v>
          </cell>
          <cell r="N453" t="str">
            <v>0000271971</v>
          </cell>
        </row>
        <row r="454">
          <cell r="D454" t="str">
            <v>00662843</v>
          </cell>
          <cell r="E454" t="str">
            <v>Expense Distribution</v>
          </cell>
          <cell r="F454">
            <v>2</v>
          </cell>
          <cell r="G454">
            <v>2015</v>
          </cell>
          <cell r="H454" t="str">
            <v>211</v>
          </cell>
          <cell r="I454" t="str">
            <v>955</v>
          </cell>
          <cell r="J454" t="str">
            <v>EDINBURG WORLD BIRDING CENTER</v>
          </cell>
          <cell r="K454">
            <v>42052</v>
          </cell>
          <cell r="L454" t="str">
            <v>74449</v>
          </cell>
          <cell r="M454" t="str">
            <v>UTXECON201</v>
          </cell>
          <cell r="N454" t="str">
            <v>0000273404</v>
          </cell>
        </row>
        <row r="455">
          <cell r="D455" t="str">
            <v>00681530</v>
          </cell>
          <cell r="E455" t="str">
            <v>Expense Distribution</v>
          </cell>
          <cell r="F455">
            <v>6</v>
          </cell>
          <cell r="G455">
            <v>2015</v>
          </cell>
          <cell r="H455" t="str">
            <v>211</v>
          </cell>
          <cell r="I455" t="str">
            <v>955</v>
          </cell>
          <cell r="J455" t="str">
            <v>EDUCATION IS OUR FREEDOM</v>
          </cell>
          <cell r="K455">
            <v>42159</v>
          </cell>
          <cell r="L455" t="str">
            <v>75717</v>
          </cell>
          <cell r="M455" t="str">
            <v>UTXECON201</v>
          </cell>
          <cell r="N455" t="str">
            <v>0000277657</v>
          </cell>
        </row>
        <row r="456">
          <cell r="D456" t="str">
            <v>00667392</v>
          </cell>
          <cell r="E456" t="str">
            <v>Expense Distribution</v>
          </cell>
          <cell r="F456">
            <v>3</v>
          </cell>
          <cell r="G456">
            <v>2015</v>
          </cell>
          <cell r="H456" t="str">
            <v>211</v>
          </cell>
          <cell r="I456" t="str">
            <v>955</v>
          </cell>
          <cell r="J456" t="str">
            <v>RGV MENTORS</v>
          </cell>
          <cell r="K456">
            <v>42076</v>
          </cell>
          <cell r="L456" t="str">
            <v>74825</v>
          </cell>
          <cell r="M456" t="str">
            <v>UTXECON201</v>
          </cell>
          <cell r="N456" t="str">
            <v>0000276469</v>
          </cell>
        </row>
        <row r="457">
          <cell r="D457" t="str">
            <v>00671249</v>
          </cell>
          <cell r="E457" t="str">
            <v>Expense Distribution</v>
          </cell>
          <cell r="F457">
            <v>4</v>
          </cell>
          <cell r="G457">
            <v>2015</v>
          </cell>
          <cell r="H457" t="str">
            <v>211</v>
          </cell>
          <cell r="I457" t="str">
            <v>955</v>
          </cell>
          <cell r="J457" t="str">
            <v>EMILIANO ZAPATA ELEMENTARY</v>
          </cell>
          <cell r="K457">
            <v>42101</v>
          </cell>
          <cell r="L457" t="str">
            <v>75061</v>
          </cell>
          <cell r="M457" t="str">
            <v>G0001113</v>
          </cell>
          <cell r="N457" t="str">
            <v>0000276904</v>
          </cell>
        </row>
        <row r="458">
          <cell r="D458" t="str">
            <v>00674155</v>
          </cell>
          <cell r="E458" t="str">
            <v>Expense Distribution</v>
          </cell>
          <cell r="F458">
            <v>4</v>
          </cell>
          <cell r="G458">
            <v>2015</v>
          </cell>
          <cell r="H458" t="str">
            <v>211</v>
          </cell>
          <cell r="I458" t="str">
            <v>955</v>
          </cell>
          <cell r="J458" t="str">
            <v>NUECES A&amp;M CLUB</v>
          </cell>
          <cell r="K458">
            <v>42118</v>
          </cell>
          <cell r="L458" t="str">
            <v>75453</v>
          </cell>
          <cell r="M458" t="str">
            <v>UTXECON201</v>
          </cell>
          <cell r="N458" t="str">
            <v>0000276967</v>
          </cell>
        </row>
        <row r="459">
          <cell r="D459" t="str">
            <v>00663239</v>
          </cell>
          <cell r="E459" t="str">
            <v>Expense Distribution</v>
          </cell>
          <cell r="F459">
            <v>2</v>
          </cell>
          <cell r="G459">
            <v>2015</v>
          </cell>
          <cell r="H459" t="str">
            <v>211</v>
          </cell>
          <cell r="I459" t="str">
            <v>955</v>
          </cell>
          <cell r="J459" t="str">
            <v>GRULLA HIGH SCHOOL</v>
          </cell>
          <cell r="K459">
            <v>42054</v>
          </cell>
          <cell r="L459" t="str">
            <v>74500</v>
          </cell>
          <cell r="M459" t="str">
            <v>G0001113</v>
          </cell>
          <cell r="N459" t="str">
            <v>0000283790</v>
          </cell>
        </row>
        <row r="460">
          <cell r="D460" t="str">
            <v>00670280</v>
          </cell>
          <cell r="E460" t="str">
            <v>Expense Distribution</v>
          </cell>
          <cell r="F460">
            <v>4</v>
          </cell>
          <cell r="G460">
            <v>2015</v>
          </cell>
          <cell r="H460" t="str">
            <v>211</v>
          </cell>
          <cell r="I460" t="str">
            <v>955</v>
          </cell>
          <cell r="J460" t="str">
            <v>QUINTA MAZATLAN</v>
          </cell>
          <cell r="K460">
            <v>42095</v>
          </cell>
          <cell r="L460" t="str">
            <v>74987</v>
          </cell>
          <cell r="M460" t="str">
            <v>UTXECON201</v>
          </cell>
          <cell r="N460" t="str">
            <v>0000283815</v>
          </cell>
        </row>
        <row r="461">
          <cell r="D461" t="str">
            <v>00662835</v>
          </cell>
          <cell r="E461" t="str">
            <v>Expense Distribution</v>
          </cell>
          <cell r="F461">
            <v>2</v>
          </cell>
          <cell r="G461">
            <v>2015</v>
          </cell>
          <cell r="H461" t="str">
            <v>211</v>
          </cell>
          <cell r="I461" t="str">
            <v>955</v>
          </cell>
          <cell r="J461" t="str">
            <v>EDINBURG CRIME STOPPERS</v>
          </cell>
          <cell r="K461">
            <v>42052</v>
          </cell>
          <cell r="L461" t="str">
            <v>74433</v>
          </cell>
          <cell r="M461" t="str">
            <v>UTXECON201</v>
          </cell>
          <cell r="N461" t="str">
            <v>0000283838</v>
          </cell>
        </row>
        <row r="462">
          <cell r="D462" t="str">
            <v>00669382</v>
          </cell>
          <cell r="E462" t="str">
            <v>Expense Distribution</v>
          </cell>
          <cell r="F462">
            <v>3</v>
          </cell>
          <cell r="G462">
            <v>2015</v>
          </cell>
          <cell r="H462" t="str">
            <v>211</v>
          </cell>
          <cell r="I462" t="str">
            <v>955</v>
          </cell>
          <cell r="J462" t="str">
            <v>SABINAL CIVIC CLUB</v>
          </cell>
          <cell r="K462">
            <v>42089</v>
          </cell>
          <cell r="L462" t="str">
            <v>74953</v>
          </cell>
          <cell r="M462" t="str">
            <v>UTXECON201</v>
          </cell>
          <cell r="N462" t="str">
            <v>0000284779</v>
          </cell>
        </row>
        <row r="463">
          <cell r="D463" t="str">
            <v>00632121</v>
          </cell>
          <cell r="E463" t="str">
            <v>Expense Distribution</v>
          </cell>
          <cell r="F463">
            <v>8</v>
          </cell>
          <cell r="G463">
            <v>2014</v>
          </cell>
          <cell r="H463" t="str">
            <v>211</v>
          </cell>
          <cell r="I463" t="str">
            <v>955</v>
          </cell>
          <cell r="J463" t="str">
            <v>PIONEERS YOUTH LEADERSHIP INC</v>
          </cell>
          <cell r="K463">
            <v>41877</v>
          </cell>
          <cell r="L463" t="str">
            <v>71516</v>
          </cell>
          <cell r="M463" t="str">
            <v>UTXECON301</v>
          </cell>
          <cell r="N463" t="str">
            <v>0000280812</v>
          </cell>
        </row>
        <row r="464">
          <cell r="D464" t="str">
            <v>00682313</v>
          </cell>
          <cell r="E464" t="str">
            <v>Expense Distribution</v>
          </cell>
          <cell r="F464">
            <v>6</v>
          </cell>
          <cell r="G464">
            <v>2015</v>
          </cell>
          <cell r="H464" t="str">
            <v>211</v>
          </cell>
          <cell r="I464" t="str">
            <v>955</v>
          </cell>
          <cell r="J464" t="str">
            <v>DEL RIO NATIONAL LITTLE LEAGUE</v>
          </cell>
          <cell r="K464">
            <v>42165</v>
          </cell>
          <cell r="L464" t="str">
            <v>75778</v>
          </cell>
          <cell r="M464" t="str">
            <v>UTXECON201</v>
          </cell>
          <cell r="N464" t="str">
            <v>0000284285</v>
          </cell>
        </row>
        <row r="465">
          <cell r="D465" t="str">
            <v>00682617</v>
          </cell>
          <cell r="E465" t="str">
            <v>Expense Distribution</v>
          </cell>
          <cell r="F465">
            <v>6</v>
          </cell>
          <cell r="G465">
            <v>2015</v>
          </cell>
          <cell r="H465" t="str">
            <v>211</v>
          </cell>
          <cell r="I465" t="str">
            <v>955</v>
          </cell>
          <cell r="J465" t="str">
            <v>SAN ANTONIO BAY PARTNERSHIP</v>
          </cell>
          <cell r="K465">
            <v>42165</v>
          </cell>
          <cell r="L465" t="str">
            <v>75804</v>
          </cell>
          <cell r="M465" t="str">
            <v>UTXECON201</v>
          </cell>
          <cell r="N465" t="str">
            <v>0000284306</v>
          </cell>
        </row>
        <row r="466">
          <cell r="D466" t="str">
            <v>00682616</v>
          </cell>
          <cell r="E466" t="str">
            <v>Expense Distribution</v>
          </cell>
          <cell r="F466">
            <v>6</v>
          </cell>
          <cell r="G466">
            <v>2015</v>
          </cell>
          <cell r="H466" t="str">
            <v>211</v>
          </cell>
          <cell r="I466" t="str">
            <v>955</v>
          </cell>
          <cell r="J466" t="str">
            <v>SAN ANTONIO BAY PARTNERSHIP</v>
          </cell>
          <cell r="K466">
            <v>42165</v>
          </cell>
          <cell r="L466" t="str">
            <v>75803</v>
          </cell>
          <cell r="M466" t="str">
            <v>UTXECON201</v>
          </cell>
          <cell r="N466" t="str">
            <v>0000284306</v>
          </cell>
        </row>
        <row r="467">
          <cell r="D467" t="str">
            <v>00625268</v>
          </cell>
          <cell r="E467" t="str">
            <v>Expense Distribution</v>
          </cell>
          <cell r="F467">
            <v>7</v>
          </cell>
          <cell r="G467">
            <v>2014</v>
          </cell>
          <cell r="H467" t="str">
            <v>211</v>
          </cell>
          <cell r="I467" t="str">
            <v>955</v>
          </cell>
          <cell r="J467" t="str">
            <v>LAREDO LITTLE THEATRE</v>
          </cell>
          <cell r="K467">
            <v>41836</v>
          </cell>
          <cell r="L467" t="str">
            <v>71171</v>
          </cell>
          <cell r="M467" t="str">
            <v>UTXECON201</v>
          </cell>
          <cell r="N467" t="str">
            <v>0000286843</v>
          </cell>
        </row>
        <row r="468">
          <cell r="D468" t="str">
            <v>00682824</v>
          </cell>
          <cell r="E468" t="str">
            <v>Expense Distribution</v>
          </cell>
          <cell r="F468">
            <v>6</v>
          </cell>
          <cell r="G468">
            <v>2015</v>
          </cell>
          <cell r="H468" t="str">
            <v>211</v>
          </cell>
          <cell r="I468" t="str">
            <v>955</v>
          </cell>
          <cell r="J468" t="str">
            <v>JONATHAN L HACKNEY MEMORIAL SCHOLARSHIP</v>
          </cell>
          <cell r="K468">
            <v>42165</v>
          </cell>
          <cell r="L468" t="str">
            <v>75801</v>
          </cell>
          <cell r="M468" t="str">
            <v>UTXECON201</v>
          </cell>
          <cell r="N468" t="str">
            <v>0000286179</v>
          </cell>
        </row>
        <row r="469">
          <cell r="D469" t="str">
            <v>00679724</v>
          </cell>
          <cell r="E469" t="str">
            <v>Expense Distribution</v>
          </cell>
          <cell r="F469">
            <v>5</v>
          </cell>
          <cell r="G469">
            <v>2015</v>
          </cell>
          <cell r="H469" t="str">
            <v>211</v>
          </cell>
          <cell r="I469" t="str">
            <v>955</v>
          </cell>
          <cell r="J469" t="str">
            <v>RMB REGIONAL FAIRGROUNDS</v>
          </cell>
          <cell r="K469">
            <v>42151</v>
          </cell>
          <cell r="L469" t="str">
            <v>75684</v>
          </cell>
          <cell r="M469" t="str">
            <v>UTXECON201</v>
          </cell>
          <cell r="N469" t="str">
            <v>0000286180</v>
          </cell>
        </row>
        <row r="470">
          <cell r="D470" t="str">
            <v>00628729</v>
          </cell>
          <cell r="E470" t="str">
            <v>Expense Distribution</v>
          </cell>
          <cell r="F470">
            <v>8</v>
          </cell>
          <cell r="G470">
            <v>2014</v>
          </cell>
          <cell r="H470" t="str">
            <v>211</v>
          </cell>
          <cell r="I470" t="str">
            <v>955</v>
          </cell>
          <cell r="J470" t="str">
            <v>LMA FOUNDATION</v>
          </cell>
          <cell r="K470">
            <v>41856</v>
          </cell>
          <cell r="L470" t="str">
            <v>71322</v>
          </cell>
          <cell r="M470" t="str">
            <v>UTXECON201</v>
          </cell>
          <cell r="N470" t="str">
            <v>0000281855</v>
          </cell>
        </row>
        <row r="471">
          <cell r="D471" t="str">
            <v>00660854</v>
          </cell>
          <cell r="E471" t="str">
            <v>Expense Distribution</v>
          </cell>
          <cell r="F471">
            <v>2</v>
          </cell>
          <cell r="G471">
            <v>2015</v>
          </cell>
          <cell r="H471" t="str">
            <v>211</v>
          </cell>
          <cell r="I471" t="str">
            <v>955</v>
          </cell>
          <cell r="J471" t="str">
            <v>CCA TEXAS CORPUS CHRISTI CHAPTER</v>
          </cell>
          <cell r="K471">
            <v>42039</v>
          </cell>
          <cell r="L471" t="str">
            <v>74145</v>
          </cell>
          <cell r="M471" t="str">
            <v>UTXECON201</v>
          </cell>
          <cell r="N471" t="str">
            <v>0000284057</v>
          </cell>
        </row>
        <row r="472">
          <cell r="D472" t="str">
            <v>00663613</v>
          </cell>
          <cell r="E472" t="str">
            <v>Expense Distribution</v>
          </cell>
          <cell r="F472">
            <v>2</v>
          </cell>
          <cell r="G472">
            <v>2015</v>
          </cell>
          <cell r="H472" t="str">
            <v>211</v>
          </cell>
          <cell r="I472" t="str">
            <v>955</v>
          </cell>
          <cell r="J472" t="str">
            <v>NORTHWEST PONY BASEBALL</v>
          </cell>
          <cell r="K472">
            <v>42058</v>
          </cell>
          <cell r="L472" t="str">
            <v>74556</v>
          </cell>
          <cell r="M472" t="str">
            <v>UTXECON201</v>
          </cell>
          <cell r="N472" t="str">
            <v>0000284378</v>
          </cell>
        </row>
        <row r="473">
          <cell r="D473" t="str">
            <v>00679413</v>
          </cell>
          <cell r="E473" t="str">
            <v>Expense Distribution</v>
          </cell>
          <cell r="F473">
            <v>5</v>
          </cell>
          <cell r="G473">
            <v>2015</v>
          </cell>
          <cell r="H473" t="str">
            <v>211</v>
          </cell>
          <cell r="I473" t="str">
            <v>955</v>
          </cell>
          <cell r="J473" t="str">
            <v>IMAGINARIUM OF SOUTH TEXAS</v>
          </cell>
          <cell r="K473">
            <v>42151</v>
          </cell>
          <cell r="L473" t="str">
            <v>75682</v>
          </cell>
          <cell r="M473" t="str">
            <v>UTXECON201</v>
          </cell>
          <cell r="N473" t="str">
            <v>0000286322</v>
          </cell>
        </row>
        <row r="474">
          <cell r="D474" t="str">
            <v>00662837</v>
          </cell>
          <cell r="E474" t="str">
            <v>Expense Distribution</v>
          </cell>
          <cell r="F474">
            <v>2</v>
          </cell>
          <cell r="G474">
            <v>2015</v>
          </cell>
          <cell r="H474" t="str">
            <v>211</v>
          </cell>
          <cell r="I474" t="str">
            <v>955</v>
          </cell>
          <cell r="J474" t="str">
            <v>LULAC COUNCIL</v>
          </cell>
          <cell r="K474">
            <v>42052</v>
          </cell>
          <cell r="L474" t="str">
            <v>74435</v>
          </cell>
          <cell r="M474" t="str">
            <v>UTXECON201</v>
          </cell>
          <cell r="N474" t="str">
            <v>0000281154</v>
          </cell>
        </row>
        <row r="475">
          <cell r="D475" t="str">
            <v>00640895</v>
          </cell>
          <cell r="E475" t="str">
            <v>Expense Distribution</v>
          </cell>
          <cell r="F475">
            <v>10</v>
          </cell>
          <cell r="G475">
            <v>2014</v>
          </cell>
          <cell r="H475" t="str">
            <v>211</v>
          </cell>
          <cell r="I475" t="str">
            <v>955</v>
          </cell>
          <cell r="J475" t="str">
            <v>LULAC COUNCIL</v>
          </cell>
          <cell r="K475">
            <v>41921</v>
          </cell>
          <cell r="L475" t="str">
            <v>71971</v>
          </cell>
          <cell r="M475" t="str">
            <v>UTXECON201</v>
          </cell>
          <cell r="N475" t="str">
            <v>0000281154</v>
          </cell>
        </row>
        <row r="476">
          <cell r="D476" t="str">
            <v>00673092</v>
          </cell>
          <cell r="E476" t="str">
            <v>Expense Distribution</v>
          </cell>
          <cell r="F476">
            <v>4</v>
          </cell>
          <cell r="G476">
            <v>2015</v>
          </cell>
          <cell r="H476" t="str">
            <v>211</v>
          </cell>
          <cell r="I476" t="str">
            <v>955</v>
          </cell>
          <cell r="J476" t="str">
            <v>AUTISM AWARENESS &amp; EDUCATION FOUNDATION</v>
          </cell>
          <cell r="K476">
            <v>42111</v>
          </cell>
          <cell r="L476" t="str">
            <v>75386</v>
          </cell>
          <cell r="M476" t="str">
            <v>UTXECON201</v>
          </cell>
          <cell r="N476" t="str">
            <v>0000284167</v>
          </cell>
        </row>
        <row r="477">
          <cell r="D477" t="str">
            <v>00624539</v>
          </cell>
          <cell r="E477" t="str">
            <v>Expense Distribution</v>
          </cell>
          <cell r="F477">
            <v>7</v>
          </cell>
          <cell r="G477">
            <v>2014</v>
          </cell>
          <cell r="H477" t="str">
            <v>211</v>
          </cell>
          <cell r="I477" t="str">
            <v>955</v>
          </cell>
          <cell r="J477" t="str">
            <v>OCEANS OF PLASTIC</v>
          </cell>
          <cell r="K477">
            <v>41831</v>
          </cell>
          <cell r="L477" t="str">
            <v>71112</v>
          </cell>
          <cell r="M477" t="str">
            <v>UTXECON201</v>
          </cell>
          <cell r="N477" t="str">
            <v>0000286783</v>
          </cell>
        </row>
        <row r="478">
          <cell r="D478" t="str">
            <v>00624540</v>
          </cell>
          <cell r="E478" t="str">
            <v>Expense Distribution</v>
          </cell>
          <cell r="F478">
            <v>7</v>
          </cell>
          <cell r="G478">
            <v>2014</v>
          </cell>
          <cell r="H478" t="str">
            <v>211</v>
          </cell>
          <cell r="I478" t="str">
            <v>955</v>
          </cell>
          <cell r="J478" t="str">
            <v>UNITED METHODIST WOMEN</v>
          </cell>
          <cell r="K478">
            <v>41831</v>
          </cell>
          <cell r="L478" t="str">
            <v>71113</v>
          </cell>
          <cell r="M478" t="str">
            <v>UTXECON201</v>
          </cell>
          <cell r="N478" t="str">
            <v>0000286784</v>
          </cell>
        </row>
        <row r="479">
          <cell r="D479" t="str">
            <v>00629176</v>
          </cell>
          <cell r="E479" t="str">
            <v>Expense Distribution</v>
          </cell>
          <cell r="F479">
            <v>8</v>
          </cell>
          <cell r="G479">
            <v>2014</v>
          </cell>
          <cell r="H479" t="str">
            <v>211</v>
          </cell>
          <cell r="I479" t="str">
            <v>955</v>
          </cell>
          <cell r="J479" t="str">
            <v>CC API CLAY SHOOT</v>
          </cell>
          <cell r="K479">
            <v>41859</v>
          </cell>
          <cell r="L479" t="str">
            <v>71351</v>
          </cell>
          <cell r="M479" t="str">
            <v>UTXECON201</v>
          </cell>
          <cell r="N479" t="str">
            <v>0000287356</v>
          </cell>
        </row>
        <row r="480">
          <cell r="D480" t="str">
            <v>00632229</v>
          </cell>
          <cell r="E480" t="str">
            <v>Expense Distribution</v>
          </cell>
          <cell r="F480">
            <v>8</v>
          </cell>
          <cell r="G480">
            <v>2014</v>
          </cell>
          <cell r="H480" t="str">
            <v>211</v>
          </cell>
          <cell r="I480" t="str">
            <v>955</v>
          </cell>
          <cell r="J480" t="str">
            <v>LAGUNA VISTA VOLUNTEER FIRE DEPARTMENT</v>
          </cell>
          <cell r="K480">
            <v>41876</v>
          </cell>
          <cell r="L480" t="str">
            <v>71492</v>
          </cell>
          <cell r="M480" t="str">
            <v>UTXECON201</v>
          </cell>
          <cell r="N480" t="str">
            <v>0000288023</v>
          </cell>
        </row>
        <row r="481">
          <cell r="D481" t="str">
            <v>00632231</v>
          </cell>
          <cell r="E481" t="str">
            <v>Expense Distribution</v>
          </cell>
          <cell r="F481">
            <v>8</v>
          </cell>
          <cell r="G481">
            <v>2014</v>
          </cell>
          <cell r="H481" t="str">
            <v>211</v>
          </cell>
          <cell r="I481" t="str">
            <v>955</v>
          </cell>
          <cell r="J481" t="str">
            <v>COTULLA MAIN STREET</v>
          </cell>
          <cell r="K481">
            <v>41877</v>
          </cell>
          <cell r="L481" t="str">
            <v>71513</v>
          </cell>
          <cell r="M481" t="str">
            <v>UTXECON201</v>
          </cell>
          <cell r="N481" t="str">
            <v>0000288024</v>
          </cell>
        </row>
        <row r="482">
          <cell r="D482" t="str">
            <v>00635216</v>
          </cell>
          <cell r="E482" t="str">
            <v>Expense Distribution</v>
          </cell>
          <cell r="F482">
            <v>9</v>
          </cell>
          <cell r="G482">
            <v>2014</v>
          </cell>
          <cell r="H482" t="str">
            <v>211</v>
          </cell>
          <cell r="I482" t="str">
            <v>955</v>
          </cell>
          <cell r="J482" t="str">
            <v>CLAUD H GILMER MEMORIAL LIBRARY</v>
          </cell>
          <cell r="K482">
            <v>41894</v>
          </cell>
          <cell r="L482" t="str">
            <v>71719</v>
          </cell>
          <cell r="M482" t="str">
            <v>UTXECON201</v>
          </cell>
          <cell r="N482" t="str">
            <v>0000288754</v>
          </cell>
        </row>
        <row r="483">
          <cell r="D483" t="str">
            <v>00635217</v>
          </cell>
          <cell r="E483" t="str">
            <v>Expense Distribution</v>
          </cell>
          <cell r="F483">
            <v>9</v>
          </cell>
          <cell r="G483">
            <v>2014</v>
          </cell>
          <cell r="H483" t="str">
            <v>211</v>
          </cell>
          <cell r="I483" t="str">
            <v>955</v>
          </cell>
          <cell r="J483" t="str">
            <v>BAY CITY JUNIOR SERVICE LEAGUE CHARITIES</v>
          </cell>
          <cell r="K483">
            <v>41894</v>
          </cell>
          <cell r="L483" t="str">
            <v>71724</v>
          </cell>
          <cell r="M483" t="str">
            <v>UTXECON201</v>
          </cell>
          <cell r="N483" t="str">
            <v>0000288755</v>
          </cell>
        </row>
        <row r="484">
          <cell r="D484" t="str">
            <v>00642078</v>
          </cell>
          <cell r="E484" t="str">
            <v>Expense Distribution</v>
          </cell>
          <cell r="F484">
            <v>10</v>
          </cell>
          <cell r="G484">
            <v>2014</v>
          </cell>
          <cell r="H484" t="str">
            <v>211</v>
          </cell>
          <cell r="I484" t="str">
            <v>955</v>
          </cell>
          <cell r="J484" t="str">
            <v>LONESOME DOVE FOUNDATION</v>
          </cell>
          <cell r="K484">
            <v>41932</v>
          </cell>
          <cell r="L484" t="str">
            <v>72086</v>
          </cell>
          <cell r="M484" t="str">
            <v>UTXECON201</v>
          </cell>
          <cell r="N484" t="str">
            <v>0000289926</v>
          </cell>
        </row>
        <row r="485">
          <cell r="D485" t="str">
            <v>00640411</v>
          </cell>
          <cell r="E485" t="str">
            <v>Expense Distribution</v>
          </cell>
          <cell r="F485">
            <v>10</v>
          </cell>
          <cell r="G485">
            <v>2014</v>
          </cell>
          <cell r="H485" t="str">
            <v>211</v>
          </cell>
          <cell r="I485" t="str">
            <v>955</v>
          </cell>
          <cell r="J485" t="str">
            <v>CORPUS CHRISTI DOWNTOWN</v>
          </cell>
          <cell r="K485">
            <v>41921</v>
          </cell>
          <cell r="L485" t="str">
            <v>71974</v>
          </cell>
          <cell r="M485" t="str">
            <v>UTXECON201</v>
          </cell>
          <cell r="N485" t="str">
            <v>0000289681</v>
          </cell>
        </row>
        <row r="486">
          <cell r="D486" t="str">
            <v>00640410</v>
          </cell>
          <cell r="E486" t="str">
            <v>Expense Distribution</v>
          </cell>
          <cell r="F486">
            <v>10</v>
          </cell>
          <cell r="G486">
            <v>2014</v>
          </cell>
          <cell r="H486" t="str">
            <v>211</v>
          </cell>
          <cell r="I486" t="str">
            <v>955</v>
          </cell>
          <cell r="J486" t="str">
            <v>CORPUS CHRISTI DOWNTOWN</v>
          </cell>
          <cell r="K486">
            <v>41921</v>
          </cell>
          <cell r="L486" t="str">
            <v>71972</v>
          </cell>
          <cell r="M486" t="str">
            <v>UTXECON201</v>
          </cell>
          <cell r="N486" t="str">
            <v>0000289681</v>
          </cell>
        </row>
        <row r="487">
          <cell r="D487" t="str">
            <v>00640412</v>
          </cell>
          <cell r="E487" t="str">
            <v>Expense Distribution</v>
          </cell>
          <cell r="F487">
            <v>10</v>
          </cell>
          <cell r="G487">
            <v>2014</v>
          </cell>
          <cell r="H487" t="str">
            <v>211</v>
          </cell>
          <cell r="I487" t="str">
            <v>955</v>
          </cell>
          <cell r="J487" t="str">
            <v>TEEN BOOKFEST BY THE BAY</v>
          </cell>
          <cell r="K487">
            <v>41921</v>
          </cell>
          <cell r="L487" t="str">
            <v>71976</v>
          </cell>
          <cell r="M487" t="str">
            <v>UTXECON201</v>
          </cell>
          <cell r="N487" t="str">
            <v>0000289682</v>
          </cell>
        </row>
        <row r="488">
          <cell r="D488" t="str">
            <v>00640413</v>
          </cell>
          <cell r="E488" t="str">
            <v>Expense Distribution</v>
          </cell>
          <cell r="F488">
            <v>10</v>
          </cell>
          <cell r="G488">
            <v>2014</v>
          </cell>
          <cell r="H488" t="str">
            <v>211</v>
          </cell>
          <cell r="I488" t="str">
            <v>955</v>
          </cell>
          <cell r="J488" t="str">
            <v>WILDLIFE IN FOCUS</v>
          </cell>
          <cell r="K488">
            <v>41921</v>
          </cell>
          <cell r="L488" t="str">
            <v>71978</v>
          </cell>
          <cell r="M488" t="str">
            <v>UTXECON201</v>
          </cell>
          <cell r="N488" t="str">
            <v>0000289684</v>
          </cell>
        </row>
        <row r="489">
          <cell r="D489" t="str">
            <v>00658274</v>
          </cell>
          <cell r="E489" t="str">
            <v>Expense Distribution</v>
          </cell>
          <cell r="F489">
            <v>1</v>
          </cell>
          <cell r="G489">
            <v>2015</v>
          </cell>
          <cell r="H489" t="str">
            <v>211</v>
          </cell>
          <cell r="I489" t="str">
            <v>955</v>
          </cell>
          <cell r="J489" t="str">
            <v>COASTAL BEND WELLNESS FOUNDATION</v>
          </cell>
          <cell r="K489">
            <v>42024</v>
          </cell>
          <cell r="L489" t="str">
            <v>73965</v>
          </cell>
          <cell r="M489" t="str">
            <v>UTXECON201</v>
          </cell>
          <cell r="N489" t="str">
            <v>0000291805</v>
          </cell>
        </row>
        <row r="490">
          <cell r="D490" t="str">
            <v>00662016</v>
          </cell>
          <cell r="E490" t="str">
            <v>Expense Distribution</v>
          </cell>
          <cell r="F490">
            <v>2</v>
          </cell>
          <cell r="G490">
            <v>2015</v>
          </cell>
          <cell r="H490" t="str">
            <v>211</v>
          </cell>
          <cell r="I490" t="str">
            <v>955</v>
          </cell>
          <cell r="J490" t="str">
            <v>BRUSH COUNTY CASA</v>
          </cell>
          <cell r="K490">
            <v>42046</v>
          </cell>
          <cell r="L490" t="str">
            <v>74346</v>
          </cell>
          <cell r="M490" t="str">
            <v>UTXECON201</v>
          </cell>
          <cell r="N490" t="str">
            <v>0000292174</v>
          </cell>
        </row>
        <row r="491">
          <cell r="D491" t="str">
            <v>00662013</v>
          </cell>
          <cell r="E491" t="str">
            <v>Expense Distribution</v>
          </cell>
          <cell r="F491">
            <v>2</v>
          </cell>
          <cell r="G491">
            <v>2015</v>
          </cell>
          <cell r="H491" t="str">
            <v>211</v>
          </cell>
          <cell r="I491" t="str">
            <v>955</v>
          </cell>
          <cell r="J491" t="str">
            <v>HONOR TEXAS ELDERS</v>
          </cell>
          <cell r="K491">
            <v>42046</v>
          </cell>
          <cell r="L491" t="str">
            <v>74331</v>
          </cell>
          <cell r="M491" t="str">
            <v>UTXECON201</v>
          </cell>
          <cell r="N491" t="str">
            <v>0000292175</v>
          </cell>
        </row>
        <row r="492">
          <cell r="D492" t="str">
            <v>00662252</v>
          </cell>
          <cell r="E492" t="str">
            <v>Expense Distribution</v>
          </cell>
          <cell r="F492">
            <v>2</v>
          </cell>
          <cell r="G492">
            <v>2015</v>
          </cell>
          <cell r="H492" t="str">
            <v>211</v>
          </cell>
          <cell r="I492" t="str">
            <v>955</v>
          </cell>
          <cell r="J492" t="str">
            <v>MID-COAST HURRICANE CONFERENCE</v>
          </cell>
          <cell r="K492">
            <v>42047</v>
          </cell>
          <cell r="L492" t="str">
            <v>74377</v>
          </cell>
          <cell r="M492" t="str">
            <v>UTXECON201</v>
          </cell>
          <cell r="N492" t="str">
            <v>0000292195</v>
          </cell>
        </row>
        <row r="493">
          <cell r="D493" t="str">
            <v>00667241</v>
          </cell>
          <cell r="E493" t="str">
            <v>Expense Distribution</v>
          </cell>
          <cell r="F493">
            <v>3</v>
          </cell>
          <cell r="G493">
            <v>2015</v>
          </cell>
          <cell r="H493" t="str">
            <v>211</v>
          </cell>
          <cell r="I493" t="str">
            <v>955</v>
          </cell>
          <cell r="J493" t="str">
            <v>FRIENDS OF THE NRA</v>
          </cell>
          <cell r="K493">
            <v>42076</v>
          </cell>
          <cell r="L493" t="str">
            <v>74817</v>
          </cell>
          <cell r="M493" t="str">
            <v>UTXECON201</v>
          </cell>
          <cell r="N493" t="str">
            <v>0000292730</v>
          </cell>
        </row>
        <row r="494">
          <cell r="D494" t="str">
            <v>00652785</v>
          </cell>
          <cell r="E494" t="str">
            <v>Expense Distribution</v>
          </cell>
          <cell r="F494">
            <v>12</v>
          </cell>
          <cell r="G494">
            <v>2014</v>
          </cell>
          <cell r="H494" t="str">
            <v>211</v>
          </cell>
          <cell r="I494" t="str">
            <v>955</v>
          </cell>
          <cell r="J494" t="str">
            <v>ARCE, ANTONIO</v>
          </cell>
          <cell r="K494">
            <v>41988</v>
          </cell>
          <cell r="L494" t="str">
            <v>73511</v>
          </cell>
          <cell r="M494" t="str">
            <v>UTXECON201</v>
          </cell>
          <cell r="N494" t="str">
            <v>0000291207</v>
          </cell>
        </row>
        <row r="495">
          <cell r="D495" t="str">
            <v>00651294</v>
          </cell>
          <cell r="E495" t="str">
            <v>Expense Distribution</v>
          </cell>
          <cell r="F495">
            <v>12</v>
          </cell>
          <cell r="G495">
            <v>2014</v>
          </cell>
          <cell r="H495" t="str">
            <v>211</v>
          </cell>
          <cell r="I495" t="str">
            <v>955</v>
          </cell>
          <cell r="J495" t="str">
            <v>WEBB COUNTY LARGA VISTA</v>
          </cell>
          <cell r="K495">
            <v>41981</v>
          </cell>
          <cell r="L495" t="str">
            <v>73038</v>
          </cell>
          <cell r="M495" t="str">
            <v>UTXECON201</v>
          </cell>
          <cell r="N495" t="str">
            <v>0000290858</v>
          </cell>
        </row>
        <row r="496">
          <cell r="D496" t="str">
            <v>00651295</v>
          </cell>
          <cell r="E496" t="str">
            <v>Expense Distribution</v>
          </cell>
          <cell r="F496">
            <v>12</v>
          </cell>
          <cell r="G496">
            <v>2014</v>
          </cell>
          <cell r="H496" t="str">
            <v>211</v>
          </cell>
          <cell r="I496" t="str">
            <v>955</v>
          </cell>
          <cell r="J496" t="str">
            <v>BETHANY HOUSE OF LAREDO</v>
          </cell>
          <cell r="K496">
            <v>41981</v>
          </cell>
          <cell r="L496" t="str">
            <v>73041</v>
          </cell>
          <cell r="M496" t="str">
            <v>UTXECON201</v>
          </cell>
          <cell r="N496" t="str">
            <v>0000290860</v>
          </cell>
        </row>
        <row r="497">
          <cell r="D497" t="str">
            <v>00651296</v>
          </cell>
          <cell r="E497" t="str">
            <v>Expense Distribution</v>
          </cell>
          <cell r="F497">
            <v>12</v>
          </cell>
          <cell r="G497">
            <v>2014</v>
          </cell>
          <cell r="H497" t="str">
            <v>211</v>
          </cell>
          <cell r="I497" t="str">
            <v>955</v>
          </cell>
          <cell r="J497" t="str">
            <v>LAREDO PAN AMERICAN GOLF ASSOCIATION</v>
          </cell>
          <cell r="K497">
            <v>41981</v>
          </cell>
          <cell r="L497" t="str">
            <v>73046</v>
          </cell>
          <cell r="M497" t="str">
            <v>UTXECON201</v>
          </cell>
          <cell r="N497" t="str">
            <v>0000290861</v>
          </cell>
        </row>
        <row r="498">
          <cell r="D498" t="str">
            <v>00657836</v>
          </cell>
          <cell r="E498" t="str">
            <v>Expense Distribution</v>
          </cell>
          <cell r="F498">
            <v>1</v>
          </cell>
          <cell r="G498">
            <v>2015</v>
          </cell>
          <cell r="H498" t="str">
            <v>211</v>
          </cell>
          <cell r="I498" t="str">
            <v>955</v>
          </cell>
          <cell r="J498" t="str">
            <v>FANNIE BLUNTZER NASON RENEWAL CENTER INC</v>
          </cell>
          <cell r="K498">
            <v>42019</v>
          </cell>
          <cell r="L498" t="str">
            <v>73905</v>
          </cell>
          <cell r="M498" t="str">
            <v>UTXECON201</v>
          </cell>
          <cell r="N498" t="str">
            <v>0000291734</v>
          </cell>
        </row>
        <row r="499">
          <cell r="D499" t="str">
            <v>00659260</v>
          </cell>
          <cell r="E499" t="str">
            <v>Expense Distribution</v>
          </cell>
          <cell r="F499">
            <v>1</v>
          </cell>
          <cell r="G499">
            <v>2015</v>
          </cell>
          <cell r="H499" t="str">
            <v>211</v>
          </cell>
          <cell r="I499" t="str">
            <v>955</v>
          </cell>
          <cell r="J499" t="str">
            <v>HARLINGEN HIGH SCHOOL SOUTH</v>
          </cell>
          <cell r="K499">
            <v>42030</v>
          </cell>
          <cell r="L499" t="str">
            <v>74062</v>
          </cell>
          <cell r="M499" t="str">
            <v>UTXECON201</v>
          </cell>
          <cell r="N499" t="str">
            <v>0000291895</v>
          </cell>
        </row>
        <row r="500">
          <cell r="D500" t="str">
            <v>00661029</v>
          </cell>
          <cell r="E500" t="str">
            <v>Expense Distribution</v>
          </cell>
          <cell r="F500">
            <v>2</v>
          </cell>
          <cell r="G500">
            <v>2015</v>
          </cell>
          <cell r="H500" t="str">
            <v>211</v>
          </cell>
          <cell r="I500" t="str">
            <v>955</v>
          </cell>
          <cell r="J500" t="str">
            <v>GEORGE EVANS ELEMENTARY SCHOOL</v>
          </cell>
          <cell r="K500">
            <v>42039</v>
          </cell>
          <cell r="L500" t="str">
            <v>74146</v>
          </cell>
          <cell r="M500" t="str">
            <v>UTXECON201</v>
          </cell>
          <cell r="N500" t="str">
            <v>0000292054</v>
          </cell>
        </row>
        <row r="501">
          <cell r="D501" t="str">
            <v>00664547</v>
          </cell>
          <cell r="E501" t="str">
            <v>Expense Distribution</v>
          </cell>
          <cell r="F501">
            <v>3</v>
          </cell>
          <cell r="G501">
            <v>2015</v>
          </cell>
          <cell r="H501" t="str">
            <v>211</v>
          </cell>
          <cell r="I501" t="str">
            <v>955</v>
          </cell>
          <cell r="J501" t="str">
            <v>VICTORIA SUNRISE ROTARY</v>
          </cell>
          <cell r="K501">
            <v>42062</v>
          </cell>
          <cell r="L501" t="str">
            <v>74642</v>
          </cell>
          <cell r="M501" t="str">
            <v>UTXECON201</v>
          </cell>
          <cell r="N501" t="str">
            <v>0000292481</v>
          </cell>
        </row>
        <row r="502">
          <cell r="D502" t="str">
            <v>00664750</v>
          </cell>
          <cell r="E502" t="str">
            <v>Expense Distribution</v>
          </cell>
          <cell r="F502">
            <v>3</v>
          </cell>
          <cell r="G502">
            <v>2015</v>
          </cell>
          <cell r="H502" t="str">
            <v>211</v>
          </cell>
          <cell r="I502" t="str">
            <v>955</v>
          </cell>
          <cell r="J502" t="str">
            <v>TEXAS HERITAGE INDEPENDENCE CELEBRATION</v>
          </cell>
          <cell r="K502">
            <v>42065</v>
          </cell>
          <cell r="L502" t="str">
            <v>74667</v>
          </cell>
          <cell r="M502" t="str">
            <v>UTXECON201</v>
          </cell>
          <cell r="N502" t="str">
            <v>0000292534</v>
          </cell>
        </row>
        <row r="503">
          <cell r="D503" t="str">
            <v>00631536</v>
          </cell>
          <cell r="E503" t="str">
            <v>Expense Distribution</v>
          </cell>
          <cell r="F503">
            <v>8</v>
          </cell>
          <cell r="G503">
            <v>2014</v>
          </cell>
          <cell r="H503" t="str">
            <v>211</v>
          </cell>
          <cell r="I503" t="str">
            <v>955</v>
          </cell>
          <cell r="J503" t="str">
            <v>LAS DAMAS DE LA CULTURA DE ORO</v>
          </cell>
          <cell r="K503">
            <v>41871</v>
          </cell>
          <cell r="L503" t="str">
            <v>71468</v>
          </cell>
          <cell r="M503" t="str">
            <v>UTXECON201</v>
          </cell>
          <cell r="N503" t="str">
            <v>0000287796</v>
          </cell>
        </row>
        <row r="504">
          <cell r="D504" t="str">
            <v>00631537</v>
          </cell>
          <cell r="E504" t="str">
            <v>Expense Distribution</v>
          </cell>
          <cell r="F504">
            <v>8</v>
          </cell>
          <cell r="G504">
            <v>2014</v>
          </cell>
          <cell r="H504" t="str">
            <v>211</v>
          </cell>
          <cell r="I504" t="str">
            <v>955</v>
          </cell>
          <cell r="J504" t="str">
            <v>FC PADRE SOCCER CLUB</v>
          </cell>
          <cell r="K504">
            <v>41871</v>
          </cell>
          <cell r="L504" t="str">
            <v>71469</v>
          </cell>
          <cell r="M504" t="str">
            <v>UTXECON201</v>
          </cell>
          <cell r="N504" t="str">
            <v>0000287797</v>
          </cell>
        </row>
        <row r="505">
          <cell r="D505" t="str">
            <v>00648584</v>
          </cell>
          <cell r="E505" t="str">
            <v>Expense Distribution</v>
          </cell>
          <cell r="F505">
            <v>11</v>
          </cell>
          <cell r="G505">
            <v>2014</v>
          </cell>
          <cell r="H505" t="str">
            <v>211</v>
          </cell>
          <cell r="I505" t="str">
            <v>955</v>
          </cell>
          <cell r="J505" t="str">
            <v>GIVE JOY WITH A TOY</v>
          </cell>
          <cell r="K505">
            <v>41964</v>
          </cell>
          <cell r="L505" t="str">
            <v>72657</v>
          </cell>
          <cell r="M505" t="str">
            <v>UTXECON201</v>
          </cell>
          <cell r="N505" t="str">
            <v>0000290520</v>
          </cell>
        </row>
        <row r="506">
          <cell r="D506" t="str">
            <v>00637061</v>
          </cell>
          <cell r="E506" t="str">
            <v>Expense Distribution</v>
          </cell>
          <cell r="F506">
            <v>9</v>
          </cell>
          <cell r="G506">
            <v>2014</v>
          </cell>
          <cell r="H506" t="str">
            <v>211</v>
          </cell>
          <cell r="I506" t="str">
            <v>955</v>
          </cell>
          <cell r="J506" t="str">
            <v>TARRANT COUNTY COLLEGE FOUNDATION</v>
          </cell>
          <cell r="K506">
            <v>41906</v>
          </cell>
          <cell r="L506" t="str">
            <v>71834</v>
          </cell>
          <cell r="M506" t="str">
            <v>G0001113</v>
          </cell>
          <cell r="N506" t="str">
            <v>0000289116</v>
          </cell>
        </row>
        <row r="507">
          <cell r="D507" t="str">
            <v>00678821</v>
          </cell>
          <cell r="E507" t="str">
            <v>Expense Distribution</v>
          </cell>
          <cell r="F507">
            <v>5</v>
          </cell>
          <cell r="G507">
            <v>2015</v>
          </cell>
          <cell r="H507" t="str">
            <v>211</v>
          </cell>
          <cell r="I507" t="str">
            <v>955</v>
          </cell>
          <cell r="J507" t="str">
            <v>DAMAGE PREENTION COUNCIL OF TEXAS BOARDE</v>
          </cell>
          <cell r="K507">
            <v>42144</v>
          </cell>
          <cell r="L507" t="str">
            <v>75643</v>
          </cell>
          <cell r="M507" t="str">
            <v>UTXECON201</v>
          </cell>
          <cell r="N507" t="str">
            <v>0000289117</v>
          </cell>
        </row>
        <row r="508">
          <cell r="D508" t="str">
            <v>00637063</v>
          </cell>
          <cell r="E508" t="str">
            <v>Expense Distribution</v>
          </cell>
          <cell r="F508">
            <v>10</v>
          </cell>
          <cell r="G508">
            <v>2014</v>
          </cell>
          <cell r="H508" t="str">
            <v>211</v>
          </cell>
          <cell r="I508" t="str">
            <v>955</v>
          </cell>
          <cell r="J508" t="str">
            <v>DAMAGE PREENTION COUNCIL OF TEXAS BOARDE</v>
          </cell>
          <cell r="K508">
            <v>41905</v>
          </cell>
          <cell r="L508" t="str">
            <v>71825</v>
          </cell>
          <cell r="M508" t="str">
            <v>UTXECON201</v>
          </cell>
          <cell r="N508" t="str">
            <v>0000289117</v>
          </cell>
        </row>
        <row r="509">
          <cell r="D509" t="str">
            <v>00637062</v>
          </cell>
          <cell r="E509" t="str">
            <v>Expense Distribution</v>
          </cell>
          <cell r="F509">
            <v>9</v>
          </cell>
          <cell r="G509">
            <v>2014</v>
          </cell>
          <cell r="H509" t="str">
            <v>211</v>
          </cell>
          <cell r="I509" t="str">
            <v>955</v>
          </cell>
          <cell r="J509" t="str">
            <v>DAMAGE PREENTION COUNCIL OF TEXAS BOARDE</v>
          </cell>
          <cell r="K509">
            <v>41905</v>
          </cell>
          <cell r="L509" t="str">
            <v>71824</v>
          </cell>
          <cell r="M509" t="str">
            <v>UTXECON201</v>
          </cell>
          <cell r="N509" t="str">
            <v>0000289117</v>
          </cell>
        </row>
        <row r="510">
          <cell r="D510" t="str">
            <v>00640934</v>
          </cell>
          <cell r="E510" t="str">
            <v>Expense Distribution</v>
          </cell>
          <cell r="F510">
            <v>10</v>
          </cell>
          <cell r="G510">
            <v>2014</v>
          </cell>
          <cell r="H510" t="str">
            <v>211</v>
          </cell>
          <cell r="I510" t="str">
            <v>955</v>
          </cell>
          <cell r="J510" t="str">
            <v>MONTALVO HOUSE</v>
          </cell>
          <cell r="K510">
            <v>41925</v>
          </cell>
          <cell r="L510" t="str">
            <v>71994</v>
          </cell>
          <cell r="M510" t="str">
            <v>UTXECON201</v>
          </cell>
          <cell r="N510" t="str">
            <v>0000289730</v>
          </cell>
        </row>
        <row r="511">
          <cell r="D511" t="str">
            <v>00640935</v>
          </cell>
          <cell r="E511" t="str">
            <v>Expense Distribution</v>
          </cell>
          <cell r="F511">
            <v>10</v>
          </cell>
          <cell r="G511">
            <v>2014</v>
          </cell>
          <cell r="H511" t="str">
            <v>211</v>
          </cell>
          <cell r="I511" t="str">
            <v>955</v>
          </cell>
          <cell r="J511" t="str">
            <v>MIDDLE RIO GRANDE</v>
          </cell>
          <cell r="K511">
            <v>41925</v>
          </cell>
          <cell r="L511" t="str">
            <v>71997</v>
          </cell>
          <cell r="M511" t="str">
            <v>UTXECON201</v>
          </cell>
          <cell r="N511" t="str">
            <v>0000289731</v>
          </cell>
        </row>
        <row r="512">
          <cell r="D512" t="str">
            <v>00647252</v>
          </cell>
          <cell r="E512" t="str">
            <v>Expense Distribution</v>
          </cell>
          <cell r="F512">
            <v>11</v>
          </cell>
          <cell r="G512">
            <v>2014</v>
          </cell>
          <cell r="H512" t="str">
            <v>211</v>
          </cell>
          <cell r="I512" t="str">
            <v>955</v>
          </cell>
          <cell r="J512" t="str">
            <v>BLUE SUNDAY CHILD ABUSE PREVENTION</v>
          </cell>
          <cell r="K512">
            <v>41960</v>
          </cell>
          <cell r="L512" t="str">
            <v>72471</v>
          </cell>
          <cell r="M512" t="str">
            <v>UTXECON201</v>
          </cell>
          <cell r="N512" t="str">
            <v>0000290407</v>
          </cell>
        </row>
        <row r="513">
          <cell r="D513" t="str">
            <v>00635834</v>
          </cell>
          <cell r="E513" t="str">
            <v>Expense Distribution</v>
          </cell>
          <cell r="F513">
            <v>9</v>
          </cell>
          <cell r="G513">
            <v>2014</v>
          </cell>
          <cell r="H513" t="str">
            <v>211</v>
          </cell>
          <cell r="I513" t="str">
            <v>955</v>
          </cell>
          <cell r="J513" t="str">
            <v>IMMANUEL MINISTRIES INC</v>
          </cell>
          <cell r="K513">
            <v>41898</v>
          </cell>
          <cell r="L513" t="str">
            <v>71776</v>
          </cell>
          <cell r="M513" t="str">
            <v>UTXECON201</v>
          </cell>
          <cell r="N513" t="str">
            <v>0000288930</v>
          </cell>
        </row>
        <row r="514">
          <cell r="D514" t="str">
            <v>00645903</v>
          </cell>
          <cell r="E514" t="str">
            <v>Expense Distribution</v>
          </cell>
          <cell r="F514">
            <v>11</v>
          </cell>
          <cell r="G514">
            <v>2014</v>
          </cell>
          <cell r="H514" t="str">
            <v>211</v>
          </cell>
          <cell r="I514" t="str">
            <v>955</v>
          </cell>
          <cell r="J514" t="str">
            <v>KEEP HARLINGEN BEAUTIFUL</v>
          </cell>
          <cell r="K514">
            <v>41953</v>
          </cell>
          <cell r="L514" t="str">
            <v>72333</v>
          </cell>
          <cell r="M514" t="str">
            <v>UTXECON201</v>
          </cell>
          <cell r="N514" t="str">
            <v>0000290325</v>
          </cell>
        </row>
        <row r="515">
          <cell r="D515" t="str">
            <v>00678095</v>
          </cell>
          <cell r="E515" t="str">
            <v>Expense Distribution</v>
          </cell>
          <cell r="F515">
            <v>5</v>
          </cell>
          <cell r="G515">
            <v>2015</v>
          </cell>
          <cell r="H515" t="str">
            <v>211</v>
          </cell>
          <cell r="I515" t="str">
            <v>955</v>
          </cell>
          <cell r="J515" t="str">
            <v>NUCES COUNTRY ROBSTOWN MEN SOFTBALL</v>
          </cell>
          <cell r="K515">
            <v>42139</v>
          </cell>
          <cell r="L515" t="str">
            <v>75615</v>
          </cell>
          <cell r="M515" t="str">
            <v>UTXECON201</v>
          </cell>
          <cell r="N515" t="str">
            <v>0000294250</v>
          </cell>
        </row>
        <row r="516">
          <cell r="D516" t="str">
            <v>00678096</v>
          </cell>
          <cell r="E516" t="str">
            <v>Expense Distribution</v>
          </cell>
          <cell r="F516">
            <v>5</v>
          </cell>
          <cell r="G516">
            <v>2015</v>
          </cell>
          <cell r="H516" t="str">
            <v>211</v>
          </cell>
          <cell r="I516" t="str">
            <v>955</v>
          </cell>
          <cell r="J516" t="str">
            <v>BEE COUNTY HISTORICAL SOCIETY</v>
          </cell>
          <cell r="K516">
            <v>42139</v>
          </cell>
          <cell r="L516" t="str">
            <v>75616</v>
          </cell>
          <cell r="M516" t="str">
            <v>UTXECON201</v>
          </cell>
          <cell r="N516" t="str">
            <v>0000294251</v>
          </cell>
        </row>
        <row r="517">
          <cell r="D517" t="str">
            <v>00670323</v>
          </cell>
          <cell r="E517" t="str">
            <v>Expense Distribution</v>
          </cell>
          <cell r="F517">
            <v>4</v>
          </cell>
          <cell r="G517">
            <v>2015</v>
          </cell>
          <cell r="H517" t="str">
            <v>211</v>
          </cell>
          <cell r="I517" t="str">
            <v>955</v>
          </cell>
          <cell r="J517" t="str">
            <v>BORDER CHAPTER AMERICAN PETROLEUM</v>
          </cell>
          <cell r="K517">
            <v>42095</v>
          </cell>
          <cell r="L517" t="str">
            <v>74992</v>
          </cell>
          <cell r="M517" t="str">
            <v>UTXECON201</v>
          </cell>
          <cell r="N517" t="str">
            <v>0000293059</v>
          </cell>
        </row>
        <row r="518">
          <cell r="D518" t="str">
            <v>00670993</v>
          </cell>
          <cell r="E518" t="str">
            <v>Expense Distribution</v>
          </cell>
          <cell r="F518">
            <v>4</v>
          </cell>
          <cell r="G518">
            <v>2015</v>
          </cell>
          <cell r="H518" t="str">
            <v>211</v>
          </cell>
          <cell r="I518" t="str">
            <v>955</v>
          </cell>
          <cell r="J518" t="str">
            <v>MORALES JUNIOR HIGH</v>
          </cell>
          <cell r="K518">
            <v>42096</v>
          </cell>
          <cell r="L518" t="str">
            <v>75024</v>
          </cell>
          <cell r="M518" t="str">
            <v>G0001113</v>
          </cell>
          <cell r="N518" t="str">
            <v>0000293124</v>
          </cell>
        </row>
        <row r="519">
          <cell r="D519" t="str">
            <v>00670992</v>
          </cell>
          <cell r="E519" t="str">
            <v>Expense Distribution</v>
          </cell>
          <cell r="F519">
            <v>4</v>
          </cell>
          <cell r="G519">
            <v>2015</v>
          </cell>
          <cell r="H519" t="str">
            <v>211</v>
          </cell>
          <cell r="I519" t="str">
            <v>955</v>
          </cell>
          <cell r="J519" t="str">
            <v>MORALES JUNIOR HIGH</v>
          </cell>
          <cell r="K519">
            <v>42096</v>
          </cell>
          <cell r="L519" t="str">
            <v>75023</v>
          </cell>
          <cell r="M519" t="str">
            <v>G0001113</v>
          </cell>
          <cell r="N519" t="str">
            <v>0000293124</v>
          </cell>
        </row>
        <row r="520">
          <cell r="D520" t="str">
            <v>00670994</v>
          </cell>
          <cell r="E520" t="str">
            <v>Expense Distribution</v>
          </cell>
          <cell r="F520">
            <v>4</v>
          </cell>
          <cell r="G520">
            <v>2015</v>
          </cell>
          <cell r="H520" t="str">
            <v>211</v>
          </cell>
          <cell r="I520" t="str">
            <v>955</v>
          </cell>
          <cell r="J520" t="str">
            <v>LONG ELEMENTARY</v>
          </cell>
          <cell r="K520">
            <v>42096</v>
          </cell>
          <cell r="L520" t="str">
            <v>75027</v>
          </cell>
          <cell r="M520" t="str">
            <v>G0001113</v>
          </cell>
          <cell r="N520" t="str">
            <v>0000293125</v>
          </cell>
        </row>
        <row r="521">
          <cell r="D521" t="str">
            <v>00670996</v>
          </cell>
          <cell r="E521" t="str">
            <v>Expense Distribution</v>
          </cell>
          <cell r="F521">
            <v>4</v>
          </cell>
          <cell r="G521">
            <v>2015</v>
          </cell>
          <cell r="H521" t="str">
            <v>211</v>
          </cell>
          <cell r="I521" t="str">
            <v>955</v>
          </cell>
          <cell r="J521" t="str">
            <v>DALTON EARLY CHILDHOOD CENTER</v>
          </cell>
          <cell r="K521">
            <v>42096</v>
          </cell>
          <cell r="L521" t="str">
            <v>75029</v>
          </cell>
          <cell r="M521" t="str">
            <v>G0001113</v>
          </cell>
          <cell r="N521" t="str">
            <v>0000293126</v>
          </cell>
        </row>
        <row r="522">
          <cell r="D522" t="str">
            <v>00670995</v>
          </cell>
          <cell r="E522" t="str">
            <v>Expense Distribution</v>
          </cell>
          <cell r="F522">
            <v>4</v>
          </cell>
          <cell r="G522">
            <v>2015</v>
          </cell>
          <cell r="H522" t="str">
            <v>211</v>
          </cell>
          <cell r="I522" t="str">
            <v>955</v>
          </cell>
          <cell r="J522" t="str">
            <v>DALTON EARLY CHILDHOOD CENTER</v>
          </cell>
          <cell r="K522">
            <v>42096</v>
          </cell>
          <cell r="L522" t="str">
            <v>75028</v>
          </cell>
          <cell r="M522" t="str">
            <v>G0001113</v>
          </cell>
          <cell r="N522" t="str">
            <v>0000293126</v>
          </cell>
        </row>
        <row r="523">
          <cell r="D523" t="str">
            <v>00671389</v>
          </cell>
          <cell r="E523" t="str">
            <v>Expense Distribution</v>
          </cell>
          <cell r="F523">
            <v>4</v>
          </cell>
          <cell r="G523">
            <v>2015</v>
          </cell>
          <cell r="H523" t="str">
            <v>211</v>
          </cell>
          <cell r="I523" t="str">
            <v>955</v>
          </cell>
          <cell r="J523" t="str">
            <v>BATESVILLE ELEMENTARY SCHOOL</v>
          </cell>
          <cell r="K523">
            <v>42101</v>
          </cell>
          <cell r="L523" t="str">
            <v>75063</v>
          </cell>
          <cell r="M523" t="str">
            <v>G0001113</v>
          </cell>
          <cell r="N523" t="str">
            <v>0000293197</v>
          </cell>
        </row>
        <row r="524">
          <cell r="D524" t="str">
            <v>00671390</v>
          </cell>
          <cell r="E524" t="str">
            <v>Expense Distribution</v>
          </cell>
          <cell r="F524">
            <v>4</v>
          </cell>
          <cell r="G524">
            <v>2015</v>
          </cell>
          <cell r="H524" t="str">
            <v>211</v>
          </cell>
          <cell r="I524" t="str">
            <v>955</v>
          </cell>
          <cell r="J524" t="str">
            <v>ROBB ELEMENTARY</v>
          </cell>
          <cell r="K524">
            <v>42101</v>
          </cell>
          <cell r="L524" t="str">
            <v>75064</v>
          </cell>
          <cell r="M524" t="str">
            <v>G0001113</v>
          </cell>
          <cell r="N524" t="str">
            <v>0000293198</v>
          </cell>
        </row>
        <row r="525">
          <cell r="D525" t="str">
            <v>00671391</v>
          </cell>
          <cell r="E525" t="str">
            <v>Expense Distribution</v>
          </cell>
          <cell r="F525">
            <v>4</v>
          </cell>
          <cell r="G525">
            <v>2015</v>
          </cell>
          <cell r="H525" t="str">
            <v>211</v>
          </cell>
          <cell r="I525" t="str">
            <v>955</v>
          </cell>
          <cell r="J525" t="str">
            <v>BENSON ELEMENTARY</v>
          </cell>
          <cell r="K525">
            <v>42101</v>
          </cell>
          <cell r="L525" t="str">
            <v>75067</v>
          </cell>
          <cell r="M525" t="str">
            <v>G0001113</v>
          </cell>
          <cell r="N525" t="str">
            <v>0000293199</v>
          </cell>
        </row>
        <row r="526">
          <cell r="D526" t="str">
            <v>00685530</v>
          </cell>
          <cell r="E526" t="str">
            <v>Expense Distribution</v>
          </cell>
          <cell r="F526">
            <v>6</v>
          </cell>
          <cell r="G526">
            <v>2015</v>
          </cell>
          <cell r="H526" t="str">
            <v>211</v>
          </cell>
          <cell r="I526" t="str">
            <v>955</v>
          </cell>
          <cell r="J526" t="str">
            <v>UNIVERSITY OF TEXAS FOUNDATION</v>
          </cell>
          <cell r="K526">
            <v>42181</v>
          </cell>
          <cell r="L526" t="str">
            <v>75898</v>
          </cell>
          <cell r="M526" t="str">
            <v>G0001113</v>
          </cell>
          <cell r="N526" t="str">
            <v>0000295524</v>
          </cell>
        </row>
        <row r="527">
          <cell r="D527" t="str">
            <v>00672857</v>
          </cell>
          <cell r="E527" t="str">
            <v>Expense Distribution</v>
          </cell>
          <cell r="F527">
            <v>4</v>
          </cell>
          <cell r="G527">
            <v>2015</v>
          </cell>
          <cell r="H527" t="str">
            <v>211</v>
          </cell>
          <cell r="I527" t="str">
            <v>955</v>
          </cell>
          <cell r="J527" t="str">
            <v>GOLIAD COUNTY SENIOR CITIZENS CENTER INC</v>
          </cell>
          <cell r="K527">
            <v>42110</v>
          </cell>
          <cell r="L527" t="str">
            <v>75339</v>
          </cell>
          <cell r="M527" t="str">
            <v>UTXECON201</v>
          </cell>
          <cell r="N527" t="str">
            <v>0000293500</v>
          </cell>
        </row>
        <row r="528">
          <cell r="D528" t="str">
            <v>00673222</v>
          </cell>
          <cell r="E528" t="str">
            <v>Expense Distribution</v>
          </cell>
          <cell r="F528">
            <v>4</v>
          </cell>
          <cell r="G528">
            <v>2015</v>
          </cell>
          <cell r="H528" t="str">
            <v>211</v>
          </cell>
          <cell r="I528" t="str">
            <v>955</v>
          </cell>
          <cell r="J528" t="str">
            <v>KNIPPA INDEPENDENT SCHOOL DISTRICT</v>
          </cell>
          <cell r="K528">
            <v>42110</v>
          </cell>
          <cell r="L528" t="str">
            <v>75353</v>
          </cell>
          <cell r="M528" t="str">
            <v>UTXECON201</v>
          </cell>
          <cell r="N528" t="str">
            <v>0000293532</v>
          </cell>
        </row>
        <row r="529">
          <cell r="D529" t="str">
            <v>00679723</v>
          </cell>
          <cell r="E529" t="str">
            <v>Expense Distribution</v>
          </cell>
          <cell r="F529">
            <v>5</v>
          </cell>
          <cell r="G529">
            <v>2015</v>
          </cell>
          <cell r="H529" t="str">
            <v>211</v>
          </cell>
          <cell r="I529" t="str">
            <v>955</v>
          </cell>
          <cell r="J529" t="str">
            <v>CORPUS CHRISTI JUNETEENTH COALITION</v>
          </cell>
          <cell r="K529">
            <v>42151</v>
          </cell>
          <cell r="L529" t="str">
            <v>75683</v>
          </cell>
          <cell r="M529" t="str">
            <v>UTXECON201</v>
          </cell>
          <cell r="N529" t="str">
            <v>0000294603</v>
          </cell>
        </row>
      </sheetData>
      <sheetData sheetId="20">
        <row r="3">
          <cell r="A3" t="str">
            <v>Sum of Sum Amount</v>
          </cell>
        </row>
      </sheetData>
      <sheetData sheetId="21">
        <row r="1">
          <cell r="A1" t="str">
            <v>Unit</v>
          </cell>
        </row>
      </sheetData>
      <sheetData sheetId="22">
        <row r="3">
          <cell r="A3" t="str">
            <v>Sum of Sum Amount</v>
          </cell>
        </row>
      </sheetData>
      <sheetData sheetId="23">
        <row r="1">
          <cell r="A1" t="str">
            <v>Unit</v>
          </cell>
        </row>
      </sheetData>
      <sheetData sheetId="24">
        <row r="1">
          <cell r="A1" t="str">
            <v>Vendor Name</v>
          </cell>
        </row>
      </sheetData>
      <sheetData sheetId="25">
        <row r="1">
          <cell r="A1" t="str">
            <v>Can accomplish this with two queries</v>
          </cell>
        </row>
      </sheetData>
      <sheetData sheetId="26" refreshError="1"/>
      <sheetData sheetId="27" refreshError="1"/>
      <sheetData sheetId="2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-DELETE"/>
      <sheetName val="Macros"/>
      <sheetName val="I-A"/>
      <sheetName val="I-A-1"/>
      <sheetName val="II-B"/>
      <sheetName val="II-B-1 Plant"/>
      <sheetName val="Attachment II-B-1"/>
      <sheetName val="II-B-2 General Plant"/>
      <sheetName val="Attachment II-B-2"/>
      <sheetName val="II-B-3 Comm. Equip."/>
      <sheetName val="Attachment II-B-3"/>
      <sheetName val="II-B-4 CWIP"/>
      <sheetName val="II-B-5 Depreciation"/>
      <sheetName val="Attachment II-B-5-1"/>
      <sheetName val="II-B-6 Plant Held For Future"/>
      <sheetName val="II-B-7 Accum. Provisions"/>
      <sheetName val="Attachment II-B-7"/>
      <sheetName val="II-B-8 M&amp;S"/>
      <sheetName val="Attachment II-B-8"/>
      <sheetName val="II-B-9 CWCapital"/>
      <sheetName val="II-B-10 Prepayments"/>
      <sheetName val="Attachment  II-B-10"/>
      <sheetName val="II-B-11 Rate Base Other"/>
      <sheetName val="II-B-12 Reg. Assets"/>
      <sheetName val="II-C-1 ROR"/>
      <sheetName val="II-C-1.1 ROR Method"/>
      <sheetName val="II-C-2.1"/>
      <sheetName val="Attachment II-C-2.1"/>
      <sheetName val="II-C-2.2"/>
      <sheetName val="II-C-2.2a"/>
      <sheetName val="II-C-2.3"/>
      <sheetName val="II-C-2.3a"/>
      <sheetName val="II-C-2.4"/>
      <sheetName val="II-C-2.4a"/>
      <sheetName val="II-C-2.5"/>
      <sheetName val="II-C-2.6 TNC"/>
      <sheetName val="Attachment II-C-2.6 TNC"/>
      <sheetName val="II-C-2.7"/>
      <sheetName val="II-C-2.8"/>
      <sheetName val="Attachment II-C-2.8.1"/>
      <sheetName val="II-C-2.9"/>
      <sheetName val="II-C-2.10 TNC"/>
      <sheetName val="II-D-1 O&amp;M"/>
      <sheetName val="Attachment II-D-1 O&amp;M"/>
      <sheetName val="II-D-1.1 Mthly O&amp;M (all)"/>
      <sheetName val="II-D-1.1 Mthly O&amp;M (Tran)"/>
      <sheetName val="II-D-1.1Mthly O&amp;M (Dist)"/>
      <sheetName val="II-D-1.1 Mthly O&amp;M (Meter)"/>
      <sheetName val="II-D-1.1 Mthly O&amp;M (TDCS)"/>
      <sheetName val="II-D-2 A&amp;G"/>
      <sheetName val="Attachment II D-2 A&amp;G"/>
      <sheetName val="II-D-2.1 Mthly A&amp;G (all)"/>
      <sheetName val="II-D-2.1 Mthly A&amp;G (Tran)"/>
      <sheetName val="II-D-2.1 Mthly A&amp;G (Dist)"/>
      <sheetName val="II-D-2.1 Mthly A&amp;G (Meter)"/>
      <sheetName val="II-D-2.1 Mthly A&amp;G (TDCS)"/>
      <sheetName val="II D-2.2 Bad Debt"/>
      <sheetName val="II-D-2.3 Adv. Contr.&amp;Dues"/>
      <sheetName val="II-D-2.4 Advertising"/>
      <sheetName val="II-D-2.4a Advertising Capital"/>
      <sheetName val="II-D-2.5Contributions&amp;Donations"/>
      <sheetName val="II-D-2.6 Dues Summary"/>
      <sheetName val="II-D-2.6a Industry"/>
      <sheetName val="II-D-2.6b Business Economic"/>
      <sheetName val="II-D-2.6c Professional"/>
      <sheetName val="II-D-2.6-1 Social"/>
      <sheetName val="II-D-2.6-2 Political"/>
      <sheetName val="II-D-2.7 Outside Services"/>
      <sheetName val="II-D-2.8 Factoring"/>
      <sheetName val="II-D-3 Payroll"/>
      <sheetName val="II-D-3.1 Payroll Narrative"/>
      <sheetName val="II-D-3.2 Reg and Overtime"/>
      <sheetName val="II-D-3.3 Union"/>
      <sheetName val="II-D-3.4 Exp vs Capital"/>
      <sheetName val="II-D-3.5 No. of Employees"/>
      <sheetName val="II-D-3.6 Non Standard Pay"/>
      <sheetName val="II-D-4 Exclusions"/>
      <sheetName val="II-E-1 Dep. Exp."/>
      <sheetName val="Attachment II-E-1.1"/>
      <sheetName val="Attachment II-E-1.2"/>
      <sheetName val="Attachment II-E-1.3 Depr Rates"/>
      <sheetName val="II-E-2 Taxes Other"/>
      <sheetName val="Attachment II-E-2"/>
      <sheetName val="II-E-2-2 Ad valorem"/>
      <sheetName val="II-E-3 FIT"/>
      <sheetName val="II-E-3-Attach"/>
      <sheetName val="II-E-3.1"/>
      <sheetName val="Attachment II-E-3.1.1"/>
      <sheetName val="Attachment II-E-3.1.2"/>
      <sheetName val="II-E-3.2"/>
      <sheetName val="II-E-3.3"/>
      <sheetName val="II-E-3.4"/>
      <sheetName val="II-E-3.5"/>
      <sheetName val="II-E-3.6"/>
      <sheetName val="Attachment II-E-3.6a"/>
      <sheetName val="II-E-3.7 ADFIT"/>
      <sheetName val="II-E-3.8"/>
      <sheetName val="II-E-3.9"/>
      <sheetName val="II-E-3.10"/>
      <sheetName val="II-E-3.11 ITC"/>
      <sheetName val="II-E-3.12"/>
      <sheetName val="II-E-3.13"/>
      <sheetName val="II-E-3.14 ITC Utilized"/>
      <sheetName val="II-E-3.15 ITC Elections"/>
      <sheetName val="II-E-3.16 Accum Def ITC"/>
      <sheetName val="II-E-3.17"/>
      <sheetName val="II-E-3.18"/>
      <sheetName val="II-E-3.19"/>
      <sheetName val="II-E-3.20"/>
      <sheetName val="II-E-3.21"/>
      <sheetName val="II-E-3.22"/>
      <sheetName val="II-E-3.23"/>
      <sheetName val="II-E-3.24"/>
      <sheetName val="II-E-3.25 Pg 1"/>
      <sheetName val="II-E-3.25 Pg 2"/>
      <sheetName val="II-E-3.25 Pg 3"/>
      <sheetName val="II-E-3.26"/>
      <sheetName val="II-E-4 Other Expenses"/>
      <sheetName val="II E-4.1"/>
      <sheetName val="II E-4.2"/>
      <sheetName val="II E-4.3"/>
      <sheetName val="II E-4.4 Reg Comm Exp"/>
      <sheetName val="II E-4.5 Rate Case Exp"/>
      <sheetName val="II-E-5 Other Revenues"/>
      <sheetName val="II-F-Alloc Data and Factors"/>
      <sheetName val="II-F-1 Alloc_Factor"/>
      <sheetName val="II-F-1 Alloc_Data"/>
      <sheetName val="II-G"/>
      <sheetName val="III-A-1 Wholesale TCOS"/>
      <sheetName val="III-B"/>
      <sheetName val="III-B-1"/>
      <sheetName val="III-B-2"/>
      <sheetName val="III-B-3"/>
      <sheetName val="III-B-4"/>
      <sheetName val="III-B-5"/>
      <sheetName val="III-B-6"/>
      <sheetName val="III-B-7"/>
      <sheetName val="III-B-8"/>
      <sheetName val="III-B-9"/>
      <sheetName val="III-B-10"/>
      <sheetName val="III-B-11"/>
      <sheetName val="III-B-12"/>
      <sheetName val="III-C"/>
      <sheetName val="III-D-1"/>
      <sheetName val="III-D-2"/>
      <sheetName val="III-D-3"/>
      <sheetName val="III-D-4"/>
      <sheetName val="III-E-1"/>
      <sheetName val="III-E-2"/>
      <sheetName val="III-E-3"/>
      <sheetName val="III-E-4"/>
      <sheetName val="III-E-5"/>
      <sheetName val="IV-J-1-Revenue Summary"/>
      <sheetName val="Rate Design Summary"/>
      <sheetName val="Residential"/>
      <sheetName val="Secondary- Small"/>
      <sheetName val="Secondary-Large"/>
      <sheetName val="Primary"/>
      <sheetName val="Transmission"/>
      <sheetName val="Nuclear Decom Fee"/>
      <sheetName val="CTC"/>
      <sheetName val="SCTC"/>
      <sheetName val="TC"/>
      <sheetName val="SBF Fee"/>
      <sheetName val="TCOS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>
        <row r="5">
          <cell r="B5" t="str">
            <v>DOCKET XXXXXX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I-A"/>
      <sheetName val="I-A-1"/>
      <sheetName val="II-B"/>
      <sheetName val="II-B-1 Plant"/>
      <sheetName val="WP II-B-1"/>
      <sheetName val="II-B-2 General Plant"/>
      <sheetName val="WP II-B-2"/>
      <sheetName val="WP II-B-2 1"/>
      <sheetName val="II-B-3 Comm. Equip."/>
      <sheetName val="WP II-B-3"/>
      <sheetName val="II-B-4 CWIP"/>
      <sheetName val="WP II-B-4"/>
      <sheetName val="WP II-B-4 1"/>
      <sheetName val="II-B-5 Depreciation"/>
      <sheetName val="WP II-B-5"/>
      <sheetName val="II-B-6 Plant Future"/>
      <sheetName val="WP II-B-6"/>
      <sheetName val="II-B-7 Accum. Provisions"/>
      <sheetName val="II-B-8 M&amp;S (all)"/>
      <sheetName val="II-B-8 M&amp;S (TRAN)"/>
      <sheetName val="II-B-8 M&amp;S (DIST)"/>
      <sheetName val="II-B-8 M&amp;S (MET)"/>
      <sheetName val="II-B-8 M&amp;S (TBILL)"/>
      <sheetName val="II-B-8 M&amp;S (TDCS)"/>
      <sheetName val="II-B-9 CWCapital"/>
      <sheetName val="WP II-B-9"/>
      <sheetName val="WP II-B-9 1"/>
      <sheetName val="II-B-10 Prepayments (all)"/>
      <sheetName val="II-B-10 Prepayments (TRAN)"/>
      <sheetName val="II-B-10 Prepayments (DIST)"/>
      <sheetName val="II-B-10 Prepayments (MET)"/>
      <sheetName val="II-B-10 Prepayments (TBILL)"/>
      <sheetName val="II-B-10 Prepayments (TDCS)"/>
      <sheetName val="II-B-11 Rate Base Other"/>
      <sheetName val="WP II-B-11"/>
      <sheetName val="II-B-12 Reg. Assets"/>
      <sheetName val="II-C-1 ROR"/>
      <sheetName val="II-C-1.1 ROR Method"/>
      <sheetName val="II-C-2.1"/>
      <sheetName val="II-C-2.2"/>
      <sheetName val="II-C-2.2a"/>
      <sheetName val="II-C-2.3"/>
      <sheetName val="II-C-2.3a"/>
      <sheetName val="II-C-2.4"/>
      <sheetName val="II-C-2.4a"/>
      <sheetName val="II-C-2.5"/>
      <sheetName val="II-C-2.6 part 1"/>
      <sheetName val="II-C-2.6 part 2"/>
      <sheetName val="II-C-2.7"/>
      <sheetName val="II-C-2.8 Financial Ratios"/>
      <sheetName val="WP II-C-2.8"/>
      <sheetName val="WP II-C-2.8 1"/>
      <sheetName val="II-C-2.9"/>
      <sheetName val="II-C-2.10"/>
      <sheetName val="II-D-1 O&amp;M"/>
      <sheetName val="WP II-D-1"/>
      <sheetName val="WP II-D-1 1"/>
      <sheetName val="WP II-D-1 2"/>
      <sheetName val="WP II-D-1 3"/>
      <sheetName val="II-D-1.1 Mthly O&amp;M (all)"/>
      <sheetName val="II-D-1.1 Mthly O&amp;M (TRAN)"/>
      <sheetName val="II-D-1.1Mthly O&amp;M (DIST)"/>
      <sheetName val="II-D-1.1 Mthly O&amp;M (MET)"/>
      <sheetName val="II-D-1.1 Mthly O&amp;M (TBILL)"/>
      <sheetName val="II-D-1.1 Mthly O&amp;M (TDCS)"/>
      <sheetName val="II-D-2 A&amp;G"/>
      <sheetName val="WP II-D-2"/>
      <sheetName val="WP II-D-2 1"/>
      <sheetName val="WP II-D-2 2"/>
      <sheetName val="WP II-D-2 3"/>
      <sheetName val="WP II-D-2 4"/>
      <sheetName val="WP II-D-2 5"/>
      <sheetName val="WP II-D-2 6"/>
      <sheetName val="II-D-2.1 Mthly A&amp;G (all)"/>
      <sheetName val="II-D-2.1 Mthly A&amp;G (TRAN)"/>
      <sheetName val="II-D-2.1 Mthly A&amp;G (DIST)"/>
      <sheetName val="II-D-2.1 Mthly A&amp;G (MET)"/>
      <sheetName val="II-D-2.1 Mthly A&amp;G (TBILL)"/>
      <sheetName val="II-D-2.1 Mthly A&amp;G (TDCS)"/>
      <sheetName val="II D-2.2 Bad Debt part 1"/>
      <sheetName val="II-D-2.2 Bad Debt part 2"/>
      <sheetName val="II-D-2.3 Adv.Contr.&amp;Dues"/>
      <sheetName val="II-D-2.4 Advertising"/>
      <sheetName val="II-D-2.4a Advertising Capital"/>
      <sheetName val="II-D-2.5Contributions&amp;Donations"/>
      <sheetName val="WP II-D-2.5"/>
      <sheetName val="II-D-2.6 Dues Summary"/>
      <sheetName val="II-D-2.6a Industry"/>
      <sheetName val="II-D-2.6b Business Economic"/>
      <sheetName val="II-D-2.6c Professional"/>
      <sheetName val="II-D-2.7 Outside Services"/>
      <sheetName val="II-D-2.8 Factoring"/>
      <sheetName val="II-D-2.9 Rents &amp; Leases"/>
      <sheetName val="WP II-D-2.9"/>
      <sheetName val="II-D-3 Payroll"/>
      <sheetName val="WP II-D-3"/>
      <sheetName val="WP II-D-3 1"/>
      <sheetName val="WP II-D-3 2"/>
      <sheetName val="WP II-D-3 3"/>
      <sheetName val="II-D-3.1 Payroll Narrative"/>
      <sheetName val="II-D-3.2 Reg and Overtime"/>
      <sheetName val="II-D-3.3 Union"/>
      <sheetName val="II-D-3.4 Exp vs Capital"/>
      <sheetName val="II-D-3.5 No. of Employees"/>
      <sheetName val="II-D-3.6 Non Standard Pay"/>
      <sheetName val="II-D-3.7 Benefits part 1"/>
      <sheetName val="WP II-D-3.7 part 1"/>
      <sheetName val="II-D-3.7 Benefits part 2"/>
      <sheetName val="WP II-D-3.7 part 2"/>
      <sheetName val="II-D-3.7 Benefits part 3"/>
      <sheetName val="WP II-D-3.7 part 3"/>
      <sheetName val="II-D-3.7 Benefits part 4"/>
      <sheetName val="WP II-D-3.7 part 4"/>
      <sheetName val="II-D-3.7 Benefits part 5"/>
      <sheetName val="WP II-D-3.7 part 5"/>
      <sheetName val="II-D-3.7 Benefits part 6"/>
      <sheetName val="WP II-D-3.7 part 6"/>
      <sheetName val="II-D-3.7 Benefits part 7"/>
      <sheetName val="WP II-D-3.7 part 7"/>
      <sheetName val="II-D-3.7 Benefits part 8"/>
      <sheetName val="II-D-3.7 Benefits part 9"/>
      <sheetName val="WP II-D-3.7 part 9"/>
      <sheetName val="II-D-3.7 Benefits part 10"/>
      <sheetName val="WP II-D-3.7 part 10"/>
      <sheetName val="II-D-3.7 Benefits part 11"/>
      <sheetName val="WP II-D-3.7 part 11"/>
      <sheetName val="II-D-3.7 Benefits part 12"/>
      <sheetName val="WP II-D-3.7 part 12"/>
      <sheetName val="II-D-3.8 Pensions"/>
      <sheetName val="WP II-D-3.8"/>
      <sheetName val="WP II-D-3.8 1"/>
      <sheetName val="II-D-3.9 PostRetirement Benefit"/>
      <sheetName val="WP II-D-3.9"/>
      <sheetName val="II-D-3.10 Admin Fees"/>
      <sheetName val="WP II-D-3.10"/>
      <sheetName val="II-D-4 Exclusions"/>
      <sheetName val="II-E-1 Dep. Exp."/>
      <sheetName val="WP II-E-1"/>
      <sheetName val="WP II-E-1 1"/>
      <sheetName val="II-E-2 Taxes Other"/>
      <sheetName val="WP II-E-2"/>
      <sheetName val="WP II-E-2 1"/>
      <sheetName val="WP II-E-2 2"/>
      <sheetName val="WP II-E-2 3"/>
      <sheetName val="WP II-E-2 4"/>
      <sheetName val="WP II-E-2 5"/>
      <sheetName val="II-E-2.1 Ad Valorem"/>
      <sheetName val="WP II-E-2.1"/>
      <sheetName val="WP II-E-2.1 1"/>
      <sheetName val="WP II-E-2.1 2"/>
      <sheetName val="WP II-E-2.1 3"/>
      <sheetName val="WP II-E-2.1 4"/>
      <sheetName val="II-E-3 FIT"/>
      <sheetName val="II-E-3.1"/>
      <sheetName val="II-E-3.2"/>
      <sheetName val="II-E-3.3"/>
      <sheetName val="II-E-3.4"/>
      <sheetName val="II-E-3.5"/>
      <sheetName val="WP II-E-3.5"/>
      <sheetName val="II-E-3.6"/>
      <sheetName val="II-E-3.7 ADFIT"/>
      <sheetName val="II-E-3.8"/>
      <sheetName val="II-E-3.9"/>
      <sheetName val="II-E-3.10"/>
      <sheetName val="II-E-3.11"/>
      <sheetName val="II-E-3.12"/>
      <sheetName val="II-E-3.13"/>
      <sheetName val="II-E-3.14"/>
      <sheetName val="II-E-3.15"/>
      <sheetName val="II-E-3.16 Accum Def ITC"/>
      <sheetName val="II-E-3.17"/>
      <sheetName val="II-E-3.18"/>
      <sheetName val="II-E-3.19"/>
      <sheetName val="II-E-3.20"/>
      <sheetName val="II-E-3.21"/>
      <sheetName val="II-E-3.22"/>
      <sheetName val="II-E-3.23"/>
      <sheetName val="II-E-3.24"/>
      <sheetName val="II-E-3.25"/>
      <sheetName val="II-E-3.26"/>
      <sheetName val="II-E-4 Other Expenses"/>
      <sheetName val="II-E-4.1"/>
      <sheetName val="II-E-4.2"/>
      <sheetName val="II-E-4.3"/>
      <sheetName val="II-E-4.4 Reg Comm Exp"/>
      <sheetName val="WP II-E-4.4"/>
      <sheetName val="II E-4.5 Rate Case Expense"/>
      <sheetName val="II-E-5 Other Revenues"/>
      <sheetName val="II-F Alloc. Factor"/>
      <sheetName val="II-F Alloc. Data"/>
      <sheetName val="WP II-F"/>
      <sheetName val="WP II-F 1"/>
      <sheetName val="WP II-F 2"/>
      <sheetName val="WP II-F 3"/>
      <sheetName val="WP II-F 4"/>
      <sheetName val="WP II-F 5"/>
      <sheetName val="WP II-F 6"/>
      <sheetName val="WP II-F 7"/>
      <sheetName val="WP II-F 8"/>
      <sheetName val="WP II-F 9"/>
      <sheetName val="WP II-F 1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0">
          <cell r="A10" t="str">
            <v>(1)</v>
          </cell>
          <cell r="B10" t="str">
            <v>Total Debt as a Percent of Total Capital</v>
          </cell>
          <cell r="C10" t="str">
            <v>[(d)+(e)+(f)+(g)] / [(d)+(e)+(f)+(g)+(h)+(i)+(j)]</v>
          </cell>
          <cell r="D10">
            <v>0.42463393168848718</v>
          </cell>
          <cell r="E10">
            <v>0.45519729577798784</v>
          </cell>
          <cell r="F10">
            <v>0.454164609880437</v>
          </cell>
          <cell r="G10">
            <v>0.68703740136326585</v>
          </cell>
          <cell r="H10">
            <v>0.63265059251349676</v>
          </cell>
        </row>
        <row r="13">
          <cell r="A13" t="str">
            <v>(2)</v>
          </cell>
          <cell r="B13" t="str">
            <v>Total CWIP as  percent of Net Plant</v>
          </cell>
          <cell r="C13" t="str">
            <v>[a] / [(a)+(b)-(c)]</v>
          </cell>
          <cell r="D13">
            <v>4.2422973625445108E-2</v>
          </cell>
          <cell r="E13">
            <v>2.2491450999312167E-2</v>
          </cell>
          <cell r="F13">
            <v>1.2118660326073116E-2</v>
          </cell>
          <cell r="G13">
            <v>7.4147030725513294E-3</v>
          </cell>
          <cell r="H13">
            <v>2.4463944949858402E-2</v>
          </cell>
        </row>
        <row r="16">
          <cell r="A16" t="str">
            <v>(3)</v>
          </cell>
          <cell r="B16" t="str">
            <v>Construction Expenditures as a Percent of Average Total Capital</v>
          </cell>
          <cell r="C16" t="str">
            <v xml:space="preserve">[(bb)] / {[(d)+(e)+(f)+(g)+(h)+(i)+(j)+(k)+(l)+(m)+(n)+(o)+(p)+(q)] / 2} </v>
          </cell>
          <cell r="D16">
            <v>5.0325688775810687E-2</v>
          </cell>
          <cell r="E16">
            <v>5.1238936388095242E-2</v>
          </cell>
          <cell r="F16">
            <v>6.00089836564534E-2</v>
          </cell>
          <cell r="G16">
            <v>6.8301011552983348E-2</v>
          </cell>
          <cell r="H16">
            <v>6.5074715906207073E-2</v>
          </cell>
        </row>
        <row r="19">
          <cell r="A19" t="str">
            <v>(4)</v>
          </cell>
          <cell r="B19" t="str">
            <v>Pre-Tax Interest Coverage</v>
          </cell>
          <cell r="C19" t="str">
            <v>[(r)+(s)+(t)-(u)+(v)+(w)] / [(w)]</v>
          </cell>
          <cell r="D19">
            <v>2.1385489510489513</v>
          </cell>
          <cell r="E19">
            <v>1.7790223328493397</v>
          </cell>
          <cell r="F19">
            <v>2.4869798178246114</v>
          </cell>
          <cell r="G19">
            <v>3.5176536196019659</v>
          </cell>
          <cell r="H19">
            <v>2.3144290657439446</v>
          </cell>
        </row>
        <row r="22">
          <cell r="A22" t="str">
            <v>(5)</v>
          </cell>
          <cell r="B22" t="str">
            <v>Funds Flow from Operations / Total Debt</v>
          </cell>
          <cell r="C22" t="str">
            <v>[(cc)-(gg)-(dd)-(ee)] / [(d)+(e)+(f)+(g)]</v>
          </cell>
          <cell r="D22">
            <v>0.13170884196376936</v>
          </cell>
          <cell r="E22">
            <v>9.1476773230258296E-2</v>
          </cell>
          <cell r="F22">
            <v>0.15737837369909394</v>
          </cell>
          <cell r="G22">
            <v>0.21364923755140541</v>
          </cell>
          <cell r="H22">
            <v>0.17150033284076049</v>
          </cell>
        </row>
        <row r="25">
          <cell r="A25" t="str">
            <v>(6)</v>
          </cell>
          <cell r="B25" t="str">
            <v>Fixed Charge Coverage</v>
          </cell>
          <cell r="C25" t="str">
            <v>[(r)+(s)+(t)-(u)+(v)+(w)+(1/3*(x))] / [(w)+(1/3*(x)]</v>
          </cell>
          <cell r="D25">
            <v>2.0917992811511739</v>
          </cell>
          <cell r="E25">
            <v>1.7722853715656597</v>
          </cell>
          <cell r="F25">
            <v>2.4625988171224455</v>
          </cell>
          <cell r="G25">
            <v>3.4858843908090806</v>
          </cell>
          <cell r="H25">
            <v>2.2994412770809576</v>
          </cell>
        </row>
        <row r="28">
          <cell r="A28" t="str">
            <v>(7)</v>
          </cell>
          <cell r="B28" t="str">
            <v>Fixed Charge Coverage Ratio (Including Distributions on Preferred Trust Securities)</v>
          </cell>
          <cell r="C28" t="str">
            <v>[(r)+(s)+(t)-(u)+(v)+(w)+(1/3*(x))+(ee)] / [(w)+(1/3*(x))+(ee)]</v>
          </cell>
          <cell r="D28">
            <v>2.0917992811511739</v>
          </cell>
          <cell r="E28">
            <v>1.7722853715656597</v>
          </cell>
          <cell r="F28">
            <v>2.4625988171224455</v>
          </cell>
          <cell r="G28">
            <v>3.4858843908090806</v>
          </cell>
          <cell r="H28">
            <v>2.2994412770809576</v>
          </cell>
        </row>
        <row r="31">
          <cell r="A31" t="str">
            <v>(8)</v>
          </cell>
          <cell r="B31" t="str">
            <v>Funds from Operations Interest Coverage</v>
          </cell>
          <cell r="C31" t="str">
            <v>[(cc)-(gg)-(dd)-(ee)+(ff)] / [(w)]</v>
          </cell>
          <cell r="D31">
            <v>2.6127622377622379</v>
          </cell>
          <cell r="E31">
            <v>2.2438636520777155</v>
          </cell>
          <cell r="F31">
            <v>2.7757456688694409</v>
          </cell>
          <cell r="G31">
            <v>4.0058206406190093</v>
          </cell>
          <cell r="H31">
            <v>3.4628373702422146</v>
          </cell>
        </row>
        <row r="34">
          <cell r="A34" t="str">
            <v>(9)</v>
          </cell>
          <cell r="B34" t="str">
            <v>Net Cash Flow / Capital Outlays</v>
          </cell>
          <cell r="C34" t="str">
            <v>[(cc)-(gg)-(dd)-(ee)-(z)-(aa)] / [(bb)]</v>
          </cell>
          <cell r="D34">
            <v>0.16695143358689293</v>
          </cell>
          <cell r="E34">
            <v>0.8253005728194045</v>
          </cell>
          <cell r="F34">
            <v>1.171514367753107</v>
          </cell>
          <cell r="G34">
            <v>1.9020770149802408</v>
          </cell>
          <cell r="H34">
            <v>1.0379898725671362</v>
          </cell>
        </row>
        <row r="37">
          <cell r="A37" t="str">
            <v>(10)</v>
          </cell>
          <cell r="B37" t="str">
            <v>Cash Coverage of Common Dividends</v>
          </cell>
          <cell r="C37" t="str">
            <v>[(cc)-(gg)-(dd)-(ee)-(z)] / [(aa)]</v>
          </cell>
          <cell r="D37">
            <v>1.2038</v>
          </cell>
          <cell r="E37" t="str">
            <v>---</v>
          </cell>
          <cell r="F37">
            <v>5.4539999999999997</v>
          </cell>
          <cell r="G37">
            <v>14.797666666666666</v>
          </cell>
          <cell r="H37">
            <v>2.471156462585034</v>
          </cell>
        </row>
        <row r="40">
          <cell r="A40" t="str">
            <v>(11)</v>
          </cell>
          <cell r="B40" t="str">
            <v>Return on Average Common Equity</v>
          </cell>
          <cell r="C40" t="str">
            <v>[(y)] / {[(q)+(j)] / 2}</v>
          </cell>
          <cell r="D40">
            <v>3.8832698532909597E-2</v>
          </cell>
          <cell r="E40">
            <v>3.0951585285428268E-2</v>
          </cell>
          <cell r="F40">
            <v>7.7520729757105583E-2</v>
          </cell>
          <cell r="G40">
            <v>-0.23521816941240256</v>
          </cell>
          <cell r="H40">
            <v>0.10174395792125528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-DELETE"/>
      <sheetName val="Macros"/>
      <sheetName val="I-A"/>
      <sheetName val="I-A-1"/>
      <sheetName val="I-A-2"/>
      <sheetName val="II-B"/>
      <sheetName val="Attachment II-B"/>
      <sheetName val="II-B-1 Plant"/>
      <sheetName val="Attachment II-B-1 Plant"/>
      <sheetName val="II-B-2 General Plant"/>
      <sheetName val="II-B-3 Comm. Equip."/>
      <sheetName val="II-B-4 CWIP"/>
      <sheetName val="II-B-5 Depreciation"/>
      <sheetName val="Attachment II-B-5 Depreciation"/>
      <sheetName val="II-B-6 Plant Future"/>
      <sheetName val="II-B-7 Accum. Provisions"/>
      <sheetName val="II-B-8 M&amp;S"/>
      <sheetName val="II-B-8-1 M&amp;S MONTHLY"/>
      <sheetName val="II-B-9 CWCapital"/>
      <sheetName val="II-B-10 Prepayments"/>
      <sheetName val="II-B-10-1 Prepayments (MONTHLY)"/>
      <sheetName val="II-B-11 Rate Base Other"/>
      <sheetName val="II-B-12 Reg. Assets"/>
      <sheetName val="II-B-13 Gain on Disposition"/>
      <sheetName val="II-B-14 Pension Funding"/>
      <sheetName val="II-C-1 ROR"/>
      <sheetName val="II-C-1.1 ROR Method"/>
      <sheetName val="II-C-2.1"/>
      <sheetName val="II-C-2.5"/>
      <sheetName val="II-C-2.2"/>
      <sheetName val="II-C-2.2a"/>
      <sheetName val="II-C-2.3"/>
      <sheetName val="II-C-2.3a"/>
      <sheetName val="II-C-2.4"/>
      <sheetName val="II-C-2.4a"/>
      <sheetName val="II-C-2-5"/>
      <sheetName val="II-C-2.5.1"/>
      <sheetName val="II-C-2.6"/>
      <sheetName val="II-C-2.7"/>
      <sheetName val="II-C-2.8 "/>
      <sheetName val="II-C-2.9 "/>
      <sheetName val="II-C-2.10 "/>
      <sheetName val="II-C-3"/>
      <sheetName val="II-D-1 O&amp;M"/>
      <sheetName val="II-D-1 O&amp;M part 2"/>
      <sheetName val="Attachment II-D-1 O&amp;M"/>
      <sheetName val="II-D-1.1 Mthly O&amp;M (all)"/>
      <sheetName val="II-D-1.1 Mthly O&amp;M (Tran)"/>
      <sheetName val="II-D-1.1Mthly O&amp;M (Dist)"/>
      <sheetName val="II-D-1.1 Mthly O&amp;M (Meter)"/>
      <sheetName val="II-D-1.1 Mthly O&amp;M (TDCS)"/>
      <sheetName val="II-D-2 A&amp;G"/>
      <sheetName val="II-D-2 A&amp;G part 2"/>
      <sheetName val="Attachment II D-2 A&amp;G"/>
      <sheetName val="II-D-2.1 Mthly A&amp;G (all)"/>
      <sheetName val="II-D-2.1 Mthly A&amp;G (Tran)"/>
      <sheetName val="II-D-2.1 Mthly A&amp;G (Dist)"/>
      <sheetName val="II-D-2.1 Mthly A&amp;G (Meter)"/>
      <sheetName val="II-D-2.1 Mthly A&amp;G (TDCS)"/>
      <sheetName val="II D-2.2 Bad Debt"/>
      <sheetName val="II D-2.2 Bad Debt (Part 2)"/>
      <sheetName val="II D-2.2 Bad Debt (Part 3)"/>
      <sheetName val="II-D-2.3 Adv.Contr.&amp;Dues"/>
      <sheetName val="II-D-2.4 Advertising"/>
      <sheetName val="II-D-2.4a Advertising Capital"/>
      <sheetName val="II-D-2.5Contributions&amp;Donations"/>
      <sheetName val="II-D-2.5 Contr &amp; Don AEPSC"/>
      <sheetName val="II-D-2.6 Dues Summary"/>
      <sheetName val="II-D-2.6 Dues Summary AEPSC"/>
      <sheetName val="II-D-2.6a Industry"/>
      <sheetName val="II-D-2.6a Industry AEPSC"/>
      <sheetName val="II-D-2.6b Business Economic"/>
      <sheetName val="II-D-2.6b Business Econ AEPSC"/>
      <sheetName val="II-D-2.6c Professional"/>
      <sheetName val="II-D-2.6c Professional AEPSC"/>
      <sheetName val="II-D-2.6d Educational"/>
      <sheetName val="II-D-2.6d Educational AEPSC"/>
      <sheetName val="II-D-2.6e Community Serv"/>
      <sheetName val="II-D-2.6e Community Serv AEPSC"/>
      <sheetName val="II-D-2.6f Other"/>
      <sheetName val="II-D-2.6f Other AEPSC"/>
      <sheetName val="II-D-2.6g Political"/>
      <sheetName val="II-D-2.6g Political AEPSC"/>
      <sheetName val="II-D-2.7 Outside Services"/>
      <sheetName val="II-D-2.7 Outside Services AEPSC"/>
      <sheetName val="II-D-2.7-1 Outside Services"/>
      <sheetName val="II-D-2.7.1 Outside Serv AEPSC"/>
      <sheetName val="II-D-2.7-2 Outside Services"/>
      <sheetName val="II-D-2.7.2 Outside Serv AEPSC"/>
      <sheetName val="II-D-2.7-3 Outside Services"/>
      <sheetName val="II-D-2.7.3 Outside Serv AEPSC"/>
      <sheetName val="II-D-2.8 Factoring"/>
      <sheetName val="II-D-2-9 Rents and Leases"/>
      <sheetName val="II-D-3 PAYROLL"/>
      <sheetName val="II-D-3.1 Payroll Narrative"/>
      <sheetName val="II-D-3.2 Reg and Overtime"/>
      <sheetName val="II-D-3.3 Union"/>
      <sheetName val="II-D-3.4 Exp vs Capital"/>
      <sheetName val="II-D-3.5 No. of Employees"/>
      <sheetName val="II-D-3.6 Non Standard Pay"/>
      <sheetName val="II-D-3.8 Pension"/>
      <sheetName val="II-D-3.9 OPEB"/>
      <sheetName val="II-D-4 Exclusions"/>
      <sheetName val="II-E-1 Dep. Exp."/>
      <sheetName val="Attachment II-E-1-1"/>
      <sheetName val="Attachment II-E-1-2"/>
      <sheetName val="Attachment II-E-1-3 Depr Rates"/>
      <sheetName val="II-E-2 Taxes Other"/>
      <sheetName val="Attachment II-E-2"/>
      <sheetName val="II-E-2.1 Ad valorem"/>
      <sheetName val="II-E-3 FIT"/>
      <sheetName val="II-E-3-Attach"/>
      <sheetName val="II-E-3.1"/>
      <sheetName val="Attachment II-E-3.1"/>
      <sheetName val="Attachment II-E-3.1.1"/>
      <sheetName val="II-E-3.2"/>
      <sheetName val="II-E-3.3"/>
      <sheetName val="II-E-3.4"/>
      <sheetName val="II-E-3.5 ADFIT"/>
      <sheetName val="II-E-3.6"/>
      <sheetName val="II-E-3.7"/>
      <sheetName val="II-E-3.8"/>
      <sheetName val="II-E-3.9 ITC"/>
      <sheetName val="II-E-3.10"/>
      <sheetName val="II-E-3.11"/>
      <sheetName val="II-E-3.12 ITC Utilized"/>
      <sheetName val="II-E-3.13 ITC Elections"/>
      <sheetName val="II-E-3.14 Accum Def ITC"/>
      <sheetName val="II-E-3.15"/>
      <sheetName val="II-E-3.16"/>
      <sheetName val="II-E-3.17"/>
      <sheetName val="II-E-3.18"/>
      <sheetName val="II-E-3.19"/>
      <sheetName val="II-E-3.20"/>
      <sheetName val="II-E-3.21"/>
      <sheetName val="II-E-3.22"/>
      <sheetName val="II-E-3.23 Pg 1"/>
      <sheetName val="II-E-3.23 Pg 2"/>
      <sheetName val="II-E-3.23 Pg 3"/>
      <sheetName val="II-E-3.24"/>
      <sheetName val="II-E-4 Other Expenses"/>
      <sheetName val="II-E-4.1"/>
      <sheetName val="II-E-4.2"/>
      <sheetName val="II-E-4.3"/>
      <sheetName val="II-E-4.4 Reg Comm Exp"/>
      <sheetName val="II E-4.5 Rate Case Expense"/>
      <sheetName val="II-E-5 Other Revenues"/>
      <sheetName val="II-F Alloc_Factor"/>
      <sheetName val="II-F Alloc_Data"/>
      <sheetName val="II-G"/>
      <sheetName val="III-A Wholesale TCOS"/>
      <sheetName val="III-A-1 Wholesale TCOS"/>
      <sheetName val="III-B"/>
      <sheetName val="III-E-5"/>
    </sheetNames>
    <sheetDataSet>
      <sheetData sheetId="0"/>
      <sheetData sheetId="1"/>
      <sheetData sheetId="2">
        <row r="30">
          <cell r="F30">
            <v>761581293.49303687</v>
          </cell>
        </row>
      </sheetData>
      <sheetData sheetId="3">
        <row r="36">
          <cell r="G36">
            <v>274282393.1401614</v>
          </cell>
          <cell r="K36">
            <v>493782582.94562513</v>
          </cell>
        </row>
      </sheetData>
      <sheetData sheetId="4"/>
      <sheetData sheetId="5">
        <row r="39">
          <cell r="G39">
            <v>128353011.26477264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65">
          <cell r="N65">
            <v>28816519.566241581</v>
          </cell>
          <cell r="O65">
            <v>1279004.9303359273</v>
          </cell>
          <cell r="P65">
            <v>383822.94205712539</v>
          </cell>
        </row>
        <row r="66">
          <cell r="N66">
            <v>397042.37738678599</v>
          </cell>
          <cell r="O66">
            <v>17622.501463532219</v>
          </cell>
          <cell r="P66">
            <v>5288.4239909555381</v>
          </cell>
        </row>
        <row r="67">
          <cell r="N67">
            <v>102345.88329538835</v>
          </cell>
          <cell r="O67">
            <v>3073.207520753052</v>
          </cell>
          <cell r="P67">
            <v>0</v>
          </cell>
        </row>
        <row r="68">
          <cell r="N68">
            <v>459420.90540194459</v>
          </cell>
          <cell r="O68">
            <v>13795.335349224073</v>
          </cell>
          <cell r="P68">
            <v>0</v>
          </cell>
        </row>
        <row r="69">
          <cell r="N69">
            <v>5622770.8318244722</v>
          </cell>
          <cell r="O69">
            <v>168838.65819947916</v>
          </cell>
          <cell r="P69">
            <v>0</v>
          </cell>
        </row>
        <row r="70">
          <cell r="N70">
            <v>13061.62808211031</v>
          </cell>
          <cell r="O70">
            <v>392.21014429438605</v>
          </cell>
          <cell r="P70">
            <v>0</v>
          </cell>
        </row>
        <row r="71">
          <cell r="N71">
            <v>-119.85460872661335</v>
          </cell>
          <cell r="O71">
            <v>-3.598953598089075</v>
          </cell>
          <cell r="P71">
            <v>0</v>
          </cell>
        </row>
        <row r="74">
          <cell r="N74">
            <v>34180380.638919793</v>
          </cell>
          <cell r="O74">
            <v>1026356.8935015826</v>
          </cell>
          <cell r="P74">
            <v>0</v>
          </cell>
        </row>
        <row r="75">
          <cell r="N75">
            <v>1743866.964165509</v>
          </cell>
          <cell r="O75">
            <v>52364.246581354389</v>
          </cell>
          <cell r="P75">
            <v>0</v>
          </cell>
        </row>
      </sheetData>
      <sheetData sheetId="13"/>
      <sheetData sheetId="14"/>
      <sheetData sheetId="15"/>
      <sheetData sheetId="16"/>
      <sheetData sheetId="17">
        <row r="13">
          <cell r="P13">
            <v>11764735.464000002</v>
          </cell>
          <cell r="Q13">
            <v>12187415.579384616</v>
          </cell>
        </row>
        <row r="17">
          <cell r="P17">
            <v>29731670.985000003</v>
          </cell>
          <cell r="Q17">
            <v>27143744.888846155</v>
          </cell>
        </row>
      </sheetData>
      <sheetData sheetId="18"/>
      <sheetData sheetId="19"/>
      <sheetData sheetId="20">
        <row r="16">
          <cell r="Q16">
            <v>14993340.615384616</v>
          </cell>
        </row>
        <row r="17">
          <cell r="Q17">
            <v>-14993340.615384616</v>
          </cell>
        </row>
        <row r="20">
          <cell r="Q20">
            <v>2171299.3846153845</v>
          </cell>
        </row>
        <row r="21">
          <cell r="Q21">
            <v>-2171299.3846153845</v>
          </cell>
        </row>
        <row r="30">
          <cell r="Q30">
            <v>122032194</v>
          </cell>
        </row>
        <row r="31">
          <cell r="Q31">
            <v>-122032194</v>
          </cell>
        </row>
        <row r="34">
          <cell r="Q34">
            <v>22810126.384615384</v>
          </cell>
        </row>
        <row r="35">
          <cell r="Q35">
            <v>-22810126.384615384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2">
          <cell r="N22">
            <v>202266.40999999049</v>
          </cell>
        </row>
      </sheetData>
      <sheetData sheetId="44"/>
      <sheetData sheetId="45">
        <row r="146">
          <cell r="I146">
            <v>-606.24</v>
          </cell>
        </row>
        <row r="199">
          <cell r="I199">
            <v>-14632.799999999997</v>
          </cell>
        </row>
      </sheetData>
      <sheetData sheetId="46"/>
      <sheetData sheetId="47"/>
      <sheetData sheetId="48"/>
      <sheetData sheetId="49"/>
      <sheetData sheetId="50"/>
      <sheetData sheetId="51">
        <row r="29">
          <cell r="M29">
            <v>42698340.342059709</v>
          </cell>
          <cell r="N29">
            <v>103377603.30812985</v>
          </cell>
          <cell r="O29">
            <v>18992986.45024506</v>
          </cell>
          <cell r="P29">
            <v>14586065.002454214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24">
          <cell r="AC24">
            <v>91591287.290000021</v>
          </cell>
          <cell r="AD24">
            <v>14737964.82</v>
          </cell>
          <cell r="AF24">
            <v>8979885.9800000004</v>
          </cell>
        </row>
      </sheetData>
      <sheetData sheetId="96"/>
      <sheetData sheetId="97">
        <row r="24">
          <cell r="C24">
            <v>5682255.9905227264</v>
          </cell>
          <cell r="F24">
            <v>18896189.699999999</v>
          </cell>
          <cell r="AD24">
            <v>45061040.574697547</v>
          </cell>
          <cell r="AG24">
            <v>100861172.69000001</v>
          </cell>
        </row>
      </sheetData>
      <sheetData sheetId="98"/>
      <sheetData sheetId="99"/>
      <sheetData sheetId="100"/>
      <sheetData sheetId="101"/>
      <sheetData sheetId="102"/>
      <sheetData sheetId="103">
        <row r="68">
          <cell r="M68">
            <v>58732004.758602656</v>
          </cell>
          <cell r="N68">
            <v>108937003.11322486</v>
          </cell>
          <cell r="O68">
            <v>24388663.035701949</v>
          </cell>
          <cell r="P68">
            <v>167362.45738491882</v>
          </cell>
        </row>
      </sheetData>
      <sheetData sheetId="104"/>
      <sheetData sheetId="105"/>
      <sheetData sheetId="106"/>
      <sheetData sheetId="107">
        <row r="18">
          <cell r="E18">
            <v>1329288.0700000012</v>
          </cell>
          <cell r="F18">
            <v>7196952.600000008</v>
          </cell>
        </row>
        <row r="41">
          <cell r="N41">
            <v>27485447.434726391</v>
          </cell>
          <cell r="O41">
            <v>85966086.267080694</v>
          </cell>
          <cell r="P41">
            <v>2082822.0814412008</v>
          </cell>
          <cell r="Q41">
            <v>763441.06176815182</v>
          </cell>
        </row>
      </sheetData>
      <sheetData sheetId="108"/>
      <sheetData sheetId="109">
        <row r="33">
          <cell r="E33">
            <v>8452126.273194097</v>
          </cell>
          <cell r="F33">
            <v>1811782.3817832842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127">
          <cell r="I127">
            <v>-6149913.1490020752</v>
          </cell>
          <cell r="J127">
            <v>12572668.058884652</v>
          </cell>
        </row>
        <row r="129">
          <cell r="I129">
            <v>-272616.99150810001</v>
          </cell>
          <cell r="J129">
            <v>-533056.83932699997</v>
          </cell>
        </row>
        <row r="136">
          <cell r="I136">
            <v>28226387.018100001</v>
          </cell>
          <cell r="J136">
            <v>4556844.2651999891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CC - DIST"/>
      <sheetName val="TCC - TRAN"/>
      <sheetName val="TNC - DIST"/>
      <sheetName val="TNC - TRAN"/>
    </sheetNames>
    <sheetDataSet>
      <sheetData sheetId="0">
        <row r="12">
          <cell r="C12">
            <v>59.160000000000004</v>
          </cell>
          <cell r="D12">
            <v>-50.21</v>
          </cell>
        </row>
        <row r="13">
          <cell r="D13">
            <v>-247.74</v>
          </cell>
        </row>
        <row r="14">
          <cell r="D14">
            <v>-30</v>
          </cell>
        </row>
        <row r="17">
          <cell r="D17">
            <v>-37</v>
          </cell>
        </row>
        <row r="21">
          <cell r="D21">
            <v>-106</v>
          </cell>
        </row>
        <row r="29">
          <cell r="D29">
            <v>3454946.0599999875</v>
          </cell>
        </row>
      </sheetData>
      <sheetData sheetId="1">
        <row r="13">
          <cell r="C13">
            <v>57.258333333333333</v>
          </cell>
          <cell r="D13">
            <v>-249.62</v>
          </cell>
        </row>
        <row r="14">
          <cell r="D14">
            <v>-39.229999999999997</v>
          </cell>
        </row>
        <row r="17">
          <cell r="D17">
            <v>-37</v>
          </cell>
        </row>
        <row r="21">
          <cell r="D21">
            <v>-192.43</v>
          </cell>
        </row>
        <row r="28">
          <cell r="D28">
            <v>1112957.8500000003</v>
          </cell>
        </row>
      </sheetData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 - Results"/>
      <sheetName val="DIST - Lead Schedule"/>
      <sheetName val="TRANS -Results"/>
      <sheetName val="TRANS - Lead Schedule"/>
    </sheetNames>
    <sheetDataSet>
      <sheetData sheetId="0">
        <row r="15">
          <cell r="D15">
            <v>0</v>
          </cell>
        </row>
        <row r="20">
          <cell r="D20">
            <v>0</v>
          </cell>
        </row>
        <row r="22">
          <cell r="D22">
            <v>0</v>
          </cell>
        </row>
      </sheetData>
      <sheetData sheetId="1"/>
      <sheetData sheetId="2">
        <row r="15">
          <cell r="D15">
            <v>0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CC 2014 (2)"/>
      <sheetName val="TCC EM&amp;V"/>
      <sheetName val="Risk Assessment"/>
      <sheetName val="Control Sheet"/>
      <sheetName val="TCC 2015"/>
      <sheetName val="TCC 2016"/>
      <sheetName val="TCC 2017"/>
      <sheetName val="TCC 2018"/>
      <sheetName val="Docket 44717"/>
      <sheetName val="jOURNA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5">
          <cell r="E25">
            <v>13656725.750000002</v>
          </cell>
          <cell r="F25">
            <v>176882.25</v>
          </cell>
        </row>
      </sheetData>
      <sheetData sheetId="8"/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CC Test Yr"/>
      <sheetName val="TCC 2015"/>
      <sheetName val="TCC 2016"/>
      <sheetName val="TCC 2017"/>
      <sheetName val="TCC 2018"/>
      <sheetName val="Pivot by yr"/>
      <sheetName val="TCC Bad Debt Detail"/>
      <sheetName val="TCC Revenue 4 yrs"/>
      <sheetName val="TNC 2015_2018 Bad Debt"/>
      <sheetName val="TNC Pivot"/>
      <sheetName val="TNC Test Yr"/>
      <sheetName val="TNC Bad Debt"/>
      <sheetName val="TNC Revenue 4 yrs"/>
    </sheetNames>
    <sheetDataSet>
      <sheetData sheetId="0">
        <row r="17">
          <cell r="E17">
            <v>-2500</v>
          </cell>
        </row>
        <row r="99">
          <cell r="E99">
            <v>-789340.03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P4">
            <v>-50349877.61999999</v>
          </cell>
        </row>
      </sheetData>
      <sheetData sheetId="8">
        <row r="213">
          <cell r="H213">
            <v>-19.779999999999998</v>
          </cell>
        </row>
      </sheetData>
      <sheetData sheetId="9"/>
      <sheetData sheetId="10"/>
      <sheetData sheetId="11"/>
      <sheetData sheetId="12">
        <row r="5">
          <cell r="O5">
            <v>-14431739.030000005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-Forma Adjustment"/>
      <sheetName val="Accrual Calc"/>
      <sheetName val="Res Sum"/>
    </sheetNames>
    <sheetDataSet>
      <sheetData sheetId="0">
        <row r="10">
          <cell r="D10">
            <v>160445.36458087247</v>
          </cell>
          <cell r="E10">
            <v>10439554.635419127</v>
          </cell>
        </row>
        <row r="15">
          <cell r="D15">
            <v>35570.434600476445</v>
          </cell>
          <cell r="E15">
            <v>2314429.5653995234</v>
          </cell>
        </row>
      </sheetData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COMPANY 10-02"/>
      <sheetName val="Total Retail by Class"/>
      <sheetName val="Generation"/>
      <sheetName val="TOTAL COMPANY"/>
      <sheetName val="Retail Summary Proposed"/>
      <sheetName val="Juris Alloc Split"/>
      <sheetName val="Transmission"/>
      <sheetName val="Distribution"/>
      <sheetName val="Meter"/>
      <sheetName val="TDCustSvc"/>
      <sheetName val="ComEngySvc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8">
          <cell r="M18">
            <v>0.98255955030439901</v>
          </cell>
        </row>
        <row r="351">
          <cell r="M351">
            <v>1.0000000000000002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-H-1"/>
      <sheetName val="II-H-1.1"/>
      <sheetName val="II-H-1.2"/>
      <sheetName val="II-H-1.6 Dist"/>
      <sheetName val="II-H-1.6 Tran"/>
      <sheetName val="II-H-3.1"/>
      <sheetName val="II-H-1.9"/>
      <sheetName val="II-H-4.1 Monthly"/>
      <sheetName val="II-H-4.1 Functions"/>
      <sheetName val="Riders"/>
    </sheetNames>
    <sheetDataSet>
      <sheetData sheetId="0"/>
      <sheetData sheetId="1">
        <row r="30">
          <cell r="J30">
            <v>26313303561.782005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RC_IS1"/>
      <sheetName val="Modification History"/>
      <sheetName val="O&amp;M"/>
      <sheetName val="O&amp;M QRT"/>
      <sheetName val="KWH"/>
    </sheetNames>
    <sheetDataSet>
      <sheetData sheetId="0">
        <row r="44">
          <cell r="K44">
            <v>946783549.20399988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Query"/>
    </sheetNames>
    <sheetDataSet>
      <sheetData sheetId="0">
        <row r="5">
          <cell r="A5" t="str">
            <v>408101900</v>
          </cell>
        </row>
        <row r="6">
          <cell r="A6" t="str">
            <v>408101916</v>
          </cell>
        </row>
        <row r="7">
          <cell r="A7" t="str">
            <v>408101917</v>
          </cell>
        </row>
        <row r="8">
          <cell r="A8" t="str">
            <v>408101918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4"/>
  <sheetViews>
    <sheetView tabSelected="1" workbookViewId="0">
      <selection activeCell="B40" sqref="B40"/>
    </sheetView>
  </sheetViews>
  <sheetFormatPr defaultRowHeight="12.75"/>
  <cols>
    <col min="1" max="1" width="6.5703125" style="183" customWidth="1"/>
    <col min="2" max="2" width="9.140625" style="183"/>
    <col min="3" max="3" width="28.42578125" style="183" bestFit="1" customWidth="1"/>
    <col min="4" max="5" width="13.85546875" style="183" customWidth="1"/>
    <col min="6" max="6" width="15.28515625" style="183" bestFit="1" customWidth="1"/>
    <col min="7" max="16384" width="9.140625" style="183"/>
  </cols>
  <sheetData>
    <row r="1" spans="1:8">
      <c r="A1" s="18" t="s">
        <v>0</v>
      </c>
      <c r="B1" s="62"/>
      <c r="C1" s="62"/>
      <c r="D1" s="62"/>
      <c r="E1" s="62"/>
      <c r="F1" s="69" t="s">
        <v>273</v>
      </c>
      <c r="G1" s="62"/>
    </row>
    <row r="2" spans="1:8">
      <c r="A2" s="8" t="s">
        <v>69</v>
      </c>
      <c r="B2" s="68"/>
      <c r="C2" s="68"/>
      <c r="D2" s="68"/>
      <c r="E2" s="68"/>
      <c r="F2" s="68"/>
      <c r="G2" s="68"/>
      <c r="H2" s="7"/>
    </row>
    <row r="3" spans="1:8">
      <c r="A3" s="8" t="s">
        <v>271</v>
      </c>
      <c r="B3" s="68"/>
      <c r="C3" s="68"/>
      <c r="D3" s="68"/>
      <c r="E3" s="68"/>
      <c r="F3" s="68"/>
      <c r="G3" s="68"/>
      <c r="H3" s="62"/>
    </row>
    <row r="4" spans="1:8">
      <c r="A4" s="8" t="s">
        <v>2</v>
      </c>
      <c r="B4" s="68"/>
      <c r="C4" s="68"/>
      <c r="D4" s="68"/>
      <c r="E4" s="68"/>
      <c r="F4" s="68"/>
      <c r="G4" s="68"/>
      <c r="H4" s="62"/>
    </row>
    <row r="5" spans="1:8">
      <c r="A5" s="8"/>
      <c r="B5" s="68"/>
      <c r="C5" s="68"/>
      <c r="D5" s="68"/>
      <c r="E5" s="68"/>
      <c r="F5" s="68"/>
      <c r="G5" s="68"/>
      <c r="H5" s="62"/>
    </row>
    <row r="6" spans="1:8">
      <c r="A6" s="62"/>
      <c r="B6" s="62"/>
      <c r="C6" s="62"/>
      <c r="D6" s="62"/>
      <c r="E6" s="62"/>
      <c r="F6" s="62"/>
      <c r="G6" s="62"/>
      <c r="H6" s="62"/>
    </row>
    <row r="7" spans="1:8">
      <c r="A7" s="62"/>
      <c r="B7" s="62"/>
      <c r="C7" s="62"/>
      <c r="D7" s="62"/>
      <c r="E7" s="62"/>
      <c r="F7" s="62"/>
      <c r="G7" s="62"/>
      <c r="H7" s="62"/>
    </row>
    <row r="8" spans="1:8" ht="25.5">
      <c r="A8" s="67" t="s">
        <v>85</v>
      </c>
      <c r="B8" s="67" t="s">
        <v>84</v>
      </c>
      <c r="C8" s="67" t="s">
        <v>66</v>
      </c>
      <c r="D8" s="67" t="s">
        <v>6</v>
      </c>
      <c r="E8" s="67" t="s">
        <v>7</v>
      </c>
      <c r="F8" s="67" t="s">
        <v>83</v>
      </c>
      <c r="G8" s="182"/>
      <c r="H8" s="182"/>
    </row>
    <row r="9" spans="1:8">
      <c r="A9" s="309">
        <v>1</v>
      </c>
      <c r="B9" s="306" t="s">
        <v>268</v>
      </c>
      <c r="C9" s="301"/>
      <c r="D9" s="301"/>
      <c r="E9" s="301"/>
      <c r="F9" s="301"/>
      <c r="G9" s="182"/>
      <c r="H9" s="182"/>
    </row>
    <row r="10" spans="1:8">
      <c r="A10" s="310">
        <f>A9+1</f>
        <v>2</v>
      </c>
      <c r="B10" s="304">
        <v>1650001</v>
      </c>
      <c r="C10" s="305" t="s">
        <v>276</v>
      </c>
      <c r="D10" s="307">
        <v>227989</v>
      </c>
      <c r="E10" s="307">
        <v>658074</v>
      </c>
      <c r="F10" s="307">
        <f>SUM(D10:E10)</f>
        <v>886063</v>
      </c>
      <c r="G10" s="62"/>
      <c r="H10" s="62"/>
    </row>
    <row r="11" spans="1:8">
      <c r="A11" s="310">
        <f t="shared" ref="A11:A33" si="0">A10+1</f>
        <v>3</v>
      </c>
      <c r="B11" s="304">
        <v>1650005</v>
      </c>
      <c r="C11" s="305" t="s">
        <v>274</v>
      </c>
      <c r="D11" s="307">
        <v>0</v>
      </c>
      <c r="E11" s="307">
        <v>0</v>
      </c>
      <c r="F11" s="307">
        <f t="shared" ref="F11:F18" si="1">SUM(D11:E11)</f>
        <v>0</v>
      </c>
      <c r="G11" s="62"/>
      <c r="H11" s="62"/>
    </row>
    <row r="12" spans="1:8">
      <c r="A12" s="310">
        <f t="shared" si="0"/>
        <v>4</v>
      </c>
      <c r="B12" s="304">
        <v>1650006</v>
      </c>
      <c r="C12" s="305" t="s">
        <v>275</v>
      </c>
      <c r="D12" s="307">
        <v>405000</v>
      </c>
      <c r="E12" s="307">
        <v>-175667</v>
      </c>
      <c r="F12" s="307">
        <f t="shared" si="1"/>
        <v>229333</v>
      </c>
      <c r="G12" s="62"/>
      <c r="H12" s="62"/>
    </row>
    <row r="13" spans="1:8">
      <c r="A13" s="310">
        <f t="shared" si="0"/>
        <v>5</v>
      </c>
      <c r="B13" s="304">
        <v>1650010</v>
      </c>
      <c r="C13" s="305" t="s">
        <v>259</v>
      </c>
      <c r="D13" s="307">
        <v>14547992</v>
      </c>
      <c r="E13" s="307">
        <v>120007525</v>
      </c>
      <c r="F13" s="307">
        <f t="shared" si="1"/>
        <v>134555517</v>
      </c>
      <c r="G13" s="62"/>
      <c r="H13" s="62"/>
    </row>
    <row r="14" spans="1:8">
      <c r="A14" s="310">
        <f t="shared" si="0"/>
        <v>6</v>
      </c>
      <c r="B14" s="304">
        <v>1650014</v>
      </c>
      <c r="C14" s="305" t="s">
        <v>258</v>
      </c>
      <c r="D14" s="307">
        <v>-14547992</v>
      </c>
      <c r="E14" s="307">
        <v>-120007525</v>
      </c>
      <c r="F14" s="307">
        <f t="shared" si="1"/>
        <v>-134555517</v>
      </c>
      <c r="G14" s="62"/>
      <c r="H14" s="62"/>
    </row>
    <row r="15" spans="1:8">
      <c r="A15" s="310">
        <f t="shared" si="0"/>
        <v>7</v>
      </c>
      <c r="B15" s="304">
        <v>1650021</v>
      </c>
      <c r="C15" s="305" t="s">
        <v>277</v>
      </c>
      <c r="D15" s="307">
        <v>145586</v>
      </c>
      <c r="E15" s="307">
        <v>1043255</v>
      </c>
      <c r="F15" s="307">
        <f t="shared" si="1"/>
        <v>1188841</v>
      </c>
      <c r="G15" s="62"/>
      <c r="H15" s="62"/>
    </row>
    <row r="16" spans="1:8">
      <c r="A16" s="310">
        <f t="shared" si="0"/>
        <v>8</v>
      </c>
      <c r="B16" s="304">
        <v>1650023</v>
      </c>
      <c r="C16" s="305" t="s">
        <v>278</v>
      </c>
      <c r="D16" s="307">
        <v>148117</v>
      </c>
      <c r="E16" s="307">
        <v>87643</v>
      </c>
      <c r="F16" s="307">
        <f t="shared" si="1"/>
        <v>235760</v>
      </c>
      <c r="G16" s="62"/>
      <c r="H16" s="62"/>
    </row>
    <row r="17" spans="1:8">
      <c r="A17" s="310">
        <f t="shared" si="0"/>
        <v>9</v>
      </c>
      <c r="B17" s="304">
        <v>1650035</v>
      </c>
      <c r="C17" s="305" t="s">
        <v>279</v>
      </c>
      <c r="D17" s="307">
        <v>2683304</v>
      </c>
      <c r="E17" s="307">
        <v>28153030</v>
      </c>
      <c r="F17" s="307">
        <f t="shared" si="1"/>
        <v>30836334</v>
      </c>
      <c r="G17" s="62"/>
      <c r="H17" s="62"/>
    </row>
    <row r="18" spans="1:8">
      <c r="A18" s="310">
        <f t="shared" si="0"/>
        <v>10</v>
      </c>
      <c r="B18" s="304">
        <v>1650037</v>
      </c>
      <c r="C18" s="305" t="s">
        <v>257</v>
      </c>
      <c r="D18" s="307">
        <v>-2683304</v>
      </c>
      <c r="E18" s="307">
        <v>-28153030</v>
      </c>
      <c r="F18" s="307">
        <f t="shared" si="1"/>
        <v>-30836334</v>
      </c>
      <c r="G18" s="62"/>
      <c r="H18" s="62"/>
    </row>
    <row r="19" spans="1:8">
      <c r="A19" s="310">
        <f t="shared" si="0"/>
        <v>11</v>
      </c>
      <c r="B19" s="63"/>
      <c r="C19" s="62"/>
      <c r="D19" s="308">
        <f>SUM(D10:D18)</f>
        <v>926692</v>
      </c>
      <c r="E19" s="308">
        <f>SUM(E10:E18)</f>
        <v>1613305</v>
      </c>
      <c r="F19" s="308">
        <f>SUM(F10:F18)</f>
        <v>2539997</v>
      </c>
      <c r="G19" s="62"/>
      <c r="H19" s="62"/>
    </row>
    <row r="20" spans="1:8">
      <c r="A20" s="310">
        <f t="shared" si="0"/>
        <v>12</v>
      </c>
      <c r="B20" s="63"/>
      <c r="C20" s="62"/>
      <c r="D20" s="180"/>
      <c r="E20" s="185"/>
      <c r="F20" s="184"/>
      <c r="G20" s="62"/>
      <c r="H20" s="62"/>
    </row>
    <row r="21" spans="1:8">
      <c r="A21" s="310">
        <f t="shared" si="0"/>
        <v>13</v>
      </c>
      <c r="B21" s="303" t="s">
        <v>280</v>
      </c>
      <c r="C21" s="62"/>
      <c r="D21" s="180"/>
      <c r="E21" s="185"/>
      <c r="F21" s="184"/>
      <c r="G21" s="62"/>
      <c r="H21" s="62"/>
    </row>
    <row r="22" spans="1:8">
      <c r="A22" s="310">
        <f t="shared" si="0"/>
        <v>14</v>
      </c>
      <c r="B22" s="304">
        <v>1650001</v>
      </c>
      <c r="C22" s="305" t="s">
        <v>276</v>
      </c>
      <c r="D22" s="307">
        <v>192093.46153846153</v>
      </c>
      <c r="E22" s="307">
        <v>618851.76923076925</v>
      </c>
      <c r="F22" s="307">
        <f>SUM(D22:E22)</f>
        <v>810945.23076923075</v>
      </c>
      <c r="G22" s="62"/>
      <c r="H22" s="62"/>
    </row>
    <row r="23" spans="1:8">
      <c r="A23" s="310">
        <f t="shared" si="0"/>
        <v>15</v>
      </c>
      <c r="B23" s="304">
        <v>1650005</v>
      </c>
      <c r="C23" s="305" t="s">
        <v>274</v>
      </c>
      <c r="D23" s="307">
        <v>302.30769230769232</v>
      </c>
      <c r="E23" s="307">
        <v>2839.2307692307691</v>
      </c>
      <c r="F23" s="307">
        <f t="shared" ref="F23:F30" si="2">SUM(D23:E23)</f>
        <v>3141.5384615384614</v>
      </c>
      <c r="G23" s="62"/>
      <c r="H23" s="62"/>
    </row>
    <row r="24" spans="1:8">
      <c r="A24" s="310">
        <f t="shared" si="0"/>
        <v>16</v>
      </c>
      <c r="B24" s="304">
        <v>1650006</v>
      </c>
      <c r="C24" s="305" t="s">
        <v>275</v>
      </c>
      <c r="D24" s="307">
        <v>342692.30769230769</v>
      </c>
      <c r="E24" s="307">
        <v>-204378.23076923078</v>
      </c>
      <c r="F24" s="307">
        <f t="shared" si="2"/>
        <v>138314.07692307691</v>
      </c>
      <c r="G24" s="62"/>
      <c r="H24" s="62"/>
    </row>
    <row r="25" spans="1:8">
      <c r="A25" s="310">
        <f t="shared" si="0"/>
        <v>17</v>
      </c>
      <c r="B25" s="304">
        <v>1650010</v>
      </c>
      <c r="C25" s="305" t="s">
        <v>259</v>
      </c>
      <c r="D25" s="307">
        <v>14993340.615384616</v>
      </c>
      <c r="E25" s="307">
        <v>122032194</v>
      </c>
      <c r="F25" s="307">
        <f t="shared" si="2"/>
        <v>137025534.61538461</v>
      </c>
      <c r="G25" s="62"/>
      <c r="H25" s="62"/>
    </row>
    <row r="26" spans="1:8">
      <c r="A26" s="310">
        <f t="shared" si="0"/>
        <v>18</v>
      </c>
      <c r="B26" s="304">
        <v>1650014</v>
      </c>
      <c r="C26" s="305" t="s">
        <v>258</v>
      </c>
      <c r="D26" s="307">
        <v>-14993340.615384616</v>
      </c>
      <c r="E26" s="307">
        <v>-122032194</v>
      </c>
      <c r="F26" s="307">
        <f t="shared" si="2"/>
        <v>-137025534.61538461</v>
      </c>
      <c r="G26" s="62"/>
      <c r="H26" s="62"/>
    </row>
    <row r="27" spans="1:8">
      <c r="A27" s="310">
        <f t="shared" si="0"/>
        <v>19</v>
      </c>
      <c r="B27" s="304">
        <v>1650021</v>
      </c>
      <c r="C27" s="305" t="s">
        <v>277</v>
      </c>
      <c r="D27" s="307">
        <v>146820.69230769231</v>
      </c>
      <c r="E27" s="307">
        <v>1302565.7692307692</v>
      </c>
      <c r="F27" s="307">
        <f t="shared" si="2"/>
        <v>1449386.4615384615</v>
      </c>
      <c r="G27" s="62"/>
      <c r="H27" s="62"/>
    </row>
    <row r="28" spans="1:8">
      <c r="A28" s="310">
        <f t="shared" si="0"/>
        <v>20</v>
      </c>
      <c r="B28" s="304">
        <v>1650023</v>
      </c>
      <c r="C28" s="305" t="s">
        <v>278</v>
      </c>
      <c r="D28" s="307">
        <v>90198.692307692312</v>
      </c>
      <c r="E28" s="307">
        <v>76326.38461538461</v>
      </c>
      <c r="F28" s="307">
        <f t="shared" si="2"/>
        <v>166525.07692307694</v>
      </c>
      <c r="G28" s="62"/>
      <c r="H28" s="62"/>
    </row>
    <row r="29" spans="1:8">
      <c r="A29" s="310">
        <f t="shared" si="0"/>
        <v>21</v>
      </c>
      <c r="B29" s="304">
        <v>1650035</v>
      </c>
      <c r="C29" s="305" t="s">
        <v>279</v>
      </c>
      <c r="D29" s="307">
        <v>2171299.3846153845</v>
      </c>
      <c r="E29" s="307">
        <v>22810126.384615384</v>
      </c>
      <c r="F29" s="307">
        <f t="shared" si="2"/>
        <v>24981425.769230768</v>
      </c>
      <c r="G29" s="62"/>
      <c r="H29" s="62"/>
    </row>
    <row r="30" spans="1:8">
      <c r="A30" s="310">
        <f t="shared" si="0"/>
        <v>22</v>
      </c>
      <c r="B30" s="304">
        <v>1650037</v>
      </c>
      <c r="C30" s="305" t="s">
        <v>257</v>
      </c>
      <c r="D30" s="307">
        <v>-2171299.3846153845</v>
      </c>
      <c r="E30" s="307">
        <v>-22810126.384615384</v>
      </c>
      <c r="F30" s="307">
        <f t="shared" si="2"/>
        <v>-24981425.769230768</v>
      </c>
      <c r="G30" s="62"/>
      <c r="H30" s="62"/>
    </row>
    <row r="31" spans="1:8">
      <c r="A31" s="310">
        <f t="shared" si="0"/>
        <v>23</v>
      </c>
      <c r="B31" s="63"/>
      <c r="C31" s="62"/>
      <c r="D31" s="308">
        <f>SUM(D22:D30)</f>
        <v>772107.46153846057</v>
      </c>
      <c r="E31" s="308">
        <f>SUM(E22:E30)</f>
        <v>1796204.9230769202</v>
      </c>
      <c r="F31" s="308">
        <f>SUM(F22:F30)</f>
        <v>2568312.3846153952</v>
      </c>
      <c r="G31" s="62"/>
      <c r="H31" s="62"/>
    </row>
    <row r="32" spans="1:8">
      <c r="A32" s="310">
        <f t="shared" si="0"/>
        <v>24</v>
      </c>
      <c r="B32" s="63"/>
      <c r="C32" s="62"/>
      <c r="D32" s="65"/>
      <c r="E32" s="65"/>
      <c r="F32" s="65"/>
      <c r="G32" s="62"/>
      <c r="H32" s="62"/>
    </row>
    <row r="33" spans="1:8">
      <c r="A33" s="310">
        <f t="shared" si="0"/>
        <v>25</v>
      </c>
      <c r="B33" s="63"/>
      <c r="C33" s="62" t="s">
        <v>63</v>
      </c>
      <c r="D33" s="311">
        <f>D31-D19</f>
        <v>-154584.53846153943</v>
      </c>
      <c r="E33" s="311">
        <f>E31-E19</f>
        <v>182899.92307692021</v>
      </c>
      <c r="F33" s="311">
        <f>F31-F19</f>
        <v>28315.384615395218</v>
      </c>
      <c r="G33" s="62"/>
      <c r="H33" s="62"/>
    </row>
    <row r="34" spans="1:8">
      <c r="A34" s="66"/>
      <c r="B34" s="62"/>
      <c r="C34" s="62"/>
      <c r="D34" s="62"/>
      <c r="E34" s="62"/>
      <c r="F34" s="62"/>
      <c r="G34" s="62"/>
      <c r="H34" s="62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61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 t="s">
        <v>986</v>
      </c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>
      <c r="A41" s="7"/>
      <c r="B41" s="7"/>
      <c r="C41" s="7"/>
      <c r="D41" s="7"/>
      <c r="E41" s="7"/>
      <c r="F41" s="7"/>
      <c r="G41" s="7"/>
      <c r="H41" s="7"/>
    </row>
    <row r="42" spans="1:8">
      <c r="A42" s="7"/>
      <c r="B42" s="7"/>
      <c r="C42" s="7"/>
      <c r="D42" s="7"/>
      <c r="E42" s="7"/>
      <c r="F42" s="7"/>
      <c r="G42" s="7"/>
      <c r="H42" s="7"/>
    </row>
    <row r="43" spans="1:8">
      <c r="A43" s="7"/>
      <c r="B43" s="7"/>
      <c r="C43" s="7"/>
      <c r="D43" s="7"/>
      <c r="E43" s="7"/>
      <c r="F43" s="7"/>
      <c r="G43" s="7"/>
      <c r="H43" s="7"/>
    </row>
    <row r="44" spans="1:8">
      <c r="A44" s="7"/>
      <c r="B44" s="7"/>
      <c r="C44" s="7"/>
      <c r="D44" s="7"/>
      <c r="E44" s="7"/>
      <c r="F44" s="7"/>
      <c r="G44" s="7"/>
      <c r="H44" s="7"/>
    </row>
  </sheetData>
  <pageMargins left="1.2" right="0.7" top="1" bottom="1" header="0.8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28"/>
  <sheetViews>
    <sheetView workbookViewId="0">
      <selection activeCell="D17" sqref="D17:F17"/>
    </sheetView>
  </sheetViews>
  <sheetFormatPr defaultRowHeight="12.75"/>
  <cols>
    <col min="1" max="1" width="6.5703125" style="183" customWidth="1"/>
    <col min="2" max="2" width="9.140625" style="183"/>
    <col min="3" max="3" width="28.42578125" style="183" bestFit="1" customWidth="1"/>
    <col min="4" max="5" width="13.85546875" style="183" customWidth="1"/>
    <col min="6" max="6" width="15.28515625" style="183" bestFit="1" customWidth="1"/>
    <col min="7" max="16384" width="9.140625" style="183"/>
  </cols>
  <sheetData>
    <row r="1" spans="1:8">
      <c r="A1" s="18" t="s">
        <v>0</v>
      </c>
      <c r="B1" s="62"/>
      <c r="C1" s="62"/>
      <c r="D1" s="62"/>
      <c r="E1" s="62"/>
      <c r="F1" s="69" t="s">
        <v>266</v>
      </c>
      <c r="G1" s="62"/>
    </row>
    <row r="2" spans="1:8">
      <c r="A2" s="8" t="s">
        <v>69</v>
      </c>
      <c r="B2" s="68"/>
      <c r="C2" s="68"/>
      <c r="D2" s="68"/>
      <c r="E2" s="68"/>
      <c r="F2" s="68"/>
      <c r="G2" s="68"/>
      <c r="H2" s="7"/>
    </row>
    <row r="3" spans="1:8">
      <c r="A3" s="8" t="s">
        <v>267</v>
      </c>
      <c r="B3" s="68"/>
      <c r="C3" s="68"/>
      <c r="D3" s="68"/>
      <c r="E3" s="68"/>
      <c r="F3" s="68"/>
      <c r="G3" s="68"/>
      <c r="H3" s="62"/>
    </row>
    <row r="4" spans="1:8">
      <c r="A4" s="8" t="s">
        <v>2</v>
      </c>
      <c r="B4" s="68"/>
      <c r="C4" s="68"/>
      <c r="D4" s="68"/>
      <c r="E4" s="68"/>
      <c r="F4" s="68"/>
      <c r="G4" s="68"/>
      <c r="H4" s="62"/>
    </row>
    <row r="5" spans="1:8">
      <c r="A5" s="8"/>
      <c r="B5" s="68"/>
      <c r="C5" s="68"/>
      <c r="D5" s="68"/>
      <c r="E5" s="68"/>
      <c r="F5" s="68"/>
      <c r="G5" s="68"/>
      <c r="H5" s="62"/>
    </row>
    <row r="6" spans="1:8">
      <c r="A6" s="62"/>
      <c r="B6" s="62"/>
      <c r="C6" s="62"/>
      <c r="D6" s="62"/>
      <c r="E6" s="62"/>
      <c r="F6" s="62"/>
      <c r="G6" s="62"/>
      <c r="H6" s="62"/>
    </row>
    <row r="7" spans="1:8">
      <c r="A7" s="62"/>
      <c r="B7" s="62"/>
      <c r="C7" s="62"/>
      <c r="D7" s="62"/>
      <c r="E7" s="62"/>
      <c r="F7" s="62"/>
      <c r="G7" s="62"/>
      <c r="H7" s="62"/>
    </row>
    <row r="8" spans="1:8" ht="25.5">
      <c r="A8" s="67" t="s">
        <v>85</v>
      </c>
      <c r="B8" s="67" t="s">
        <v>84</v>
      </c>
      <c r="C8" s="67" t="s">
        <v>66</v>
      </c>
      <c r="D8" s="67" t="s">
        <v>6</v>
      </c>
      <c r="E8" s="67" t="s">
        <v>7</v>
      </c>
      <c r="F8" s="67" t="s">
        <v>83</v>
      </c>
      <c r="G8" s="182"/>
      <c r="H8" s="182"/>
    </row>
    <row r="9" spans="1:8">
      <c r="A9" s="301">
        <v>1</v>
      </c>
      <c r="B9" s="302" t="s">
        <v>268</v>
      </c>
      <c r="C9" s="301"/>
      <c r="D9" s="301"/>
      <c r="E9" s="301"/>
      <c r="F9" s="301"/>
      <c r="G9" s="182"/>
      <c r="H9" s="182"/>
    </row>
    <row r="10" spans="1:8">
      <c r="A10" s="64">
        <v>2</v>
      </c>
      <c r="B10" s="63">
        <v>154</v>
      </c>
      <c r="C10" s="62" t="s">
        <v>269</v>
      </c>
      <c r="D10" s="184">
        <f>'[10]II-B-8-1 M&amp;S MONTHLY'!$P$13</f>
        <v>11764735.464000002</v>
      </c>
      <c r="E10" s="184">
        <f>'[10]II-B-8-1 M&amp;S MONTHLY'!$P$17</f>
        <v>29731670.985000003</v>
      </c>
      <c r="F10" s="184">
        <f>SUM(D10:E10)</f>
        <v>41496406.449000001</v>
      </c>
      <c r="G10" s="62"/>
      <c r="H10" s="62"/>
    </row>
    <row r="11" spans="1:8">
      <c r="A11" s="66">
        <f>A10+1</f>
        <v>3</v>
      </c>
      <c r="B11" s="63">
        <v>163</v>
      </c>
      <c r="C11" s="62" t="s">
        <v>270</v>
      </c>
      <c r="D11" s="180">
        <v>0</v>
      </c>
      <c r="E11" s="185">
        <v>0</v>
      </c>
      <c r="F11" s="184">
        <f>SUM(D11:E11)</f>
        <v>0</v>
      </c>
      <c r="G11" s="62"/>
      <c r="H11" s="62"/>
    </row>
    <row r="12" spans="1:8">
      <c r="A12" s="66">
        <f t="shared" ref="A12:A17" si="0">A11+1</f>
        <v>4</v>
      </c>
      <c r="B12" s="63"/>
      <c r="C12" s="62"/>
      <c r="D12" s="180"/>
      <c r="E12" s="185"/>
      <c r="F12" s="184"/>
      <c r="G12" s="62"/>
      <c r="H12" s="62"/>
    </row>
    <row r="13" spans="1:8">
      <c r="A13" s="66">
        <f t="shared" si="0"/>
        <v>5</v>
      </c>
      <c r="B13" s="303" t="s">
        <v>272</v>
      </c>
      <c r="C13" s="62"/>
      <c r="D13" s="180"/>
      <c r="E13" s="185"/>
      <c r="F13" s="184"/>
      <c r="G13" s="62"/>
      <c r="H13" s="62"/>
    </row>
    <row r="14" spans="1:8">
      <c r="A14" s="66">
        <f t="shared" si="0"/>
        <v>6</v>
      </c>
      <c r="B14" s="63">
        <v>154</v>
      </c>
      <c r="C14" s="62" t="s">
        <v>269</v>
      </c>
      <c r="D14" s="180">
        <f>'[10]II-B-8-1 M&amp;S MONTHLY'!$Q$13</f>
        <v>12187415.579384616</v>
      </c>
      <c r="E14" s="185">
        <f>'[10]II-B-8-1 M&amp;S MONTHLY'!$Q$17</f>
        <v>27143744.888846155</v>
      </c>
      <c r="F14" s="184">
        <f>SUM(D14:E14)</f>
        <v>39331160.468230769</v>
      </c>
      <c r="G14" s="62"/>
      <c r="H14" s="62"/>
    </row>
    <row r="15" spans="1:8">
      <c r="A15" s="66">
        <f t="shared" si="0"/>
        <v>7</v>
      </c>
      <c r="B15" s="63">
        <v>163</v>
      </c>
      <c r="C15" s="62" t="s">
        <v>270</v>
      </c>
      <c r="D15" s="180">
        <v>0</v>
      </c>
      <c r="E15" s="180">
        <v>0</v>
      </c>
      <c r="F15" s="184">
        <f>SUM(D15:E15)</f>
        <v>0</v>
      </c>
      <c r="G15" s="62"/>
      <c r="H15" s="62"/>
    </row>
    <row r="16" spans="1:8">
      <c r="A16" s="66">
        <f t="shared" si="0"/>
        <v>8</v>
      </c>
      <c r="B16" s="63"/>
      <c r="C16" s="62"/>
      <c r="D16" s="65"/>
      <c r="E16" s="65"/>
      <c r="F16" s="65"/>
      <c r="G16" s="62"/>
      <c r="H16" s="62"/>
    </row>
    <row r="17" spans="1:8">
      <c r="A17" s="66">
        <f t="shared" si="0"/>
        <v>9</v>
      </c>
      <c r="B17" s="63"/>
      <c r="C17" s="62" t="s">
        <v>63</v>
      </c>
      <c r="D17" s="311">
        <f>D14-D10</f>
        <v>422680.1153846141</v>
      </c>
      <c r="E17" s="311">
        <f>E14-E10</f>
        <v>-2587926.0961538479</v>
      </c>
      <c r="F17" s="311">
        <f>F14-F10</f>
        <v>-2165245.9807692319</v>
      </c>
      <c r="G17" s="62"/>
      <c r="H17" s="62"/>
    </row>
    <row r="18" spans="1:8">
      <c r="A18" s="66"/>
      <c r="B18" s="62"/>
      <c r="C18" s="62"/>
      <c r="D18" s="62"/>
      <c r="E18" s="62"/>
      <c r="F18" s="62"/>
      <c r="G18" s="62"/>
      <c r="H18" s="62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61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 t="s">
        <v>985</v>
      </c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1"/>
  <sheetViews>
    <sheetView workbookViewId="0">
      <selection activeCell="B17" sqref="B17"/>
    </sheetView>
  </sheetViews>
  <sheetFormatPr defaultRowHeight="12.75"/>
  <cols>
    <col min="1" max="1" width="4.85546875" style="183" customWidth="1"/>
    <col min="2" max="2" width="9.140625" style="183"/>
    <col min="3" max="3" width="28.42578125" style="183" bestFit="1" customWidth="1"/>
    <col min="4" max="4" width="15.85546875" style="183" customWidth="1"/>
    <col min="5" max="5" width="15.140625" style="183" customWidth="1"/>
    <col min="6" max="6" width="15.28515625" style="183" bestFit="1" customWidth="1"/>
    <col min="7" max="16384" width="9.140625" style="183"/>
  </cols>
  <sheetData>
    <row r="1" spans="1:8">
      <c r="A1" s="18" t="s">
        <v>0</v>
      </c>
      <c r="B1" s="62"/>
      <c r="C1" s="62"/>
      <c r="D1" s="62"/>
      <c r="E1" s="62"/>
      <c r="F1" s="69" t="s">
        <v>177</v>
      </c>
      <c r="G1" s="62"/>
    </row>
    <row r="2" spans="1:8">
      <c r="A2" s="8" t="s">
        <v>69</v>
      </c>
      <c r="B2" s="68"/>
      <c r="C2" s="68"/>
      <c r="D2" s="68"/>
      <c r="E2" s="68"/>
      <c r="F2" s="68"/>
      <c r="G2" s="68"/>
      <c r="H2" s="7"/>
    </row>
    <row r="3" spans="1:8">
      <c r="A3" s="8" t="s">
        <v>265</v>
      </c>
      <c r="B3" s="68"/>
      <c r="C3" s="68"/>
      <c r="D3" s="68"/>
      <c r="E3" s="68"/>
      <c r="F3" s="68"/>
      <c r="G3" s="68"/>
      <c r="H3" s="62"/>
    </row>
    <row r="4" spans="1:8">
      <c r="A4" s="8" t="s">
        <v>2</v>
      </c>
      <c r="B4" s="68"/>
      <c r="C4" s="68"/>
      <c r="D4" s="68"/>
      <c r="E4" s="68"/>
      <c r="F4" s="68"/>
      <c r="G4" s="68"/>
      <c r="H4" s="62"/>
    </row>
    <row r="5" spans="1:8">
      <c r="A5" s="8"/>
      <c r="B5" s="68"/>
      <c r="C5" s="68"/>
      <c r="D5" s="68"/>
      <c r="E5" s="68"/>
      <c r="F5" s="68"/>
      <c r="G5" s="68"/>
      <c r="H5" s="62"/>
    </row>
    <row r="6" spans="1:8">
      <c r="A6" s="62"/>
      <c r="B6" s="62"/>
      <c r="C6" s="62"/>
      <c r="D6" s="62"/>
      <c r="E6" s="62"/>
      <c r="F6" s="62"/>
      <c r="G6" s="62"/>
      <c r="H6" s="62"/>
    </row>
    <row r="7" spans="1:8">
      <c r="A7" s="62"/>
      <c r="B7" s="62"/>
      <c r="C7" s="62"/>
      <c r="D7" s="62"/>
      <c r="E7" s="62"/>
      <c r="F7" s="62"/>
      <c r="G7" s="62"/>
      <c r="H7" s="62"/>
    </row>
    <row r="8" spans="1:8" ht="25.5">
      <c r="A8" s="67" t="s">
        <v>85</v>
      </c>
      <c r="B8" s="67" t="s">
        <v>84</v>
      </c>
      <c r="C8" s="67" t="s">
        <v>66</v>
      </c>
      <c r="D8" s="67" t="s">
        <v>6</v>
      </c>
      <c r="E8" s="67" t="s">
        <v>7</v>
      </c>
      <c r="F8" s="67" t="s">
        <v>83</v>
      </c>
      <c r="G8" s="182"/>
      <c r="H8" s="182"/>
    </row>
    <row r="9" spans="1:8">
      <c r="A9" s="64">
        <v>1</v>
      </c>
      <c r="B9" s="63">
        <v>1823</v>
      </c>
      <c r="C9" s="62" t="s">
        <v>92</v>
      </c>
      <c r="D9" s="184">
        <v>1540600.0600000015</v>
      </c>
      <c r="E9" s="184">
        <v>150908991.56200001</v>
      </c>
      <c r="F9" s="184">
        <f>SUM(D9:E9)</f>
        <v>152449591.62200001</v>
      </c>
      <c r="G9" s="62"/>
      <c r="H9" s="62"/>
    </row>
    <row r="10" spans="1:8">
      <c r="A10" s="66">
        <f>A9+1</f>
        <v>2</v>
      </c>
      <c r="B10" s="63">
        <f>B9</f>
        <v>1823</v>
      </c>
      <c r="C10" s="62" t="s">
        <v>91</v>
      </c>
      <c r="D10" s="180">
        <v>2995778.9836608898</v>
      </c>
      <c r="E10" s="185">
        <v>0</v>
      </c>
      <c r="F10" s="184">
        <f>SUM(D10:E10)</f>
        <v>2995778.9836608898</v>
      </c>
      <c r="G10" s="62"/>
      <c r="H10" s="62"/>
    </row>
    <row r="11" spans="1:8">
      <c r="A11" s="66">
        <f>A10+1</f>
        <v>3</v>
      </c>
      <c r="B11" s="63">
        <f>B10</f>
        <v>1823</v>
      </c>
      <c r="C11" s="62" t="s">
        <v>90</v>
      </c>
      <c r="D11" s="181">
        <v>0</v>
      </c>
      <c r="E11" s="181">
        <v>-164628889.09899998</v>
      </c>
      <c r="F11" s="186">
        <f>SUM(D11:E11)</f>
        <v>-164628889.09899998</v>
      </c>
      <c r="G11" s="62"/>
      <c r="H11" s="62"/>
    </row>
    <row r="12" spans="1:8">
      <c r="A12" s="66">
        <v>4</v>
      </c>
      <c r="B12" s="63">
        <f>B11</f>
        <v>1823</v>
      </c>
      <c r="C12" s="62" t="s">
        <v>281</v>
      </c>
      <c r="D12" s="180">
        <f>SUM(D9:D11)</f>
        <v>4536379.0436608912</v>
      </c>
      <c r="E12" s="180">
        <f>SUM(E9:E11)</f>
        <v>-13719897.536999971</v>
      </c>
      <c r="F12" s="180">
        <f>SUM(F9:F11)</f>
        <v>-9183518.4933390915</v>
      </c>
      <c r="G12" s="62"/>
      <c r="H12" s="62"/>
    </row>
    <row r="13" spans="1:8">
      <c r="A13" s="66"/>
      <c r="B13" s="63"/>
      <c r="C13" s="62"/>
      <c r="D13" s="65"/>
      <c r="E13" s="65"/>
      <c r="F13" s="65"/>
      <c r="G13" s="62"/>
      <c r="H13" s="62"/>
    </row>
    <row r="14" spans="1:8">
      <c r="A14" s="64">
        <f>A12+1</f>
        <v>5</v>
      </c>
      <c r="B14" s="63">
        <f>B12</f>
        <v>1823</v>
      </c>
      <c r="C14" s="62" t="s">
        <v>63</v>
      </c>
      <c r="D14" s="311">
        <f>SUM(D10:D11)</f>
        <v>2995778.9836608898</v>
      </c>
      <c r="E14" s="311">
        <f>SUM(E10:E11)</f>
        <v>-164628889.09899998</v>
      </c>
      <c r="F14" s="311">
        <f>SUM(F10:F11)</f>
        <v>-161633110.1153391</v>
      </c>
      <c r="G14" s="62"/>
      <c r="H14" s="62"/>
    </row>
    <row r="15" spans="1:8">
      <c r="A15" s="62"/>
      <c r="B15" s="62"/>
      <c r="C15" s="62"/>
      <c r="D15" s="62"/>
      <c r="E15" s="62"/>
      <c r="F15" s="62"/>
      <c r="G15" s="62"/>
      <c r="H15" s="62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B17" s="7" t="s">
        <v>988</v>
      </c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H42"/>
  <sheetViews>
    <sheetView zoomScaleNormal="100" workbookViewId="0">
      <selection activeCell="B6" sqref="B6"/>
    </sheetView>
  </sheetViews>
  <sheetFormatPr defaultRowHeight="12.75"/>
  <cols>
    <col min="1" max="1" width="4.28515625" style="278" customWidth="1"/>
    <col min="2" max="2" width="9.140625" style="278"/>
    <col min="3" max="3" width="31.5703125" style="279" customWidth="1"/>
    <col min="4" max="4" width="10.7109375" style="279" bestFit="1" customWidth="1"/>
    <col min="5" max="5" width="15.85546875" style="279" customWidth="1"/>
    <col min="6" max="6" width="15.42578125" style="80" customWidth="1"/>
    <col min="7" max="7" width="23.7109375" style="80" customWidth="1"/>
    <col min="8" max="8" width="21.7109375" style="80" customWidth="1"/>
    <col min="9" max="9" width="12.28515625" style="278" customWidth="1"/>
    <col min="10" max="16384" width="9.140625" style="278"/>
  </cols>
  <sheetData>
    <row r="1" spans="1:8" s="298" customFormat="1">
      <c r="B1" s="570" t="s">
        <v>0</v>
      </c>
      <c r="C1" s="94"/>
      <c r="D1" s="94"/>
      <c r="F1" s="300"/>
      <c r="G1" s="569" t="s">
        <v>263</v>
      </c>
    </row>
    <row r="2" spans="1:8" s="298" customFormat="1" ht="13.5" customHeight="1">
      <c r="B2" s="443" t="s">
        <v>69</v>
      </c>
      <c r="C2" s="260"/>
      <c r="D2" s="260"/>
      <c r="F2" s="300"/>
    </row>
    <row r="3" spans="1:8" s="298" customFormat="1" ht="13.5" customHeight="1">
      <c r="B3" s="443" t="s">
        <v>264</v>
      </c>
      <c r="C3" s="260"/>
      <c r="D3" s="260"/>
      <c r="F3" s="300"/>
    </row>
    <row r="4" spans="1:8" s="298" customFormat="1" ht="13.5" customHeight="1">
      <c r="B4" s="443" t="s">
        <v>2</v>
      </c>
      <c r="C4" s="260"/>
      <c r="D4" s="260"/>
      <c r="F4" s="299"/>
    </row>
    <row r="5" spans="1:8" s="298" customFormat="1" ht="13.5" customHeight="1">
      <c r="B5" s="443"/>
      <c r="C5" s="260"/>
      <c r="D5" s="260"/>
      <c r="F5" s="299"/>
    </row>
    <row r="6" spans="1:8" s="298" customFormat="1" ht="13.5" customHeight="1">
      <c r="C6" s="299"/>
      <c r="D6" s="299"/>
      <c r="E6" s="299"/>
      <c r="F6" s="299"/>
    </row>
    <row r="7" spans="1:8" s="297" customFormat="1" ht="13.5" thickBot="1"/>
    <row r="8" spans="1:8" ht="26.25" thickBot="1">
      <c r="A8" s="259" t="s">
        <v>85</v>
      </c>
      <c r="B8" s="258" t="s">
        <v>84</v>
      </c>
      <c r="C8" s="296" t="s">
        <v>66</v>
      </c>
      <c r="D8" s="296" t="s">
        <v>118</v>
      </c>
      <c r="E8" s="295" t="s">
        <v>262</v>
      </c>
      <c r="F8" s="258" t="s">
        <v>261</v>
      </c>
      <c r="G8" s="258" t="s">
        <v>260</v>
      </c>
      <c r="H8" s="278"/>
    </row>
    <row r="9" spans="1:8">
      <c r="C9" s="294"/>
      <c r="D9" s="294"/>
      <c r="E9" s="294"/>
      <c r="F9" s="294"/>
      <c r="G9" s="294"/>
      <c r="H9" s="278"/>
    </row>
    <row r="10" spans="1:8">
      <c r="C10" s="293"/>
      <c r="D10" s="293"/>
      <c r="E10" s="287"/>
      <c r="F10" s="287"/>
      <c r="G10" s="287"/>
      <c r="H10" s="278"/>
    </row>
    <row r="11" spans="1:8">
      <c r="A11" s="282">
        <v>1</v>
      </c>
      <c r="B11" s="20"/>
      <c r="C11" s="291" t="s">
        <v>6</v>
      </c>
      <c r="D11" s="291"/>
      <c r="E11" s="290"/>
      <c r="F11" s="290"/>
      <c r="G11" s="290"/>
      <c r="H11" s="278"/>
    </row>
    <row r="12" spans="1:8">
      <c r="A12" s="282">
        <v>2</v>
      </c>
      <c r="B12" s="289">
        <v>1650010</v>
      </c>
      <c r="C12" s="288" t="s">
        <v>259</v>
      </c>
      <c r="D12" s="278" t="s">
        <v>256</v>
      </c>
      <c r="E12" s="287">
        <f>'[10]II-B-10-1 Prepayments (MONTHLY)'!$Q$16</f>
        <v>14993340.615384616</v>
      </c>
      <c r="F12" s="287">
        <f>-G26*E12</f>
        <v>-10484706.817655705</v>
      </c>
      <c r="G12" s="287">
        <f>+E12+F12</f>
        <v>4508633.797728911</v>
      </c>
      <c r="H12" s="278"/>
    </row>
    <row r="13" spans="1:8">
      <c r="A13" s="282">
        <v>3</v>
      </c>
      <c r="B13" s="289">
        <v>1650014</v>
      </c>
      <c r="C13" s="288" t="s">
        <v>258</v>
      </c>
      <c r="D13" s="278" t="s">
        <v>256</v>
      </c>
      <c r="E13" s="287">
        <f>'[10]II-B-10-1 Prepayments (MONTHLY)'!$Q$17</f>
        <v>-14993340.615384616</v>
      </c>
      <c r="F13" s="287">
        <f>-E13</f>
        <v>14993340.615384616</v>
      </c>
      <c r="G13" s="287">
        <f>+E13+F13</f>
        <v>0</v>
      </c>
      <c r="H13" s="278"/>
    </row>
    <row r="14" spans="1:8">
      <c r="A14" s="282">
        <v>4</v>
      </c>
      <c r="B14" s="289">
        <v>1650037</v>
      </c>
      <c r="C14" s="288" t="s">
        <v>257</v>
      </c>
      <c r="D14" s="278" t="s">
        <v>256</v>
      </c>
      <c r="E14" s="287">
        <f>'[10]II-B-10-1 Prepayments (MONTHLY)'!$Q$21</f>
        <v>-2171299.3846153845</v>
      </c>
      <c r="F14" s="287">
        <f>-E14</f>
        <v>2171299.3846153845</v>
      </c>
      <c r="G14" s="287">
        <f>+E14+F14</f>
        <v>0</v>
      </c>
      <c r="H14" s="278"/>
    </row>
    <row r="15" spans="1:8" ht="13.5" thickBot="1">
      <c r="A15" s="282"/>
      <c r="B15" s="20"/>
      <c r="C15" s="293"/>
      <c r="D15" s="293"/>
      <c r="E15" s="290"/>
      <c r="F15" s="290"/>
      <c r="G15" s="290"/>
      <c r="H15" s="278"/>
    </row>
    <row r="16" spans="1:8" ht="13.5" thickBot="1">
      <c r="A16" s="282">
        <v>5</v>
      </c>
      <c r="B16" s="20"/>
      <c r="C16" s="286"/>
      <c r="D16" s="286"/>
      <c r="E16" s="285">
        <f>+SUM(E12:E15)</f>
        <v>-2171299.3846153845</v>
      </c>
      <c r="F16" s="285">
        <f>+SUM(F12:F15)</f>
        <v>6679933.1823442951</v>
      </c>
      <c r="G16" s="285">
        <f>+SUM(G12:G15)</f>
        <v>4508633.797728911</v>
      </c>
      <c r="H16" s="278"/>
    </row>
    <row r="17" spans="1:8">
      <c r="A17" s="282"/>
      <c r="B17" s="20"/>
      <c r="C17" s="80"/>
      <c r="D17" s="80"/>
      <c r="E17" s="292"/>
      <c r="F17" s="292"/>
      <c r="G17" s="278"/>
      <c r="H17" s="278"/>
    </row>
    <row r="18" spans="1:8">
      <c r="A18" s="282">
        <v>6</v>
      </c>
      <c r="B18" s="20"/>
      <c r="C18" s="291" t="s">
        <v>7</v>
      </c>
      <c r="D18" s="291"/>
      <c r="E18" s="290"/>
      <c r="F18" s="290"/>
      <c r="G18" s="290"/>
      <c r="H18" s="278"/>
    </row>
    <row r="19" spans="1:8">
      <c r="A19" s="282">
        <v>7</v>
      </c>
      <c r="B19" s="289">
        <v>1650010</v>
      </c>
      <c r="C19" s="288" t="s">
        <v>259</v>
      </c>
      <c r="D19" s="278" t="s">
        <v>256</v>
      </c>
      <c r="E19" s="287">
        <f>'[10]II-B-10-1 Prepayments (MONTHLY)'!$Q$30</f>
        <v>122032194</v>
      </c>
      <c r="F19" s="287">
        <f>-G27*E19</f>
        <v>-67512724.330988735</v>
      </c>
      <c r="G19" s="287">
        <f>+E19+F19</f>
        <v>54519469.669011265</v>
      </c>
      <c r="H19" s="278"/>
    </row>
    <row r="20" spans="1:8">
      <c r="A20" s="282">
        <v>8</v>
      </c>
      <c r="B20" s="289">
        <v>1650014</v>
      </c>
      <c r="C20" s="288" t="s">
        <v>258</v>
      </c>
      <c r="D20" s="278" t="s">
        <v>256</v>
      </c>
      <c r="E20" s="287">
        <f>'[10]II-B-10-1 Prepayments (MONTHLY)'!$Q$31</f>
        <v>-122032194</v>
      </c>
      <c r="F20" s="287">
        <f>-E20</f>
        <v>122032194</v>
      </c>
      <c r="G20" s="287">
        <f>+E20+F20</f>
        <v>0</v>
      </c>
      <c r="H20" s="278"/>
    </row>
    <row r="21" spans="1:8">
      <c r="A21" s="282">
        <v>9</v>
      </c>
      <c r="B21" s="289">
        <v>1650037</v>
      </c>
      <c r="C21" s="288" t="s">
        <v>257</v>
      </c>
      <c r="D21" s="278" t="s">
        <v>256</v>
      </c>
      <c r="E21" s="287">
        <f>'[10]II-B-10-1 Prepayments (MONTHLY)'!$Q$35</f>
        <v>-22810126.384615384</v>
      </c>
      <c r="F21" s="287">
        <f>-E21</f>
        <v>22810126.384615384</v>
      </c>
      <c r="G21" s="287">
        <f>+E21+F21</f>
        <v>0</v>
      </c>
      <c r="H21" s="278"/>
    </row>
    <row r="22" spans="1:8" ht="13.5" thickBot="1">
      <c r="A22" s="282"/>
      <c r="B22" s="20"/>
      <c r="C22" s="288"/>
      <c r="D22" s="288"/>
      <c r="E22" s="287"/>
      <c r="F22" s="287"/>
      <c r="G22" s="287"/>
      <c r="H22" s="278"/>
    </row>
    <row r="23" spans="1:8" ht="13.5" thickBot="1">
      <c r="A23" s="282">
        <v>10</v>
      </c>
      <c r="B23" s="20"/>
      <c r="C23" s="286"/>
      <c r="D23" s="286"/>
      <c r="E23" s="285">
        <f>+SUM(E19:E22)</f>
        <v>-22810126.384615384</v>
      </c>
      <c r="F23" s="285">
        <f>+SUM(F19:F22)</f>
        <v>77329596.053626657</v>
      </c>
      <c r="G23" s="285">
        <f>+SUM(G19:G22)</f>
        <v>54519469.669011265</v>
      </c>
      <c r="H23" s="278"/>
    </row>
    <row r="24" spans="1:8">
      <c r="A24" s="282"/>
      <c r="B24" s="20"/>
      <c r="C24" s="80"/>
      <c r="D24" s="80"/>
      <c r="E24" s="80"/>
      <c r="G24" s="278"/>
      <c r="H24" s="278"/>
    </row>
    <row r="25" spans="1:8">
      <c r="A25" s="282">
        <v>11</v>
      </c>
      <c r="B25" s="20"/>
      <c r="C25" s="80"/>
      <c r="D25" s="80"/>
      <c r="E25" s="80"/>
      <c r="F25" s="284" t="s">
        <v>255</v>
      </c>
      <c r="G25" s="284" t="s">
        <v>254</v>
      </c>
      <c r="H25" s="278"/>
    </row>
    <row r="26" spans="1:8">
      <c r="A26" s="282">
        <v>12</v>
      </c>
      <c r="B26" s="20"/>
      <c r="C26" s="80" t="s">
        <v>123</v>
      </c>
      <c r="D26" s="279" t="s">
        <v>253</v>
      </c>
      <c r="E26" s="80" t="s">
        <v>6</v>
      </c>
      <c r="F26" s="283">
        <f>+'WP II-D-2-4 ASC 715 OPEB'!$E$10</f>
        <v>0.30070908901399984</v>
      </c>
      <c r="G26" s="283">
        <f>-F26+1</f>
        <v>0.69929091098600016</v>
      </c>
      <c r="H26" s="278"/>
    </row>
    <row r="27" spans="1:8">
      <c r="A27" s="282">
        <v>13</v>
      </c>
      <c r="B27" s="80"/>
      <c r="C27" s="80"/>
      <c r="D27" s="279" t="s">
        <v>253</v>
      </c>
      <c r="E27" s="80" t="s">
        <v>7</v>
      </c>
      <c r="F27" s="283">
        <f>+'WP II-D-2-5 SFAS 112'!$F$10</f>
        <v>0.44676300476095071</v>
      </c>
      <c r="G27" s="283">
        <f>-F27+1</f>
        <v>0.55323699523904923</v>
      </c>
      <c r="H27" s="278"/>
    </row>
    <row r="28" spans="1:8">
      <c r="A28" s="282"/>
      <c r="B28" s="20"/>
      <c r="C28" s="80"/>
      <c r="D28" s="80"/>
      <c r="E28" s="80"/>
      <c r="G28" s="278"/>
      <c r="H28" s="278"/>
    </row>
    <row r="29" spans="1:8">
      <c r="A29" s="282"/>
      <c r="B29" s="20"/>
      <c r="C29" s="280"/>
      <c r="D29" s="280"/>
    </row>
    <row r="30" spans="1:8">
      <c r="A30" s="282">
        <v>14</v>
      </c>
      <c r="B30" s="20"/>
      <c r="C30" s="280" t="s">
        <v>150</v>
      </c>
      <c r="D30" s="280"/>
    </row>
    <row r="31" spans="1:8" s="279" customFormat="1">
      <c r="A31" s="281">
        <v>15</v>
      </c>
      <c r="C31" s="280" t="s">
        <v>252</v>
      </c>
      <c r="D31" s="280"/>
      <c r="F31" s="80"/>
      <c r="G31" s="80"/>
      <c r="H31" s="80"/>
    </row>
    <row r="32" spans="1:8" s="279" customFormat="1">
      <c r="A32" s="281">
        <v>16</v>
      </c>
      <c r="C32" s="280" t="s">
        <v>251</v>
      </c>
      <c r="D32" s="280"/>
      <c r="F32" s="80"/>
      <c r="G32" s="80"/>
      <c r="H32" s="80"/>
    </row>
    <row r="33" spans="3:8" s="279" customFormat="1">
      <c r="C33" s="280"/>
      <c r="D33" s="280"/>
      <c r="F33" s="80"/>
      <c r="G33" s="80"/>
      <c r="H33" s="80"/>
    </row>
    <row r="34" spans="3:8" s="279" customFormat="1">
      <c r="C34" s="280"/>
      <c r="D34" s="280"/>
      <c r="F34" s="80"/>
      <c r="G34" s="80"/>
      <c r="H34" s="80"/>
    </row>
    <row r="35" spans="3:8" s="279" customFormat="1">
      <c r="C35" s="280"/>
      <c r="D35" s="280"/>
      <c r="F35" s="80"/>
      <c r="G35" s="80"/>
      <c r="H35" s="80"/>
    </row>
    <row r="36" spans="3:8" s="279" customFormat="1">
      <c r="C36" s="280"/>
      <c r="D36" s="280"/>
      <c r="F36" s="80"/>
      <c r="G36" s="80"/>
      <c r="H36" s="80"/>
    </row>
    <row r="37" spans="3:8" s="279" customFormat="1">
      <c r="C37" s="280"/>
      <c r="D37" s="280"/>
      <c r="F37" s="80"/>
      <c r="G37" s="80"/>
      <c r="H37" s="80"/>
    </row>
    <row r="38" spans="3:8" s="279" customFormat="1">
      <c r="C38" s="280"/>
      <c r="D38" s="280"/>
      <c r="F38" s="80"/>
      <c r="G38" s="80"/>
      <c r="H38" s="80"/>
    </row>
    <row r="39" spans="3:8" s="279" customFormat="1">
      <c r="C39" s="280"/>
      <c r="D39" s="280"/>
      <c r="F39" s="80"/>
      <c r="G39" s="80"/>
      <c r="H39" s="80"/>
    </row>
    <row r="40" spans="3:8" s="279" customFormat="1">
      <c r="C40" s="280"/>
      <c r="D40" s="280"/>
      <c r="F40" s="80"/>
      <c r="G40" s="80"/>
      <c r="H40" s="80"/>
    </row>
    <row r="41" spans="3:8" s="279" customFormat="1">
      <c r="C41" s="280"/>
      <c r="D41" s="280"/>
      <c r="F41" s="80"/>
      <c r="G41" s="80"/>
      <c r="H41" s="80"/>
    </row>
    <row r="42" spans="3:8" s="279" customFormat="1">
      <c r="C42" s="280"/>
      <c r="D42" s="280"/>
      <c r="F42" s="80"/>
      <c r="G42" s="80"/>
      <c r="H42" s="80"/>
    </row>
  </sheetData>
  <printOptions horizontalCentered="1"/>
  <pageMargins left="0.53" right="0.75" top="1" bottom="1" header="0.5" footer="0.5"/>
  <pageSetup scale="85" orientation="portrait" r:id="rId1"/>
  <headerFooter alignWithMargins="0">
    <oddFooter>&amp;L&amp;D &amp;T&amp;C&amp;F&amp;R&amp;P of &amp;N</oddFooter>
  </headerFooter>
  <rowBreaks count="1" manualBreakCount="1">
    <brk id="3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B21" sqref="B21"/>
    </sheetView>
  </sheetViews>
  <sheetFormatPr defaultRowHeight="12.75"/>
  <cols>
    <col min="1" max="1" width="4.85546875" style="73" customWidth="1"/>
    <col min="2" max="2" width="8.140625" style="73" customWidth="1"/>
    <col min="3" max="3" width="8.85546875" style="73" customWidth="1"/>
    <col min="4" max="4" width="7.85546875" style="73" customWidth="1"/>
    <col min="5" max="5" width="10.42578125" style="73" customWidth="1"/>
    <col min="6" max="6" width="35" style="73" customWidth="1"/>
    <col min="7" max="7" width="11.28515625" style="75" customWidth="1"/>
    <col min="8" max="8" width="12.85546875" style="253" bestFit="1" customWidth="1"/>
    <col min="9" max="9" width="13.5703125" style="73" bestFit="1" customWidth="1"/>
    <col min="10" max="10" width="12.85546875" style="73" bestFit="1" customWidth="1"/>
    <col min="11" max="16384" width="9.140625" style="73"/>
  </cols>
  <sheetData>
    <row r="1" spans="1:10">
      <c r="B1" s="95" t="s">
        <v>0</v>
      </c>
    </row>
    <row r="2" spans="1:10">
      <c r="B2" s="95" t="s">
        <v>69</v>
      </c>
    </row>
    <row r="3" spans="1:10">
      <c r="B3" s="95" t="s">
        <v>470</v>
      </c>
    </row>
    <row r="4" spans="1:10">
      <c r="B4" s="95" t="s">
        <v>469</v>
      </c>
    </row>
    <row r="6" spans="1:10" ht="25.5">
      <c r="A6" s="571" t="s">
        <v>85</v>
      </c>
      <c r="B6" s="571" t="s">
        <v>468</v>
      </c>
      <c r="C6" s="572" t="s">
        <v>17</v>
      </c>
      <c r="D6" s="579" t="s">
        <v>467</v>
      </c>
      <c r="E6" s="572" t="s">
        <v>466</v>
      </c>
      <c r="F6" s="572" t="s">
        <v>465</v>
      </c>
      <c r="G6" s="573" t="s">
        <v>464</v>
      </c>
      <c r="H6" s="574" t="s">
        <v>463</v>
      </c>
      <c r="I6" s="575" t="s">
        <v>63</v>
      </c>
      <c r="J6" s="576" t="s">
        <v>21</v>
      </c>
    </row>
    <row r="7" spans="1:10">
      <c r="A7" s="75">
        <v>1</v>
      </c>
      <c r="B7" s="73">
        <v>211</v>
      </c>
      <c r="C7" s="73">
        <v>1050001</v>
      </c>
      <c r="D7" s="73">
        <v>36000</v>
      </c>
      <c r="E7" s="73" t="s">
        <v>456</v>
      </c>
      <c r="F7" s="73" t="s">
        <v>455</v>
      </c>
      <c r="G7" s="75">
        <v>2021</v>
      </c>
      <c r="H7" s="253">
        <v>186208.56</v>
      </c>
      <c r="I7" s="577">
        <f>-H7</f>
        <v>-186208.56</v>
      </c>
      <c r="J7" s="577">
        <f t="shared" ref="J7:J16" si="0">SUM(H7:I7)</f>
        <v>0</v>
      </c>
    </row>
    <row r="8" spans="1:10">
      <c r="A8" s="75">
        <v>2</v>
      </c>
      <c r="B8" s="73">
        <v>211</v>
      </c>
      <c r="C8" s="73">
        <v>1050001</v>
      </c>
      <c r="D8" s="73">
        <v>36000</v>
      </c>
      <c r="E8" s="73" t="s">
        <v>456</v>
      </c>
      <c r="F8" s="73" t="s">
        <v>462</v>
      </c>
      <c r="G8" s="75">
        <v>2021</v>
      </c>
      <c r="H8" s="253">
        <v>287810.24</v>
      </c>
      <c r="I8" s="577">
        <f>-H8</f>
        <v>-287810.24</v>
      </c>
      <c r="J8" s="577">
        <f t="shared" si="0"/>
        <v>0</v>
      </c>
    </row>
    <row r="9" spans="1:10">
      <c r="A9" s="75">
        <v>3</v>
      </c>
      <c r="B9" s="73">
        <v>211</v>
      </c>
      <c r="C9" s="73">
        <v>1050001</v>
      </c>
      <c r="D9" s="73">
        <v>36000</v>
      </c>
      <c r="E9" s="73" t="s">
        <v>456</v>
      </c>
      <c r="F9" s="73" t="s">
        <v>461</v>
      </c>
      <c r="G9" s="75">
        <v>2019</v>
      </c>
      <c r="H9" s="253">
        <v>3023997.34</v>
      </c>
      <c r="J9" s="577">
        <f t="shared" si="0"/>
        <v>3023997.34</v>
      </c>
    </row>
    <row r="10" spans="1:10">
      <c r="A10" s="75">
        <v>4</v>
      </c>
      <c r="B10" s="73">
        <v>211</v>
      </c>
      <c r="C10" s="73">
        <v>1050001</v>
      </c>
      <c r="D10" s="73">
        <v>36000</v>
      </c>
      <c r="E10" s="73" t="s">
        <v>456</v>
      </c>
      <c r="F10" s="73" t="s">
        <v>455</v>
      </c>
      <c r="G10" s="75">
        <v>2021</v>
      </c>
      <c r="H10" s="253">
        <v>8712.75</v>
      </c>
      <c r="I10" s="577">
        <f>-H10</f>
        <v>-8712.75</v>
      </c>
      <c r="J10" s="577">
        <f t="shared" si="0"/>
        <v>0</v>
      </c>
    </row>
    <row r="11" spans="1:10">
      <c r="A11" s="75">
        <v>5</v>
      </c>
      <c r="B11" s="73">
        <v>211</v>
      </c>
      <c r="C11" s="73">
        <v>1050001</v>
      </c>
      <c r="D11" s="73">
        <v>36000</v>
      </c>
      <c r="E11" s="73" t="s">
        <v>456</v>
      </c>
      <c r="F11" s="73" t="s">
        <v>460</v>
      </c>
      <c r="G11" s="75" t="s">
        <v>459</v>
      </c>
      <c r="H11" s="253">
        <v>272882.64</v>
      </c>
      <c r="I11" s="577">
        <f>-H11</f>
        <v>-272882.64</v>
      </c>
      <c r="J11" s="577">
        <f t="shared" si="0"/>
        <v>0</v>
      </c>
    </row>
    <row r="12" spans="1:10">
      <c r="A12" s="75">
        <v>6</v>
      </c>
      <c r="B12" s="73">
        <v>211</v>
      </c>
      <c r="C12" s="73">
        <v>1050001</v>
      </c>
      <c r="D12" s="73">
        <v>36000</v>
      </c>
      <c r="E12" s="73" t="s">
        <v>456</v>
      </c>
      <c r="F12" s="73" t="s">
        <v>455</v>
      </c>
      <c r="G12" s="75">
        <v>2021</v>
      </c>
      <c r="H12" s="253">
        <v>591060.99</v>
      </c>
      <c r="I12" s="577">
        <f>-H12</f>
        <v>-591060.99</v>
      </c>
      <c r="J12" s="577">
        <f t="shared" si="0"/>
        <v>0</v>
      </c>
    </row>
    <row r="13" spans="1:10">
      <c r="A13" s="75">
        <v>7</v>
      </c>
      <c r="B13" s="73">
        <v>211</v>
      </c>
      <c r="C13" s="73">
        <v>1050001</v>
      </c>
      <c r="D13" s="73">
        <v>36000</v>
      </c>
      <c r="E13" s="73" t="s">
        <v>456</v>
      </c>
      <c r="F13" s="73" t="s">
        <v>458</v>
      </c>
      <c r="G13" s="75">
        <v>2020</v>
      </c>
      <c r="H13" s="253">
        <v>87385.24</v>
      </c>
      <c r="J13" s="577">
        <f t="shared" si="0"/>
        <v>87385.24</v>
      </c>
    </row>
    <row r="14" spans="1:10">
      <c r="A14" s="75">
        <v>8</v>
      </c>
      <c r="B14" s="73">
        <v>211</v>
      </c>
      <c r="C14" s="73">
        <v>1050001</v>
      </c>
      <c r="D14" s="73">
        <v>36000</v>
      </c>
      <c r="E14" s="73" t="s">
        <v>456</v>
      </c>
      <c r="F14" s="73" t="s">
        <v>458</v>
      </c>
      <c r="G14" s="75">
        <v>2020</v>
      </c>
      <c r="H14" s="253">
        <v>20633.419999999998</v>
      </c>
      <c r="J14" s="577">
        <f t="shared" si="0"/>
        <v>20633.419999999998</v>
      </c>
    </row>
    <row r="15" spans="1:10">
      <c r="A15" s="75">
        <v>9</v>
      </c>
      <c r="B15" s="73">
        <v>211</v>
      </c>
      <c r="C15" s="73">
        <v>1050001</v>
      </c>
      <c r="D15" s="73">
        <v>36000</v>
      </c>
      <c r="E15" s="73" t="s">
        <v>456</v>
      </c>
      <c r="F15" s="73" t="s">
        <v>457</v>
      </c>
      <c r="G15" s="75">
        <v>2023</v>
      </c>
      <c r="H15" s="253">
        <v>244307.96</v>
      </c>
      <c r="I15" s="577">
        <f>-H15</f>
        <v>-244307.96</v>
      </c>
      <c r="J15" s="577">
        <f t="shared" si="0"/>
        <v>0</v>
      </c>
    </row>
    <row r="16" spans="1:10">
      <c r="A16" s="75">
        <v>10</v>
      </c>
      <c r="B16" s="73">
        <v>211</v>
      </c>
      <c r="C16" s="73">
        <v>1050001</v>
      </c>
      <c r="D16" s="73">
        <v>36000</v>
      </c>
      <c r="E16" s="73" t="s">
        <v>456</v>
      </c>
      <c r="F16" s="73" t="s">
        <v>455</v>
      </c>
      <c r="G16" s="75">
        <v>2021</v>
      </c>
      <c r="H16" s="253">
        <v>218592.58</v>
      </c>
      <c r="I16" s="577">
        <f>-H16</f>
        <v>-218592.58</v>
      </c>
      <c r="J16" s="577">
        <f t="shared" si="0"/>
        <v>0</v>
      </c>
    </row>
    <row r="17" spans="1:10">
      <c r="A17" s="75">
        <v>11</v>
      </c>
      <c r="B17" s="73" t="s">
        <v>454</v>
      </c>
      <c r="H17" s="578">
        <f>SUM(H7:H16)</f>
        <v>4941591.72</v>
      </c>
      <c r="I17" s="578">
        <f>SUM(I7:I16)</f>
        <v>-1809575.72</v>
      </c>
      <c r="J17" s="578">
        <f>SUM(J7:J16)</f>
        <v>3132016</v>
      </c>
    </row>
    <row r="20" spans="1:10">
      <c r="B20" s="73" t="s">
        <v>989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zoomScaleNormal="100" workbookViewId="0">
      <selection activeCell="B25" sqref="B25"/>
    </sheetView>
  </sheetViews>
  <sheetFormatPr defaultRowHeight="12.75"/>
  <cols>
    <col min="1" max="1" width="4.42578125" style="278" customWidth="1"/>
    <col min="2" max="2" width="9.140625" style="278"/>
    <col min="3" max="3" width="26.28515625" style="279" customWidth="1"/>
    <col min="4" max="4" width="10.7109375" style="279" bestFit="1" customWidth="1"/>
    <col min="5" max="5" width="13.42578125" style="279" customWidth="1"/>
    <col min="6" max="6" width="13.42578125" style="80" customWidth="1"/>
    <col min="7" max="7" width="13.5703125" style="80" customWidth="1"/>
    <col min="8" max="8" width="11.7109375" style="80" customWidth="1"/>
    <col min="9" max="9" width="12.28515625" style="278" customWidth="1"/>
    <col min="10" max="16384" width="9.140625" style="278"/>
  </cols>
  <sheetData>
    <row r="1" spans="1:8" s="298" customFormat="1">
      <c r="B1" s="268" t="s">
        <v>0</v>
      </c>
      <c r="C1" s="267"/>
      <c r="D1" s="266"/>
      <c r="F1" s="300"/>
      <c r="H1" s="569" t="s">
        <v>582</v>
      </c>
    </row>
    <row r="2" spans="1:8" s="298" customFormat="1" ht="13.5" customHeight="1">
      <c r="B2" s="265" t="s">
        <v>69</v>
      </c>
      <c r="C2" s="260"/>
      <c r="D2" s="264"/>
      <c r="F2" s="300"/>
    </row>
    <row r="3" spans="1:8" s="298" customFormat="1" ht="13.5" customHeight="1">
      <c r="B3" s="265" t="s">
        <v>623</v>
      </c>
      <c r="C3" s="260"/>
      <c r="D3" s="264"/>
      <c r="F3" s="300"/>
    </row>
    <row r="4" spans="1:8" s="298" customFormat="1" ht="13.5" customHeight="1">
      <c r="B4" s="265" t="s">
        <v>2</v>
      </c>
      <c r="C4" s="260"/>
      <c r="D4" s="264"/>
      <c r="F4" s="299"/>
    </row>
    <row r="5" spans="1:8" s="298" customFormat="1" ht="13.5" customHeight="1" thickBot="1">
      <c r="B5" s="263"/>
      <c r="C5" s="262"/>
      <c r="D5" s="261"/>
      <c r="F5" s="299"/>
    </row>
    <row r="6" spans="1:8" s="298" customFormat="1" ht="13.5" customHeight="1">
      <c r="C6" s="299"/>
      <c r="D6" s="299"/>
      <c r="E6" s="299"/>
      <c r="F6" s="299"/>
      <c r="G6" s="299"/>
    </row>
    <row r="7" spans="1:8" s="297" customFormat="1" ht="13.5" thickBot="1"/>
    <row r="8" spans="1:8" ht="26.25" thickBot="1">
      <c r="A8" s="259" t="s">
        <v>85</v>
      </c>
      <c r="B8" s="258" t="s">
        <v>84</v>
      </c>
      <c r="C8" s="296" t="s">
        <v>66</v>
      </c>
      <c r="D8" s="296" t="s">
        <v>118</v>
      </c>
      <c r="E8" s="295" t="s">
        <v>262</v>
      </c>
      <c r="F8" s="295" t="s">
        <v>580</v>
      </c>
      <c r="G8" s="258" t="s">
        <v>261</v>
      </c>
      <c r="H8" s="258" t="s">
        <v>581</v>
      </c>
    </row>
    <row r="9" spans="1:8">
      <c r="C9" s="294"/>
      <c r="D9" s="294"/>
      <c r="E9" s="294"/>
      <c r="F9" s="297"/>
      <c r="G9" s="297"/>
      <c r="H9" s="294"/>
    </row>
    <row r="10" spans="1:8">
      <c r="C10" s="293"/>
      <c r="D10" s="293"/>
      <c r="E10" s="287"/>
      <c r="F10" s="287"/>
      <c r="G10" s="287"/>
      <c r="H10" s="278"/>
    </row>
    <row r="11" spans="1:8">
      <c r="A11" s="282">
        <v>1</v>
      </c>
      <c r="C11" s="291" t="s">
        <v>6</v>
      </c>
      <c r="D11" s="290"/>
      <c r="E11" s="290"/>
      <c r="F11" s="290"/>
      <c r="G11" s="290"/>
      <c r="H11" s="278"/>
    </row>
    <row r="12" spans="1:8">
      <c r="A12" s="282">
        <v>2</v>
      </c>
      <c r="B12" s="450">
        <v>1650035</v>
      </c>
      <c r="C12" s="288" t="s">
        <v>279</v>
      </c>
      <c r="D12" s="278" t="s">
        <v>256</v>
      </c>
      <c r="E12" s="287">
        <f>'[10]II-B-10-1 Prepayments (MONTHLY)'!$Q$20</f>
        <v>2171299.3846153845</v>
      </c>
      <c r="F12" s="451">
        <f>G20</f>
        <v>0.69929091098600016</v>
      </c>
      <c r="G12" s="287">
        <f>-E12*F12</f>
        <v>-1518369.9246910338</v>
      </c>
      <c r="H12" s="287">
        <f>+E12+G12</f>
        <v>652929.45992435073</v>
      </c>
    </row>
    <row r="13" spans="1:8">
      <c r="A13" s="282"/>
      <c r="B13" s="450"/>
      <c r="C13" s="288"/>
      <c r="D13" s="278"/>
      <c r="E13" s="287"/>
      <c r="F13" s="287"/>
      <c r="G13" s="287"/>
      <c r="H13" s="287"/>
    </row>
    <row r="14" spans="1:8">
      <c r="A14" s="282"/>
      <c r="C14" s="80"/>
      <c r="D14" s="292"/>
      <c r="E14" s="292"/>
      <c r="F14" s="292"/>
      <c r="G14" s="278"/>
      <c r="H14" s="278"/>
    </row>
    <row r="15" spans="1:8">
      <c r="A15" s="282">
        <v>3</v>
      </c>
      <c r="C15" s="291" t="s">
        <v>7</v>
      </c>
      <c r="D15" s="290"/>
      <c r="E15" s="290"/>
      <c r="F15" s="290"/>
      <c r="G15" s="290"/>
      <c r="H15" s="278"/>
    </row>
    <row r="16" spans="1:8">
      <c r="A16" s="282">
        <v>4</v>
      </c>
      <c r="B16" s="450">
        <v>1650035</v>
      </c>
      <c r="C16" s="288" t="s">
        <v>279</v>
      </c>
      <c r="D16" s="278" t="s">
        <v>256</v>
      </c>
      <c r="E16" s="287">
        <f>'[10]II-B-10-1 Prepayments (MONTHLY)'!$Q$34</f>
        <v>22810126.384615384</v>
      </c>
      <c r="F16" s="451">
        <f>G21</f>
        <v>0.55323699523904923</v>
      </c>
      <c r="G16" s="287">
        <f>-E16*F16</f>
        <v>-12619405.782047572</v>
      </c>
      <c r="H16" s="287">
        <f>+E16+G16</f>
        <v>10190720.602567812</v>
      </c>
    </row>
    <row r="17" spans="1:8">
      <c r="A17" s="282"/>
      <c r="C17" s="80"/>
      <c r="D17" s="80"/>
      <c r="E17" s="80"/>
      <c r="G17" s="278"/>
      <c r="H17" s="278"/>
    </row>
    <row r="18" spans="1:8">
      <c r="A18" s="282"/>
      <c r="B18" s="20"/>
      <c r="C18" s="80"/>
      <c r="D18" s="80"/>
      <c r="E18" s="80"/>
      <c r="G18" s="278"/>
      <c r="H18" s="278"/>
    </row>
    <row r="19" spans="1:8">
      <c r="A19" s="282">
        <v>5</v>
      </c>
      <c r="B19" s="20"/>
      <c r="C19" s="80"/>
      <c r="D19" s="80"/>
      <c r="E19" s="80"/>
      <c r="F19" s="284" t="s">
        <v>255</v>
      </c>
      <c r="G19" s="284" t="s">
        <v>254</v>
      </c>
      <c r="H19" s="278"/>
    </row>
    <row r="20" spans="1:8">
      <c r="A20" s="282">
        <v>6</v>
      </c>
      <c r="B20" s="20"/>
      <c r="C20" s="80" t="s">
        <v>123</v>
      </c>
      <c r="D20" s="279" t="s">
        <v>253</v>
      </c>
      <c r="E20" s="80" t="s">
        <v>6</v>
      </c>
      <c r="F20" s="283">
        <f>+'WP II-D-2-4 ASC 715 OPEB'!$E$10</f>
        <v>0.30070908901399984</v>
      </c>
      <c r="G20" s="283">
        <f>-F20+1</f>
        <v>0.69929091098600016</v>
      </c>
      <c r="H20" s="278"/>
    </row>
    <row r="21" spans="1:8">
      <c r="A21" s="282">
        <v>7</v>
      </c>
      <c r="B21" s="80"/>
      <c r="C21" s="80"/>
      <c r="D21" s="279" t="s">
        <v>253</v>
      </c>
      <c r="E21" s="80" t="s">
        <v>7</v>
      </c>
      <c r="F21" s="283">
        <f>+'WP II-D-2-5 SFAS 112'!$F$10</f>
        <v>0.44676300476095071</v>
      </c>
      <c r="G21" s="283">
        <f>-F21+1</f>
        <v>0.55323699523904923</v>
      </c>
      <c r="H21" s="278"/>
    </row>
    <row r="22" spans="1:8">
      <c r="A22" s="282"/>
      <c r="B22" s="20"/>
      <c r="C22" s="80"/>
      <c r="D22" s="80"/>
      <c r="E22" s="80"/>
      <c r="G22" s="278"/>
      <c r="H22" s="278"/>
    </row>
    <row r="23" spans="1:8">
      <c r="A23" s="282"/>
      <c r="B23" s="20"/>
      <c r="C23" s="280"/>
      <c r="D23" s="280"/>
    </row>
    <row r="24" spans="1:8">
      <c r="A24" s="282"/>
      <c r="B24" s="280" t="s">
        <v>987</v>
      </c>
      <c r="D24" s="280"/>
    </row>
    <row r="25" spans="1:8" s="279" customFormat="1">
      <c r="A25" s="281"/>
      <c r="C25" s="280"/>
      <c r="D25" s="280"/>
      <c r="F25" s="80"/>
      <c r="G25" s="80"/>
      <c r="H25" s="80"/>
    </row>
    <row r="26" spans="1:8" s="279" customFormat="1">
      <c r="A26" s="281"/>
      <c r="C26" s="280"/>
      <c r="D26" s="280"/>
      <c r="F26" s="80"/>
      <c r="G26" s="80"/>
      <c r="H26" s="80"/>
    </row>
    <row r="27" spans="1:8" s="279" customFormat="1">
      <c r="C27" s="280"/>
      <c r="D27" s="280"/>
      <c r="F27" s="80"/>
      <c r="G27" s="80"/>
      <c r="H27" s="80"/>
    </row>
    <row r="28" spans="1:8" s="279" customFormat="1">
      <c r="C28" s="280"/>
      <c r="D28" s="280"/>
      <c r="F28" s="80"/>
      <c r="G28" s="80"/>
      <c r="H28" s="80"/>
    </row>
    <row r="29" spans="1:8" s="279" customFormat="1">
      <c r="C29" s="280"/>
      <c r="D29" s="280"/>
      <c r="F29" s="80"/>
      <c r="G29" s="80"/>
      <c r="H29" s="80"/>
    </row>
    <row r="30" spans="1:8" s="279" customFormat="1">
      <c r="C30" s="280"/>
      <c r="D30" s="280"/>
      <c r="F30" s="80"/>
      <c r="G30" s="80"/>
      <c r="H30" s="80"/>
    </row>
    <row r="31" spans="1:8" s="279" customFormat="1">
      <c r="C31" s="280"/>
      <c r="D31" s="280"/>
      <c r="F31" s="80"/>
      <c r="G31" s="80"/>
      <c r="H31" s="80"/>
    </row>
    <row r="32" spans="1:8" s="279" customFormat="1">
      <c r="C32" s="280"/>
      <c r="D32" s="280"/>
      <c r="F32" s="80"/>
      <c r="G32" s="80"/>
      <c r="H32" s="80"/>
    </row>
    <row r="33" spans="3:8" s="279" customFormat="1">
      <c r="C33" s="280"/>
      <c r="D33" s="280"/>
      <c r="F33" s="80"/>
      <c r="G33" s="80"/>
      <c r="H33" s="80"/>
    </row>
    <row r="34" spans="3:8" s="279" customFormat="1">
      <c r="C34" s="280"/>
      <c r="D34" s="280"/>
      <c r="F34" s="80"/>
      <c r="G34" s="80"/>
      <c r="H34" s="80"/>
    </row>
    <row r="35" spans="3:8" s="279" customFormat="1">
      <c r="C35" s="280"/>
      <c r="D35" s="280"/>
      <c r="F35" s="80"/>
      <c r="G35" s="80"/>
      <c r="H35" s="80"/>
    </row>
    <row r="36" spans="3:8" s="279" customFormat="1">
      <c r="C36" s="280"/>
      <c r="D36" s="280"/>
      <c r="F36" s="80"/>
      <c r="G36" s="80"/>
      <c r="H36" s="80"/>
    </row>
  </sheetData>
  <printOptions horizontalCentered="1"/>
  <pageMargins left="0.53" right="0.75" top="1" bottom="1" header="0.5" footer="0.5"/>
  <pageSetup orientation="portrait" r:id="rId1"/>
  <headerFooter alignWithMargins="0">
    <oddFooter>&amp;L&amp;D &amp;T&amp;C&amp;F&amp;R&amp;P of &amp;N</oddFooter>
  </headerFooter>
  <rowBreaks count="1" manualBreakCount="1">
    <brk id="3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workbookViewId="0">
      <selection activeCell="A5" sqref="A5"/>
    </sheetView>
  </sheetViews>
  <sheetFormatPr defaultRowHeight="11.25"/>
  <cols>
    <col min="1" max="1" width="5.140625" style="52" customWidth="1"/>
    <col min="2" max="2" width="14" style="52" customWidth="1"/>
    <col min="3" max="3" width="37.28515625" style="52" customWidth="1"/>
    <col min="4" max="4" width="14.5703125" style="52" customWidth="1"/>
    <col min="5" max="5" width="13.7109375" style="52" customWidth="1"/>
    <col min="6" max="6" width="10.42578125" style="52" customWidth="1"/>
    <col min="7" max="7" width="6.42578125" style="52" customWidth="1"/>
    <col min="8" max="16384" width="9.140625" style="52"/>
  </cols>
  <sheetData>
    <row r="1" spans="1:11">
      <c r="A1" s="580" t="s">
        <v>0</v>
      </c>
      <c r="B1" s="580"/>
      <c r="C1" s="59"/>
      <c r="D1" s="59"/>
      <c r="E1" s="59"/>
      <c r="F1" s="70" t="s">
        <v>358</v>
      </c>
      <c r="G1" s="59"/>
    </row>
    <row r="2" spans="1:11">
      <c r="A2" s="352" t="s">
        <v>69</v>
      </c>
      <c r="B2" s="352"/>
      <c r="C2" s="60"/>
      <c r="D2" s="60"/>
      <c r="E2" s="60"/>
      <c r="F2" s="60"/>
      <c r="G2" s="60"/>
    </row>
    <row r="3" spans="1:11">
      <c r="A3" s="352" t="s">
        <v>357</v>
      </c>
      <c r="B3" s="352"/>
      <c r="C3" s="60"/>
      <c r="D3" s="60"/>
      <c r="E3" s="60"/>
      <c r="F3" s="60"/>
      <c r="G3" s="60"/>
      <c r="H3" s="59"/>
      <c r="I3" s="59"/>
    </row>
    <row r="4" spans="1:11">
      <c r="A4" s="352" t="s">
        <v>2</v>
      </c>
      <c r="B4" s="352"/>
      <c r="C4" s="60"/>
      <c r="D4" s="60"/>
      <c r="E4" s="60"/>
      <c r="F4" s="60"/>
      <c r="G4" s="60"/>
      <c r="H4" s="59"/>
      <c r="I4" s="59"/>
    </row>
    <row r="5" spans="1:11">
      <c r="A5" s="352"/>
      <c r="B5" s="352"/>
      <c r="C5" s="60"/>
      <c r="D5" s="60"/>
      <c r="E5" s="60"/>
      <c r="F5" s="60"/>
      <c r="G5" s="60"/>
      <c r="H5" s="59"/>
      <c r="I5" s="59"/>
    </row>
    <row r="6" spans="1:11">
      <c r="A6" s="59"/>
      <c r="B6" s="59"/>
      <c r="C6" s="59"/>
      <c r="D6" s="59"/>
      <c r="E6" s="59"/>
      <c r="F6" s="59"/>
      <c r="G6" s="59"/>
      <c r="H6" s="59"/>
      <c r="I6" s="59"/>
    </row>
    <row r="7" spans="1:11" s="55" customFormat="1" ht="12" thickBot="1">
      <c r="A7" s="59"/>
      <c r="B7" s="59"/>
      <c r="C7" s="59"/>
      <c r="D7" s="59"/>
      <c r="E7" s="59"/>
      <c r="F7" s="59"/>
      <c r="G7" s="59"/>
      <c r="H7" s="59"/>
      <c r="I7" s="59"/>
      <c r="J7" s="52"/>
    </row>
    <row r="8" spans="1:11" s="55" customFormat="1" ht="23.25" thickBot="1">
      <c r="A8" s="58" t="s">
        <v>85</v>
      </c>
      <c r="B8" s="58" t="s">
        <v>17</v>
      </c>
      <c r="C8" s="58" t="s">
        <v>66</v>
      </c>
      <c r="D8" s="58" t="s">
        <v>356</v>
      </c>
      <c r="E8" s="58" t="s">
        <v>355</v>
      </c>
      <c r="F8" s="58" t="s">
        <v>354</v>
      </c>
      <c r="G8" s="57"/>
      <c r="H8" s="57"/>
      <c r="I8" s="57"/>
      <c r="J8" s="56"/>
    </row>
    <row r="9" spans="1:11" s="55" customFormat="1">
      <c r="A9" s="351"/>
      <c r="B9" s="351"/>
      <c r="C9" s="351"/>
      <c r="D9" s="351"/>
      <c r="E9" s="351"/>
      <c r="F9" s="351"/>
      <c r="G9" s="57"/>
      <c r="H9" s="57"/>
      <c r="I9" s="57"/>
      <c r="J9" s="56"/>
    </row>
    <row r="10" spans="1:11" s="55" customFormat="1">
      <c r="A10" s="71">
        <v>2</v>
      </c>
      <c r="B10" s="71">
        <v>356</v>
      </c>
      <c r="C10" s="54" t="s">
        <v>353</v>
      </c>
      <c r="D10" s="343">
        <v>305362.57</v>
      </c>
      <c r="E10" s="343">
        <v>34811</v>
      </c>
      <c r="F10" s="339">
        <f t="shared" ref="F10:F28" si="0">+SUM(D10:E10)</f>
        <v>340173.57</v>
      </c>
      <c r="G10" s="341"/>
      <c r="K10" s="350"/>
    </row>
    <row r="11" spans="1:11">
      <c r="A11" s="72">
        <f t="shared" ref="A11:A30" si="1">+A10+1</f>
        <v>3</v>
      </c>
      <c r="B11" s="72">
        <v>353</v>
      </c>
      <c r="C11" s="54" t="s">
        <v>352</v>
      </c>
      <c r="D11" s="343">
        <v>-111356.82000000011</v>
      </c>
      <c r="E11" s="343">
        <v>-9200</v>
      </c>
      <c r="F11" s="339">
        <f t="shared" si="0"/>
        <v>-120556.82000000011</v>
      </c>
      <c r="G11" s="341"/>
    </row>
    <row r="12" spans="1:11">
      <c r="A12" s="72">
        <f t="shared" si="1"/>
        <v>4</v>
      </c>
      <c r="B12" s="72">
        <v>353</v>
      </c>
      <c r="C12" s="54" t="s">
        <v>351</v>
      </c>
      <c r="D12" s="343">
        <v>-1399739.1</v>
      </c>
      <c r="E12" s="343">
        <v>-33774</v>
      </c>
      <c r="F12" s="339">
        <f t="shared" si="0"/>
        <v>-1433513.1</v>
      </c>
      <c r="G12" s="341"/>
    </row>
    <row r="13" spans="1:11">
      <c r="A13" s="72">
        <f t="shared" si="1"/>
        <v>5</v>
      </c>
      <c r="B13" s="72">
        <v>353</v>
      </c>
      <c r="C13" s="54" t="s">
        <v>350</v>
      </c>
      <c r="D13" s="343">
        <v>-141047</v>
      </c>
      <c r="E13" s="343">
        <v>-11881</v>
      </c>
      <c r="F13" s="339">
        <f t="shared" si="0"/>
        <v>-152928</v>
      </c>
      <c r="G13" s="341"/>
    </row>
    <row r="14" spans="1:11">
      <c r="A14" s="72">
        <f t="shared" si="1"/>
        <v>6</v>
      </c>
      <c r="B14" s="72">
        <v>353</v>
      </c>
      <c r="C14" s="54" t="s">
        <v>349</v>
      </c>
      <c r="D14" s="343">
        <v>-705.74</v>
      </c>
      <c r="E14" s="342">
        <v>-11</v>
      </c>
      <c r="F14" s="339">
        <f t="shared" si="0"/>
        <v>-716.74</v>
      </c>
      <c r="G14" s="341"/>
    </row>
    <row r="15" spans="1:11" ht="12">
      <c r="A15" s="72">
        <f t="shared" si="1"/>
        <v>7</v>
      </c>
      <c r="B15" s="72">
        <v>353</v>
      </c>
      <c r="C15" s="348" t="s">
        <v>348</v>
      </c>
      <c r="D15" s="343">
        <v>-165268.94</v>
      </c>
      <c r="E15" s="342">
        <v>-1707</v>
      </c>
      <c r="F15" s="339">
        <f t="shared" si="0"/>
        <v>-166975.94</v>
      </c>
      <c r="G15" s="341"/>
      <c r="H15" s="341"/>
      <c r="I15" s="349"/>
    </row>
    <row r="16" spans="1:11" ht="12">
      <c r="A16" s="72">
        <f t="shared" si="1"/>
        <v>8</v>
      </c>
      <c r="B16" s="72">
        <v>350.1</v>
      </c>
      <c r="C16" s="348" t="s">
        <v>347</v>
      </c>
      <c r="D16" s="343">
        <v>-702.22</v>
      </c>
      <c r="E16" s="342">
        <v>-6</v>
      </c>
      <c r="F16" s="339">
        <f t="shared" si="0"/>
        <v>-708.22</v>
      </c>
      <c r="H16" s="341"/>
      <c r="I16" s="349"/>
    </row>
    <row r="17" spans="1:9" ht="12">
      <c r="A17" s="72">
        <f t="shared" si="1"/>
        <v>9</v>
      </c>
      <c r="B17" s="72">
        <v>355</v>
      </c>
      <c r="C17" s="348" t="s">
        <v>346</v>
      </c>
      <c r="D17" s="343">
        <v>-22614.900000000023</v>
      </c>
      <c r="E17" s="342">
        <v>-10666</v>
      </c>
      <c r="F17" s="339">
        <f t="shared" si="0"/>
        <v>-33280.900000000023</v>
      </c>
      <c r="G17" s="341"/>
      <c r="H17" s="347"/>
      <c r="I17" s="347"/>
    </row>
    <row r="18" spans="1:9" ht="12">
      <c r="A18" s="72">
        <f t="shared" si="1"/>
        <v>10</v>
      </c>
      <c r="B18" s="72">
        <v>356</v>
      </c>
      <c r="C18" s="348" t="s">
        <v>346</v>
      </c>
      <c r="D18" s="343">
        <v>-11725.459999999963</v>
      </c>
      <c r="E18" s="342">
        <v>-3856</v>
      </c>
      <c r="F18" s="339">
        <f t="shared" si="0"/>
        <v>-15581.459999999963</v>
      </c>
      <c r="G18" s="341"/>
      <c r="H18" s="347"/>
      <c r="I18" s="347"/>
    </row>
    <row r="19" spans="1:9" ht="12">
      <c r="A19" s="72">
        <f t="shared" si="1"/>
        <v>11</v>
      </c>
      <c r="B19" s="72">
        <v>355</v>
      </c>
      <c r="C19" s="348" t="s">
        <v>345</v>
      </c>
      <c r="D19" s="343">
        <v>-22753.940000000061</v>
      </c>
      <c r="E19" s="342">
        <v>-9581</v>
      </c>
      <c r="F19" s="339">
        <f t="shared" si="0"/>
        <v>-32334.940000000061</v>
      </c>
      <c r="G19" s="341"/>
      <c r="H19" s="347"/>
      <c r="I19" s="347"/>
    </row>
    <row r="20" spans="1:9" ht="12">
      <c r="A20" s="72">
        <f t="shared" si="1"/>
        <v>12</v>
      </c>
      <c r="B20" s="71">
        <v>356</v>
      </c>
      <c r="C20" s="346" t="s">
        <v>345</v>
      </c>
      <c r="D20" s="343">
        <v>-13486.819999999949</v>
      </c>
      <c r="E20" s="342">
        <v>-3959</v>
      </c>
      <c r="F20" s="339">
        <f t="shared" si="0"/>
        <v>-17445.819999999949</v>
      </c>
      <c r="G20" s="341"/>
      <c r="H20" s="345"/>
      <c r="I20" s="344"/>
    </row>
    <row r="21" spans="1:9">
      <c r="A21" s="72">
        <f t="shared" si="1"/>
        <v>13</v>
      </c>
      <c r="B21" s="72">
        <v>350.1</v>
      </c>
      <c r="C21" s="54" t="s">
        <v>344</v>
      </c>
      <c r="D21" s="343">
        <v>-2306.5700000000002</v>
      </c>
      <c r="E21" s="342">
        <v>-22</v>
      </c>
      <c r="F21" s="339">
        <f t="shared" si="0"/>
        <v>-2328.5700000000002</v>
      </c>
      <c r="G21" s="341"/>
    </row>
    <row r="22" spans="1:9">
      <c r="A22" s="72">
        <f t="shared" si="1"/>
        <v>14</v>
      </c>
      <c r="B22" s="72">
        <v>355</v>
      </c>
      <c r="C22" s="54" t="s">
        <v>343</v>
      </c>
      <c r="D22" s="343">
        <v>-273093.07</v>
      </c>
      <c r="E22" s="342">
        <v>-5395</v>
      </c>
      <c r="F22" s="339">
        <f t="shared" si="0"/>
        <v>-278488.07</v>
      </c>
      <c r="G22" s="341"/>
    </row>
    <row r="23" spans="1:9">
      <c r="A23" s="72">
        <f t="shared" si="1"/>
        <v>15</v>
      </c>
      <c r="B23" s="71">
        <v>356</v>
      </c>
      <c r="C23" s="54" t="s">
        <v>343</v>
      </c>
      <c r="D23" s="343">
        <v>-29084.140000000003</v>
      </c>
      <c r="E23" s="342">
        <v>-408</v>
      </c>
      <c r="F23" s="339">
        <f t="shared" si="0"/>
        <v>-29492.140000000003</v>
      </c>
      <c r="G23" s="341"/>
    </row>
    <row r="24" spans="1:9">
      <c r="A24" s="72">
        <f t="shared" si="1"/>
        <v>16</v>
      </c>
      <c r="B24" s="72">
        <v>353</v>
      </c>
      <c r="C24" s="54" t="s">
        <v>342</v>
      </c>
      <c r="D24" s="343">
        <v>-1985.65</v>
      </c>
      <c r="E24" s="342">
        <v>-25</v>
      </c>
      <c r="F24" s="339">
        <f t="shared" si="0"/>
        <v>-2010.65</v>
      </c>
      <c r="G24" s="341"/>
    </row>
    <row r="25" spans="1:9">
      <c r="A25" s="72">
        <f t="shared" si="1"/>
        <v>17</v>
      </c>
      <c r="B25" s="72">
        <v>355</v>
      </c>
      <c r="C25" s="54" t="s">
        <v>341</v>
      </c>
      <c r="D25" s="343">
        <v>-15958.57</v>
      </c>
      <c r="E25" s="342">
        <v>-20</v>
      </c>
      <c r="F25" s="339">
        <f t="shared" si="0"/>
        <v>-15978.57</v>
      </c>
      <c r="G25" s="341"/>
    </row>
    <row r="26" spans="1:9">
      <c r="A26" s="72">
        <f t="shared" si="1"/>
        <v>18</v>
      </c>
      <c r="B26" s="72">
        <v>355</v>
      </c>
      <c r="C26" s="54" t="s">
        <v>341</v>
      </c>
      <c r="D26" s="343">
        <v>-1331.54</v>
      </c>
      <c r="E26" s="342">
        <v>-2</v>
      </c>
      <c r="F26" s="339">
        <f t="shared" si="0"/>
        <v>-1333.54</v>
      </c>
      <c r="G26" s="341"/>
    </row>
    <row r="27" spans="1:9">
      <c r="A27" s="72">
        <f t="shared" si="1"/>
        <v>19</v>
      </c>
      <c r="B27" s="72">
        <v>350</v>
      </c>
      <c r="C27" s="54" t="s">
        <v>340</v>
      </c>
      <c r="D27" s="343">
        <v>-792320.94</v>
      </c>
      <c r="E27" s="342"/>
      <c r="F27" s="339">
        <f t="shared" si="0"/>
        <v>-792320.94</v>
      </c>
      <c r="G27" s="341"/>
    </row>
    <row r="28" spans="1:9">
      <c r="A28" s="72">
        <f t="shared" si="1"/>
        <v>20</v>
      </c>
      <c r="B28" s="72">
        <v>350</v>
      </c>
      <c r="C28" s="54" t="s">
        <v>339</v>
      </c>
      <c r="D28" s="343">
        <v>-464239.99</v>
      </c>
      <c r="E28" s="342"/>
      <c r="F28" s="339">
        <f t="shared" si="0"/>
        <v>-464239.99</v>
      </c>
      <c r="G28" s="341"/>
    </row>
    <row r="29" spans="1:9">
      <c r="A29" s="72">
        <f t="shared" si="1"/>
        <v>21</v>
      </c>
      <c r="B29" s="72"/>
      <c r="C29" s="54"/>
      <c r="D29" s="340"/>
      <c r="E29" s="339"/>
      <c r="F29" s="339"/>
    </row>
    <row r="30" spans="1:9" ht="12" thickBot="1">
      <c r="A30" s="72">
        <f t="shared" si="1"/>
        <v>22</v>
      </c>
      <c r="B30" s="52" t="s">
        <v>21</v>
      </c>
      <c r="D30" s="338">
        <f>SUM(D10:D29)</f>
        <v>-3164358.84</v>
      </c>
      <c r="E30" s="338">
        <f>SUM(E10:E29)</f>
        <v>-55702</v>
      </c>
      <c r="F30" s="338">
        <f>SUM(F10:F29)</f>
        <v>-3220060.84</v>
      </c>
    </row>
    <row r="31" spans="1:9" ht="12" thickTop="1"/>
    <row r="34" spans="2:2">
      <c r="B34" s="52" t="s">
        <v>338</v>
      </c>
    </row>
  </sheetData>
  <pageMargins left="0.75" right="0.75" top="1" bottom="1" header="0.5" footer="0.5"/>
  <pageSetup scale="96" orientation="portrait" r:id="rId1"/>
  <headerFooter alignWithMargins="0">
    <oddFooter>&amp;L&amp;D &amp;T&amp;CWP/ II-D-1-x
&amp;R&amp;P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zoomScaleNormal="100" workbookViewId="0">
      <selection activeCell="C33" sqref="C33"/>
    </sheetView>
  </sheetViews>
  <sheetFormatPr defaultRowHeight="12.75"/>
  <cols>
    <col min="1" max="1" width="5.140625" style="278" customWidth="1"/>
    <col min="2" max="2" width="9.140625" style="278"/>
    <col min="3" max="3" width="31.5703125" style="279" customWidth="1"/>
    <col min="4" max="4" width="10.85546875" style="279" customWidth="1"/>
    <col min="5" max="5" width="15.85546875" style="279" customWidth="1"/>
    <col min="6" max="6" width="15.42578125" style="80" customWidth="1"/>
    <col min="7" max="7" width="16" style="80" customWidth="1"/>
    <col min="8" max="8" width="21.7109375" style="80" customWidth="1"/>
    <col min="9" max="9" width="12.28515625" style="278" customWidth="1"/>
    <col min="10" max="16384" width="9.140625" style="278"/>
  </cols>
  <sheetData>
    <row r="1" spans="1:8" s="298" customFormat="1">
      <c r="B1" s="570" t="s">
        <v>0</v>
      </c>
      <c r="C1" s="94"/>
      <c r="D1" s="94"/>
      <c r="F1" s="300"/>
      <c r="G1" s="569" t="s">
        <v>629</v>
      </c>
    </row>
    <row r="2" spans="1:8" s="298" customFormat="1" ht="13.5" customHeight="1">
      <c r="B2" s="443" t="s">
        <v>69</v>
      </c>
      <c r="C2" s="260"/>
      <c r="D2" s="260"/>
      <c r="F2" s="300"/>
    </row>
    <row r="3" spans="1:8" s="298" customFormat="1" ht="13.5" customHeight="1">
      <c r="B3" s="443" t="s">
        <v>304</v>
      </c>
      <c r="C3" s="260"/>
      <c r="D3" s="260"/>
      <c r="F3" s="300"/>
    </row>
    <row r="4" spans="1:8" s="298" customFormat="1" ht="13.5" customHeight="1">
      <c r="B4" s="443" t="s">
        <v>2</v>
      </c>
      <c r="C4" s="260"/>
      <c r="D4" s="260"/>
      <c r="F4" s="299"/>
    </row>
    <row r="5" spans="1:8" s="298" customFormat="1" ht="13.5" customHeight="1">
      <c r="B5" s="443"/>
      <c r="C5" s="260"/>
      <c r="D5" s="260"/>
      <c r="F5" s="299"/>
    </row>
    <row r="6" spans="1:8" s="298" customFormat="1" ht="13.5" customHeight="1">
      <c r="C6" s="299"/>
      <c r="D6" s="299"/>
      <c r="E6" s="299"/>
      <c r="F6" s="299"/>
    </row>
    <row r="7" spans="1:8" s="297" customFormat="1" ht="13.5" thickBot="1"/>
    <row r="8" spans="1:8" ht="26.25" thickBot="1">
      <c r="A8" s="259" t="s">
        <v>85</v>
      </c>
      <c r="B8" s="258" t="s">
        <v>84</v>
      </c>
      <c r="C8" s="296" t="s">
        <v>66</v>
      </c>
      <c r="D8" s="296" t="s">
        <v>118</v>
      </c>
      <c r="E8" s="295" t="s">
        <v>305</v>
      </c>
      <c r="F8" s="258" t="s">
        <v>320</v>
      </c>
      <c r="G8" s="258" t="s">
        <v>321</v>
      </c>
      <c r="H8" s="278"/>
    </row>
    <row r="9" spans="1:8">
      <c r="C9" s="294"/>
      <c r="D9" s="294"/>
      <c r="E9" s="294"/>
      <c r="F9" s="294"/>
      <c r="G9" s="294"/>
      <c r="H9" s="278"/>
    </row>
    <row r="10" spans="1:8">
      <c r="C10" s="293"/>
      <c r="D10" s="293"/>
      <c r="E10" s="581"/>
      <c r="F10" s="581"/>
      <c r="G10" s="581"/>
      <c r="H10" s="278"/>
    </row>
    <row r="11" spans="1:8">
      <c r="A11" s="282">
        <v>1</v>
      </c>
      <c r="B11" s="328" t="s">
        <v>306</v>
      </c>
      <c r="C11" s="291"/>
      <c r="D11" s="329" t="s">
        <v>319</v>
      </c>
      <c r="E11" s="581">
        <v>-2308533.5500000003</v>
      </c>
      <c r="F11" s="581">
        <v>-2149571.1284442702</v>
      </c>
      <c r="G11" s="581">
        <v>-214280.31538636045</v>
      </c>
      <c r="H11" s="278"/>
    </row>
    <row r="12" spans="1:8">
      <c r="A12" s="282">
        <v>2</v>
      </c>
      <c r="B12" s="328" t="s">
        <v>307</v>
      </c>
      <c r="C12" s="288"/>
      <c r="D12" s="329" t="s">
        <v>319</v>
      </c>
      <c r="E12" s="581">
        <v>-5436148.3300000001</v>
      </c>
      <c r="F12" s="581">
        <v>-5061822.6883072732</v>
      </c>
      <c r="G12" s="581">
        <v>-504588.54221089254</v>
      </c>
      <c r="H12" s="278"/>
    </row>
    <row r="13" spans="1:8">
      <c r="A13" s="282">
        <v>3</v>
      </c>
      <c r="B13" s="328" t="s">
        <v>308</v>
      </c>
      <c r="D13" s="329" t="s">
        <v>319</v>
      </c>
      <c r="E13" s="581">
        <v>-122143.1</v>
      </c>
      <c r="F13" s="581">
        <v>-113732.49537511868</v>
      </c>
      <c r="G13" s="581">
        <v>-11337.440597416384</v>
      </c>
      <c r="H13" s="278"/>
    </row>
    <row r="14" spans="1:8">
      <c r="A14" s="282">
        <f>A13+1</f>
        <v>4</v>
      </c>
      <c r="B14" s="328" t="s">
        <v>309</v>
      </c>
      <c r="D14" s="329" t="s">
        <v>319</v>
      </c>
      <c r="E14" s="581">
        <v>-43972452.280000001</v>
      </c>
      <c r="F14" s="581">
        <v>-40944570.144099228</v>
      </c>
      <c r="G14" s="581">
        <v>-4081565.5214844439</v>
      </c>
      <c r="H14" s="278"/>
    </row>
    <row r="15" spans="1:8">
      <c r="A15" s="282">
        <f t="shared" ref="A15:A25" si="0">A14+1</f>
        <v>5</v>
      </c>
      <c r="B15" s="328" t="s">
        <v>310</v>
      </c>
      <c r="D15" s="329" t="s">
        <v>319</v>
      </c>
      <c r="E15" s="581">
        <v>-31231740.109999992</v>
      </c>
      <c r="F15" s="581">
        <v>-29081165.760632262</v>
      </c>
      <c r="G15" s="581">
        <v>-2898960.3035379932</v>
      </c>
      <c r="H15" s="278"/>
    </row>
    <row r="16" spans="1:8">
      <c r="A16" s="282">
        <f t="shared" si="0"/>
        <v>6</v>
      </c>
      <c r="B16" s="328" t="s">
        <v>311</v>
      </c>
      <c r="D16" s="329" t="s">
        <v>319</v>
      </c>
      <c r="E16" s="330">
        <v>-253933.15999999997</v>
      </c>
      <c r="F16" s="330">
        <v>-236447.67445143664</v>
      </c>
      <c r="G16" s="330">
        <v>-23570.321346144232</v>
      </c>
      <c r="H16" s="278"/>
    </row>
    <row r="17" spans="1:8">
      <c r="A17" s="282">
        <f t="shared" si="0"/>
        <v>7</v>
      </c>
      <c r="B17" s="328" t="s">
        <v>312</v>
      </c>
      <c r="D17" s="329" t="s">
        <v>319</v>
      </c>
      <c r="E17" s="331">
        <v>-2242889.86</v>
      </c>
      <c r="F17" s="330">
        <v>-2088447.571981967</v>
      </c>
      <c r="G17" s="330">
        <v>-208187.20463372508</v>
      </c>
      <c r="H17" s="278"/>
    </row>
    <row r="18" spans="1:8">
      <c r="A18" s="282">
        <f t="shared" si="0"/>
        <v>8</v>
      </c>
      <c r="B18" s="328" t="s">
        <v>313</v>
      </c>
      <c r="D18" s="329" t="s">
        <v>319</v>
      </c>
      <c r="E18" s="331">
        <v>-2085493.16</v>
      </c>
      <c r="F18" s="330">
        <v>-1941888.9906555642</v>
      </c>
      <c r="G18" s="330">
        <v>-193577.49081051798</v>
      </c>
      <c r="H18" s="278"/>
    </row>
    <row r="19" spans="1:8">
      <c r="A19" s="282">
        <f t="shared" si="0"/>
        <v>9</v>
      </c>
      <c r="B19" s="328" t="s">
        <v>314</v>
      </c>
      <c r="D19" s="329" t="s">
        <v>319</v>
      </c>
      <c r="E19" s="331">
        <v>-45746.400000000001</v>
      </c>
      <c r="F19" s="330">
        <v>-42596.366282076757</v>
      </c>
      <c r="G19" s="330">
        <v>-4246.2250634350103</v>
      </c>
      <c r="H19" s="278"/>
    </row>
    <row r="20" spans="1:8">
      <c r="A20" s="282">
        <f t="shared" si="0"/>
        <v>10</v>
      </c>
      <c r="B20" s="328" t="s">
        <v>315</v>
      </c>
      <c r="D20" s="329" t="s">
        <v>319</v>
      </c>
      <c r="E20" s="331">
        <v>-26308.78</v>
      </c>
      <c r="F20" s="330">
        <v>-24497.193862567881</v>
      </c>
      <c r="G20" s="330">
        <v>-2442.0063879211857</v>
      </c>
      <c r="H20" s="278"/>
    </row>
    <row r="21" spans="1:8">
      <c r="A21" s="282">
        <f t="shared" si="0"/>
        <v>11</v>
      </c>
      <c r="B21" s="328" t="s">
        <v>316</v>
      </c>
      <c r="D21" s="329" t="s">
        <v>319</v>
      </c>
      <c r="E21" s="331">
        <v>-4844607.8</v>
      </c>
      <c r="F21" s="330">
        <v>-4511014.819566262</v>
      </c>
      <c r="G21" s="330">
        <v>-449681.17847246438</v>
      </c>
      <c r="H21" s="278"/>
    </row>
    <row r="22" spans="1:8">
      <c r="A22" s="282">
        <f t="shared" si="0"/>
        <v>12</v>
      </c>
      <c r="B22" s="328" t="s">
        <v>317</v>
      </c>
      <c r="D22" s="329" t="s">
        <v>319</v>
      </c>
      <c r="E22" s="331">
        <v>-701948.77000000014</v>
      </c>
      <c r="F22" s="330">
        <v>-653613.55031594296</v>
      </c>
      <c r="G22" s="330">
        <v>-65155.563288507466</v>
      </c>
      <c r="H22" s="278"/>
    </row>
    <row r="23" spans="1:8">
      <c r="A23" s="282">
        <f t="shared" si="0"/>
        <v>13</v>
      </c>
      <c r="B23" s="328" t="s">
        <v>318</v>
      </c>
      <c r="D23" s="329" t="s">
        <v>319</v>
      </c>
      <c r="E23" s="331">
        <v>-1365972.49</v>
      </c>
      <c r="F23" s="330">
        <v>-1271913.5170260484</v>
      </c>
      <c r="G23" s="330">
        <v>-126790.88678017787</v>
      </c>
      <c r="H23" s="278"/>
    </row>
    <row r="24" spans="1:8">
      <c r="A24" s="282">
        <f t="shared" si="0"/>
        <v>14</v>
      </c>
      <c r="B24" s="280"/>
      <c r="D24" s="80"/>
      <c r="E24" s="330"/>
      <c r="F24" s="330"/>
      <c r="G24" s="330"/>
      <c r="H24" s="278"/>
    </row>
    <row r="25" spans="1:8">
      <c r="A25" s="282">
        <f t="shared" si="0"/>
        <v>15</v>
      </c>
      <c r="D25" s="280"/>
      <c r="E25" s="331">
        <f>SUM(E11:E24)</f>
        <v>-94637917.789999992</v>
      </c>
      <c r="F25" s="331">
        <f>SUM(F11:F24)</f>
        <v>-88121281.901000038</v>
      </c>
      <c r="G25" s="331">
        <f>SUM(G11:G24)</f>
        <v>-8784383</v>
      </c>
    </row>
    <row r="26" spans="1:8">
      <c r="A26" s="282"/>
      <c r="D26" s="280"/>
      <c r="E26" s="331"/>
      <c r="F26" s="330"/>
      <c r="G26" s="330"/>
    </row>
    <row r="27" spans="1:8">
      <c r="A27" s="282"/>
      <c r="D27" s="280"/>
      <c r="E27" s="331"/>
      <c r="F27" s="330"/>
      <c r="G27" s="330"/>
    </row>
    <row r="28" spans="1:8">
      <c r="A28" s="282"/>
      <c r="B28" s="7" t="s">
        <v>990</v>
      </c>
      <c r="D28" s="280"/>
      <c r="E28" s="331"/>
      <c r="F28" s="330"/>
      <c r="G28" s="330"/>
    </row>
    <row r="29" spans="1:8">
      <c r="A29" s="282"/>
      <c r="D29" s="280"/>
      <c r="E29" s="331"/>
      <c r="F29" s="330"/>
      <c r="G29" s="330"/>
    </row>
    <row r="30" spans="1:8">
      <c r="A30" s="282"/>
      <c r="D30" s="280"/>
      <c r="E30" s="331"/>
      <c r="F30" s="330"/>
      <c r="G30" s="330"/>
    </row>
    <row r="31" spans="1:8">
      <c r="A31" s="282"/>
    </row>
    <row r="32" spans="1:8">
      <c r="A32" s="282"/>
    </row>
    <row r="33" spans="1:8">
      <c r="A33" s="282"/>
    </row>
    <row r="34" spans="1:8" s="279" customFormat="1">
      <c r="A34" s="282"/>
      <c r="B34" s="278"/>
      <c r="F34" s="80"/>
      <c r="G34" s="80"/>
      <c r="H34" s="80"/>
    </row>
    <row r="35" spans="1:8" s="279" customFormat="1">
      <c r="A35" s="282"/>
      <c r="B35" s="278"/>
      <c r="F35" s="80"/>
      <c r="G35" s="80"/>
      <c r="H35" s="80"/>
    </row>
    <row r="36" spans="1:8" s="279" customFormat="1">
      <c r="B36" s="278"/>
      <c r="F36" s="80"/>
      <c r="G36" s="80"/>
      <c r="H36" s="80"/>
    </row>
    <row r="37" spans="1:8" s="279" customFormat="1">
      <c r="B37" s="278"/>
      <c r="F37" s="80"/>
      <c r="G37" s="80"/>
      <c r="H37" s="80"/>
    </row>
    <row r="38" spans="1:8" s="279" customFormat="1">
      <c r="B38" s="278"/>
      <c r="F38" s="80"/>
      <c r="G38" s="80"/>
      <c r="H38" s="80"/>
    </row>
    <row r="39" spans="1:8" s="279" customFormat="1">
      <c r="B39" s="278"/>
      <c r="F39" s="80"/>
      <c r="G39" s="80"/>
      <c r="H39" s="80"/>
    </row>
    <row r="40" spans="1:8" s="279" customFormat="1">
      <c r="B40" s="278"/>
      <c r="F40" s="80"/>
      <c r="G40" s="80"/>
      <c r="H40" s="80"/>
    </row>
    <row r="41" spans="1:8" s="279" customFormat="1">
      <c r="B41" s="278"/>
      <c r="F41" s="80"/>
      <c r="G41" s="80"/>
      <c r="H41" s="80"/>
    </row>
    <row r="42" spans="1:8" s="279" customFormat="1">
      <c r="B42" s="278"/>
      <c r="F42" s="80"/>
      <c r="G42" s="80"/>
      <c r="H42" s="80"/>
    </row>
    <row r="43" spans="1:8" s="279" customFormat="1">
      <c r="B43" s="278"/>
      <c r="F43" s="80"/>
      <c r="G43" s="80"/>
      <c r="H43" s="80"/>
    </row>
    <row r="44" spans="1:8" s="279" customFormat="1">
      <c r="B44" s="278"/>
      <c r="F44" s="80"/>
      <c r="G44" s="80"/>
      <c r="H44" s="80"/>
    </row>
    <row r="45" spans="1:8" s="279" customFormat="1">
      <c r="B45" s="278"/>
      <c r="F45" s="80"/>
      <c r="G45" s="80"/>
      <c r="H45" s="80"/>
    </row>
  </sheetData>
  <printOptions horizontalCentered="1"/>
  <pageMargins left="0.53" right="0.75" top="1" bottom="1" header="0.5" footer="0.5"/>
  <pageSetup scale="89" orientation="portrait" r:id="rId1"/>
  <headerFooter alignWithMargins="0">
    <oddFooter>&amp;L&amp;D &amp;T&amp;C&amp;F&amp;R&amp;P of &amp;N</oddFooter>
  </headerFooter>
  <rowBreaks count="1" manualBreakCount="1">
    <brk id="4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>
      <selection activeCell="I4" sqref="I4"/>
    </sheetView>
  </sheetViews>
  <sheetFormatPr defaultRowHeight="11.25"/>
  <cols>
    <col min="1" max="1" width="5" style="424" customWidth="1"/>
    <col min="2" max="2" width="6.140625" style="424" customWidth="1"/>
    <col min="3" max="3" width="25.5703125" style="424" customWidth="1"/>
    <col min="4" max="5" width="14.42578125" style="425" bestFit="1" customWidth="1"/>
    <col min="6" max="6" width="12.85546875" style="425" bestFit="1" customWidth="1"/>
    <col min="7" max="7" width="1.85546875" style="424" customWidth="1"/>
    <col min="8" max="8" width="12.140625" style="424" bestFit="1" customWidth="1"/>
    <col min="9" max="9" width="12" style="424" bestFit="1" customWidth="1"/>
    <col min="10" max="16384" width="9.140625" style="424"/>
  </cols>
  <sheetData>
    <row r="1" spans="1:9" s="298" customFormat="1" ht="12.75">
      <c r="B1" s="570" t="s">
        <v>0</v>
      </c>
      <c r="C1" s="94"/>
      <c r="D1" s="94"/>
      <c r="E1" s="582"/>
      <c r="F1" s="300"/>
      <c r="I1" s="569" t="s">
        <v>579</v>
      </c>
    </row>
    <row r="2" spans="1:9" s="298" customFormat="1" ht="13.5" customHeight="1">
      <c r="B2" s="443" t="s">
        <v>69</v>
      </c>
      <c r="C2" s="260"/>
      <c r="D2" s="260"/>
      <c r="E2" s="582"/>
      <c r="F2" s="300"/>
    </row>
    <row r="3" spans="1:9" s="298" customFormat="1" ht="13.5" customHeight="1">
      <c r="B3" s="443" t="s">
        <v>621</v>
      </c>
      <c r="C3" s="260"/>
      <c r="D3" s="260"/>
      <c r="E3" s="582"/>
      <c r="F3" s="300"/>
    </row>
    <row r="4" spans="1:9" s="298" customFormat="1" ht="13.5" customHeight="1">
      <c r="B4" s="443" t="s">
        <v>2</v>
      </c>
      <c r="C4" s="260"/>
      <c r="D4" s="260"/>
      <c r="E4" s="582"/>
      <c r="F4" s="299"/>
    </row>
    <row r="5" spans="1:9" s="298" customFormat="1" ht="13.5" customHeight="1">
      <c r="B5" s="443"/>
      <c r="C5" s="260"/>
      <c r="D5" s="260"/>
      <c r="E5" s="582"/>
      <c r="F5" s="299"/>
    </row>
    <row r="6" spans="1:9" s="298" customFormat="1" ht="13.5" customHeight="1">
      <c r="B6" s="443"/>
      <c r="C6" s="260"/>
      <c r="D6" s="260"/>
      <c r="F6" s="299"/>
    </row>
    <row r="7" spans="1:9" s="298" customFormat="1" ht="13.5" customHeight="1">
      <c r="B7" s="443"/>
      <c r="C7" s="260"/>
      <c r="D7" s="260"/>
      <c r="F7" s="299"/>
    </row>
    <row r="8" spans="1:9" s="298" customFormat="1" ht="13.5" customHeight="1">
      <c r="C8" s="299"/>
      <c r="D8" s="299"/>
      <c r="E8" s="299"/>
      <c r="F8" s="299"/>
    </row>
    <row r="9" spans="1:9">
      <c r="D9" s="438" t="s">
        <v>6</v>
      </c>
      <c r="E9" s="438" t="s">
        <v>7</v>
      </c>
      <c r="F9" s="442"/>
      <c r="H9" s="438" t="s">
        <v>6</v>
      </c>
      <c r="I9" s="438" t="s">
        <v>7</v>
      </c>
    </row>
    <row r="10" spans="1:9">
      <c r="A10" s="430" t="s">
        <v>67</v>
      </c>
      <c r="D10" s="438" t="s">
        <v>578</v>
      </c>
      <c r="E10" s="438" t="s">
        <v>578</v>
      </c>
      <c r="F10" s="438"/>
      <c r="H10" s="441" t="s">
        <v>577</v>
      </c>
      <c r="I10" s="441" t="s">
        <v>577</v>
      </c>
    </row>
    <row r="11" spans="1:9">
      <c r="A11" s="445" t="s">
        <v>212</v>
      </c>
      <c r="B11" s="446"/>
      <c r="C11" s="447"/>
      <c r="D11" s="440" t="s">
        <v>576</v>
      </c>
      <c r="E11" s="440" t="s">
        <v>576</v>
      </c>
      <c r="F11" s="440" t="s">
        <v>21</v>
      </c>
      <c r="H11" s="439" t="s">
        <v>575</v>
      </c>
      <c r="I11" s="439" t="s">
        <v>575</v>
      </c>
    </row>
    <row r="12" spans="1:9">
      <c r="A12" s="444">
        <v>1</v>
      </c>
      <c r="B12" s="435" t="s">
        <v>574</v>
      </c>
      <c r="C12" s="433"/>
      <c r="D12" s="438"/>
      <c r="E12" s="438"/>
      <c r="F12" s="438"/>
    </row>
    <row r="13" spans="1:9">
      <c r="A13" s="444">
        <f>A12+1</f>
        <v>2</v>
      </c>
      <c r="B13" s="435" t="s">
        <v>536</v>
      </c>
      <c r="C13" s="435"/>
    </row>
    <row r="14" spans="1:9">
      <c r="A14" s="444">
        <f t="shared" ref="A14:A57" si="0">A13+1</f>
        <v>3</v>
      </c>
      <c r="B14" s="433" t="s">
        <v>573</v>
      </c>
      <c r="C14" s="433" t="s">
        <v>534</v>
      </c>
      <c r="D14" s="432">
        <v>4522075.17</v>
      </c>
      <c r="F14" s="425">
        <f t="shared" ref="F14:F21" si="1">SUM(D14:E14)</f>
        <v>4522075.17</v>
      </c>
      <c r="H14" s="425">
        <f t="shared" ref="H14:H21" si="2">$D$57*(D14/$D$54)</f>
        <v>-77446.356147991144</v>
      </c>
      <c r="I14" s="425">
        <f t="shared" ref="I14:I21" ca="1" si="3">$E$57*(E14/$E$54)</f>
        <v>0</v>
      </c>
    </row>
    <row r="15" spans="1:9">
      <c r="A15" s="444">
        <f t="shared" si="0"/>
        <v>4</v>
      </c>
      <c r="B15" s="433" t="s">
        <v>572</v>
      </c>
      <c r="C15" s="433" t="s">
        <v>556</v>
      </c>
      <c r="D15" s="432">
        <v>148710206.15000001</v>
      </c>
      <c r="F15" s="425">
        <f t="shared" si="1"/>
        <v>148710206.15000001</v>
      </c>
      <c r="H15" s="425">
        <f t="shared" si="2"/>
        <v>-2546853.635857204</v>
      </c>
      <c r="I15" s="425">
        <f t="shared" ca="1" si="3"/>
        <v>0</v>
      </c>
    </row>
    <row r="16" spans="1:9">
      <c r="A16" s="444">
        <f t="shared" si="0"/>
        <v>5</v>
      </c>
      <c r="B16" s="433" t="s">
        <v>571</v>
      </c>
      <c r="C16" s="433" t="s">
        <v>570</v>
      </c>
      <c r="D16" s="432">
        <v>15571694.460000001</v>
      </c>
      <c r="F16" s="425">
        <f t="shared" si="1"/>
        <v>15571694.460000001</v>
      </c>
      <c r="H16" s="425">
        <f t="shared" si="2"/>
        <v>-266685.30478604598</v>
      </c>
      <c r="I16" s="425">
        <f t="shared" ca="1" si="3"/>
        <v>0</v>
      </c>
    </row>
    <row r="17" spans="1:9">
      <c r="A17" s="444">
        <f t="shared" si="0"/>
        <v>6</v>
      </c>
      <c r="B17" s="433" t="s">
        <v>569</v>
      </c>
      <c r="C17" s="433" t="s">
        <v>568</v>
      </c>
      <c r="D17" s="432">
        <v>94346973.569999993</v>
      </c>
      <c r="F17" s="425">
        <f t="shared" si="1"/>
        <v>94346973.569999993</v>
      </c>
      <c r="H17" s="425">
        <f t="shared" si="2"/>
        <v>-1615813.3250552153</v>
      </c>
      <c r="I17" s="425">
        <f t="shared" ca="1" si="3"/>
        <v>0</v>
      </c>
    </row>
    <row r="18" spans="1:9">
      <c r="A18" s="444">
        <f t="shared" si="0"/>
        <v>7</v>
      </c>
      <c r="B18" s="433" t="s">
        <v>567</v>
      </c>
      <c r="C18" s="433" t="s">
        <v>566</v>
      </c>
      <c r="D18" s="432">
        <v>44255148.149999999</v>
      </c>
      <c r="F18" s="425">
        <f t="shared" si="1"/>
        <v>44255148.149999999</v>
      </c>
      <c r="H18" s="425">
        <f t="shared" si="2"/>
        <v>-757926.35817838728</v>
      </c>
      <c r="I18" s="425">
        <f t="shared" ca="1" si="3"/>
        <v>0</v>
      </c>
    </row>
    <row r="19" spans="1:9">
      <c r="A19" s="444">
        <f t="shared" si="0"/>
        <v>8</v>
      </c>
      <c r="B19" s="433" t="s">
        <v>565</v>
      </c>
      <c r="C19" s="433" t="s">
        <v>564</v>
      </c>
      <c r="D19" s="432">
        <v>6150.54</v>
      </c>
      <c r="F19" s="425">
        <f t="shared" si="1"/>
        <v>6150.54</v>
      </c>
      <c r="H19" s="425">
        <f t="shared" si="2"/>
        <v>-105.33591181821629</v>
      </c>
      <c r="I19" s="425">
        <f t="shared" ca="1" si="3"/>
        <v>0</v>
      </c>
    </row>
    <row r="20" spans="1:9">
      <c r="A20" s="444">
        <f t="shared" si="0"/>
        <v>9</v>
      </c>
      <c r="B20" s="433" t="s">
        <v>563</v>
      </c>
      <c r="C20" s="434" t="s">
        <v>562</v>
      </c>
      <c r="D20" s="432">
        <v>2964620.88</v>
      </c>
      <c r="F20" s="425">
        <f t="shared" si="1"/>
        <v>2964620.88</v>
      </c>
      <c r="H20" s="425">
        <f t="shared" si="2"/>
        <v>-50772.947349358394</v>
      </c>
      <c r="I20" s="425">
        <f t="shared" ca="1" si="3"/>
        <v>0</v>
      </c>
    </row>
    <row r="21" spans="1:9">
      <c r="A21" s="444">
        <f t="shared" si="0"/>
        <v>10</v>
      </c>
      <c r="B21" s="433" t="s">
        <v>561</v>
      </c>
      <c r="C21" s="433" t="s">
        <v>560</v>
      </c>
      <c r="D21" s="432">
        <v>48847.58</v>
      </c>
      <c r="F21" s="425">
        <f t="shared" si="1"/>
        <v>48847.58</v>
      </c>
      <c r="H21" s="425">
        <f t="shared" si="2"/>
        <v>-836.57766300410469</v>
      </c>
      <c r="I21" s="425">
        <f t="shared" ca="1" si="3"/>
        <v>0</v>
      </c>
    </row>
    <row r="22" spans="1:9">
      <c r="A22" s="444">
        <f t="shared" si="0"/>
        <v>11</v>
      </c>
      <c r="B22" s="435"/>
      <c r="C22" s="431" t="s">
        <v>517</v>
      </c>
      <c r="D22" s="429">
        <f>SUM(D14:D21)</f>
        <v>310425716.5</v>
      </c>
      <c r="E22" s="429">
        <f>SUM(E14:E21)</f>
        <v>0</v>
      </c>
      <c r="F22" s="429">
        <f>SUM(F14:F21)</f>
        <v>310425716.5</v>
      </c>
      <c r="H22" s="429">
        <f>SUM(H14:H21)</f>
        <v>-5316439.8409490241</v>
      </c>
      <c r="I22" s="429">
        <f ca="1">SUM(I14:I21)</f>
        <v>0</v>
      </c>
    </row>
    <row r="23" spans="1:9">
      <c r="A23" s="444">
        <f t="shared" si="0"/>
        <v>12</v>
      </c>
      <c r="B23" s="434"/>
      <c r="C23" s="433"/>
      <c r="D23" s="437"/>
      <c r="H23" s="425"/>
      <c r="I23" s="425"/>
    </row>
    <row r="24" spans="1:9">
      <c r="A24" s="444">
        <f t="shared" si="0"/>
        <v>13</v>
      </c>
      <c r="B24" s="435" t="s">
        <v>559</v>
      </c>
      <c r="C24" s="433"/>
      <c r="D24" s="436"/>
      <c r="H24" s="425"/>
      <c r="I24" s="425"/>
    </row>
    <row r="25" spans="1:9">
      <c r="A25" s="444">
        <f t="shared" si="0"/>
        <v>14</v>
      </c>
      <c r="B25" s="435" t="s">
        <v>536</v>
      </c>
      <c r="C25" s="435"/>
      <c r="E25" s="432"/>
      <c r="H25" s="425"/>
      <c r="I25" s="425"/>
    </row>
    <row r="26" spans="1:9">
      <c r="A26" s="444">
        <f t="shared" si="0"/>
        <v>15</v>
      </c>
      <c r="B26" s="433" t="s">
        <v>558</v>
      </c>
      <c r="C26" s="434" t="s">
        <v>534</v>
      </c>
      <c r="E26" s="432">
        <v>2554890.7353863604</v>
      </c>
      <c r="F26" s="425">
        <f t="shared" ref="F26:F36" si="4">SUM(D26:E26)</f>
        <v>2554890.7353863604</v>
      </c>
      <c r="H26" s="425">
        <f t="shared" ref="H26:H36" si="5">$D$57*(D26/$D$54)</f>
        <v>0</v>
      </c>
      <c r="I26" s="425">
        <f t="shared" ref="I26:I36" ca="1" si="6">$E$57*(E26/$E$54)</f>
        <v>-19586.675367686628</v>
      </c>
    </row>
    <row r="27" spans="1:9">
      <c r="A27" s="444">
        <f t="shared" si="0"/>
        <v>16</v>
      </c>
      <c r="B27" s="433" t="s">
        <v>557</v>
      </c>
      <c r="C27" s="433" t="s">
        <v>556</v>
      </c>
      <c r="E27" s="432">
        <v>23754965.642808311</v>
      </c>
      <c r="F27" s="425">
        <f t="shared" si="4"/>
        <v>23754965.642808311</v>
      </c>
      <c r="H27" s="425">
        <f t="shared" si="5"/>
        <v>0</v>
      </c>
      <c r="I27" s="425">
        <f t="shared" ca="1" si="6"/>
        <v>-182113.77651963427</v>
      </c>
    </row>
    <row r="28" spans="1:9">
      <c r="A28" s="444">
        <f t="shared" si="0"/>
        <v>17</v>
      </c>
      <c r="B28" s="433" t="s">
        <v>555</v>
      </c>
      <c r="C28" s="434" t="s">
        <v>554</v>
      </c>
      <c r="E28" s="432">
        <v>254239346.53148443</v>
      </c>
      <c r="F28" s="425">
        <f t="shared" si="4"/>
        <v>254239346.53148443</v>
      </c>
      <c r="H28" s="425">
        <f t="shared" si="5"/>
        <v>0</v>
      </c>
      <c r="I28" s="425">
        <f t="shared" ca="1" si="6"/>
        <v>-1949086.6976164135</v>
      </c>
    </row>
    <row r="29" spans="1:9">
      <c r="A29" s="444">
        <f t="shared" si="0"/>
        <v>18</v>
      </c>
      <c r="B29" s="433" t="s">
        <v>553</v>
      </c>
      <c r="C29" s="433" t="s">
        <v>552</v>
      </c>
      <c r="E29" s="432">
        <v>208288354.923538</v>
      </c>
      <c r="F29" s="425">
        <f t="shared" si="4"/>
        <v>208288354.923538</v>
      </c>
      <c r="H29" s="425">
        <f t="shared" si="5"/>
        <v>0</v>
      </c>
      <c r="I29" s="425">
        <f t="shared" ca="1" si="6"/>
        <v>-1596810.5149279064</v>
      </c>
    </row>
    <row r="30" spans="1:9">
      <c r="A30" s="444">
        <f t="shared" si="0"/>
        <v>19</v>
      </c>
      <c r="B30" s="433" t="s">
        <v>551</v>
      </c>
      <c r="C30" s="433" t="s">
        <v>550</v>
      </c>
      <c r="E30" s="432">
        <v>19362582.671346147</v>
      </c>
      <c r="F30" s="425">
        <f t="shared" si="4"/>
        <v>19362582.671346147</v>
      </c>
      <c r="H30" s="425">
        <f t="shared" si="5"/>
        <v>0</v>
      </c>
      <c r="I30" s="425">
        <f t="shared" ca="1" si="6"/>
        <v>-148440.25061850643</v>
      </c>
    </row>
    <row r="31" spans="1:9">
      <c r="A31" s="444">
        <f t="shared" si="0"/>
        <v>20</v>
      </c>
      <c r="B31" s="433" t="s">
        <v>549</v>
      </c>
      <c r="C31" s="434" t="s">
        <v>548</v>
      </c>
      <c r="E31" s="432">
        <v>69074564.314633727</v>
      </c>
      <c r="F31" s="425">
        <f t="shared" si="4"/>
        <v>69074564.314633727</v>
      </c>
      <c r="H31" s="425">
        <f t="shared" si="5"/>
        <v>0</v>
      </c>
      <c r="I31" s="425">
        <f t="shared" ca="1" si="6"/>
        <v>-529549.48274550191</v>
      </c>
    </row>
    <row r="32" spans="1:9">
      <c r="A32" s="444">
        <f t="shared" si="0"/>
        <v>21</v>
      </c>
      <c r="B32" s="433" t="s">
        <v>547</v>
      </c>
      <c r="C32" s="433" t="s">
        <v>546</v>
      </c>
      <c r="E32" s="432">
        <v>84244879.410810515</v>
      </c>
      <c r="F32" s="425">
        <f t="shared" si="4"/>
        <v>84244879.410810515</v>
      </c>
      <c r="H32" s="425">
        <f t="shared" si="5"/>
        <v>0</v>
      </c>
      <c r="I32" s="425">
        <f t="shared" ca="1" si="6"/>
        <v>-645850.36125230684</v>
      </c>
    </row>
    <row r="33" spans="1:9">
      <c r="A33" s="444">
        <f t="shared" si="0"/>
        <v>22</v>
      </c>
      <c r="B33" s="433" t="s">
        <v>545</v>
      </c>
      <c r="C33" s="434" t="s">
        <v>544</v>
      </c>
      <c r="E33" s="432">
        <v>108152651.54506342</v>
      </c>
      <c r="F33" s="425">
        <f t="shared" si="4"/>
        <v>108152651.54506342</v>
      </c>
      <c r="H33" s="425">
        <f t="shared" si="5"/>
        <v>0</v>
      </c>
      <c r="I33" s="425">
        <f t="shared" ca="1" si="6"/>
        <v>-829135.60514647362</v>
      </c>
    </row>
    <row r="34" spans="1:9">
      <c r="A34" s="444">
        <f t="shared" si="0"/>
        <v>23</v>
      </c>
      <c r="B34" s="433" t="s">
        <v>543</v>
      </c>
      <c r="C34" s="433" t="s">
        <v>542</v>
      </c>
      <c r="E34" s="432">
        <v>119530715.58</v>
      </c>
      <c r="F34" s="425">
        <f t="shared" si="4"/>
        <v>119530715.58</v>
      </c>
      <c r="H34" s="425">
        <f t="shared" si="5"/>
        <v>0</v>
      </c>
      <c r="I34" s="425">
        <f t="shared" ca="1" si="6"/>
        <v>-916363.77638619277</v>
      </c>
    </row>
    <row r="35" spans="1:9">
      <c r="A35" s="444">
        <f t="shared" si="0"/>
        <v>24</v>
      </c>
      <c r="B35" s="433" t="s">
        <v>541</v>
      </c>
      <c r="C35" s="433" t="s">
        <v>540</v>
      </c>
      <c r="E35" s="432">
        <v>28587588.156387921</v>
      </c>
      <c r="F35" s="425">
        <f t="shared" si="4"/>
        <v>28587588.156387921</v>
      </c>
      <c r="H35" s="425">
        <f t="shared" si="5"/>
        <v>0</v>
      </c>
      <c r="I35" s="425">
        <f t="shared" ca="1" si="6"/>
        <v>-219162.33090086243</v>
      </c>
    </row>
    <row r="36" spans="1:9">
      <c r="A36" s="444">
        <f t="shared" si="0"/>
        <v>25</v>
      </c>
      <c r="B36" s="433" t="s">
        <v>539</v>
      </c>
      <c r="C36" s="433" t="s">
        <v>538</v>
      </c>
      <c r="E36" s="432">
        <v>20468539.298472464</v>
      </c>
      <c r="F36" s="425">
        <f t="shared" si="4"/>
        <v>20468539.298472464</v>
      </c>
      <c r="H36" s="425">
        <f t="shared" si="5"/>
        <v>0</v>
      </c>
      <c r="I36" s="425">
        <f t="shared" ca="1" si="6"/>
        <v>-156918.89634931457</v>
      </c>
    </row>
    <row r="37" spans="1:9">
      <c r="A37" s="444">
        <f t="shared" si="0"/>
        <v>26</v>
      </c>
      <c r="B37" s="428"/>
      <c r="C37" s="431" t="s">
        <v>517</v>
      </c>
      <c r="D37" s="429">
        <f>SUM(D26:D36)</f>
        <v>0</v>
      </c>
      <c r="E37" s="429">
        <f>SUM(E26:E36)</f>
        <v>938259078.80993128</v>
      </c>
      <c r="F37" s="429">
        <f>SUM(F26:F36)</f>
        <v>938259078.80993128</v>
      </c>
      <c r="H37" s="429">
        <f>SUM(H26:H36)</f>
        <v>0</v>
      </c>
      <c r="I37" s="429">
        <f ca="1">SUM(I26:I36)</f>
        <v>-7193018.3678307999</v>
      </c>
    </row>
    <row r="38" spans="1:9">
      <c r="A38" s="444">
        <f t="shared" si="0"/>
        <v>27</v>
      </c>
      <c r="B38" s="428"/>
      <c r="H38" s="425"/>
      <c r="I38" s="425"/>
    </row>
    <row r="39" spans="1:9">
      <c r="A39" s="444">
        <f t="shared" si="0"/>
        <v>28</v>
      </c>
      <c r="B39" s="430" t="s">
        <v>537</v>
      </c>
      <c r="H39" s="425"/>
      <c r="I39" s="425"/>
    </row>
    <row r="40" spans="1:9">
      <c r="A40" s="444">
        <f t="shared" si="0"/>
        <v>29</v>
      </c>
      <c r="B40" s="430" t="s">
        <v>536</v>
      </c>
      <c r="H40" s="425"/>
      <c r="I40" s="425"/>
    </row>
    <row r="41" spans="1:9">
      <c r="A41" s="444">
        <f t="shared" si="0"/>
        <v>30</v>
      </c>
      <c r="B41" s="424" t="s">
        <v>535</v>
      </c>
      <c r="C41" s="424" t="s">
        <v>534</v>
      </c>
      <c r="D41" s="425">
        <v>445787.05</v>
      </c>
      <c r="E41" s="425">
        <f ca="1">SUM('[10]II-B-5 Depreciation'!N65:P65)</f>
        <v>30479347.438634634</v>
      </c>
      <c r="F41" s="425">
        <f t="shared" ref="F41:F47" ca="1" si="7">SUM(D41:E41)</f>
        <v>30925134.488634635</v>
      </c>
      <c r="H41" s="425">
        <f t="shared" ref="H41:H47" si="8">$D$57*(D41/$D$54)</f>
        <v>-7634.6768557724654</v>
      </c>
      <c r="I41" s="425">
        <f t="shared" ref="I41:I47" ca="1" si="9">$E$57*(E41/$E$54)</f>
        <v>-233665.21136536534</v>
      </c>
    </row>
    <row r="42" spans="1:9">
      <c r="A42" s="444">
        <f t="shared" si="0"/>
        <v>31</v>
      </c>
      <c r="B42" s="424" t="s">
        <v>533</v>
      </c>
      <c r="C42" s="424" t="s">
        <v>532</v>
      </c>
      <c r="D42" s="425">
        <v>2004.8500000000001</v>
      </c>
      <c r="E42" s="425">
        <f ca="1">SUM('[10]II-B-5 Depreciation'!N66:P66)</f>
        <v>419953.30284127372</v>
      </c>
      <c r="F42" s="425">
        <f t="shared" ca="1" si="7"/>
        <v>421958.1528412737</v>
      </c>
      <c r="H42" s="425">
        <f t="shared" si="8"/>
        <v>-34.335636026877467</v>
      </c>
      <c r="I42" s="425">
        <f t="shared" ca="1" si="9"/>
        <v>-3219.5071587262732</v>
      </c>
    </row>
    <row r="43" spans="1:9">
      <c r="A43" s="444">
        <f t="shared" si="0"/>
        <v>32</v>
      </c>
      <c r="B43" s="424" t="s">
        <v>531</v>
      </c>
      <c r="C43" s="424" t="s">
        <v>530</v>
      </c>
      <c r="D43" s="425">
        <v>0</v>
      </c>
      <c r="E43" s="425">
        <f ca="1">SUM('[10]II-B-5 Depreciation'!N67:P67)</f>
        <v>105419.09081614141</v>
      </c>
      <c r="F43" s="425">
        <f t="shared" ca="1" si="7"/>
        <v>105419.09081614141</v>
      </c>
      <c r="H43" s="425">
        <f t="shared" si="8"/>
        <v>0</v>
      </c>
      <c r="I43" s="425">
        <f t="shared" ca="1" si="9"/>
        <v>-808.17918385859593</v>
      </c>
    </row>
    <row r="44" spans="1:9">
      <c r="A44" s="444">
        <f t="shared" si="0"/>
        <v>33</v>
      </c>
      <c r="B44" s="424" t="s">
        <v>529</v>
      </c>
      <c r="C44" s="424" t="s">
        <v>528</v>
      </c>
      <c r="D44" s="425">
        <v>437.52</v>
      </c>
      <c r="E44" s="425">
        <f ca="1">SUM('[10]II-B-5 Depreciation'!N68:P68)</f>
        <v>473216.24075116869</v>
      </c>
      <c r="F44" s="425">
        <f t="shared" ca="1" si="7"/>
        <v>473653.76075116871</v>
      </c>
      <c r="H44" s="425">
        <f t="shared" si="8"/>
        <v>-7.493092986746853</v>
      </c>
      <c r="I44" s="425">
        <f t="shared" ca="1" si="9"/>
        <v>-3627.8392488313311</v>
      </c>
    </row>
    <row r="45" spans="1:9">
      <c r="A45" s="444">
        <f t="shared" si="0"/>
        <v>34</v>
      </c>
      <c r="B45" s="424" t="s">
        <v>527</v>
      </c>
      <c r="C45" s="424" t="s">
        <v>526</v>
      </c>
      <c r="D45" s="425">
        <v>3198759.9</v>
      </c>
      <c r="E45" s="425">
        <f ca="1">SUM('[10]II-B-5 Depreciation'!N69:P69)</f>
        <v>5791609.490023951</v>
      </c>
      <c r="F45" s="425">
        <f t="shared" ca="1" si="7"/>
        <v>8990369.3900239505</v>
      </c>
      <c r="H45" s="425">
        <f t="shared" si="8"/>
        <v>-54782.87934946303</v>
      </c>
      <c r="I45" s="425">
        <f t="shared" ca="1" si="9"/>
        <v>-44400.479976047842</v>
      </c>
    </row>
    <row r="46" spans="1:9">
      <c r="A46" s="444">
        <f t="shared" si="0"/>
        <v>35</v>
      </c>
      <c r="B46" s="424" t="s">
        <v>525</v>
      </c>
      <c r="C46" s="424" t="s">
        <v>524</v>
      </c>
      <c r="D46" s="425">
        <v>1465.2</v>
      </c>
      <c r="E46" s="425">
        <f ca="1">SUM('[10]II-B-5 Depreciation'!N70:P70)</f>
        <v>13453.838226404696</v>
      </c>
      <c r="F46" s="425">
        <f t="shared" ca="1" si="7"/>
        <v>14919.038226404697</v>
      </c>
      <c r="H46" s="425">
        <f t="shared" si="8"/>
        <v>-25.09343537251209</v>
      </c>
      <c r="I46" s="425">
        <f t="shared" ca="1" si="9"/>
        <v>-103.14177359530474</v>
      </c>
    </row>
    <row r="47" spans="1:9">
      <c r="A47" s="444">
        <f t="shared" si="0"/>
        <v>36</v>
      </c>
      <c r="B47" s="424" t="s">
        <v>523</v>
      </c>
      <c r="C47" s="424" t="s">
        <v>522</v>
      </c>
      <c r="D47" s="425">
        <v>0</v>
      </c>
      <c r="E47" s="425">
        <f ca="1">SUM('[10]II-B-5 Depreciation'!N71:P71)</f>
        <v>-123.45356232470243</v>
      </c>
      <c r="F47" s="425">
        <f t="shared" ca="1" si="7"/>
        <v>-123.45356232470243</v>
      </c>
      <c r="H47" s="425">
        <f t="shared" si="8"/>
        <v>0</v>
      </c>
      <c r="I47" s="425">
        <f t="shared" ca="1" si="9"/>
        <v>0.94643767529758938</v>
      </c>
    </row>
    <row r="48" spans="1:9">
      <c r="A48" s="444">
        <f t="shared" si="0"/>
        <v>37</v>
      </c>
      <c r="C48" s="431" t="s">
        <v>517</v>
      </c>
      <c r="D48" s="429">
        <f>SUM(D41:D47)</f>
        <v>3648454.52</v>
      </c>
      <c r="E48" s="429">
        <f ca="1">SUM(E41:E47)</f>
        <v>37282875.947731249</v>
      </c>
      <c r="F48" s="429">
        <f ca="1">SUM(F41:F47)</f>
        <v>40931330.467731245</v>
      </c>
      <c r="H48" s="429">
        <f>SUM(H41:H47)</f>
        <v>-62484.478369621625</v>
      </c>
      <c r="I48" s="429">
        <f ca="1">SUM(I41:I47)</f>
        <v>-285823.41226874938</v>
      </c>
    </row>
    <row r="49" spans="1:9">
      <c r="A49" s="444">
        <f t="shared" si="0"/>
        <v>38</v>
      </c>
      <c r="H49" s="425"/>
      <c r="I49" s="425"/>
    </row>
    <row r="50" spans="1:9">
      <c r="A50" s="444">
        <f t="shared" si="0"/>
        <v>39</v>
      </c>
      <c r="B50" s="424" t="s">
        <v>521</v>
      </c>
      <c r="C50" s="424" t="s">
        <v>520</v>
      </c>
      <c r="D50" s="425">
        <v>7557170.2599999998</v>
      </c>
      <c r="E50" s="425">
        <f ca="1">SUM('[10]II-B-5 Depreciation'!N74:P74)</f>
        <v>35206737.532421373</v>
      </c>
      <c r="F50" s="425">
        <f ca="1">SUM(D50:E50)</f>
        <v>42763907.792421371</v>
      </c>
      <c r="H50" s="425">
        <f>$D$57*(D50/$D$54)</f>
        <v>-129426.26502755964</v>
      </c>
      <c r="I50" s="425">
        <f ca="1">$E$57*(E50/$E$54)</f>
        <v>-269907.01764731423</v>
      </c>
    </row>
    <row r="51" spans="1:9">
      <c r="A51" s="444">
        <f t="shared" si="0"/>
        <v>40</v>
      </c>
      <c r="B51" s="424" t="s">
        <v>519</v>
      </c>
      <c r="C51" s="424" t="s">
        <v>518</v>
      </c>
      <c r="D51" s="425">
        <v>300648.63</v>
      </c>
      <c r="E51" s="425">
        <f ca="1">SUM('[10]II-B-5 Depreciation'!N75:P75)</f>
        <v>1796231.2107468634</v>
      </c>
      <c r="F51" s="425">
        <f ca="1">SUM(D51:E51)</f>
        <v>2096879.8407468633</v>
      </c>
      <c r="H51" s="425">
        <f>$D$57*(D51/$D$54)</f>
        <v>-5148.994653794226</v>
      </c>
      <c r="I51" s="425">
        <f ca="1">$E$57*(E51/$E$54)</f>
        <v>-13770.529253136585</v>
      </c>
    </row>
    <row r="52" spans="1:9">
      <c r="A52" s="444">
        <f t="shared" si="0"/>
        <v>41</v>
      </c>
      <c r="C52" s="431" t="s">
        <v>517</v>
      </c>
      <c r="D52" s="429">
        <f>SUM(D50:D51)</f>
        <v>7857818.8899999997</v>
      </c>
      <c r="E52" s="429">
        <f ca="1">SUM(E50:E51)</f>
        <v>37002968.743168235</v>
      </c>
      <c r="F52" s="429">
        <f ca="1">SUM(F50:F51)</f>
        <v>44860787.633168235</v>
      </c>
      <c r="H52" s="429">
        <f>SUM(H50:H51)</f>
        <v>-134575.25968135387</v>
      </c>
      <c r="I52" s="429">
        <f ca="1">SUM(I50:I51)</f>
        <v>-283677.54690045083</v>
      </c>
    </row>
    <row r="53" spans="1:9">
      <c r="A53" s="444">
        <f t="shared" si="0"/>
        <v>42</v>
      </c>
      <c r="H53" s="425"/>
      <c r="I53" s="425"/>
    </row>
    <row r="54" spans="1:9">
      <c r="A54" s="444">
        <f t="shared" si="0"/>
        <v>43</v>
      </c>
      <c r="B54" s="430" t="s">
        <v>21</v>
      </c>
      <c r="D54" s="429">
        <f>D52+D48+D37+D22</f>
        <v>321931989.91000003</v>
      </c>
      <c r="E54" s="429">
        <f ca="1">E52+E48+E37+E22</f>
        <v>1012544923.5008308</v>
      </c>
      <c r="F54" s="429">
        <f ca="1">F52+F48+F37+F22</f>
        <v>1334476913.4108307</v>
      </c>
      <c r="H54" s="429">
        <f>H52+H48+H37+H22</f>
        <v>-5513499.5789999999</v>
      </c>
      <c r="I54" s="429">
        <f ca="1">I52+I48+I37+I22</f>
        <v>-7762519.3269999996</v>
      </c>
    </row>
    <row r="55" spans="1:9">
      <c r="A55" s="444">
        <f t="shared" si="0"/>
        <v>44</v>
      </c>
      <c r="H55" s="425"/>
      <c r="I55" s="425"/>
    </row>
    <row r="56" spans="1:9">
      <c r="A56" s="444">
        <f t="shared" si="0"/>
        <v>45</v>
      </c>
      <c r="H56" s="425"/>
      <c r="I56" s="425"/>
    </row>
    <row r="57" spans="1:9">
      <c r="A57" s="444">
        <f t="shared" si="0"/>
        <v>46</v>
      </c>
      <c r="B57" s="424" t="s">
        <v>516</v>
      </c>
      <c r="C57" s="428"/>
      <c r="D57" s="427">
        <v>-5513499.5789999999</v>
      </c>
      <c r="E57" s="426">
        <v>-7762519.3269999996</v>
      </c>
      <c r="H57" s="425"/>
      <c r="I57" s="425"/>
    </row>
    <row r="58" spans="1:9">
      <c r="H58" s="425"/>
      <c r="I58" s="425"/>
    </row>
    <row r="59" spans="1:9">
      <c r="H59" s="425"/>
      <c r="I59" s="425"/>
    </row>
    <row r="60" spans="1:9">
      <c r="H60" s="425"/>
      <c r="I60" s="4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selection activeCell="I14" sqref="I14"/>
    </sheetView>
  </sheetViews>
  <sheetFormatPr defaultRowHeight="12.75"/>
  <cols>
    <col min="1" max="1" width="5.5703125" style="456" customWidth="1"/>
    <col min="2" max="2" width="40.140625" style="456" customWidth="1"/>
    <col min="3" max="3" width="15.140625" style="583" customWidth="1"/>
    <col min="4" max="4" width="15" style="456" customWidth="1"/>
    <col min="5" max="5" width="11.85546875" style="456" customWidth="1"/>
    <col min="6" max="6" width="10.7109375" style="456" customWidth="1"/>
    <col min="7" max="7" width="12.42578125" style="456" customWidth="1"/>
    <col min="8" max="8" width="13" style="584" customWidth="1"/>
    <col min="9" max="9" width="16.85546875" style="456" customWidth="1"/>
    <col min="10" max="16384" width="9.140625" style="456"/>
  </cols>
  <sheetData>
    <row r="1" spans="1:9">
      <c r="I1" s="585" t="s">
        <v>619</v>
      </c>
    </row>
    <row r="2" spans="1:9">
      <c r="A2" s="711" t="s">
        <v>0</v>
      </c>
      <c r="B2" s="711"/>
      <c r="C2" s="711"/>
      <c r="D2" s="711"/>
      <c r="E2" s="711"/>
      <c r="F2" s="711"/>
      <c r="G2" s="711"/>
      <c r="H2" s="711"/>
      <c r="I2" s="711"/>
    </row>
    <row r="3" spans="1:9">
      <c r="A3" s="711" t="s">
        <v>69</v>
      </c>
      <c r="B3" s="711"/>
      <c r="C3" s="711"/>
      <c r="D3" s="711"/>
      <c r="E3" s="711"/>
      <c r="F3" s="711"/>
      <c r="G3" s="711"/>
      <c r="H3" s="711"/>
      <c r="I3" s="711"/>
    </row>
    <row r="4" spans="1:9">
      <c r="A4" s="710" t="s">
        <v>618</v>
      </c>
      <c r="B4" s="710"/>
      <c r="C4" s="710"/>
      <c r="D4" s="710"/>
      <c r="E4" s="710"/>
      <c r="F4" s="710"/>
      <c r="G4" s="710"/>
      <c r="H4" s="710"/>
      <c r="I4" s="710"/>
    </row>
    <row r="5" spans="1:9">
      <c r="A5" s="710" t="s">
        <v>617</v>
      </c>
      <c r="B5" s="710"/>
      <c r="C5" s="710"/>
      <c r="D5" s="710"/>
      <c r="E5" s="710"/>
      <c r="F5" s="710"/>
      <c r="G5" s="710"/>
      <c r="H5" s="710"/>
      <c r="I5" s="710"/>
    </row>
    <row r="6" spans="1:9">
      <c r="A6" s="568"/>
      <c r="B6" s="568"/>
      <c r="C6" s="586"/>
      <c r="D6" s="568"/>
      <c r="E6" s="568"/>
      <c r="F6" s="568"/>
      <c r="G6" s="568"/>
      <c r="H6" s="568"/>
      <c r="I6" s="568"/>
    </row>
    <row r="7" spans="1:9">
      <c r="A7" s="587"/>
      <c r="C7" s="588"/>
      <c r="D7" s="587"/>
      <c r="E7" s="587"/>
      <c r="F7" s="587"/>
      <c r="G7" s="587"/>
      <c r="H7" s="589"/>
      <c r="I7" s="587"/>
    </row>
    <row r="8" spans="1:9">
      <c r="A8" s="590" t="s">
        <v>67</v>
      </c>
      <c r="B8" s="591"/>
      <c r="C8" s="592" t="s">
        <v>616</v>
      </c>
      <c r="D8" s="590"/>
      <c r="E8" s="590" t="s">
        <v>615</v>
      </c>
      <c r="F8" s="590" t="s">
        <v>614</v>
      </c>
      <c r="G8" s="590" t="s">
        <v>146</v>
      </c>
      <c r="H8" s="590" t="s">
        <v>354</v>
      </c>
      <c r="I8" s="590" t="s">
        <v>613</v>
      </c>
    </row>
    <row r="9" spans="1:9">
      <c r="A9" s="593" t="s">
        <v>212</v>
      </c>
      <c r="B9" s="593" t="s">
        <v>66</v>
      </c>
      <c r="C9" s="594" t="s">
        <v>612</v>
      </c>
      <c r="D9" s="593" t="s">
        <v>611</v>
      </c>
      <c r="E9" s="593" t="s">
        <v>146</v>
      </c>
      <c r="F9" s="593" t="s">
        <v>610</v>
      </c>
      <c r="G9" s="593" t="s">
        <v>609</v>
      </c>
      <c r="H9" s="593" t="s">
        <v>608</v>
      </c>
      <c r="I9" s="593" t="s">
        <v>607</v>
      </c>
    </row>
    <row r="10" spans="1:9">
      <c r="A10" s="589"/>
      <c r="B10" s="589" t="s">
        <v>159</v>
      </c>
      <c r="C10" s="595" t="s">
        <v>156</v>
      </c>
      <c r="D10" s="589"/>
      <c r="E10" s="589" t="s">
        <v>606</v>
      </c>
      <c r="F10" s="596" t="s">
        <v>210</v>
      </c>
      <c r="G10" s="596" t="s">
        <v>605</v>
      </c>
      <c r="H10" s="589" t="s">
        <v>604</v>
      </c>
      <c r="I10" s="589" t="s">
        <v>603</v>
      </c>
    </row>
    <row r="11" spans="1:9">
      <c r="A11" s="584">
        <v>1</v>
      </c>
      <c r="D11" s="583"/>
      <c r="E11" s="583"/>
      <c r="F11" s="583"/>
      <c r="G11" s="583"/>
      <c r="H11" s="597"/>
      <c r="I11" s="583"/>
    </row>
    <row r="12" spans="1:9">
      <c r="A12" s="584">
        <f>+A11+1</f>
        <v>2</v>
      </c>
      <c r="B12" s="456" t="s">
        <v>602</v>
      </c>
      <c r="C12" s="598">
        <f ca="1">+'[10]II-D-2 A&amp;G'!N29+'[10]II-D-2 A&amp;G'!O29+'[10]II-D-2 A&amp;G'!P29-C14-C13</f>
        <v>131764218.81162459</v>
      </c>
      <c r="D12" s="598">
        <f>'[11]TCC - DIST'!$D$29</f>
        <v>3454946.0599999875</v>
      </c>
      <c r="E12" s="599">
        <f ca="1">(C12-D12)/365</f>
        <v>351532.25411404</v>
      </c>
      <c r="F12" s="600">
        <f>'[11]TCC - DIST'!$C$12</f>
        <v>59.160000000000004</v>
      </c>
      <c r="G12" s="601">
        <f>'[11]TCC - DIST'!$D$14</f>
        <v>-30</v>
      </c>
      <c r="H12" s="602">
        <f>F12+G12</f>
        <v>29.160000000000004</v>
      </c>
      <c r="I12" s="599">
        <f ca="1">E12*H12</f>
        <v>10250680.529965408</v>
      </c>
    </row>
    <row r="13" spans="1:9">
      <c r="A13" s="584">
        <f t="shared" ref="A13:A36" si="0">+A12+1</f>
        <v>3</v>
      </c>
      <c r="B13" s="456" t="s">
        <v>601</v>
      </c>
      <c r="C13" s="598">
        <f>'[10]II-D-1 O&amp;M'!N22</f>
        <v>202266.40999999049</v>
      </c>
      <c r="D13" s="598"/>
      <c r="E13" s="599">
        <f>(C13-D13)/365</f>
        <v>554.15454794517939</v>
      </c>
      <c r="F13" s="600">
        <f>F12</f>
        <v>59.160000000000004</v>
      </c>
      <c r="G13" s="601">
        <f>'[11]TCC - DIST'!$D$12</f>
        <v>-50.21</v>
      </c>
      <c r="H13" s="602">
        <f>F13+G13</f>
        <v>8.9500000000000028</v>
      </c>
      <c r="I13" s="599">
        <f>E13*H13</f>
        <v>4959.6832041093567</v>
      </c>
    </row>
    <row r="14" spans="1:9">
      <c r="A14" s="584">
        <f t="shared" si="0"/>
        <v>4</v>
      </c>
      <c r="B14" s="456" t="s">
        <v>600</v>
      </c>
      <c r="C14" s="603">
        <v>4990169.5392045388</v>
      </c>
      <c r="D14" s="598"/>
      <c r="E14" s="599">
        <f>(C14-D14)/365</f>
        <v>13671.697367683668</v>
      </c>
      <c r="F14" s="600">
        <f>F12</f>
        <v>59.160000000000004</v>
      </c>
      <c r="G14" s="601">
        <f>'[11]TCC - DIST'!$D$13</f>
        <v>-247.74</v>
      </c>
      <c r="H14" s="602">
        <f>F14+G14</f>
        <v>-188.58</v>
      </c>
      <c r="I14" s="634">
        <f>E14*H14</f>
        <v>-2578208.6895977864</v>
      </c>
    </row>
    <row r="15" spans="1:9">
      <c r="A15" s="584">
        <f t="shared" si="0"/>
        <v>5</v>
      </c>
      <c r="C15" s="604">
        <f ca="1">SUM(C12:C14)</f>
        <v>136956654.76082912</v>
      </c>
      <c r="D15" s="605"/>
      <c r="E15" s="583"/>
      <c r="F15" s="600"/>
      <c r="G15" s="601"/>
      <c r="H15" s="601"/>
      <c r="I15" s="606">
        <f ca="1">SUM(I12:I14)</f>
        <v>7677431.5235717306</v>
      </c>
    </row>
    <row r="16" spans="1:9">
      <c r="A16" s="584">
        <f t="shared" si="0"/>
        <v>6</v>
      </c>
      <c r="B16" s="456" t="s">
        <v>599</v>
      </c>
      <c r="C16" s="607"/>
      <c r="D16" s="607"/>
      <c r="E16" s="583"/>
      <c r="F16" s="600"/>
      <c r="G16" s="601"/>
      <c r="H16" s="601"/>
      <c r="I16" s="583"/>
    </row>
    <row r="17" spans="1:9">
      <c r="A17" s="584">
        <f t="shared" si="0"/>
        <v>7</v>
      </c>
      <c r="B17" s="456" t="s">
        <v>598</v>
      </c>
      <c r="C17" s="605">
        <f ca="1">'[10]II-E-3.15'!$J$127</f>
        <v>12572668.058884652</v>
      </c>
      <c r="D17" s="605"/>
      <c r="E17" s="608">
        <f ca="1">C17/365</f>
        <v>34445.66591475247</v>
      </c>
      <c r="F17" s="600">
        <f>F12</f>
        <v>59.160000000000004</v>
      </c>
      <c r="G17" s="601">
        <f>'[11]TCC - DIST'!$D$17</f>
        <v>-37</v>
      </c>
      <c r="H17" s="602">
        <f>F17+G17</f>
        <v>22.160000000000004</v>
      </c>
      <c r="I17" s="609">
        <f ca="1">E17*H17</f>
        <v>763315.95667091489</v>
      </c>
    </row>
    <row r="18" spans="1:9">
      <c r="A18" s="584">
        <f t="shared" si="0"/>
        <v>8</v>
      </c>
      <c r="B18" s="456" t="s">
        <v>597</v>
      </c>
      <c r="C18" s="610">
        <f ca="1">+'[10]II-E-3.15'!J129+'[10]II-E-3.15'!J136</f>
        <v>4023787.425872989</v>
      </c>
      <c r="D18" s="610"/>
      <c r="E18" s="611">
        <f ca="1">C18/365</f>
        <v>11024.075139378052</v>
      </c>
      <c r="F18" s="600">
        <v>0</v>
      </c>
      <c r="G18" s="601">
        <f>'[12]DIST - Results'!D15</f>
        <v>0</v>
      </c>
      <c r="H18" s="602">
        <f>F18+G18</f>
        <v>0</v>
      </c>
      <c r="I18" s="612">
        <f ca="1">E18*H18</f>
        <v>0</v>
      </c>
    </row>
    <row r="19" spans="1:9">
      <c r="A19" s="584">
        <f t="shared" si="0"/>
        <v>9</v>
      </c>
      <c r="B19" s="456" t="s">
        <v>596</v>
      </c>
      <c r="C19" s="604">
        <f ca="1">SUM(C17:C18)</f>
        <v>16596455.484757641</v>
      </c>
      <c r="D19" s="605">
        <f>SUM(D17:D18)</f>
        <v>0</v>
      </c>
      <c r="E19" s="611"/>
      <c r="F19" s="600"/>
      <c r="G19" s="601"/>
      <c r="H19" s="602"/>
      <c r="I19" s="604">
        <f ca="1">SUM(I17:I18)</f>
        <v>763315.95667091489</v>
      </c>
    </row>
    <row r="20" spans="1:9">
      <c r="A20" s="584">
        <f t="shared" si="0"/>
        <v>10</v>
      </c>
      <c r="C20" s="605"/>
      <c r="D20" s="605"/>
      <c r="E20" s="613"/>
      <c r="F20" s="600"/>
      <c r="G20" s="601"/>
      <c r="H20" s="614"/>
      <c r="I20" s="609"/>
    </row>
    <row r="21" spans="1:9">
      <c r="A21" s="584">
        <f t="shared" si="0"/>
        <v>11</v>
      </c>
      <c r="B21" s="456" t="s">
        <v>595</v>
      </c>
      <c r="C21" s="605">
        <f ca="1">+'[10]II-E-2 Taxes Other'!O41+'[10]II-E-2 Taxes Other'!P41+'[10]II-E-2 Taxes Other'!Q41</f>
        <v>88812349.410290033</v>
      </c>
      <c r="D21" s="605">
        <v>0</v>
      </c>
      <c r="E21" s="608">
        <f ca="1">(C21-D21)/365</f>
        <v>243321.50523367131</v>
      </c>
      <c r="F21" s="600">
        <f>F12</f>
        <v>59.160000000000004</v>
      </c>
      <c r="G21" s="601">
        <f>'[11]TCC - DIST'!$D$21</f>
        <v>-106</v>
      </c>
      <c r="H21" s="602">
        <f>F21+G21</f>
        <v>-46.839999999999996</v>
      </c>
      <c r="I21" s="609">
        <f ca="1">E21*H21</f>
        <v>-11397179.305145163</v>
      </c>
    </row>
    <row r="22" spans="1:9">
      <c r="A22" s="584">
        <f t="shared" si="0"/>
        <v>12</v>
      </c>
      <c r="C22" s="605"/>
      <c r="D22" s="605"/>
      <c r="E22" s="613"/>
      <c r="F22" s="600"/>
      <c r="G22" s="601"/>
      <c r="H22" s="614"/>
      <c r="I22" s="609"/>
    </row>
    <row r="23" spans="1:9">
      <c r="A23" s="584">
        <f t="shared" si="0"/>
        <v>13</v>
      </c>
      <c r="B23" s="456" t="s">
        <v>594</v>
      </c>
      <c r="C23" s="605">
        <f ca="1">+'[10]II-E-1 Dep. Exp.'!N68+'[10]II-E-1 Dep. Exp.'!O68+'[10]II-E-1 Dep. Exp.'!P68</f>
        <v>133493028.60631172</v>
      </c>
      <c r="D23" s="605"/>
      <c r="E23" s="608">
        <f ca="1">C23/365</f>
        <v>365734.32494879921</v>
      </c>
      <c r="F23" s="600">
        <v>0</v>
      </c>
      <c r="G23" s="601">
        <f>'[12]DIST - Results'!D20</f>
        <v>0</v>
      </c>
      <c r="H23" s="602">
        <f>F23+G23</f>
        <v>0</v>
      </c>
      <c r="I23" s="609">
        <f ca="1">E23*H23</f>
        <v>0</v>
      </c>
    </row>
    <row r="24" spans="1:9">
      <c r="A24" s="584">
        <f t="shared" si="0"/>
        <v>14</v>
      </c>
      <c r="C24" s="605"/>
      <c r="D24" s="605"/>
      <c r="E24" s="608"/>
      <c r="F24" s="600"/>
      <c r="G24" s="601"/>
      <c r="H24" s="602"/>
      <c r="I24" s="609"/>
    </row>
    <row r="25" spans="1:9">
      <c r="A25" s="584">
        <f t="shared" si="0"/>
        <v>15</v>
      </c>
      <c r="B25" s="456" t="s">
        <v>593</v>
      </c>
      <c r="C25" s="598">
        <v>0</v>
      </c>
      <c r="D25" s="598"/>
      <c r="E25" s="599">
        <f>(C25-D25)/365</f>
        <v>0</v>
      </c>
      <c r="F25" s="600">
        <v>58.51</v>
      </c>
      <c r="G25" s="601">
        <v>-53.92</v>
      </c>
      <c r="H25" s="602">
        <f>F25+G25</f>
        <v>4.5899999999999963</v>
      </c>
      <c r="I25" s="599">
        <f>E25*H25</f>
        <v>0</v>
      </c>
    </row>
    <row r="26" spans="1:9">
      <c r="A26" s="584">
        <f t="shared" si="0"/>
        <v>16</v>
      </c>
      <c r="B26" s="456" t="s">
        <v>592</v>
      </c>
      <c r="C26" s="605">
        <v>0</v>
      </c>
      <c r="D26" s="605"/>
      <c r="E26" s="608">
        <f>C26/365</f>
        <v>0</v>
      </c>
      <c r="F26" s="600">
        <v>58.51</v>
      </c>
      <c r="G26" s="601">
        <f>+G17</f>
        <v>-37</v>
      </c>
      <c r="H26" s="602">
        <f>F26+G26</f>
        <v>21.509999999999998</v>
      </c>
      <c r="I26" s="609">
        <f>E26*H26</f>
        <v>0</v>
      </c>
    </row>
    <row r="27" spans="1:9">
      <c r="A27" s="584">
        <f t="shared" si="0"/>
        <v>17</v>
      </c>
      <c r="C27" s="605"/>
      <c r="D27" s="605"/>
      <c r="E27" s="608"/>
      <c r="F27" s="600"/>
      <c r="G27" s="600"/>
      <c r="H27" s="615"/>
      <c r="I27" s="609"/>
    </row>
    <row r="28" spans="1:9">
      <c r="A28" s="584">
        <f t="shared" si="0"/>
        <v>18</v>
      </c>
      <c r="C28" s="605"/>
      <c r="D28" s="605"/>
      <c r="E28" s="613"/>
      <c r="F28" s="600"/>
      <c r="G28" s="600"/>
      <c r="H28" s="616"/>
    </row>
    <row r="29" spans="1:9">
      <c r="A29" s="584">
        <f t="shared" si="0"/>
        <v>19</v>
      </c>
      <c r="B29" s="456" t="s">
        <v>591</v>
      </c>
      <c r="C29" s="610">
        <f ca="1">'[10]I-A-1'!$K$36</f>
        <v>493782582.94562513</v>
      </c>
      <c r="D29" s="610"/>
      <c r="E29" s="608">
        <f ca="1">C29/365</f>
        <v>1352828.9943715758</v>
      </c>
      <c r="F29" s="600">
        <v>0</v>
      </c>
      <c r="G29" s="600">
        <f>'[12]DIST - Results'!D22</f>
        <v>0</v>
      </c>
      <c r="H29" s="615">
        <f>F29+G29</f>
        <v>0</v>
      </c>
      <c r="I29" s="617">
        <f ca="1">E29*H29</f>
        <v>0</v>
      </c>
    </row>
    <row r="30" spans="1:9">
      <c r="A30" s="584">
        <f t="shared" si="0"/>
        <v>20</v>
      </c>
      <c r="C30" s="618"/>
      <c r="D30" s="618"/>
      <c r="E30" s="613"/>
      <c r="F30" s="619"/>
      <c r="G30" s="613"/>
    </row>
    <row r="31" spans="1:9" ht="13.5" thickBot="1">
      <c r="A31" s="584">
        <f t="shared" si="0"/>
        <v>21</v>
      </c>
      <c r="C31" s="620">
        <f ca="1">SUM(C21:C29)+C15+C19</f>
        <v>869641071.20781362</v>
      </c>
      <c r="D31" s="621">
        <f>SUM(D19:D29)+D12</f>
        <v>3454946.0599999875</v>
      </c>
      <c r="E31" s="608"/>
      <c r="F31" s="583"/>
      <c r="G31" s="622"/>
      <c r="H31" s="623"/>
      <c r="I31" s="620">
        <f ca="1">SUM(I21:I29)+I15+I19</f>
        <v>-2956431.8249025177</v>
      </c>
    </row>
    <row r="32" spans="1:9" ht="13.5" thickTop="1">
      <c r="A32" s="584">
        <f t="shared" si="0"/>
        <v>22</v>
      </c>
      <c r="C32" s="608"/>
      <c r="D32" s="608"/>
      <c r="E32" s="624"/>
      <c r="G32" s="625"/>
      <c r="H32" s="623"/>
    </row>
    <row r="33" spans="1:9">
      <c r="A33" s="584">
        <f t="shared" si="0"/>
        <v>23</v>
      </c>
      <c r="B33" s="456" t="s">
        <v>590</v>
      </c>
      <c r="D33" s="583"/>
      <c r="E33" s="626"/>
      <c r="G33" s="627"/>
      <c r="H33" s="628"/>
      <c r="I33" s="608">
        <v>0</v>
      </c>
    </row>
    <row r="34" spans="1:9">
      <c r="A34" s="584">
        <f t="shared" si="0"/>
        <v>24</v>
      </c>
      <c r="B34" s="456" t="s">
        <v>589</v>
      </c>
      <c r="D34" s="583"/>
      <c r="E34" s="624"/>
      <c r="G34" s="626"/>
      <c r="I34" s="629">
        <v>-176903</v>
      </c>
    </row>
    <row r="35" spans="1:9">
      <c r="A35" s="584">
        <f t="shared" si="0"/>
        <v>25</v>
      </c>
      <c r="C35" s="613"/>
      <c r="D35" s="624"/>
      <c r="E35" s="624"/>
      <c r="I35" s="630"/>
    </row>
    <row r="36" spans="1:9" ht="13.5" thickBot="1">
      <c r="A36" s="584">
        <f t="shared" si="0"/>
        <v>26</v>
      </c>
      <c r="B36" s="583"/>
      <c r="D36" s="583"/>
      <c r="I36" s="631">
        <f ca="1">SUM(I31:I34)</f>
        <v>-3133334.8249025177</v>
      </c>
    </row>
    <row r="37" spans="1:9" ht="13.5" thickTop="1">
      <c r="B37" s="583"/>
      <c r="C37" s="608"/>
      <c r="D37" s="608"/>
    </row>
    <row r="38" spans="1:9">
      <c r="B38" s="583"/>
      <c r="D38" s="583"/>
      <c r="G38" s="625"/>
    </row>
    <row r="39" spans="1:9">
      <c r="B39" s="583" t="s">
        <v>991</v>
      </c>
      <c r="D39" s="583"/>
    </row>
    <row r="40" spans="1:9">
      <c r="B40" s="583"/>
      <c r="D40" s="583"/>
    </row>
    <row r="41" spans="1:9">
      <c r="B41" s="583"/>
      <c r="D41" s="583"/>
    </row>
    <row r="42" spans="1:9">
      <c r="B42" s="583"/>
      <c r="D42" s="583"/>
    </row>
    <row r="43" spans="1:9">
      <c r="B43" s="583"/>
      <c r="D43" s="583"/>
    </row>
    <row r="44" spans="1:9">
      <c r="B44" s="583"/>
      <c r="D44" s="583"/>
    </row>
    <row r="45" spans="1:9">
      <c r="B45" s="632"/>
      <c r="D45" s="583"/>
    </row>
    <row r="46" spans="1:9">
      <c r="B46" s="632"/>
      <c r="D46" s="583"/>
    </row>
    <row r="47" spans="1:9">
      <c r="B47" s="583"/>
      <c r="D47" s="583"/>
    </row>
    <row r="48" spans="1:9">
      <c r="B48" s="583"/>
      <c r="C48" s="633"/>
      <c r="D48" s="583"/>
    </row>
  </sheetData>
  <mergeCells count="4">
    <mergeCell ref="A5:I5"/>
    <mergeCell ref="A2:I2"/>
    <mergeCell ref="A3:I3"/>
    <mergeCell ref="A4:I4"/>
  </mergeCells>
  <printOptions horizontalCentered="1"/>
  <pageMargins left="0.5" right="0.5" top="1" bottom="1" header="0.5" footer="0.5"/>
  <pageSetup scale="80" orientation="landscape" horizontalDpi="1200" verticalDpi="1200" r:id="rId1"/>
  <headerFooter alignWithMargins="0">
    <oddFooter>&amp;L&amp;8Sponsored by:  Randall W. Hamlett&amp;C&amp;8&amp;A&amp;R&amp;8&amp;P 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J13" sqref="J13"/>
    </sheetView>
  </sheetViews>
  <sheetFormatPr defaultRowHeight="12.75"/>
  <cols>
    <col min="1" max="1" width="5.5703125" style="456" customWidth="1"/>
    <col min="2" max="2" width="40.140625" style="456" customWidth="1"/>
    <col min="3" max="3" width="15.140625" style="583" customWidth="1"/>
    <col min="4" max="4" width="15.28515625" style="456" customWidth="1"/>
    <col min="5" max="5" width="11.85546875" style="456" customWidth="1"/>
    <col min="6" max="6" width="10.42578125" style="456" customWidth="1"/>
    <col min="7" max="7" width="11.42578125" style="456" customWidth="1"/>
    <col min="8" max="8" width="12.28515625" style="584" customWidth="1"/>
    <col min="9" max="9" width="16.85546875" style="456" customWidth="1"/>
    <col min="10" max="16384" width="9.140625" style="456"/>
  </cols>
  <sheetData>
    <row r="1" spans="1:9">
      <c r="I1" s="585" t="s">
        <v>620</v>
      </c>
    </row>
    <row r="2" spans="1:9">
      <c r="A2" s="711" t="s">
        <v>0</v>
      </c>
      <c r="B2" s="711"/>
      <c r="C2" s="711"/>
      <c r="D2" s="711"/>
      <c r="E2" s="711"/>
      <c r="F2" s="711"/>
      <c r="G2" s="711"/>
      <c r="H2" s="711"/>
      <c r="I2" s="711"/>
    </row>
    <row r="3" spans="1:9">
      <c r="A3" s="712" t="s">
        <v>69</v>
      </c>
      <c r="B3" s="711"/>
      <c r="C3" s="711"/>
      <c r="D3" s="711"/>
      <c r="E3" s="711"/>
      <c r="F3" s="711"/>
      <c r="G3" s="711"/>
      <c r="H3" s="711"/>
      <c r="I3" s="711"/>
    </row>
    <row r="4" spans="1:9">
      <c r="A4" s="710" t="s">
        <v>618</v>
      </c>
      <c r="B4" s="710"/>
      <c r="C4" s="710"/>
      <c r="D4" s="710"/>
      <c r="E4" s="710"/>
      <c r="F4" s="710"/>
      <c r="G4" s="710"/>
      <c r="H4" s="710"/>
      <c r="I4" s="710"/>
    </row>
    <row r="5" spans="1:9">
      <c r="A5" s="710" t="s">
        <v>617</v>
      </c>
      <c r="B5" s="710"/>
      <c r="C5" s="710"/>
      <c r="D5" s="710"/>
      <c r="E5" s="710"/>
      <c r="F5" s="710"/>
      <c r="G5" s="710"/>
      <c r="H5" s="710"/>
      <c r="I5" s="710"/>
    </row>
    <row r="6" spans="1:9">
      <c r="A6" s="568"/>
      <c r="B6" s="568"/>
      <c r="C6" s="586"/>
      <c r="D6" s="568"/>
      <c r="E6" s="568"/>
      <c r="F6" s="568"/>
      <c r="G6" s="568"/>
      <c r="H6" s="568"/>
      <c r="I6" s="568"/>
    </row>
    <row r="7" spans="1:9">
      <c r="A7" s="587"/>
      <c r="B7" s="587"/>
      <c r="C7" s="588"/>
      <c r="D7" s="587"/>
      <c r="E7" s="587"/>
      <c r="F7" s="587"/>
      <c r="G7" s="587"/>
      <c r="H7" s="589"/>
      <c r="I7" s="587"/>
    </row>
    <row r="8" spans="1:9">
      <c r="A8" s="590" t="s">
        <v>67</v>
      </c>
      <c r="B8" s="591"/>
      <c r="C8" s="592" t="s">
        <v>616</v>
      </c>
      <c r="D8" s="590"/>
      <c r="E8" s="590" t="s">
        <v>615</v>
      </c>
      <c r="F8" s="590" t="s">
        <v>614</v>
      </c>
      <c r="G8" s="590" t="s">
        <v>146</v>
      </c>
      <c r="H8" s="590" t="s">
        <v>354</v>
      </c>
      <c r="I8" s="590" t="s">
        <v>613</v>
      </c>
    </row>
    <row r="9" spans="1:9">
      <c r="A9" s="593" t="s">
        <v>212</v>
      </c>
      <c r="B9" s="593" t="s">
        <v>66</v>
      </c>
      <c r="C9" s="594" t="s">
        <v>612</v>
      </c>
      <c r="D9" s="593" t="s">
        <v>611</v>
      </c>
      <c r="E9" s="593" t="s">
        <v>146</v>
      </c>
      <c r="F9" s="593" t="s">
        <v>610</v>
      </c>
      <c r="G9" s="593" t="s">
        <v>609</v>
      </c>
      <c r="H9" s="593" t="s">
        <v>608</v>
      </c>
      <c r="I9" s="593" t="s">
        <v>607</v>
      </c>
    </row>
    <row r="10" spans="1:9">
      <c r="A10" s="589"/>
      <c r="B10" s="589" t="s">
        <v>159</v>
      </c>
      <c r="C10" s="595" t="s">
        <v>156</v>
      </c>
      <c r="D10" s="595"/>
      <c r="E10" s="595" t="s">
        <v>606</v>
      </c>
      <c r="F10" s="635" t="s">
        <v>210</v>
      </c>
      <c r="G10" s="635" t="s">
        <v>605</v>
      </c>
      <c r="H10" s="595" t="s">
        <v>604</v>
      </c>
      <c r="I10" s="589" t="s">
        <v>603</v>
      </c>
    </row>
    <row r="11" spans="1:9">
      <c r="A11" s="584">
        <v>1</v>
      </c>
      <c r="D11" s="583"/>
      <c r="E11" s="583"/>
      <c r="F11" s="636"/>
      <c r="G11" s="636"/>
      <c r="H11" s="637"/>
    </row>
    <row r="12" spans="1:9">
      <c r="A12" s="584">
        <v>2</v>
      </c>
      <c r="B12" s="456" t="s">
        <v>602</v>
      </c>
      <c r="C12" s="598">
        <f>+'[10]II-D-2 A&amp;G'!M29-C14-C13</f>
        <v>42228509.392689161</v>
      </c>
      <c r="D12" s="598">
        <f>'[11]TCC - TRAN'!$D$28</f>
        <v>1112957.8500000003</v>
      </c>
      <c r="E12" s="599">
        <f>(C12-D12)/365</f>
        <v>112645.34669229906</v>
      </c>
      <c r="F12" s="636">
        <f>'[11]TCC - TRAN'!$C$13</f>
        <v>57.258333333333333</v>
      </c>
      <c r="G12" s="601">
        <f>'[11]TCC - TRAN'!$D$14</f>
        <v>-39.229999999999997</v>
      </c>
      <c r="H12" s="637">
        <f>F12+G12</f>
        <v>18.028333333333336</v>
      </c>
      <c r="I12" s="638">
        <f>E12*H12</f>
        <v>2030807.8586176652</v>
      </c>
    </row>
    <row r="13" spans="1:9">
      <c r="A13" s="584">
        <v>2</v>
      </c>
      <c r="B13" s="456" t="s">
        <v>601</v>
      </c>
      <c r="C13" s="598">
        <v>0</v>
      </c>
      <c r="D13" s="598"/>
      <c r="E13" s="599">
        <f>(C13-D13)/365</f>
        <v>0</v>
      </c>
      <c r="F13" s="636"/>
      <c r="G13" s="601"/>
      <c r="H13" s="637">
        <f>F13+G13</f>
        <v>0</v>
      </c>
      <c r="I13" s="638">
        <f>E13*H13</f>
        <v>0</v>
      </c>
    </row>
    <row r="14" spans="1:9">
      <c r="A14" s="584">
        <v>2</v>
      </c>
      <c r="B14" s="456" t="s">
        <v>600</v>
      </c>
      <c r="C14" s="603">
        <v>469830.94937054632</v>
      </c>
      <c r="D14" s="598"/>
      <c r="E14" s="599">
        <f>(C14-D14)/365</f>
        <v>1287.2080804672503</v>
      </c>
      <c r="F14" s="636">
        <f>F12</f>
        <v>57.258333333333333</v>
      </c>
      <c r="G14" s="601">
        <f>'[11]TCC - TRAN'!$D$13</f>
        <v>-249.62</v>
      </c>
      <c r="H14" s="637">
        <f>F14+G14</f>
        <v>-192.36166666666668</v>
      </c>
      <c r="I14" s="643">
        <f>E14*H14</f>
        <v>-247609.49170548105</v>
      </c>
    </row>
    <row r="15" spans="1:9">
      <c r="A15" s="584">
        <v>2</v>
      </c>
      <c r="C15" s="598">
        <f>SUM(C12:C14)</f>
        <v>42698340.342059709</v>
      </c>
      <c r="D15" s="598"/>
      <c r="E15" s="599"/>
      <c r="F15" s="636"/>
      <c r="G15" s="601"/>
      <c r="H15" s="637"/>
      <c r="I15" s="638">
        <f>SUM(I12:I14)</f>
        <v>1783198.3669121843</v>
      </c>
    </row>
    <row r="16" spans="1:9">
      <c r="A16" s="584">
        <v>2</v>
      </c>
      <c r="C16" s="605"/>
      <c r="D16" s="605"/>
      <c r="E16" s="583"/>
      <c r="F16" s="636"/>
      <c r="G16" s="636"/>
      <c r="H16" s="636"/>
    </row>
    <row r="17" spans="1:9">
      <c r="A17" s="584">
        <v>2</v>
      </c>
      <c r="B17" s="456" t="s">
        <v>599</v>
      </c>
      <c r="C17" s="607"/>
      <c r="D17" s="607"/>
      <c r="E17" s="583"/>
      <c r="F17" s="636"/>
      <c r="G17" s="636"/>
      <c r="H17" s="636"/>
    </row>
    <row r="18" spans="1:9">
      <c r="A18" s="584">
        <v>2</v>
      </c>
      <c r="B18" s="456" t="s">
        <v>598</v>
      </c>
      <c r="C18" s="605">
        <f ca="1">'[10]II-E-3.15'!I127</f>
        <v>-6149913.1490020752</v>
      </c>
      <c r="D18" s="605"/>
      <c r="E18" s="646">
        <f ca="1">C18/365</f>
        <v>-16849.077120553629</v>
      </c>
      <c r="F18" s="636">
        <f>F12</f>
        <v>57.258333333333333</v>
      </c>
      <c r="G18" s="601">
        <f>'[11]TCC - TRAN'!$D$17</f>
        <v>-37</v>
      </c>
      <c r="H18" s="637">
        <f>F18+G18</f>
        <v>20.258333333333333</v>
      </c>
      <c r="I18" s="644">
        <f ca="1">E18*H18</f>
        <v>-341334.22066721559</v>
      </c>
    </row>
    <row r="19" spans="1:9">
      <c r="A19" s="584">
        <v>2</v>
      </c>
      <c r="B19" s="456" t="s">
        <v>597</v>
      </c>
      <c r="C19" s="610">
        <f>'[10]II-E-3.15'!$I$136+'[10]II-E-3.15'!I129</f>
        <v>27953770.026591901</v>
      </c>
      <c r="D19" s="610"/>
      <c r="E19" s="611">
        <f>C19/365</f>
        <v>76585.67130573123</v>
      </c>
      <c r="F19" s="636">
        <v>0</v>
      </c>
      <c r="G19" s="636">
        <v>0</v>
      </c>
      <c r="H19" s="637">
        <f>F19+G19</f>
        <v>0</v>
      </c>
      <c r="I19" s="645">
        <f>E19*H19</f>
        <v>0</v>
      </c>
    </row>
    <row r="20" spans="1:9">
      <c r="A20" s="584">
        <v>2</v>
      </c>
      <c r="B20" s="456" t="s">
        <v>596</v>
      </c>
      <c r="C20" s="605">
        <f ca="1">SUM(C18:C19)</f>
        <v>21803856.877589826</v>
      </c>
      <c r="D20" s="605">
        <f>SUM(D18:D19)</f>
        <v>0</v>
      </c>
      <c r="E20" s="611"/>
      <c r="F20" s="636"/>
      <c r="G20" s="636"/>
      <c r="H20" s="637"/>
      <c r="I20" s="644">
        <f ca="1">I18+I19</f>
        <v>-341334.22066721559</v>
      </c>
    </row>
    <row r="21" spans="1:9">
      <c r="A21" s="584">
        <v>2</v>
      </c>
      <c r="C21" s="605"/>
      <c r="D21" s="605"/>
      <c r="E21" s="613"/>
      <c r="F21" s="636"/>
      <c r="G21" s="636"/>
      <c r="H21" s="640"/>
    </row>
    <row r="22" spans="1:9">
      <c r="A22" s="584">
        <v>2</v>
      </c>
      <c r="B22" s="456" t="s">
        <v>595</v>
      </c>
      <c r="C22" s="605">
        <f ca="1">+'[10]II-E-2 Taxes Other'!N41</f>
        <v>27485447.434726391</v>
      </c>
      <c r="D22" s="605">
        <v>0</v>
      </c>
      <c r="E22" s="608">
        <f ca="1">(C22-D22)/365</f>
        <v>75302.595711579153</v>
      </c>
      <c r="F22" s="636">
        <f>F12</f>
        <v>57.258333333333333</v>
      </c>
      <c r="G22" s="601">
        <f>'[11]TCC - TRAN'!$D$21</f>
        <v>-192.43</v>
      </c>
      <c r="H22" s="602">
        <f>F22+G22</f>
        <v>-135.17166666666668</v>
      </c>
      <c r="I22" s="629">
        <f ca="1">E22*H22</f>
        <v>-10178777.366660342</v>
      </c>
    </row>
    <row r="23" spans="1:9">
      <c r="A23" s="584">
        <v>2</v>
      </c>
      <c r="C23" s="605"/>
      <c r="D23" s="605"/>
      <c r="E23" s="613"/>
      <c r="F23" s="636"/>
      <c r="G23" s="636"/>
      <c r="H23" s="640"/>
    </row>
    <row r="24" spans="1:9">
      <c r="A24" s="584">
        <v>2</v>
      </c>
      <c r="B24" s="456" t="s">
        <v>594</v>
      </c>
      <c r="C24" s="605">
        <f>+'[10]II-E-1 Dep. Exp.'!M68</f>
        <v>58732004.758602656</v>
      </c>
      <c r="D24" s="605"/>
      <c r="E24" s="608">
        <f>C24/365</f>
        <v>160909.60207836344</v>
      </c>
      <c r="F24" s="636">
        <v>0</v>
      </c>
      <c r="G24" s="636">
        <v>0</v>
      </c>
      <c r="H24" s="637">
        <f>F24+G24</f>
        <v>0</v>
      </c>
      <c r="I24" s="626">
        <f>E24*H24</f>
        <v>0</v>
      </c>
    </row>
    <row r="25" spans="1:9">
      <c r="A25" s="584">
        <v>2</v>
      </c>
      <c r="C25" s="605"/>
      <c r="D25" s="605"/>
      <c r="E25" s="613"/>
      <c r="F25" s="636"/>
      <c r="G25" s="636"/>
      <c r="H25" s="637"/>
    </row>
    <row r="26" spans="1:9">
      <c r="A26" s="584">
        <v>2</v>
      </c>
      <c r="B26" s="456" t="s">
        <v>591</v>
      </c>
      <c r="C26" s="610">
        <f ca="1">'[10]II-B'!G39</f>
        <v>128353011.26477264</v>
      </c>
      <c r="D26" s="610"/>
      <c r="E26" s="608">
        <f ca="1">C26/365</f>
        <v>351652.08565691137</v>
      </c>
      <c r="F26" s="636">
        <v>0</v>
      </c>
      <c r="G26" s="636">
        <v>0</v>
      </c>
      <c r="H26" s="637">
        <f>F26+G26</f>
        <v>0</v>
      </c>
      <c r="I26" s="639">
        <f ca="1">E26*H26</f>
        <v>0</v>
      </c>
    </row>
    <row r="27" spans="1:9">
      <c r="A27" s="584">
        <v>2</v>
      </c>
      <c r="C27" s="618"/>
      <c r="D27" s="618"/>
      <c r="E27" s="613"/>
      <c r="F27" s="636"/>
      <c r="G27" s="636"/>
      <c r="H27" s="637"/>
    </row>
    <row r="28" spans="1:9" ht="13.5" thickBot="1">
      <c r="A28" s="584">
        <v>2</v>
      </c>
      <c r="C28" s="621">
        <f ca="1">SUM(C20:C26)+C15</f>
        <v>279072660.67775124</v>
      </c>
      <c r="D28" s="621">
        <f>SUM(D20:D26)+D12</f>
        <v>1112957.8500000003</v>
      </c>
      <c r="E28" s="608"/>
      <c r="F28" s="636"/>
      <c r="G28" s="636"/>
      <c r="H28" s="640"/>
      <c r="I28" s="621">
        <f ca="1">SUM(I20:I26)+I15</f>
        <v>-8736913.2204153724</v>
      </c>
    </row>
    <row r="29" spans="1:9" ht="13.5" thickTop="1">
      <c r="A29" s="584">
        <v>2</v>
      </c>
      <c r="C29" s="608"/>
      <c r="D29" s="608"/>
      <c r="E29" s="613"/>
      <c r="F29" s="636"/>
      <c r="G29" s="636"/>
      <c r="H29" s="640"/>
    </row>
    <row r="30" spans="1:9">
      <c r="A30" s="584">
        <v>2</v>
      </c>
      <c r="B30" s="456" t="s">
        <v>590</v>
      </c>
      <c r="D30" s="583"/>
      <c r="E30" s="608"/>
      <c r="F30" s="583"/>
      <c r="G30" s="641"/>
      <c r="H30" s="642"/>
      <c r="I30" s="608">
        <v>0</v>
      </c>
    </row>
    <row r="31" spans="1:9">
      <c r="A31" s="584">
        <v>2</v>
      </c>
      <c r="B31" s="456" t="s">
        <v>589</v>
      </c>
      <c r="D31" s="583"/>
      <c r="E31" s="613"/>
      <c r="F31" s="583"/>
      <c r="G31" s="608"/>
      <c r="H31" s="597"/>
      <c r="I31" s="629">
        <v>-156593</v>
      </c>
    </row>
    <row r="32" spans="1:9">
      <c r="A32" s="584">
        <v>2</v>
      </c>
      <c r="C32" s="613"/>
      <c r="D32" s="613"/>
      <c r="E32" s="613"/>
      <c r="F32" s="583"/>
      <c r="G32" s="583"/>
      <c r="H32" s="597"/>
      <c r="I32" s="630"/>
    </row>
    <row r="33" spans="1:9" ht="13.5" thickBot="1">
      <c r="A33" s="584">
        <v>2</v>
      </c>
      <c r="B33" s="583"/>
      <c r="D33" s="583"/>
      <c r="E33" s="583"/>
      <c r="F33" s="583"/>
      <c r="G33" s="583"/>
      <c r="H33" s="597"/>
      <c r="I33" s="631">
        <f ca="1">SUM(I28:I31)</f>
        <v>-8893506.2204153724</v>
      </c>
    </row>
    <row r="34" spans="1:9" ht="13.5" thickTop="1">
      <c r="A34" s="584"/>
      <c r="B34" s="583"/>
      <c r="C34" s="608"/>
      <c r="D34" s="608"/>
      <c r="E34" s="583"/>
      <c r="F34" s="583"/>
      <c r="G34" s="583"/>
      <c r="H34" s="597"/>
    </row>
    <row r="35" spans="1:9">
      <c r="B35" s="583" t="s">
        <v>991</v>
      </c>
      <c r="C35" s="608"/>
      <c r="D35" s="608"/>
      <c r="E35" s="583"/>
      <c r="F35" s="583"/>
      <c r="G35" s="583"/>
      <c r="H35" s="597"/>
    </row>
    <row r="36" spans="1:9">
      <c r="B36" s="583"/>
      <c r="D36" s="583"/>
      <c r="E36" s="583"/>
      <c r="F36" s="583"/>
      <c r="G36" s="622"/>
      <c r="H36" s="597"/>
    </row>
    <row r="37" spans="1:9">
      <c r="B37" s="583"/>
      <c r="D37" s="583"/>
      <c r="E37" s="583"/>
      <c r="F37" s="583"/>
      <c r="G37" s="583"/>
      <c r="H37" s="597"/>
    </row>
    <row r="38" spans="1:9">
      <c r="B38" s="583"/>
      <c r="D38" s="583"/>
      <c r="E38" s="583"/>
      <c r="F38" s="583"/>
      <c r="G38" s="583"/>
      <c r="H38" s="597"/>
    </row>
    <row r="39" spans="1:9">
      <c r="B39" s="583"/>
      <c r="D39" s="583"/>
      <c r="E39" s="583"/>
      <c r="F39" s="583"/>
      <c r="G39" s="583"/>
      <c r="H39" s="597"/>
    </row>
    <row r="40" spans="1:9">
      <c r="B40" s="583"/>
      <c r="D40" s="583"/>
      <c r="E40" s="583"/>
      <c r="F40" s="583"/>
      <c r="G40" s="583"/>
      <c r="H40" s="597"/>
    </row>
    <row r="41" spans="1:9">
      <c r="B41" s="583"/>
      <c r="D41" s="583"/>
      <c r="E41" s="583"/>
      <c r="F41" s="583"/>
      <c r="G41" s="583"/>
      <c r="H41" s="597"/>
    </row>
  </sheetData>
  <mergeCells count="4">
    <mergeCell ref="A5:I5"/>
    <mergeCell ref="A2:I2"/>
    <mergeCell ref="A3:I3"/>
    <mergeCell ref="A4:I4"/>
  </mergeCells>
  <printOptions horizontalCentered="1"/>
  <pageMargins left="0.5" right="0.5" top="1" bottom="1" header="0.5" footer="0.5"/>
  <pageSetup scale="80" orientation="landscape" horizontalDpi="1200" verticalDpi="1200" r:id="rId1"/>
  <headerFooter alignWithMargins="0">
    <oddFooter>&amp;L&amp;8Sponsored by:  Randall W. Hamlett&amp;C&amp;8&amp;A&amp;R&amp;8&amp;P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538"/>
  <sheetViews>
    <sheetView topLeftCell="A88" workbookViewId="0">
      <selection activeCell="B104" sqref="B104"/>
    </sheetView>
  </sheetViews>
  <sheetFormatPr defaultRowHeight="15"/>
  <cols>
    <col min="1" max="1" width="4.42578125" style="32" customWidth="1"/>
    <col min="2" max="2" width="50.5703125" style="32" bestFit="1" customWidth="1"/>
    <col min="3" max="3" width="8.140625" style="33" bestFit="1" customWidth="1"/>
    <col min="4" max="4" width="14.28515625" style="33" bestFit="1" customWidth="1"/>
    <col min="5" max="5" width="13.85546875" style="32" customWidth="1"/>
    <col min="6" max="6" width="15.28515625" style="32" customWidth="1"/>
    <col min="7" max="7" width="14.7109375" style="32" customWidth="1"/>
    <col min="8" max="8" width="15" style="32" customWidth="1"/>
    <col min="9" max="9" width="9.140625" style="32" customWidth="1"/>
    <col min="10" max="11" width="9.140625" style="32"/>
    <col min="12" max="12" width="14" style="32" customWidth="1"/>
    <col min="13" max="13" width="16.85546875" style="32" customWidth="1"/>
    <col min="14" max="14" width="18.7109375" style="32" customWidth="1"/>
    <col min="15" max="15" width="14.140625" style="32" customWidth="1"/>
    <col min="16" max="16" width="13.140625" style="32" customWidth="1"/>
    <col min="17" max="16384" width="9.140625" style="32"/>
  </cols>
  <sheetData>
    <row r="1" spans="1:12" s="20" customFormat="1" ht="12.75">
      <c r="A1" s="18" t="s">
        <v>0</v>
      </c>
      <c r="B1" s="19"/>
      <c r="F1" s="457" t="s">
        <v>78</v>
      </c>
    </row>
    <row r="2" spans="1:12" s="20" customFormat="1" ht="12.75">
      <c r="A2" s="8" t="s">
        <v>69</v>
      </c>
      <c r="B2" s="8"/>
    </row>
    <row r="3" spans="1:12" s="20" customFormat="1" ht="12.75">
      <c r="A3" s="8" t="s">
        <v>79</v>
      </c>
      <c r="B3" s="8"/>
    </row>
    <row r="4" spans="1:12" s="20" customFormat="1" ht="12.75">
      <c r="A4" s="8" t="s">
        <v>2</v>
      </c>
      <c r="B4" s="8"/>
    </row>
    <row r="5" spans="1:12" s="20" customFormat="1" ht="12.75">
      <c r="A5" s="8"/>
      <c r="B5" s="8"/>
    </row>
    <row r="8" spans="1:12" s="22" customFormat="1">
      <c r="A8" s="29" t="s">
        <v>67</v>
      </c>
      <c r="B8" s="29" t="s">
        <v>66</v>
      </c>
      <c r="C8" s="29" t="s">
        <v>17</v>
      </c>
      <c r="D8" s="29" t="s">
        <v>65</v>
      </c>
      <c r="E8" s="29" t="s">
        <v>64</v>
      </c>
      <c r="F8" s="29" t="s">
        <v>63</v>
      </c>
    </row>
    <row r="9" spans="1:12">
      <c r="A9" s="37">
        <v>1</v>
      </c>
      <c r="C9" s="32"/>
      <c r="D9" s="37"/>
      <c r="E9" s="33"/>
      <c r="F9" s="33"/>
    </row>
    <row r="10" spans="1:12">
      <c r="A10" s="37">
        <f>A9+1</f>
        <v>2</v>
      </c>
      <c r="B10" s="452" t="s">
        <v>587</v>
      </c>
      <c r="C10" s="39"/>
      <c r="D10" s="39"/>
      <c r="E10" s="41"/>
      <c r="F10" s="42"/>
      <c r="J10" s="36"/>
      <c r="K10" s="36"/>
      <c r="L10" s="36"/>
    </row>
    <row r="11" spans="1:12">
      <c r="A11" s="37">
        <f t="shared" ref="A11:A74" si="0">A10+1</f>
        <v>3</v>
      </c>
      <c r="B11" s="39"/>
      <c r="C11" s="39" t="s">
        <v>49</v>
      </c>
      <c r="D11" s="36">
        <v>2338270.7236391399</v>
      </c>
      <c r="E11" s="36">
        <v>2446265.9220559313</v>
      </c>
      <c r="F11" s="33">
        <f t="shared" ref="F11:F40" si="1">E11-D11</f>
        <v>107995.19841679139</v>
      </c>
      <c r="J11" s="36"/>
      <c r="K11" s="36"/>
      <c r="L11" s="36"/>
    </row>
    <row r="12" spans="1:12">
      <c r="A12" s="37">
        <f t="shared" si="0"/>
        <v>4</v>
      </c>
      <c r="B12" s="39"/>
      <c r="C12" s="39" t="s">
        <v>48</v>
      </c>
      <c r="D12" s="36">
        <v>2694435.5483900984</v>
      </c>
      <c r="E12" s="36">
        <v>2818880.5490172161</v>
      </c>
      <c r="F12" s="33">
        <f t="shared" si="1"/>
        <v>124445.0006271177</v>
      </c>
      <c r="J12" s="36"/>
      <c r="K12" s="36"/>
      <c r="L12" s="36"/>
    </row>
    <row r="13" spans="1:12">
      <c r="A13" s="37">
        <f t="shared" si="0"/>
        <v>5</v>
      </c>
      <c r="B13" s="39"/>
      <c r="C13" s="39" t="s">
        <v>47</v>
      </c>
      <c r="D13" s="36">
        <v>159806.20594461577</v>
      </c>
      <c r="E13" s="36">
        <v>167187.00353351238</v>
      </c>
      <c r="F13" s="33">
        <f t="shared" si="1"/>
        <v>7380.7975888966175</v>
      </c>
      <c r="J13" s="36"/>
      <c r="K13" s="36"/>
      <c r="L13" s="36"/>
    </row>
    <row r="14" spans="1:12">
      <c r="A14" s="37">
        <f t="shared" si="0"/>
        <v>6</v>
      </c>
      <c r="B14" s="39"/>
      <c r="C14" s="39" t="s">
        <v>46</v>
      </c>
      <c r="D14" s="36">
        <v>-2555924.110139586</v>
      </c>
      <c r="E14" s="36">
        <v>-2673971.8317409549</v>
      </c>
      <c r="F14" s="33">
        <f t="shared" si="1"/>
        <v>-118047.72160136886</v>
      </c>
      <c r="J14" s="36"/>
      <c r="K14" s="36"/>
      <c r="L14" s="36"/>
    </row>
    <row r="15" spans="1:12">
      <c r="A15" s="37">
        <f t="shared" si="0"/>
        <v>7</v>
      </c>
      <c r="B15" s="39"/>
      <c r="C15" s="39" t="s">
        <v>45</v>
      </c>
      <c r="D15" s="36">
        <v>110216.60467785677</v>
      </c>
      <c r="E15" s="36">
        <v>115307.06061637415</v>
      </c>
      <c r="F15" s="33">
        <f t="shared" si="1"/>
        <v>5090.4559385173779</v>
      </c>
      <c r="J15" s="36"/>
      <c r="K15" s="36"/>
      <c r="L15" s="36"/>
    </row>
    <row r="16" spans="1:12">
      <c r="A16" s="37">
        <f t="shared" si="0"/>
        <v>8</v>
      </c>
      <c r="B16" s="39"/>
      <c r="C16" s="39" t="s">
        <v>44</v>
      </c>
      <c r="D16" s="36">
        <v>24049.946653771982</v>
      </c>
      <c r="E16" s="36">
        <v>25160.715708240194</v>
      </c>
      <c r="F16" s="33">
        <f t="shared" si="1"/>
        <v>1110.7690544682118</v>
      </c>
      <c r="J16" s="36"/>
      <c r="K16" s="36"/>
      <c r="L16" s="36"/>
    </row>
    <row r="17" spans="1:12">
      <c r="A17" s="37">
        <f t="shared" si="0"/>
        <v>9</v>
      </c>
      <c r="B17" s="39"/>
      <c r="C17" s="39" t="s">
        <v>43</v>
      </c>
      <c r="D17" s="36">
        <v>3411971.9143145857</v>
      </c>
      <c r="E17" s="36">
        <v>3569556.9963813229</v>
      </c>
      <c r="F17" s="33">
        <f t="shared" si="1"/>
        <v>157585.08206673712</v>
      </c>
      <c r="J17" s="36"/>
      <c r="K17" s="36"/>
      <c r="L17" s="36"/>
    </row>
    <row r="18" spans="1:12">
      <c r="A18" s="37">
        <f t="shared" si="0"/>
        <v>10</v>
      </c>
      <c r="B18" s="39"/>
      <c r="C18" s="39" t="s">
        <v>42</v>
      </c>
      <c r="D18" s="36">
        <v>803431.09500063327</v>
      </c>
      <c r="E18" s="36">
        <v>840538.30403405731</v>
      </c>
      <c r="F18" s="33">
        <f t="shared" si="1"/>
        <v>37107.209033424035</v>
      </c>
      <c r="J18" s="36"/>
      <c r="K18" s="36"/>
      <c r="L18" s="36"/>
    </row>
    <row r="19" spans="1:12">
      <c r="A19" s="37">
        <f t="shared" si="0"/>
        <v>11</v>
      </c>
      <c r="B19" s="39"/>
      <c r="C19" s="39" t="s">
        <v>41</v>
      </c>
      <c r="D19" s="36">
        <v>7536290.6463903934</v>
      </c>
      <c r="E19" s="36">
        <v>7884361.2078764737</v>
      </c>
      <c r="F19" s="33">
        <f t="shared" si="1"/>
        <v>348070.56148608029</v>
      </c>
      <c r="J19" s="36"/>
      <c r="K19" s="36"/>
      <c r="L19" s="36"/>
    </row>
    <row r="20" spans="1:12">
      <c r="A20" s="37">
        <f t="shared" si="0"/>
        <v>12</v>
      </c>
      <c r="B20" s="39"/>
      <c r="C20" s="39" t="s">
        <v>40</v>
      </c>
      <c r="D20" s="36">
        <v>70346.487289995261</v>
      </c>
      <c r="E20" s="36">
        <v>73595.504940519357</v>
      </c>
      <c r="F20" s="33">
        <f t="shared" si="1"/>
        <v>3249.0176505240961</v>
      </c>
      <c r="J20" s="36"/>
      <c r="K20" s="36"/>
      <c r="L20" s="36"/>
    </row>
    <row r="21" spans="1:12">
      <c r="A21" s="37">
        <f t="shared" si="0"/>
        <v>13</v>
      </c>
      <c r="B21" s="39"/>
      <c r="C21" s="39" t="s">
        <v>71</v>
      </c>
      <c r="D21" s="36">
        <v>11.984580257679699</v>
      </c>
      <c r="E21" s="36">
        <v>12.538099193611867</v>
      </c>
      <c r="F21" s="33">
        <f t="shared" si="1"/>
        <v>0.55351893593216772</v>
      </c>
      <c r="J21" s="36"/>
      <c r="K21" s="36"/>
      <c r="L21" s="36"/>
    </row>
    <row r="22" spans="1:12">
      <c r="A22" s="37">
        <f t="shared" si="0"/>
        <v>14</v>
      </c>
      <c r="B22" s="39"/>
      <c r="C22" s="39" t="s">
        <v>39</v>
      </c>
      <c r="D22" s="36">
        <v>-7268.6425712424125</v>
      </c>
      <c r="E22" s="36">
        <v>-7604.3515585577761</v>
      </c>
      <c r="F22" s="33">
        <f t="shared" si="1"/>
        <v>-335.70898731536363</v>
      </c>
      <c r="J22" s="36"/>
      <c r="K22" s="36"/>
      <c r="L22" s="36"/>
    </row>
    <row r="23" spans="1:12">
      <c r="A23" s="37">
        <f t="shared" si="0"/>
        <v>15</v>
      </c>
      <c r="B23" s="39"/>
      <c r="C23" s="39" t="s">
        <v>38</v>
      </c>
      <c r="D23" s="36">
        <v>7442905.0512794061</v>
      </c>
      <c r="E23" s="36">
        <v>7786662.5125879394</v>
      </c>
      <c r="F23" s="33">
        <f t="shared" si="1"/>
        <v>343757.46130853333</v>
      </c>
      <c r="J23" s="36"/>
      <c r="K23" s="36"/>
      <c r="L23" s="36"/>
    </row>
    <row r="24" spans="1:12">
      <c r="A24" s="37">
        <f t="shared" si="0"/>
        <v>16</v>
      </c>
      <c r="B24" s="39"/>
      <c r="C24" s="39" t="s">
        <v>37</v>
      </c>
      <c r="D24" s="36">
        <v>126495.15615408067</v>
      </c>
      <c r="E24" s="36">
        <v>132337.45206512127</v>
      </c>
      <c r="F24" s="33">
        <f t="shared" si="1"/>
        <v>5842.2959110405936</v>
      </c>
      <c r="J24" s="36"/>
      <c r="K24" s="36"/>
      <c r="L24" s="36"/>
    </row>
    <row r="25" spans="1:12">
      <c r="A25" s="37">
        <f t="shared" si="0"/>
        <v>17</v>
      </c>
      <c r="B25" s="39"/>
      <c r="C25" s="39" t="s">
        <v>36</v>
      </c>
      <c r="D25" s="36">
        <v>410370.71711370326</v>
      </c>
      <c r="E25" s="36">
        <v>429324.06865298154</v>
      </c>
      <c r="F25" s="33">
        <f t="shared" si="1"/>
        <v>18953.351539278287</v>
      </c>
      <c r="J25" s="36"/>
      <c r="K25" s="36"/>
      <c r="L25" s="36"/>
    </row>
    <row r="26" spans="1:12">
      <c r="A26" s="37">
        <f t="shared" si="0"/>
        <v>18</v>
      </c>
      <c r="B26" s="39"/>
      <c r="C26" s="39" t="s">
        <v>35</v>
      </c>
      <c r="D26" s="36">
        <v>178297.90990842454</v>
      </c>
      <c r="E26" s="36">
        <v>186532.76396667989</v>
      </c>
      <c r="F26" s="33">
        <f t="shared" si="1"/>
        <v>8234.8540582553542</v>
      </c>
      <c r="J26" s="36"/>
      <c r="K26" s="36"/>
      <c r="L26" s="36"/>
    </row>
    <row r="27" spans="1:12">
      <c r="A27" s="37">
        <f t="shared" si="0"/>
        <v>19</v>
      </c>
      <c r="B27" s="39"/>
      <c r="C27" s="39" t="s">
        <v>34</v>
      </c>
      <c r="D27" s="36">
        <v>254515.26714282602</v>
      </c>
      <c r="E27" s="36">
        <v>266270.29041592841</v>
      </c>
      <c r="F27" s="33">
        <f t="shared" si="1"/>
        <v>11755.023273102386</v>
      </c>
      <c r="J27" s="36"/>
      <c r="K27" s="36"/>
      <c r="L27" s="36"/>
    </row>
    <row r="28" spans="1:12">
      <c r="A28" s="37">
        <f t="shared" si="0"/>
        <v>20</v>
      </c>
      <c r="B28" s="39"/>
      <c r="C28" s="39" t="s">
        <v>33</v>
      </c>
      <c r="D28" s="36">
        <v>61651.519016879109</v>
      </c>
      <c r="E28" s="36">
        <v>64498.951506887039</v>
      </c>
      <c r="F28" s="33">
        <f t="shared" si="1"/>
        <v>2847.43249000793</v>
      </c>
      <c r="J28" s="36"/>
      <c r="K28" s="36"/>
      <c r="L28" s="36"/>
    </row>
    <row r="29" spans="1:12">
      <c r="A29" s="37">
        <f t="shared" si="0"/>
        <v>21</v>
      </c>
      <c r="B29" s="39"/>
      <c r="C29" s="39" t="s">
        <v>32</v>
      </c>
      <c r="D29" s="36">
        <v>444378.31842007308</v>
      </c>
      <c r="E29" s="36">
        <v>464902.34251391538</v>
      </c>
      <c r="F29" s="33">
        <f t="shared" si="1"/>
        <v>20524.024093842309</v>
      </c>
      <c r="J29" s="36"/>
      <c r="K29" s="36"/>
      <c r="L29" s="36"/>
    </row>
    <row r="30" spans="1:12">
      <c r="A30" s="37">
        <f t="shared" si="0"/>
        <v>22</v>
      </c>
      <c r="B30" s="39"/>
      <c r="C30" s="39" t="s">
        <v>31</v>
      </c>
      <c r="D30" s="36">
        <v>64096.159187832534</v>
      </c>
      <c r="E30" s="36">
        <v>67056.499647670789</v>
      </c>
      <c r="F30" s="33">
        <f t="shared" si="1"/>
        <v>2960.3404598382549</v>
      </c>
      <c r="J30" s="36"/>
      <c r="K30" s="36"/>
      <c r="L30" s="36"/>
    </row>
    <row r="31" spans="1:12">
      <c r="A31" s="37">
        <f t="shared" si="0"/>
        <v>23</v>
      </c>
      <c r="B31" s="39"/>
      <c r="C31" s="39" t="s">
        <v>30</v>
      </c>
      <c r="D31" s="36">
        <v>3538461.2227646285</v>
      </c>
      <c r="E31" s="36">
        <v>3701888.3306607809</v>
      </c>
      <c r="F31" s="33">
        <f t="shared" si="1"/>
        <v>163427.10789615242</v>
      </c>
      <c r="J31" s="36"/>
      <c r="K31" s="36"/>
      <c r="L31" s="36"/>
    </row>
    <row r="32" spans="1:12">
      <c r="A32" s="37">
        <f t="shared" si="0"/>
        <v>24</v>
      </c>
      <c r="B32" s="39"/>
      <c r="C32" s="39" t="s">
        <v>29</v>
      </c>
      <c r="D32" s="36">
        <v>991170.58361500967</v>
      </c>
      <c r="E32" s="36">
        <v>1036948.7147613453</v>
      </c>
      <c r="F32" s="33">
        <f t="shared" si="1"/>
        <v>45778.131146335625</v>
      </c>
      <c r="J32" s="36"/>
      <c r="K32" s="36"/>
      <c r="L32" s="36"/>
    </row>
    <row r="33" spans="1:14">
      <c r="A33" s="37">
        <f t="shared" si="0"/>
        <v>25</v>
      </c>
      <c r="B33" s="39"/>
      <c r="C33" s="39" t="s">
        <v>28</v>
      </c>
      <c r="D33" s="36">
        <v>1202738.7593268193</v>
      </c>
      <c r="E33" s="36">
        <v>1258288.3625630571</v>
      </c>
      <c r="F33" s="33">
        <f t="shared" si="1"/>
        <v>55549.603236237774</v>
      </c>
      <c r="J33" s="36"/>
      <c r="K33" s="36"/>
      <c r="L33" s="36"/>
    </row>
    <row r="34" spans="1:14">
      <c r="A34" s="37">
        <f t="shared" si="0"/>
        <v>26</v>
      </c>
      <c r="B34" s="39"/>
      <c r="C34" s="39" t="s">
        <v>27</v>
      </c>
      <c r="D34" s="36">
        <v>5494996.9218897773</v>
      </c>
      <c r="E34" s="36">
        <v>5748788.4426404452</v>
      </c>
      <c r="F34" s="33">
        <f t="shared" si="1"/>
        <v>253791.5207506679</v>
      </c>
      <c r="J34" s="36"/>
      <c r="K34" s="36"/>
      <c r="L34" s="36"/>
    </row>
    <row r="35" spans="1:14">
      <c r="A35" s="37">
        <f t="shared" si="0"/>
        <v>27</v>
      </c>
      <c r="B35" s="39"/>
      <c r="C35" s="39" t="s">
        <v>26</v>
      </c>
      <c r="D35" s="36">
        <v>9028.8978779903518</v>
      </c>
      <c r="E35" s="36">
        <v>9445.9058864988638</v>
      </c>
      <c r="F35" s="33">
        <f t="shared" si="1"/>
        <v>417.00800850851192</v>
      </c>
      <c r="J35" s="36"/>
      <c r="K35" s="36"/>
      <c r="L35" s="36"/>
    </row>
    <row r="36" spans="1:14">
      <c r="A36" s="37">
        <f t="shared" si="0"/>
        <v>28</v>
      </c>
      <c r="B36" s="39"/>
      <c r="C36" s="39" t="s">
        <v>70</v>
      </c>
      <c r="D36" s="36">
        <v>-4182245.7991232742</v>
      </c>
      <c r="E36" s="36">
        <v>-4375406.6937698824</v>
      </c>
      <c r="F36" s="33">
        <f t="shared" si="1"/>
        <v>-193160.89464660827</v>
      </c>
      <c r="J36" s="36"/>
      <c r="K36" s="36"/>
      <c r="L36" s="36"/>
    </row>
    <row r="37" spans="1:14">
      <c r="A37" s="37">
        <f t="shared" si="0"/>
        <v>29</v>
      </c>
      <c r="B37" s="39"/>
      <c r="C37" s="39" t="s">
        <v>25</v>
      </c>
      <c r="D37" s="36">
        <v>5173.7936346194247</v>
      </c>
      <c r="E37" s="36">
        <v>5412.7500841398032</v>
      </c>
      <c r="F37" s="33">
        <f t="shared" si="1"/>
        <v>238.95644952037856</v>
      </c>
      <c r="J37" s="36"/>
      <c r="K37" s="36"/>
      <c r="L37" s="36"/>
    </row>
    <row r="38" spans="1:14">
      <c r="A38" s="37">
        <f t="shared" si="0"/>
        <v>30</v>
      </c>
      <c r="B38" s="39"/>
      <c r="C38" s="39" t="s">
        <v>24</v>
      </c>
      <c r="D38" s="36">
        <v>115693.9219983588</v>
      </c>
      <c r="E38" s="36">
        <v>121037.35290886689</v>
      </c>
      <c r="F38" s="33">
        <f t="shared" si="1"/>
        <v>5343.4309105080902</v>
      </c>
      <c r="J38" s="36"/>
      <c r="K38" s="36"/>
      <c r="L38" s="36"/>
    </row>
    <row r="39" spans="1:14">
      <c r="A39" s="37">
        <f t="shared" si="0"/>
        <v>31</v>
      </c>
      <c r="B39" s="39"/>
      <c r="C39" s="39" t="s">
        <v>23</v>
      </c>
      <c r="D39" s="36">
        <v>10765.815918981827</v>
      </c>
      <c r="E39" s="36">
        <v>11263.045095456144</v>
      </c>
      <c r="F39" s="33">
        <f t="shared" si="1"/>
        <v>497.22917647431677</v>
      </c>
      <c r="J39" s="36"/>
      <c r="K39" s="36"/>
      <c r="L39" s="36"/>
    </row>
    <row r="40" spans="1:14">
      <c r="A40" s="37">
        <f t="shared" si="0"/>
        <v>32</v>
      </c>
      <c r="B40" s="39"/>
      <c r="C40" s="39" t="s">
        <v>22</v>
      </c>
      <c r="D40" s="36">
        <v>2292241.8921790747</v>
      </c>
      <c r="E40" s="36">
        <v>2398111.2063959874</v>
      </c>
      <c r="F40" s="33">
        <f t="shared" si="1"/>
        <v>105869.31421691272</v>
      </c>
      <c r="J40" s="36"/>
      <c r="K40" s="36"/>
      <c r="L40" s="36"/>
    </row>
    <row r="41" spans="1:14">
      <c r="A41" s="37">
        <f t="shared" si="0"/>
        <v>33</v>
      </c>
      <c r="B41" s="39"/>
      <c r="C41" s="39" t="s">
        <v>21</v>
      </c>
      <c r="D41" s="38">
        <f>SUM(D11:D40)</f>
        <v>33046374.512475736</v>
      </c>
      <c r="E41" s="38">
        <f>SUM(E11:E40)</f>
        <v>34572651.917547144</v>
      </c>
      <c r="F41" s="38">
        <f>SUM(F11:F40)</f>
        <v>1526277.4050714166</v>
      </c>
      <c r="J41" s="36"/>
      <c r="K41" s="36"/>
      <c r="L41" s="36"/>
    </row>
    <row r="42" spans="1:14">
      <c r="A42" s="37">
        <f t="shared" si="0"/>
        <v>34</v>
      </c>
      <c r="B42" s="39"/>
      <c r="C42" s="39"/>
      <c r="D42" s="32"/>
      <c r="E42" s="33"/>
      <c r="F42" s="33"/>
      <c r="J42" s="36"/>
      <c r="K42" s="36"/>
      <c r="L42" s="36"/>
    </row>
    <row r="43" spans="1:14">
      <c r="A43" s="37">
        <f t="shared" si="0"/>
        <v>35</v>
      </c>
      <c r="B43" s="452" t="s">
        <v>588</v>
      </c>
      <c r="C43" s="39"/>
      <c r="D43" s="39"/>
      <c r="E43" s="41"/>
      <c r="F43" s="42"/>
      <c r="J43" s="36"/>
      <c r="K43" s="36"/>
      <c r="L43" s="36"/>
    </row>
    <row r="44" spans="1:14">
      <c r="A44" s="37">
        <f t="shared" si="0"/>
        <v>36</v>
      </c>
      <c r="B44" s="39"/>
      <c r="C44" s="39" t="s">
        <v>59</v>
      </c>
      <c r="D44" s="33">
        <v>1165459.8896363277</v>
      </c>
      <c r="E44" s="33">
        <v>1197527.8194607263</v>
      </c>
      <c r="F44" s="33">
        <f t="shared" ref="F44:F56" si="2">E44-D44</f>
        <v>32067.929824398598</v>
      </c>
      <c r="J44" s="36"/>
      <c r="K44" s="36"/>
      <c r="L44" s="36"/>
    </row>
    <row r="45" spans="1:14">
      <c r="A45" s="37">
        <f t="shared" si="0"/>
        <v>37</v>
      </c>
      <c r="B45" s="39"/>
      <c r="C45" s="39" t="s">
        <v>58</v>
      </c>
      <c r="D45" s="33">
        <v>70126.638412306696</v>
      </c>
      <c r="E45" s="33">
        <v>72056.190977284758</v>
      </c>
      <c r="F45" s="33">
        <f t="shared" si="2"/>
        <v>1929.5525649780611</v>
      </c>
      <c r="L45" s="36"/>
    </row>
    <row r="46" spans="1:14">
      <c r="A46" s="37">
        <f t="shared" si="0"/>
        <v>38</v>
      </c>
      <c r="B46" s="39"/>
      <c r="C46" s="39" t="s">
        <v>57</v>
      </c>
      <c r="D46" s="33">
        <v>626029.42673369404</v>
      </c>
      <c r="E46" s="33">
        <v>643254.78807218582</v>
      </c>
      <c r="F46" s="33">
        <f t="shared" si="2"/>
        <v>17225.361338491784</v>
      </c>
    </row>
    <row r="47" spans="1:14">
      <c r="A47" s="37">
        <f t="shared" si="0"/>
        <v>39</v>
      </c>
      <c r="B47" s="39"/>
      <c r="C47" s="39" t="s">
        <v>56</v>
      </c>
      <c r="D47" s="33">
        <v>23690.988261297294</v>
      </c>
      <c r="E47" s="33">
        <v>24342.851921119163</v>
      </c>
      <c r="F47" s="33">
        <f t="shared" si="2"/>
        <v>651.86365982186908</v>
      </c>
      <c r="K47" s="36"/>
      <c r="L47" s="36"/>
      <c r="M47" s="36"/>
      <c r="N47" s="36"/>
    </row>
    <row r="48" spans="1:14">
      <c r="A48" s="37">
        <f t="shared" si="0"/>
        <v>40</v>
      </c>
      <c r="B48" s="39"/>
      <c r="C48" s="39" t="s">
        <v>55</v>
      </c>
      <c r="D48" s="33">
        <v>512752.49573080265</v>
      </c>
      <c r="E48" s="33">
        <v>526861.01306082541</v>
      </c>
      <c r="F48" s="33">
        <f t="shared" si="2"/>
        <v>14108.517330022762</v>
      </c>
      <c r="K48" s="36"/>
      <c r="L48" s="36"/>
      <c r="M48" s="36"/>
      <c r="N48" s="36"/>
    </row>
    <row r="49" spans="1:18">
      <c r="A49" s="37">
        <f t="shared" si="0"/>
        <v>41</v>
      </c>
      <c r="B49" s="39"/>
      <c r="C49" s="39" t="s">
        <v>54</v>
      </c>
      <c r="D49" s="33">
        <v>2900.3669533833026</v>
      </c>
      <c r="E49" s="33">
        <v>2980.1712990782221</v>
      </c>
      <c r="F49" s="33">
        <f t="shared" si="2"/>
        <v>79.804345694919448</v>
      </c>
      <c r="K49" s="36"/>
      <c r="L49" s="36"/>
      <c r="M49" s="36"/>
      <c r="N49" s="36"/>
    </row>
    <row r="50" spans="1:18">
      <c r="A50" s="37">
        <f t="shared" si="0"/>
        <v>42</v>
      </c>
      <c r="B50" s="39"/>
      <c r="C50" s="39" t="s">
        <v>53</v>
      </c>
      <c r="D50" s="33">
        <v>785.03841663479682</v>
      </c>
      <c r="E50" s="33">
        <v>806.63895139190208</v>
      </c>
      <c r="F50" s="33">
        <f t="shared" si="2"/>
        <v>21.600534757105265</v>
      </c>
      <c r="K50" s="36"/>
      <c r="L50" s="36"/>
      <c r="M50" s="36"/>
      <c r="N50" s="36"/>
    </row>
    <row r="51" spans="1:18">
      <c r="A51" s="37">
        <f t="shared" si="0"/>
        <v>43</v>
      </c>
      <c r="B51" s="39"/>
      <c r="C51" s="39" t="s">
        <v>52</v>
      </c>
      <c r="D51" s="33">
        <v>1758413.4208142541</v>
      </c>
      <c r="E51" s="33">
        <v>1806796.6201696156</v>
      </c>
      <c r="F51" s="33">
        <f t="shared" si="2"/>
        <v>48383.199355361518</v>
      </c>
      <c r="K51" s="36"/>
      <c r="L51" s="36"/>
      <c r="M51" s="36"/>
      <c r="N51" s="36"/>
    </row>
    <row r="52" spans="1:18">
      <c r="A52" s="37">
        <f t="shared" si="0"/>
        <v>44</v>
      </c>
      <c r="B52" s="39"/>
      <c r="C52" s="39" t="s">
        <v>51</v>
      </c>
      <c r="D52" s="33">
        <v>447611.03172688559</v>
      </c>
      <c r="E52" s="33">
        <v>459927.16485311731</v>
      </c>
      <c r="F52" s="33">
        <f t="shared" si="2"/>
        <v>12316.133126231725</v>
      </c>
      <c r="K52" s="36"/>
      <c r="L52" s="36"/>
      <c r="M52" s="36"/>
      <c r="N52" s="36"/>
    </row>
    <row r="53" spans="1:18">
      <c r="A53" s="37">
        <f t="shared" si="0"/>
        <v>45</v>
      </c>
      <c r="B53" s="39"/>
      <c r="C53" s="39" t="s">
        <v>50</v>
      </c>
      <c r="D53" s="33">
        <v>5520.8692108564064</v>
      </c>
      <c r="E53" s="33">
        <v>5672.7773528677717</v>
      </c>
      <c r="F53" s="33">
        <f t="shared" si="2"/>
        <v>151.90814201136527</v>
      </c>
      <c r="K53" s="36"/>
      <c r="L53" s="36"/>
      <c r="M53" s="36"/>
      <c r="N53" s="36"/>
    </row>
    <row r="54" spans="1:18">
      <c r="A54" s="37">
        <f t="shared" si="0"/>
        <v>46</v>
      </c>
      <c r="B54" s="39"/>
      <c r="C54" s="39" t="s">
        <v>27</v>
      </c>
      <c r="D54" s="33">
        <v>1431.5424362603892</v>
      </c>
      <c r="E54" s="33">
        <v>1470.9316960666372</v>
      </c>
      <c r="F54" s="33">
        <f t="shared" si="2"/>
        <v>39.389259806247992</v>
      </c>
      <c r="K54" s="36"/>
      <c r="L54" s="36"/>
      <c r="M54" s="36"/>
      <c r="N54" s="36"/>
    </row>
    <row r="55" spans="1:18">
      <c r="A55" s="37">
        <f t="shared" si="0"/>
        <v>47</v>
      </c>
      <c r="B55" s="39"/>
      <c r="C55" s="39" t="s">
        <v>23</v>
      </c>
      <c r="D55" s="33">
        <v>575.04076727143831</v>
      </c>
      <c r="E55" s="33">
        <v>590.86316247783441</v>
      </c>
      <c r="F55" s="33">
        <f t="shared" si="2"/>
        <v>15.822395206396095</v>
      </c>
      <c r="K55" s="36"/>
      <c r="L55" s="36"/>
      <c r="M55" s="36"/>
      <c r="N55" s="36"/>
    </row>
    <row r="56" spans="1:18">
      <c r="A56" s="37">
        <f t="shared" si="0"/>
        <v>48</v>
      </c>
      <c r="B56" s="39"/>
      <c r="C56" s="39" t="s">
        <v>22</v>
      </c>
      <c r="D56" s="33">
        <v>33478.312256781588</v>
      </c>
      <c r="E56" s="33">
        <v>34399.476663756395</v>
      </c>
      <c r="F56" s="33">
        <f t="shared" si="2"/>
        <v>921.16440697480721</v>
      </c>
      <c r="K56" s="36"/>
      <c r="L56" s="36"/>
      <c r="M56" s="36"/>
      <c r="N56" s="36"/>
    </row>
    <row r="57" spans="1:18">
      <c r="A57" s="37">
        <f t="shared" si="0"/>
        <v>49</v>
      </c>
      <c r="B57" s="39"/>
      <c r="C57" s="39" t="s">
        <v>21</v>
      </c>
      <c r="D57" s="38">
        <f>SUM(D44:D56)</f>
        <v>4648775.061356755</v>
      </c>
      <c r="E57" s="38">
        <f>SUM(E44:E56)</f>
        <v>4776687.3076405125</v>
      </c>
      <c r="F57" s="38">
        <f>SUM(F44:F56)</f>
        <v>127912.24628375718</v>
      </c>
      <c r="K57" s="36"/>
      <c r="L57" s="36"/>
      <c r="M57" s="36"/>
      <c r="N57" s="36"/>
    </row>
    <row r="58" spans="1:18">
      <c r="A58" s="37">
        <f t="shared" si="0"/>
        <v>50</v>
      </c>
      <c r="B58" s="39"/>
      <c r="C58" s="39"/>
      <c r="D58" s="32"/>
      <c r="E58" s="33"/>
      <c r="F58" s="33"/>
      <c r="K58" s="36"/>
      <c r="L58" s="36"/>
      <c r="M58" s="36"/>
      <c r="N58" s="36"/>
    </row>
    <row r="59" spans="1:18">
      <c r="A59" s="37">
        <f t="shared" si="0"/>
        <v>51</v>
      </c>
      <c r="B59" s="39" t="s">
        <v>80</v>
      </c>
      <c r="C59" s="39"/>
      <c r="D59" s="39"/>
      <c r="E59" s="42"/>
      <c r="F59" s="42"/>
      <c r="K59" s="36"/>
      <c r="L59" s="36"/>
      <c r="M59" s="36"/>
      <c r="N59" s="36"/>
    </row>
    <row r="60" spans="1:18">
      <c r="A60" s="37">
        <f t="shared" si="0"/>
        <v>52</v>
      </c>
      <c r="B60" s="39"/>
      <c r="C60" s="40" t="s">
        <v>59</v>
      </c>
      <c r="D60" s="34">
        <v>1165459.8896363277</v>
      </c>
      <c r="E60" s="34">
        <v>1197527.8194607263</v>
      </c>
      <c r="F60" s="34">
        <f t="shared" ref="F60:F69" si="3">F44</f>
        <v>32067.929824398598</v>
      </c>
      <c r="O60" s="36"/>
      <c r="P60" s="36"/>
      <c r="Q60" s="36"/>
      <c r="R60" s="36"/>
    </row>
    <row r="61" spans="1:18">
      <c r="A61" s="37">
        <f t="shared" si="0"/>
        <v>53</v>
      </c>
      <c r="B61" s="39"/>
      <c r="C61" s="39" t="s">
        <v>58</v>
      </c>
      <c r="D61" s="34">
        <v>70126.638412306696</v>
      </c>
      <c r="E61" s="34">
        <v>72056.190977284758</v>
      </c>
      <c r="F61" s="34">
        <f t="shared" si="3"/>
        <v>1929.5525649780611</v>
      </c>
      <c r="O61" s="36"/>
      <c r="P61" s="36"/>
      <c r="Q61" s="36"/>
      <c r="R61" s="36"/>
    </row>
    <row r="62" spans="1:18">
      <c r="A62" s="37">
        <f t="shared" si="0"/>
        <v>54</v>
      </c>
      <c r="B62" s="39"/>
      <c r="C62" s="39" t="s">
        <v>57</v>
      </c>
      <c r="D62" s="34">
        <v>626029.42673369404</v>
      </c>
      <c r="E62" s="34">
        <v>643254.78807218582</v>
      </c>
      <c r="F62" s="34">
        <f t="shared" si="3"/>
        <v>17225.361338491784</v>
      </c>
      <c r="O62" s="36"/>
      <c r="P62" s="36"/>
      <c r="Q62" s="36"/>
      <c r="R62" s="36"/>
    </row>
    <row r="63" spans="1:18">
      <c r="A63" s="37">
        <f t="shared" si="0"/>
        <v>55</v>
      </c>
      <c r="B63" s="39"/>
      <c r="C63" s="39" t="s">
        <v>56</v>
      </c>
      <c r="D63" s="34">
        <v>23690.988261297294</v>
      </c>
      <c r="E63" s="34">
        <v>24342.851921119163</v>
      </c>
      <c r="F63" s="34">
        <f t="shared" si="3"/>
        <v>651.86365982186908</v>
      </c>
      <c r="O63" s="36"/>
      <c r="P63" s="36"/>
      <c r="Q63" s="36"/>
      <c r="R63" s="36"/>
    </row>
    <row r="64" spans="1:18">
      <c r="A64" s="37">
        <f t="shared" si="0"/>
        <v>56</v>
      </c>
      <c r="B64" s="39"/>
      <c r="C64" s="39" t="s">
        <v>55</v>
      </c>
      <c r="D64" s="34">
        <v>512752.49573080265</v>
      </c>
      <c r="E64" s="34">
        <v>526861.01306082541</v>
      </c>
      <c r="F64" s="34">
        <f t="shared" si="3"/>
        <v>14108.517330022762</v>
      </c>
      <c r="O64" s="36"/>
      <c r="P64" s="36"/>
      <c r="Q64" s="36"/>
      <c r="R64" s="36"/>
    </row>
    <row r="65" spans="1:18">
      <c r="A65" s="37">
        <f t="shared" si="0"/>
        <v>57</v>
      </c>
      <c r="B65" s="39"/>
      <c r="C65" s="40" t="s">
        <v>54</v>
      </c>
      <c r="D65" s="34">
        <v>2900.3669533833026</v>
      </c>
      <c r="E65" s="34">
        <v>2980.1712990782221</v>
      </c>
      <c r="F65" s="34">
        <f t="shared" si="3"/>
        <v>79.804345694919448</v>
      </c>
      <c r="O65" s="36"/>
      <c r="P65" s="36"/>
      <c r="Q65" s="36"/>
      <c r="R65" s="36"/>
    </row>
    <row r="66" spans="1:18">
      <c r="A66" s="37">
        <f t="shared" si="0"/>
        <v>58</v>
      </c>
      <c r="B66" s="39"/>
      <c r="C66" s="40" t="s">
        <v>53</v>
      </c>
      <c r="D66" s="34">
        <v>785.03841663479682</v>
      </c>
      <c r="E66" s="34">
        <v>806.63895139190208</v>
      </c>
      <c r="F66" s="34">
        <f t="shared" si="3"/>
        <v>21.600534757105265</v>
      </c>
      <c r="O66" s="36"/>
      <c r="P66" s="36"/>
      <c r="Q66" s="36"/>
      <c r="R66" s="36"/>
    </row>
    <row r="67" spans="1:18">
      <c r="A67" s="37">
        <f t="shared" si="0"/>
        <v>59</v>
      </c>
      <c r="B67" s="39"/>
      <c r="C67" s="39" t="s">
        <v>52</v>
      </c>
      <c r="D67" s="34">
        <v>1758413.4208142541</v>
      </c>
      <c r="E67" s="34">
        <v>1806796.6201696156</v>
      </c>
      <c r="F67" s="34">
        <f t="shared" si="3"/>
        <v>48383.199355361518</v>
      </c>
      <c r="O67" s="36"/>
      <c r="P67" s="36"/>
      <c r="Q67" s="36"/>
      <c r="R67" s="36"/>
    </row>
    <row r="68" spans="1:18">
      <c r="A68" s="37">
        <f t="shared" si="0"/>
        <v>60</v>
      </c>
      <c r="B68" s="39"/>
      <c r="C68" s="39" t="s">
        <v>51</v>
      </c>
      <c r="D68" s="34">
        <v>447611.03172688559</v>
      </c>
      <c r="E68" s="34">
        <v>459927.16485311731</v>
      </c>
      <c r="F68" s="34">
        <f t="shared" si="3"/>
        <v>12316.133126231725</v>
      </c>
    </row>
    <row r="69" spans="1:18">
      <c r="A69" s="37">
        <f t="shared" si="0"/>
        <v>61</v>
      </c>
      <c r="B69" s="39"/>
      <c r="C69" s="39" t="s">
        <v>50</v>
      </c>
      <c r="D69" s="34">
        <v>5520.8692108564064</v>
      </c>
      <c r="E69" s="34">
        <v>5672.7773528677717</v>
      </c>
      <c r="F69" s="34">
        <f t="shared" si="3"/>
        <v>151.90814201136527</v>
      </c>
    </row>
    <row r="70" spans="1:18">
      <c r="A70" s="37">
        <f t="shared" si="0"/>
        <v>62</v>
      </c>
      <c r="B70" s="39"/>
      <c r="C70" s="39" t="s">
        <v>49</v>
      </c>
      <c r="D70" s="34">
        <v>2338270.7236391399</v>
      </c>
      <c r="E70" s="34">
        <v>2446265.9220559313</v>
      </c>
      <c r="F70" s="34">
        <f t="shared" ref="F70:F92" si="4">F11</f>
        <v>107995.19841679139</v>
      </c>
    </row>
    <row r="71" spans="1:18">
      <c r="A71" s="37">
        <f t="shared" si="0"/>
        <v>63</v>
      </c>
      <c r="B71" s="39"/>
      <c r="C71" s="39" t="s">
        <v>48</v>
      </c>
      <c r="D71" s="34">
        <v>2694435.5483900984</v>
      </c>
      <c r="E71" s="34">
        <v>2818880.5490172161</v>
      </c>
      <c r="F71" s="34">
        <f t="shared" si="4"/>
        <v>124445.0006271177</v>
      </c>
    </row>
    <row r="72" spans="1:18">
      <c r="A72" s="37">
        <f t="shared" si="0"/>
        <v>64</v>
      </c>
      <c r="B72" s="39"/>
      <c r="C72" s="39" t="s">
        <v>47</v>
      </c>
      <c r="D72" s="34">
        <v>159806.20594461577</v>
      </c>
      <c r="E72" s="34">
        <v>167187.00353351238</v>
      </c>
      <c r="F72" s="34">
        <f t="shared" si="4"/>
        <v>7380.7975888966175</v>
      </c>
    </row>
    <row r="73" spans="1:18">
      <c r="A73" s="37">
        <f t="shared" si="0"/>
        <v>65</v>
      </c>
      <c r="B73" s="39"/>
      <c r="C73" s="39" t="s">
        <v>46</v>
      </c>
      <c r="D73" s="34">
        <v>-2555924.110139586</v>
      </c>
      <c r="E73" s="34">
        <v>-2673971.8317409549</v>
      </c>
      <c r="F73" s="34">
        <f t="shared" si="4"/>
        <v>-118047.72160136886</v>
      </c>
    </row>
    <row r="74" spans="1:18">
      <c r="A74" s="37">
        <f t="shared" si="0"/>
        <v>66</v>
      </c>
      <c r="B74" s="39"/>
      <c r="C74" s="39" t="s">
        <v>45</v>
      </c>
      <c r="D74" s="34">
        <v>110216.60467785677</v>
      </c>
      <c r="E74" s="34">
        <v>115307.06061637415</v>
      </c>
      <c r="F74" s="34">
        <f t="shared" si="4"/>
        <v>5090.4559385173779</v>
      </c>
    </row>
    <row r="75" spans="1:18">
      <c r="A75" s="37">
        <f t="shared" ref="A75:A100" si="5">A74+1</f>
        <v>67</v>
      </c>
      <c r="B75" s="39"/>
      <c r="C75" s="39" t="s">
        <v>44</v>
      </c>
      <c r="D75" s="34">
        <v>24049.946653771982</v>
      </c>
      <c r="E75" s="34">
        <v>25160.715708240194</v>
      </c>
      <c r="F75" s="34">
        <f t="shared" si="4"/>
        <v>1110.7690544682118</v>
      </c>
    </row>
    <row r="76" spans="1:18">
      <c r="A76" s="37">
        <f t="shared" si="5"/>
        <v>68</v>
      </c>
      <c r="B76" s="39"/>
      <c r="C76" s="39" t="s">
        <v>43</v>
      </c>
      <c r="D76" s="34">
        <v>3411971.9143145857</v>
      </c>
      <c r="E76" s="34">
        <v>3569556.9963813229</v>
      </c>
      <c r="F76" s="34">
        <f t="shared" si="4"/>
        <v>157585.08206673712</v>
      </c>
    </row>
    <row r="77" spans="1:18">
      <c r="A77" s="37">
        <f t="shared" si="5"/>
        <v>69</v>
      </c>
      <c r="B77" s="39"/>
      <c r="C77" s="39" t="s">
        <v>42</v>
      </c>
      <c r="D77" s="34">
        <v>803431.09500063327</v>
      </c>
      <c r="E77" s="34">
        <v>840538.30403405731</v>
      </c>
      <c r="F77" s="34">
        <f t="shared" si="4"/>
        <v>37107.209033424035</v>
      </c>
    </row>
    <row r="78" spans="1:18">
      <c r="A78" s="37">
        <f t="shared" si="5"/>
        <v>70</v>
      </c>
      <c r="B78" s="39"/>
      <c r="C78" s="39" t="s">
        <v>41</v>
      </c>
      <c r="D78" s="34">
        <v>7536290.6463903934</v>
      </c>
      <c r="E78" s="34">
        <v>7884361.2078764737</v>
      </c>
      <c r="F78" s="34">
        <f t="shared" si="4"/>
        <v>348070.56148608029</v>
      </c>
    </row>
    <row r="79" spans="1:18">
      <c r="A79" s="37">
        <f t="shared" si="5"/>
        <v>71</v>
      </c>
      <c r="B79" s="39"/>
      <c r="C79" s="39" t="s">
        <v>40</v>
      </c>
      <c r="D79" s="34">
        <v>70346.487289995261</v>
      </c>
      <c r="E79" s="34">
        <v>73595.504940519357</v>
      </c>
      <c r="F79" s="34">
        <f t="shared" si="4"/>
        <v>3249.0176505240961</v>
      </c>
    </row>
    <row r="80" spans="1:18">
      <c r="A80" s="37">
        <f t="shared" si="5"/>
        <v>72</v>
      </c>
      <c r="B80" s="39"/>
      <c r="C80" s="39" t="s">
        <v>71</v>
      </c>
      <c r="D80" s="34">
        <v>11.984580257679699</v>
      </c>
      <c r="E80" s="34">
        <v>12.538099193611867</v>
      </c>
      <c r="F80" s="34">
        <f t="shared" si="4"/>
        <v>0.55351893593216772</v>
      </c>
    </row>
    <row r="81" spans="1:6">
      <c r="A81" s="37">
        <f t="shared" si="5"/>
        <v>73</v>
      </c>
      <c r="B81" s="39"/>
      <c r="C81" s="39" t="s">
        <v>39</v>
      </c>
      <c r="D81" s="34">
        <v>-7268.6425712424125</v>
      </c>
      <c r="E81" s="34">
        <v>-7604.3515585577761</v>
      </c>
      <c r="F81" s="34">
        <f t="shared" si="4"/>
        <v>-335.70898731536363</v>
      </c>
    </row>
    <row r="82" spans="1:6">
      <c r="A82" s="37">
        <f t="shared" si="5"/>
        <v>74</v>
      </c>
      <c r="B82" s="39"/>
      <c r="C82" s="39" t="s">
        <v>38</v>
      </c>
      <c r="D82" s="34">
        <v>7442905.0512794061</v>
      </c>
      <c r="E82" s="34">
        <v>7786662.5125879394</v>
      </c>
      <c r="F82" s="34">
        <f t="shared" si="4"/>
        <v>343757.46130853333</v>
      </c>
    </row>
    <row r="83" spans="1:6">
      <c r="A83" s="37">
        <f t="shared" si="5"/>
        <v>75</v>
      </c>
      <c r="B83" s="39"/>
      <c r="C83" s="39" t="s">
        <v>37</v>
      </c>
      <c r="D83" s="34">
        <v>126495.15615408067</v>
      </c>
      <c r="E83" s="34">
        <v>132337.45206512127</v>
      </c>
      <c r="F83" s="34">
        <f t="shared" si="4"/>
        <v>5842.2959110405936</v>
      </c>
    </row>
    <row r="84" spans="1:6">
      <c r="A84" s="37">
        <f t="shared" si="5"/>
        <v>76</v>
      </c>
      <c r="B84" s="39"/>
      <c r="C84" s="39" t="s">
        <v>36</v>
      </c>
      <c r="D84" s="34">
        <v>410370.71711370326</v>
      </c>
      <c r="E84" s="34">
        <v>429324.06865298154</v>
      </c>
      <c r="F84" s="34">
        <f t="shared" si="4"/>
        <v>18953.351539278287</v>
      </c>
    </row>
    <row r="85" spans="1:6">
      <c r="A85" s="37">
        <f t="shared" si="5"/>
        <v>77</v>
      </c>
      <c r="B85" s="39"/>
      <c r="C85" s="39" t="s">
        <v>35</v>
      </c>
      <c r="D85" s="34">
        <v>178297.90990842454</v>
      </c>
      <c r="E85" s="34">
        <v>186532.76396667989</v>
      </c>
      <c r="F85" s="34">
        <f t="shared" si="4"/>
        <v>8234.8540582553542</v>
      </c>
    </row>
    <row r="86" spans="1:6">
      <c r="A86" s="37">
        <f t="shared" si="5"/>
        <v>78</v>
      </c>
      <c r="B86" s="39"/>
      <c r="C86" s="40" t="s">
        <v>34</v>
      </c>
      <c r="D86" s="34">
        <v>254515.26714282602</v>
      </c>
      <c r="E86" s="34">
        <v>266270.29041592841</v>
      </c>
      <c r="F86" s="34">
        <f t="shared" si="4"/>
        <v>11755.023273102386</v>
      </c>
    </row>
    <row r="87" spans="1:6">
      <c r="A87" s="37">
        <f t="shared" si="5"/>
        <v>79</v>
      </c>
      <c r="B87" s="39"/>
      <c r="C87" s="39" t="s">
        <v>33</v>
      </c>
      <c r="D87" s="34">
        <v>61651.519016879109</v>
      </c>
      <c r="E87" s="34">
        <v>64498.951506887039</v>
      </c>
      <c r="F87" s="34">
        <f t="shared" si="4"/>
        <v>2847.43249000793</v>
      </c>
    </row>
    <row r="88" spans="1:6">
      <c r="A88" s="37">
        <f t="shared" si="5"/>
        <v>80</v>
      </c>
      <c r="B88" s="39"/>
      <c r="C88" s="39" t="s">
        <v>32</v>
      </c>
      <c r="D88" s="34">
        <v>444378.31842007308</v>
      </c>
      <c r="E88" s="34">
        <v>464902.34251391538</v>
      </c>
      <c r="F88" s="34">
        <f t="shared" si="4"/>
        <v>20524.024093842309</v>
      </c>
    </row>
    <row r="89" spans="1:6">
      <c r="A89" s="37">
        <f t="shared" si="5"/>
        <v>81</v>
      </c>
      <c r="B89" s="39"/>
      <c r="C89" s="39" t="s">
        <v>31</v>
      </c>
      <c r="D89" s="34">
        <v>64096.159187832534</v>
      </c>
      <c r="E89" s="34">
        <v>67056.499647670789</v>
      </c>
      <c r="F89" s="34">
        <f t="shared" si="4"/>
        <v>2960.3404598382549</v>
      </c>
    </row>
    <row r="90" spans="1:6">
      <c r="A90" s="37">
        <f t="shared" si="5"/>
        <v>82</v>
      </c>
      <c r="B90" s="39"/>
      <c r="C90" s="39" t="s">
        <v>30</v>
      </c>
      <c r="D90" s="34">
        <v>3538461.2227646285</v>
      </c>
      <c r="E90" s="34">
        <v>3701888.3306607809</v>
      </c>
      <c r="F90" s="34">
        <f t="shared" si="4"/>
        <v>163427.10789615242</v>
      </c>
    </row>
    <row r="91" spans="1:6">
      <c r="A91" s="37">
        <f t="shared" si="5"/>
        <v>83</v>
      </c>
      <c r="B91" s="39"/>
      <c r="C91" s="39" t="s">
        <v>29</v>
      </c>
      <c r="D91" s="34">
        <v>991170.58361500967</v>
      </c>
      <c r="E91" s="34">
        <v>1036948.7147613453</v>
      </c>
      <c r="F91" s="34">
        <f t="shared" si="4"/>
        <v>45778.131146335625</v>
      </c>
    </row>
    <row r="92" spans="1:6">
      <c r="A92" s="37">
        <f t="shared" si="5"/>
        <v>84</v>
      </c>
      <c r="B92" s="39"/>
      <c r="C92" s="39" t="s">
        <v>28</v>
      </c>
      <c r="D92" s="34">
        <v>1202738.7593268193</v>
      </c>
      <c r="E92" s="34">
        <v>1258288.3625630571</v>
      </c>
      <c r="F92" s="34">
        <f t="shared" si="4"/>
        <v>55549.603236237774</v>
      </c>
    </row>
    <row r="93" spans="1:6">
      <c r="A93" s="37">
        <f t="shared" si="5"/>
        <v>85</v>
      </c>
      <c r="B93" s="39"/>
      <c r="C93" s="39" t="s">
        <v>27</v>
      </c>
      <c r="D93" s="34">
        <v>5496428.464326038</v>
      </c>
      <c r="E93" s="34">
        <v>5750259.3743365118</v>
      </c>
      <c r="F93" s="34">
        <f>F34+F54</f>
        <v>253830.91001047415</v>
      </c>
    </row>
    <row r="94" spans="1:6">
      <c r="A94" s="37">
        <f t="shared" si="5"/>
        <v>86</v>
      </c>
      <c r="B94" s="39"/>
      <c r="C94" s="39" t="s">
        <v>26</v>
      </c>
      <c r="D94" s="34">
        <v>9028.8978779903518</v>
      </c>
      <c r="E94" s="34">
        <v>9445.9058864988638</v>
      </c>
      <c r="F94" s="34">
        <f>F35</f>
        <v>417.00800850851192</v>
      </c>
    </row>
    <row r="95" spans="1:6">
      <c r="A95" s="37">
        <f t="shared" si="5"/>
        <v>87</v>
      </c>
      <c r="B95" s="39"/>
      <c r="C95" s="39" t="s">
        <v>70</v>
      </c>
      <c r="D95" s="34">
        <v>-4182245.7991232742</v>
      </c>
      <c r="E95" s="34">
        <v>-4375406.6937698824</v>
      </c>
      <c r="F95" s="34">
        <f>F36</f>
        <v>-193160.89464660827</v>
      </c>
    </row>
    <row r="96" spans="1:6">
      <c r="A96" s="37">
        <f t="shared" si="5"/>
        <v>88</v>
      </c>
      <c r="B96" s="39"/>
      <c r="C96" s="39" t="s">
        <v>25</v>
      </c>
      <c r="D96" s="34">
        <v>5173.7936346194247</v>
      </c>
      <c r="E96" s="34">
        <v>5412.7500841398032</v>
      </c>
      <c r="F96" s="34">
        <f>F37</f>
        <v>238.95644952037856</v>
      </c>
    </row>
    <row r="97" spans="1:6">
      <c r="A97" s="37">
        <f t="shared" si="5"/>
        <v>89</v>
      </c>
      <c r="B97" s="39"/>
      <c r="C97" s="39" t="s">
        <v>24</v>
      </c>
      <c r="D97" s="34">
        <v>115693.9219983588</v>
      </c>
      <c r="E97" s="34">
        <v>121037.35290886689</v>
      </c>
      <c r="F97" s="34">
        <f>F38</f>
        <v>5343.4309105080902</v>
      </c>
    </row>
    <row r="98" spans="1:6">
      <c r="A98" s="37">
        <f t="shared" si="5"/>
        <v>90</v>
      </c>
      <c r="B98" s="39"/>
      <c r="C98" s="39" t="s">
        <v>23</v>
      </c>
      <c r="D98" s="34">
        <v>11340.856686253266</v>
      </c>
      <c r="E98" s="34">
        <v>11853.908257933977</v>
      </c>
      <c r="F98" s="34">
        <f>F39+F55</f>
        <v>513.05157168071287</v>
      </c>
    </row>
    <row r="99" spans="1:6">
      <c r="A99" s="37">
        <f t="shared" si="5"/>
        <v>91</v>
      </c>
      <c r="B99" s="39"/>
      <c r="C99" s="39" t="s">
        <v>22</v>
      </c>
      <c r="D99" s="34">
        <v>2325720.2044358561</v>
      </c>
      <c r="E99" s="34">
        <v>2432510.6830597436</v>
      </c>
      <c r="F99" s="34">
        <f>F40+F56</f>
        <v>106790.47862388752</v>
      </c>
    </row>
    <row r="100" spans="1:6">
      <c r="A100" s="37">
        <f t="shared" si="5"/>
        <v>92</v>
      </c>
      <c r="B100" s="453" t="s">
        <v>21</v>
      </c>
      <c r="C100" s="39"/>
      <c r="D100" s="35">
        <f>SUM(D60:D99)</f>
        <v>37695149.57383249</v>
      </c>
      <c r="E100" s="35">
        <f>SUM(E60:E99)</f>
        <v>39349339.225187659</v>
      </c>
      <c r="F100" s="35">
        <f>SUM(F60:F99)</f>
        <v>1654189.6513551739</v>
      </c>
    </row>
    <row r="101" spans="1:6">
      <c r="B101" s="39"/>
      <c r="C101" s="39"/>
      <c r="D101" s="32"/>
      <c r="E101" s="33"/>
      <c r="F101" s="33"/>
    </row>
    <row r="102" spans="1:6">
      <c r="B102" s="647" t="s">
        <v>992</v>
      </c>
      <c r="C102" s="39"/>
      <c r="D102" s="34"/>
      <c r="E102" s="34"/>
      <c r="F102" s="34"/>
    </row>
    <row r="103" spans="1:6">
      <c r="B103" s="648" t="s">
        <v>993</v>
      </c>
      <c r="C103" s="32"/>
      <c r="D103" s="32"/>
    </row>
    <row r="104" spans="1:6">
      <c r="C104" s="32"/>
      <c r="D104" s="32"/>
    </row>
    <row r="105" spans="1:6">
      <c r="C105" s="32"/>
      <c r="D105" s="32"/>
    </row>
    <row r="106" spans="1:6">
      <c r="C106" s="32"/>
      <c r="D106" s="32"/>
    </row>
    <row r="107" spans="1:6">
      <c r="C107" s="32"/>
      <c r="D107" s="32"/>
    </row>
    <row r="108" spans="1:6">
      <c r="C108" s="32"/>
      <c r="D108" s="32"/>
    </row>
    <row r="109" spans="1:6">
      <c r="C109" s="32"/>
      <c r="D109" s="32"/>
      <c r="E109" s="33"/>
      <c r="F109" s="33"/>
    </row>
    <row r="110" spans="1:6">
      <c r="C110" s="32"/>
      <c r="D110" s="32"/>
      <c r="E110" s="33"/>
      <c r="F110" s="33"/>
    </row>
    <row r="111" spans="1:6">
      <c r="C111" s="32"/>
      <c r="D111" s="32"/>
      <c r="E111" s="33"/>
      <c r="F111" s="33"/>
    </row>
    <row r="112" spans="1:6">
      <c r="C112" s="32"/>
      <c r="D112" s="32"/>
      <c r="E112" s="33"/>
      <c r="F112" s="33"/>
    </row>
    <row r="113" spans="3:6">
      <c r="C113" s="32"/>
      <c r="D113" s="32"/>
      <c r="E113" s="33"/>
      <c r="F113" s="33"/>
    </row>
    <row r="114" spans="3:6">
      <c r="C114" s="32"/>
      <c r="D114" s="32"/>
      <c r="E114" s="33"/>
      <c r="F114" s="33"/>
    </row>
    <row r="115" spans="3:6">
      <c r="C115" s="32"/>
      <c r="D115" s="32"/>
      <c r="E115" s="33"/>
      <c r="F115" s="33"/>
    </row>
    <row r="116" spans="3:6">
      <c r="C116" s="32"/>
      <c r="D116" s="32"/>
      <c r="E116" s="33"/>
      <c r="F116" s="33"/>
    </row>
    <row r="117" spans="3:6">
      <c r="C117" s="32"/>
      <c r="D117" s="32"/>
      <c r="E117" s="33"/>
      <c r="F117" s="33"/>
    </row>
    <row r="118" spans="3:6">
      <c r="C118" s="32"/>
      <c r="D118" s="32"/>
      <c r="E118" s="33"/>
      <c r="F118" s="33"/>
    </row>
    <row r="119" spans="3:6">
      <c r="C119" s="32"/>
      <c r="D119" s="32"/>
      <c r="E119" s="33"/>
      <c r="F119" s="33"/>
    </row>
    <row r="120" spans="3:6">
      <c r="C120" s="32"/>
      <c r="D120" s="32"/>
      <c r="E120" s="33"/>
      <c r="F120" s="33"/>
    </row>
    <row r="121" spans="3:6">
      <c r="C121" s="32"/>
      <c r="D121" s="32"/>
      <c r="E121" s="33"/>
      <c r="F121" s="33"/>
    </row>
    <row r="122" spans="3:6">
      <c r="C122" s="32"/>
      <c r="D122" s="32"/>
      <c r="E122" s="33"/>
      <c r="F122" s="33"/>
    </row>
    <row r="123" spans="3:6">
      <c r="C123" s="32"/>
      <c r="D123" s="32"/>
      <c r="E123" s="33"/>
      <c r="F123" s="33"/>
    </row>
    <row r="124" spans="3:6">
      <c r="C124" s="32"/>
      <c r="D124" s="32"/>
      <c r="E124" s="33"/>
      <c r="F124" s="33"/>
    </row>
    <row r="125" spans="3:6">
      <c r="C125" s="32"/>
      <c r="D125" s="32"/>
      <c r="E125" s="33"/>
      <c r="F125" s="33"/>
    </row>
    <row r="126" spans="3:6">
      <c r="C126" s="32"/>
      <c r="D126" s="32"/>
      <c r="E126" s="33"/>
      <c r="F126" s="33"/>
    </row>
    <row r="127" spans="3:6">
      <c r="C127" s="32"/>
      <c r="D127" s="32"/>
      <c r="E127" s="33"/>
      <c r="F127" s="33"/>
    </row>
    <row r="128" spans="3:6">
      <c r="C128" s="32"/>
      <c r="D128" s="32"/>
      <c r="E128" s="33"/>
      <c r="F128" s="33"/>
    </row>
    <row r="129" spans="3:6">
      <c r="C129" s="32"/>
      <c r="D129" s="32"/>
      <c r="E129" s="33"/>
      <c r="F129" s="33"/>
    </row>
    <row r="130" spans="3:6">
      <c r="C130" s="32"/>
      <c r="D130" s="32"/>
      <c r="E130" s="33"/>
      <c r="F130" s="33"/>
    </row>
    <row r="131" spans="3:6">
      <c r="C131" s="32"/>
      <c r="D131" s="32"/>
      <c r="E131" s="33"/>
      <c r="F131" s="33"/>
    </row>
    <row r="132" spans="3:6">
      <c r="C132" s="32"/>
      <c r="D132" s="32"/>
      <c r="E132" s="33"/>
      <c r="F132" s="33"/>
    </row>
    <row r="133" spans="3:6">
      <c r="C133" s="32"/>
      <c r="D133" s="32"/>
      <c r="E133" s="33"/>
      <c r="F133" s="33"/>
    </row>
    <row r="134" spans="3:6">
      <c r="C134" s="32"/>
      <c r="D134" s="32"/>
      <c r="E134" s="33"/>
      <c r="F134" s="33"/>
    </row>
    <row r="135" spans="3:6">
      <c r="C135" s="32"/>
      <c r="D135" s="32"/>
      <c r="E135" s="33"/>
      <c r="F135" s="33"/>
    </row>
    <row r="136" spans="3:6">
      <c r="C136" s="32"/>
      <c r="D136" s="32"/>
      <c r="E136" s="33"/>
      <c r="F136" s="33"/>
    </row>
    <row r="137" spans="3:6">
      <c r="C137" s="32"/>
      <c r="D137" s="32"/>
      <c r="E137" s="33"/>
      <c r="F137" s="33"/>
    </row>
    <row r="138" spans="3:6">
      <c r="C138" s="32"/>
      <c r="D138" s="32"/>
      <c r="E138" s="33"/>
      <c r="F138" s="33"/>
    </row>
    <row r="139" spans="3:6">
      <c r="C139" s="32"/>
      <c r="D139" s="32"/>
      <c r="E139" s="33"/>
      <c r="F139" s="33"/>
    </row>
    <row r="140" spans="3:6">
      <c r="C140" s="32"/>
      <c r="D140" s="32"/>
      <c r="E140" s="33"/>
      <c r="F140" s="33"/>
    </row>
    <row r="141" spans="3:6">
      <c r="C141" s="32"/>
      <c r="D141" s="32"/>
      <c r="E141" s="33"/>
      <c r="F141" s="33"/>
    </row>
    <row r="142" spans="3:6">
      <c r="C142" s="32"/>
      <c r="D142" s="32"/>
      <c r="E142" s="33"/>
      <c r="F142" s="33"/>
    </row>
    <row r="143" spans="3:6">
      <c r="C143" s="32"/>
      <c r="D143" s="32"/>
      <c r="E143" s="33"/>
      <c r="F143" s="33"/>
    </row>
    <row r="144" spans="3:6">
      <c r="C144" s="32"/>
      <c r="D144" s="32"/>
      <c r="E144" s="33"/>
      <c r="F144" s="33"/>
    </row>
    <row r="145" spans="3:6">
      <c r="C145" s="32"/>
      <c r="D145" s="32"/>
      <c r="E145" s="33"/>
      <c r="F145" s="33"/>
    </row>
    <row r="146" spans="3:6">
      <c r="C146" s="32"/>
      <c r="D146" s="32"/>
      <c r="E146" s="33"/>
      <c r="F146" s="33"/>
    </row>
    <row r="147" spans="3:6">
      <c r="C147" s="32"/>
      <c r="D147" s="32"/>
      <c r="E147" s="33"/>
      <c r="F147" s="33"/>
    </row>
    <row r="148" spans="3:6">
      <c r="C148" s="32"/>
      <c r="D148" s="32"/>
      <c r="E148" s="33"/>
      <c r="F148" s="33"/>
    </row>
    <row r="149" spans="3:6">
      <c r="C149" s="32"/>
      <c r="D149" s="32"/>
      <c r="E149" s="33"/>
      <c r="F149" s="33"/>
    </row>
    <row r="150" spans="3:6">
      <c r="C150" s="32"/>
      <c r="D150" s="32"/>
      <c r="E150" s="33"/>
      <c r="F150" s="33"/>
    </row>
    <row r="151" spans="3:6">
      <c r="C151" s="32"/>
      <c r="D151" s="32"/>
      <c r="E151" s="33"/>
      <c r="F151" s="33"/>
    </row>
    <row r="152" spans="3:6">
      <c r="C152" s="32"/>
      <c r="D152" s="32"/>
      <c r="E152" s="33"/>
      <c r="F152" s="33"/>
    </row>
    <row r="153" spans="3:6">
      <c r="C153" s="32"/>
      <c r="D153" s="32"/>
      <c r="E153" s="33"/>
      <c r="F153" s="33"/>
    </row>
    <row r="154" spans="3:6">
      <c r="C154" s="32"/>
      <c r="D154" s="32"/>
      <c r="E154" s="33"/>
      <c r="F154" s="33"/>
    </row>
    <row r="155" spans="3:6">
      <c r="C155" s="32"/>
      <c r="D155" s="32"/>
      <c r="E155" s="33"/>
      <c r="F155" s="33"/>
    </row>
    <row r="156" spans="3:6">
      <c r="C156" s="32"/>
      <c r="D156" s="32"/>
      <c r="E156" s="33"/>
      <c r="F156" s="33"/>
    </row>
    <row r="157" spans="3:6">
      <c r="C157" s="32"/>
      <c r="D157" s="32"/>
      <c r="E157" s="33"/>
      <c r="F157" s="33"/>
    </row>
    <row r="158" spans="3:6">
      <c r="C158" s="32"/>
      <c r="D158" s="32"/>
      <c r="E158" s="33"/>
      <c r="F158" s="33"/>
    </row>
    <row r="159" spans="3:6">
      <c r="C159" s="32"/>
      <c r="D159" s="32"/>
      <c r="E159" s="33"/>
      <c r="F159" s="33"/>
    </row>
    <row r="160" spans="3:6">
      <c r="C160" s="32"/>
      <c r="D160" s="32"/>
      <c r="E160" s="33"/>
      <c r="F160" s="33"/>
    </row>
    <row r="161" spans="3:6">
      <c r="C161" s="32"/>
      <c r="D161" s="32"/>
      <c r="E161" s="33"/>
      <c r="F161" s="33"/>
    </row>
    <row r="162" spans="3:6">
      <c r="C162" s="32"/>
      <c r="D162" s="32"/>
      <c r="E162" s="33"/>
      <c r="F162" s="33"/>
    </row>
    <row r="163" spans="3:6">
      <c r="C163" s="32"/>
      <c r="D163" s="32"/>
      <c r="E163" s="33"/>
      <c r="F163" s="33"/>
    </row>
    <row r="164" spans="3:6">
      <c r="C164" s="32"/>
      <c r="D164" s="32"/>
      <c r="E164" s="33"/>
      <c r="F164" s="33"/>
    </row>
    <row r="165" spans="3:6">
      <c r="C165" s="32"/>
      <c r="D165" s="32"/>
      <c r="E165" s="33"/>
      <c r="F165" s="33"/>
    </row>
    <row r="166" spans="3:6">
      <c r="C166" s="32"/>
      <c r="D166" s="32"/>
      <c r="E166" s="33"/>
      <c r="F166" s="33"/>
    </row>
    <row r="167" spans="3:6">
      <c r="C167" s="32"/>
      <c r="D167" s="32"/>
      <c r="E167" s="33"/>
      <c r="F167" s="33"/>
    </row>
    <row r="168" spans="3:6">
      <c r="C168" s="32"/>
      <c r="D168" s="32"/>
      <c r="E168" s="33"/>
      <c r="F168" s="33"/>
    </row>
    <row r="169" spans="3:6">
      <c r="C169" s="32"/>
      <c r="D169" s="32"/>
      <c r="E169" s="33"/>
      <c r="F169" s="33"/>
    </row>
    <row r="170" spans="3:6">
      <c r="C170" s="32"/>
      <c r="D170" s="32"/>
      <c r="E170" s="33"/>
      <c r="F170" s="33"/>
    </row>
    <row r="171" spans="3:6">
      <c r="C171" s="32"/>
      <c r="D171" s="32"/>
      <c r="E171" s="33"/>
      <c r="F171" s="33"/>
    </row>
    <row r="172" spans="3:6">
      <c r="C172" s="32"/>
      <c r="D172" s="32"/>
      <c r="E172" s="33"/>
      <c r="F172" s="33"/>
    </row>
    <row r="173" spans="3:6">
      <c r="C173" s="32"/>
      <c r="D173" s="32"/>
      <c r="E173" s="33"/>
      <c r="F173" s="33"/>
    </row>
    <row r="174" spans="3:6">
      <c r="C174" s="32"/>
      <c r="D174" s="32"/>
      <c r="E174" s="33"/>
      <c r="F174" s="33"/>
    </row>
    <row r="175" spans="3:6">
      <c r="C175" s="32"/>
      <c r="D175" s="32"/>
      <c r="E175" s="33"/>
      <c r="F175" s="33"/>
    </row>
    <row r="176" spans="3:6">
      <c r="C176" s="32"/>
      <c r="D176" s="32"/>
      <c r="E176" s="33"/>
      <c r="F176" s="33"/>
    </row>
    <row r="177" spans="3:6">
      <c r="C177" s="32"/>
      <c r="D177" s="32"/>
      <c r="E177" s="33"/>
      <c r="F177" s="33"/>
    </row>
    <row r="178" spans="3:6">
      <c r="C178" s="32"/>
      <c r="D178" s="32"/>
      <c r="E178" s="33"/>
      <c r="F178" s="33"/>
    </row>
    <row r="179" spans="3:6">
      <c r="C179" s="32"/>
      <c r="D179" s="32"/>
      <c r="E179" s="33"/>
      <c r="F179" s="33"/>
    </row>
    <row r="180" spans="3:6">
      <c r="C180" s="32"/>
      <c r="D180" s="32"/>
      <c r="E180" s="33"/>
      <c r="F180" s="33"/>
    </row>
    <row r="181" spans="3:6">
      <c r="C181" s="32"/>
      <c r="D181" s="32"/>
      <c r="E181" s="33"/>
      <c r="F181" s="33"/>
    </row>
    <row r="182" spans="3:6">
      <c r="C182" s="32"/>
      <c r="D182" s="32"/>
      <c r="E182" s="33"/>
      <c r="F182" s="33"/>
    </row>
    <row r="183" spans="3:6">
      <c r="C183" s="32"/>
      <c r="D183" s="32"/>
      <c r="E183" s="33"/>
      <c r="F183" s="33"/>
    </row>
    <row r="184" spans="3:6">
      <c r="C184" s="32"/>
      <c r="D184" s="32"/>
      <c r="E184" s="33"/>
      <c r="F184" s="33"/>
    </row>
    <row r="185" spans="3:6">
      <c r="C185" s="32"/>
      <c r="D185" s="32"/>
      <c r="E185" s="33"/>
      <c r="F185" s="33"/>
    </row>
    <row r="186" spans="3:6">
      <c r="C186" s="32"/>
      <c r="D186" s="32"/>
      <c r="E186" s="33"/>
      <c r="F186" s="33"/>
    </row>
    <row r="187" spans="3:6">
      <c r="C187" s="32"/>
      <c r="D187" s="32"/>
      <c r="E187" s="33"/>
      <c r="F187" s="33"/>
    </row>
    <row r="188" spans="3:6">
      <c r="C188" s="32"/>
      <c r="D188" s="32"/>
      <c r="E188" s="33"/>
      <c r="F188" s="33"/>
    </row>
    <row r="189" spans="3:6">
      <c r="C189" s="32"/>
      <c r="D189" s="32"/>
      <c r="E189" s="33"/>
      <c r="F189" s="33"/>
    </row>
    <row r="190" spans="3:6">
      <c r="C190" s="32"/>
      <c r="D190" s="32"/>
      <c r="E190" s="33"/>
      <c r="F190" s="33"/>
    </row>
    <row r="191" spans="3:6">
      <c r="C191" s="32"/>
      <c r="D191" s="32"/>
      <c r="E191" s="33"/>
      <c r="F191" s="33"/>
    </row>
    <row r="192" spans="3:6">
      <c r="C192" s="32"/>
      <c r="D192" s="32"/>
      <c r="E192" s="33"/>
      <c r="F192" s="33"/>
    </row>
    <row r="193" spans="3:6">
      <c r="C193" s="32"/>
      <c r="D193" s="32"/>
      <c r="E193" s="33"/>
      <c r="F193" s="33"/>
    </row>
    <row r="194" spans="3:6">
      <c r="C194" s="32"/>
      <c r="D194" s="32"/>
      <c r="E194" s="33"/>
      <c r="F194" s="33"/>
    </row>
    <row r="195" spans="3:6">
      <c r="C195" s="32"/>
      <c r="D195" s="32"/>
      <c r="E195" s="33"/>
      <c r="F195" s="33"/>
    </row>
    <row r="196" spans="3:6">
      <c r="C196" s="32"/>
      <c r="D196" s="32"/>
      <c r="E196" s="33"/>
      <c r="F196" s="33"/>
    </row>
    <row r="197" spans="3:6">
      <c r="C197" s="32"/>
      <c r="D197" s="32"/>
      <c r="E197" s="33"/>
      <c r="F197" s="33"/>
    </row>
    <row r="198" spans="3:6">
      <c r="C198" s="32"/>
      <c r="D198" s="32"/>
      <c r="E198" s="33"/>
      <c r="F198" s="33"/>
    </row>
    <row r="199" spans="3:6">
      <c r="C199" s="32"/>
      <c r="D199" s="32"/>
      <c r="E199" s="33"/>
      <c r="F199" s="33"/>
    </row>
    <row r="200" spans="3:6">
      <c r="C200" s="32"/>
      <c r="D200" s="32"/>
      <c r="E200" s="33"/>
      <c r="F200" s="33"/>
    </row>
    <row r="201" spans="3:6">
      <c r="C201" s="32"/>
      <c r="D201" s="32"/>
      <c r="E201" s="33"/>
      <c r="F201" s="33"/>
    </row>
    <row r="202" spans="3:6">
      <c r="C202" s="32"/>
      <c r="D202" s="32"/>
      <c r="E202" s="33"/>
      <c r="F202" s="33"/>
    </row>
    <row r="203" spans="3:6">
      <c r="C203" s="32"/>
      <c r="D203" s="32"/>
      <c r="E203" s="33"/>
      <c r="F203" s="33"/>
    </row>
    <row r="204" spans="3:6">
      <c r="C204" s="32"/>
      <c r="D204" s="32"/>
      <c r="E204" s="33"/>
      <c r="F204" s="33"/>
    </row>
    <row r="205" spans="3:6">
      <c r="C205" s="32"/>
      <c r="D205" s="32"/>
      <c r="E205" s="33"/>
      <c r="F205" s="33"/>
    </row>
    <row r="206" spans="3:6">
      <c r="C206" s="32"/>
      <c r="D206" s="32"/>
      <c r="E206" s="33"/>
      <c r="F206" s="33"/>
    </row>
    <row r="207" spans="3:6">
      <c r="C207" s="32"/>
      <c r="D207" s="32"/>
      <c r="E207" s="33"/>
      <c r="F207" s="33"/>
    </row>
    <row r="208" spans="3:6">
      <c r="C208" s="32"/>
      <c r="D208" s="32"/>
      <c r="E208" s="33"/>
      <c r="F208" s="33"/>
    </row>
    <row r="209" spans="3:6">
      <c r="C209" s="32"/>
      <c r="D209" s="32"/>
      <c r="E209" s="33"/>
      <c r="F209" s="33"/>
    </row>
    <row r="210" spans="3:6">
      <c r="C210" s="32"/>
      <c r="D210" s="32"/>
      <c r="E210" s="33"/>
      <c r="F210" s="33"/>
    </row>
    <row r="211" spans="3:6">
      <c r="C211" s="32"/>
      <c r="D211" s="32"/>
      <c r="E211" s="33"/>
      <c r="F211" s="33"/>
    </row>
    <row r="212" spans="3:6">
      <c r="C212" s="32"/>
      <c r="D212" s="32"/>
      <c r="E212" s="33"/>
      <c r="F212" s="33"/>
    </row>
    <row r="213" spans="3:6">
      <c r="C213" s="32"/>
      <c r="D213" s="32"/>
      <c r="E213" s="33"/>
      <c r="F213" s="33"/>
    </row>
    <row r="214" spans="3:6">
      <c r="C214" s="32"/>
      <c r="D214" s="32"/>
      <c r="E214" s="33"/>
      <c r="F214" s="33"/>
    </row>
    <row r="215" spans="3:6">
      <c r="C215" s="32"/>
      <c r="D215" s="32"/>
      <c r="E215" s="33"/>
      <c r="F215" s="33"/>
    </row>
    <row r="216" spans="3:6">
      <c r="C216" s="32"/>
      <c r="D216" s="32"/>
      <c r="E216" s="33"/>
      <c r="F216" s="33"/>
    </row>
    <row r="217" spans="3:6">
      <c r="C217" s="32"/>
      <c r="D217" s="32"/>
      <c r="E217" s="33"/>
      <c r="F217" s="33"/>
    </row>
    <row r="218" spans="3:6">
      <c r="C218" s="32"/>
      <c r="D218" s="32"/>
      <c r="E218" s="33"/>
      <c r="F218" s="33"/>
    </row>
    <row r="219" spans="3:6">
      <c r="C219" s="32"/>
      <c r="D219" s="32"/>
      <c r="E219" s="33"/>
      <c r="F219" s="33"/>
    </row>
    <row r="220" spans="3:6">
      <c r="C220" s="32"/>
      <c r="D220" s="32"/>
      <c r="E220" s="33"/>
      <c r="F220" s="33"/>
    </row>
    <row r="221" spans="3:6">
      <c r="C221" s="32"/>
      <c r="D221" s="32"/>
      <c r="E221" s="33"/>
      <c r="F221" s="33"/>
    </row>
    <row r="222" spans="3:6">
      <c r="C222" s="32"/>
      <c r="D222" s="32"/>
      <c r="E222" s="33"/>
      <c r="F222" s="33"/>
    </row>
    <row r="223" spans="3:6">
      <c r="C223" s="32"/>
      <c r="D223" s="32"/>
      <c r="E223" s="33"/>
      <c r="F223" s="33"/>
    </row>
    <row r="224" spans="3:6">
      <c r="C224" s="32"/>
      <c r="D224" s="32"/>
      <c r="E224" s="33"/>
      <c r="F224" s="33"/>
    </row>
    <row r="225" spans="3:6">
      <c r="C225" s="32"/>
      <c r="D225" s="32"/>
      <c r="E225" s="33"/>
      <c r="F225" s="33"/>
    </row>
    <row r="226" spans="3:6">
      <c r="C226" s="32"/>
      <c r="D226" s="32"/>
      <c r="E226" s="33"/>
      <c r="F226" s="33"/>
    </row>
    <row r="227" spans="3:6">
      <c r="C227" s="32"/>
      <c r="D227" s="32"/>
      <c r="E227" s="33"/>
      <c r="F227" s="33"/>
    </row>
    <row r="228" spans="3:6">
      <c r="C228" s="32"/>
      <c r="D228" s="32"/>
      <c r="E228" s="33"/>
      <c r="F228" s="33"/>
    </row>
    <row r="229" spans="3:6">
      <c r="C229" s="32"/>
      <c r="D229" s="32"/>
      <c r="E229" s="33"/>
      <c r="F229" s="33"/>
    </row>
    <row r="230" spans="3:6">
      <c r="C230" s="32"/>
      <c r="D230" s="32"/>
      <c r="E230" s="33"/>
      <c r="F230" s="33"/>
    </row>
    <row r="231" spans="3:6">
      <c r="C231" s="32"/>
      <c r="D231" s="32"/>
      <c r="E231" s="33"/>
      <c r="F231" s="33"/>
    </row>
    <row r="232" spans="3:6">
      <c r="C232" s="32"/>
      <c r="D232" s="32"/>
      <c r="E232" s="33"/>
      <c r="F232" s="33"/>
    </row>
    <row r="233" spans="3:6">
      <c r="C233" s="32"/>
      <c r="D233" s="32"/>
      <c r="E233" s="33"/>
      <c r="F233" s="33"/>
    </row>
    <row r="234" spans="3:6">
      <c r="C234" s="32"/>
      <c r="D234" s="32"/>
      <c r="E234" s="33"/>
      <c r="F234" s="33"/>
    </row>
    <row r="235" spans="3:6">
      <c r="C235" s="32"/>
      <c r="D235" s="32"/>
      <c r="E235" s="33"/>
      <c r="F235" s="33"/>
    </row>
    <row r="236" spans="3:6">
      <c r="C236" s="32"/>
      <c r="D236" s="32"/>
      <c r="E236" s="33"/>
      <c r="F236" s="33"/>
    </row>
    <row r="237" spans="3:6">
      <c r="C237" s="32"/>
      <c r="D237" s="32"/>
      <c r="E237" s="33"/>
      <c r="F237" s="33"/>
    </row>
    <row r="238" spans="3:6">
      <c r="C238" s="32"/>
      <c r="D238" s="32"/>
      <c r="E238" s="33"/>
      <c r="F238" s="33"/>
    </row>
    <row r="239" spans="3:6">
      <c r="C239" s="32"/>
      <c r="D239" s="32"/>
      <c r="E239" s="33"/>
      <c r="F239" s="33"/>
    </row>
    <row r="240" spans="3:6">
      <c r="C240" s="32"/>
      <c r="D240" s="32"/>
      <c r="E240" s="33"/>
      <c r="F240" s="33"/>
    </row>
    <row r="241" spans="3:6">
      <c r="C241" s="32"/>
      <c r="D241" s="32"/>
      <c r="E241" s="33"/>
      <c r="F241" s="33"/>
    </row>
    <row r="242" spans="3:6">
      <c r="C242" s="32"/>
      <c r="D242" s="32"/>
      <c r="E242" s="33"/>
      <c r="F242" s="33"/>
    </row>
    <row r="243" spans="3:6">
      <c r="C243" s="32"/>
      <c r="D243" s="32"/>
      <c r="E243" s="33"/>
      <c r="F243" s="33"/>
    </row>
    <row r="244" spans="3:6">
      <c r="C244" s="32"/>
      <c r="D244" s="32"/>
      <c r="E244" s="33"/>
      <c r="F244" s="33"/>
    </row>
    <row r="245" spans="3:6">
      <c r="C245" s="32"/>
      <c r="D245" s="32"/>
      <c r="E245" s="33"/>
      <c r="F245" s="33"/>
    </row>
    <row r="246" spans="3:6">
      <c r="C246" s="32"/>
      <c r="D246" s="32"/>
      <c r="E246" s="33"/>
      <c r="F246" s="33"/>
    </row>
    <row r="247" spans="3:6">
      <c r="C247" s="32"/>
      <c r="D247" s="32"/>
      <c r="E247" s="33"/>
      <c r="F247" s="33"/>
    </row>
    <row r="248" spans="3:6">
      <c r="C248" s="32"/>
      <c r="D248" s="32"/>
      <c r="E248" s="33"/>
      <c r="F248" s="33"/>
    </row>
    <row r="249" spans="3:6">
      <c r="C249" s="32"/>
      <c r="D249" s="32"/>
      <c r="E249" s="33"/>
      <c r="F249" s="33"/>
    </row>
    <row r="250" spans="3:6">
      <c r="C250" s="32"/>
      <c r="D250" s="32"/>
      <c r="E250" s="33"/>
      <c r="F250" s="33"/>
    </row>
    <row r="251" spans="3:6">
      <c r="C251" s="32"/>
      <c r="D251" s="32"/>
      <c r="E251" s="33"/>
      <c r="F251" s="33"/>
    </row>
    <row r="252" spans="3:6">
      <c r="C252" s="32"/>
      <c r="D252" s="32"/>
      <c r="E252" s="33"/>
      <c r="F252" s="33"/>
    </row>
    <row r="253" spans="3:6">
      <c r="C253" s="32"/>
      <c r="D253" s="32"/>
      <c r="E253" s="33"/>
      <c r="F253" s="33"/>
    </row>
    <row r="254" spans="3:6">
      <c r="C254" s="32"/>
      <c r="D254" s="32"/>
      <c r="E254" s="33"/>
      <c r="F254" s="33"/>
    </row>
    <row r="255" spans="3:6">
      <c r="C255" s="32"/>
      <c r="D255" s="32"/>
      <c r="E255" s="33"/>
      <c r="F255" s="33"/>
    </row>
    <row r="256" spans="3:6">
      <c r="C256" s="32"/>
      <c r="D256" s="32"/>
      <c r="E256" s="33"/>
      <c r="F256" s="33"/>
    </row>
    <row r="257" spans="3:6">
      <c r="C257" s="32"/>
      <c r="D257" s="32"/>
      <c r="E257" s="33"/>
      <c r="F257" s="33"/>
    </row>
    <row r="258" spans="3:6">
      <c r="C258" s="32"/>
      <c r="D258" s="32"/>
      <c r="E258" s="33"/>
      <c r="F258" s="33"/>
    </row>
    <row r="259" spans="3:6">
      <c r="C259" s="32"/>
      <c r="D259" s="32"/>
      <c r="E259" s="33"/>
      <c r="F259" s="33"/>
    </row>
    <row r="260" spans="3:6">
      <c r="C260" s="32"/>
      <c r="D260" s="32"/>
      <c r="E260" s="33"/>
      <c r="F260" s="33"/>
    </row>
    <row r="261" spans="3:6">
      <c r="C261" s="32"/>
      <c r="D261" s="32"/>
      <c r="E261" s="33"/>
      <c r="F261" s="33"/>
    </row>
    <row r="262" spans="3:6">
      <c r="C262" s="32"/>
      <c r="D262" s="32"/>
      <c r="E262" s="33"/>
      <c r="F262" s="33"/>
    </row>
    <row r="263" spans="3:6">
      <c r="C263" s="32"/>
      <c r="D263" s="32"/>
      <c r="E263" s="33"/>
      <c r="F263" s="33"/>
    </row>
    <row r="264" spans="3:6">
      <c r="C264" s="32"/>
      <c r="D264" s="32"/>
      <c r="E264" s="33"/>
      <c r="F264" s="33"/>
    </row>
    <row r="265" spans="3:6">
      <c r="C265" s="32"/>
      <c r="D265" s="32"/>
      <c r="E265" s="33"/>
      <c r="F265" s="33"/>
    </row>
    <row r="266" spans="3:6">
      <c r="C266" s="32"/>
      <c r="D266" s="32"/>
      <c r="E266" s="33"/>
      <c r="F266" s="33"/>
    </row>
    <row r="267" spans="3:6">
      <c r="C267" s="32"/>
      <c r="D267" s="32"/>
      <c r="E267" s="33"/>
      <c r="F267" s="33"/>
    </row>
    <row r="268" spans="3:6">
      <c r="C268" s="32"/>
      <c r="D268" s="32"/>
      <c r="E268" s="33"/>
      <c r="F268" s="33"/>
    </row>
    <row r="269" spans="3:6">
      <c r="C269" s="32"/>
      <c r="D269" s="32"/>
      <c r="E269" s="33"/>
      <c r="F269" s="33"/>
    </row>
    <row r="270" spans="3:6">
      <c r="C270" s="32"/>
      <c r="D270" s="32"/>
      <c r="E270" s="33"/>
      <c r="F270" s="33"/>
    </row>
    <row r="271" spans="3:6">
      <c r="C271" s="32"/>
      <c r="D271" s="32"/>
      <c r="E271" s="33"/>
      <c r="F271" s="33"/>
    </row>
    <row r="272" spans="3:6">
      <c r="C272" s="32"/>
      <c r="D272" s="32"/>
      <c r="E272" s="33"/>
      <c r="F272" s="33"/>
    </row>
    <row r="273" spans="3:6">
      <c r="C273" s="32"/>
      <c r="D273" s="32"/>
      <c r="E273" s="33"/>
      <c r="F273" s="33"/>
    </row>
    <row r="274" spans="3:6">
      <c r="C274" s="32"/>
      <c r="D274" s="32"/>
      <c r="E274" s="33"/>
      <c r="F274" s="33"/>
    </row>
    <row r="275" spans="3:6">
      <c r="C275" s="32"/>
      <c r="D275" s="32"/>
      <c r="E275" s="33"/>
      <c r="F275" s="33"/>
    </row>
    <row r="276" spans="3:6">
      <c r="C276" s="32"/>
      <c r="D276" s="32"/>
      <c r="E276" s="33"/>
      <c r="F276" s="33"/>
    </row>
    <row r="277" spans="3:6">
      <c r="C277" s="32"/>
      <c r="D277" s="32"/>
      <c r="E277" s="33"/>
      <c r="F277" s="33"/>
    </row>
    <row r="278" spans="3:6">
      <c r="C278" s="32"/>
      <c r="D278" s="32"/>
      <c r="E278" s="33"/>
      <c r="F278" s="33"/>
    </row>
    <row r="279" spans="3:6">
      <c r="C279" s="32"/>
      <c r="D279" s="32"/>
      <c r="E279" s="33"/>
      <c r="F279" s="33"/>
    </row>
    <row r="280" spans="3:6">
      <c r="C280" s="32"/>
      <c r="D280" s="32"/>
      <c r="E280" s="33"/>
      <c r="F280" s="33"/>
    </row>
    <row r="281" spans="3:6">
      <c r="C281" s="32"/>
      <c r="D281" s="32"/>
      <c r="E281" s="33"/>
      <c r="F281" s="33"/>
    </row>
    <row r="282" spans="3:6">
      <c r="C282" s="32"/>
      <c r="D282" s="32"/>
      <c r="E282" s="33"/>
      <c r="F282" s="33"/>
    </row>
    <row r="283" spans="3:6">
      <c r="C283" s="32"/>
      <c r="D283" s="32"/>
      <c r="E283" s="33"/>
      <c r="F283" s="33"/>
    </row>
    <row r="284" spans="3:6">
      <c r="C284" s="32"/>
      <c r="D284" s="32"/>
      <c r="E284" s="33"/>
      <c r="F284" s="33"/>
    </row>
    <row r="285" spans="3:6">
      <c r="C285" s="32"/>
      <c r="D285" s="32"/>
      <c r="E285" s="33"/>
      <c r="F285" s="33"/>
    </row>
    <row r="286" spans="3:6">
      <c r="C286" s="32"/>
      <c r="D286" s="32"/>
      <c r="E286" s="33"/>
      <c r="F286" s="33"/>
    </row>
    <row r="287" spans="3:6">
      <c r="C287" s="32"/>
      <c r="D287" s="32"/>
      <c r="E287" s="33"/>
      <c r="F287" s="33"/>
    </row>
    <row r="288" spans="3:6">
      <c r="C288" s="32"/>
      <c r="D288" s="32"/>
      <c r="E288" s="33"/>
      <c r="F288" s="33"/>
    </row>
    <row r="289" spans="3:6">
      <c r="C289" s="32"/>
      <c r="D289" s="32"/>
      <c r="E289" s="33"/>
      <c r="F289" s="33"/>
    </row>
    <row r="290" spans="3:6">
      <c r="C290" s="32"/>
      <c r="D290" s="32"/>
      <c r="E290" s="33"/>
      <c r="F290" s="33"/>
    </row>
    <row r="291" spans="3:6">
      <c r="C291" s="32"/>
      <c r="D291" s="32"/>
      <c r="E291" s="33"/>
      <c r="F291" s="33"/>
    </row>
    <row r="292" spans="3:6">
      <c r="C292" s="32"/>
      <c r="D292" s="32"/>
      <c r="E292" s="33"/>
      <c r="F292" s="33"/>
    </row>
    <row r="293" spans="3:6">
      <c r="C293" s="32"/>
      <c r="D293" s="32"/>
      <c r="E293" s="33"/>
      <c r="F293" s="33"/>
    </row>
    <row r="294" spans="3:6">
      <c r="C294" s="32"/>
      <c r="D294" s="32"/>
      <c r="E294" s="33"/>
      <c r="F294" s="33"/>
    </row>
    <row r="295" spans="3:6">
      <c r="C295" s="32"/>
      <c r="D295" s="32"/>
      <c r="E295" s="33"/>
      <c r="F295" s="33"/>
    </row>
    <row r="296" spans="3:6">
      <c r="C296" s="32"/>
      <c r="D296" s="32"/>
      <c r="E296" s="33"/>
      <c r="F296" s="33"/>
    </row>
    <row r="297" spans="3:6">
      <c r="C297" s="32"/>
      <c r="D297" s="32"/>
      <c r="E297" s="33"/>
      <c r="F297" s="33"/>
    </row>
    <row r="298" spans="3:6">
      <c r="C298" s="32"/>
      <c r="D298" s="32"/>
      <c r="E298" s="33"/>
      <c r="F298" s="33"/>
    </row>
    <row r="299" spans="3:6">
      <c r="C299" s="32"/>
      <c r="D299" s="32"/>
      <c r="E299" s="33"/>
      <c r="F299" s="33"/>
    </row>
    <row r="300" spans="3:6">
      <c r="C300" s="32"/>
      <c r="D300" s="32"/>
      <c r="E300" s="33"/>
      <c r="F300" s="33"/>
    </row>
    <row r="301" spans="3:6">
      <c r="C301" s="32"/>
      <c r="D301" s="32"/>
      <c r="E301" s="33"/>
      <c r="F301" s="33"/>
    </row>
    <row r="302" spans="3:6">
      <c r="C302" s="32"/>
      <c r="D302" s="32"/>
      <c r="E302" s="33"/>
      <c r="F302" s="33"/>
    </row>
    <row r="303" spans="3:6">
      <c r="C303" s="32"/>
      <c r="D303" s="32"/>
      <c r="E303" s="33"/>
      <c r="F303" s="33"/>
    </row>
    <row r="304" spans="3:6">
      <c r="C304" s="32"/>
      <c r="D304" s="32"/>
      <c r="E304" s="33"/>
      <c r="F304" s="33"/>
    </row>
    <row r="305" spans="3:6">
      <c r="C305" s="32"/>
      <c r="D305" s="32"/>
      <c r="E305" s="33"/>
      <c r="F305" s="33"/>
    </row>
    <row r="306" spans="3:6">
      <c r="C306" s="32"/>
      <c r="D306" s="32"/>
      <c r="E306" s="33"/>
      <c r="F306" s="33"/>
    </row>
    <row r="307" spans="3:6">
      <c r="C307" s="32"/>
      <c r="D307" s="32"/>
      <c r="E307" s="33"/>
      <c r="F307" s="33"/>
    </row>
    <row r="308" spans="3:6">
      <c r="C308" s="32"/>
      <c r="D308" s="32"/>
      <c r="E308" s="33"/>
      <c r="F308" s="33"/>
    </row>
    <row r="309" spans="3:6">
      <c r="C309" s="32"/>
      <c r="D309" s="32"/>
      <c r="E309" s="33"/>
      <c r="F309" s="33"/>
    </row>
    <row r="310" spans="3:6">
      <c r="C310" s="32"/>
      <c r="D310" s="32"/>
      <c r="E310" s="33"/>
      <c r="F310" s="33"/>
    </row>
    <row r="311" spans="3:6">
      <c r="C311" s="32"/>
      <c r="D311" s="32"/>
      <c r="E311" s="33"/>
      <c r="F311" s="33"/>
    </row>
    <row r="312" spans="3:6">
      <c r="C312" s="32"/>
      <c r="D312" s="32"/>
      <c r="E312" s="33"/>
      <c r="F312" s="33"/>
    </row>
    <row r="313" spans="3:6">
      <c r="C313" s="32"/>
      <c r="D313" s="32"/>
      <c r="E313" s="33"/>
      <c r="F313" s="33"/>
    </row>
    <row r="314" spans="3:6">
      <c r="C314" s="32"/>
      <c r="D314" s="32"/>
      <c r="E314" s="33"/>
      <c r="F314" s="33"/>
    </row>
    <row r="315" spans="3:6">
      <c r="C315" s="32"/>
      <c r="D315" s="32"/>
      <c r="E315" s="33"/>
      <c r="F315" s="33"/>
    </row>
    <row r="316" spans="3:6">
      <c r="C316" s="32"/>
      <c r="D316" s="32"/>
      <c r="E316" s="33"/>
      <c r="F316" s="33"/>
    </row>
    <row r="317" spans="3:6">
      <c r="C317" s="32"/>
      <c r="D317" s="32"/>
      <c r="E317" s="33"/>
      <c r="F317" s="33"/>
    </row>
    <row r="318" spans="3:6">
      <c r="C318" s="32"/>
      <c r="D318" s="32"/>
      <c r="E318" s="33"/>
      <c r="F318" s="33"/>
    </row>
    <row r="319" spans="3:6">
      <c r="C319" s="32"/>
      <c r="D319" s="32"/>
      <c r="E319" s="33"/>
      <c r="F319" s="33"/>
    </row>
    <row r="320" spans="3:6">
      <c r="C320" s="32"/>
      <c r="D320" s="32"/>
      <c r="E320" s="33"/>
      <c r="F320" s="33"/>
    </row>
    <row r="321" spans="3:6">
      <c r="C321" s="32"/>
      <c r="D321" s="32"/>
      <c r="E321" s="33"/>
      <c r="F321" s="33"/>
    </row>
    <row r="322" spans="3:6">
      <c r="C322" s="32"/>
      <c r="D322" s="32"/>
      <c r="E322" s="33"/>
      <c r="F322" s="33"/>
    </row>
    <row r="323" spans="3:6">
      <c r="C323" s="32"/>
      <c r="D323" s="32"/>
      <c r="E323" s="33"/>
      <c r="F323" s="33"/>
    </row>
    <row r="324" spans="3:6">
      <c r="C324" s="32"/>
      <c r="D324" s="32"/>
      <c r="E324" s="33"/>
      <c r="F324" s="33"/>
    </row>
    <row r="325" spans="3:6">
      <c r="C325" s="32"/>
      <c r="D325" s="32"/>
      <c r="E325" s="33"/>
      <c r="F325" s="33"/>
    </row>
    <row r="326" spans="3:6">
      <c r="C326" s="32"/>
      <c r="D326" s="32"/>
      <c r="E326" s="33"/>
      <c r="F326" s="33"/>
    </row>
    <row r="327" spans="3:6">
      <c r="C327" s="32"/>
      <c r="D327" s="32"/>
      <c r="E327" s="33"/>
      <c r="F327" s="33"/>
    </row>
    <row r="328" spans="3:6">
      <c r="C328" s="32"/>
      <c r="D328" s="32"/>
      <c r="E328" s="33"/>
      <c r="F328" s="33"/>
    </row>
    <row r="329" spans="3:6">
      <c r="C329" s="32"/>
      <c r="D329" s="32"/>
      <c r="E329" s="33"/>
      <c r="F329" s="33"/>
    </row>
    <row r="330" spans="3:6">
      <c r="C330" s="32"/>
      <c r="D330" s="32"/>
      <c r="E330" s="33"/>
      <c r="F330" s="33"/>
    </row>
    <row r="331" spans="3:6">
      <c r="C331" s="32"/>
      <c r="D331" s="32"/>
      <c r="E331" s="33"/>
      <c r="F331" s="33"/>
    </row>
    <row r="332" spans="3:6">
      <c r="C332" s="32"/>
      <c r="D332" s="32"/>
      <c r="E332" s="33"/>
      <c r="F332" s="33"/>
    </row>
    <row r="333" spans="3:6">
      <c r="C333" s="32"/>
      <c r="D333" s="32"/>
      <c r="E333" s="33"/>
      <c r="F333" s="33"/>
    </row>
    <row r="334" spans="3:6">
      <c r="C334" s="32"/>
      <c r="D334" s="32"/>
      <c r="E334" s="33"/>
      <c r="F334" s="33"/>
    </row>
    <row r="335" spans="3:6">
      <c r="C335" s="32"/>
      <c r="D335" s="32"/>
      <c r="E335" s="33"/>
      <c r="F335" s="33"/>
    </row>
    <row r="336" spans="3:6">
      <c r="C336" s="32"/>
      <c r="E336" s="33"/>
    </row>
    <row r="337" spans="3:5">
      <c r="C337" s="32"/>
      <c r="E337" s="33"/>
    </row>
    <row r="338" spans="3:5">
      <c r="C338" s="32"/>
      <c r="E338" s="33"/>
    </row>
    <row r="339" spans="3:5">
      <c r="C339" s="32"/>
      <c r="E339" s="33"/>
    </row>
    <row r="340" spans="3:5">
      <c r="C340" s="32"/>
      <c r="E340" s="33"/>
    </row>
    <row r="341" spans="3:5">
      <c r="C341" s="32"/>
      <c r="E341" s="33"/>
    </row>
    <row r="342" spans="3:5">
      <c r="C342" s="32"/>
      <c r="E342" s="33"/>
    </row>
    <row r="343" spans="3:5">
      <c r="C343" s="32"/>
      <c r="E343" s="33"/>
    </row>
    <row r="344" spans="3:5">
      <c r="C344" s="32"/>
      <c r="E344" s="33"/>
    </row>
    <row r="345" spans="3:5">
      <c r="C345" s="32"/>
      <c r="E345" s="33"/>
    </row>
    <row r="346" spans="3:5">
      <c r="C346" s="32"/>
      <c r="E346" s="33"/>
    </row>
    <row r="347" spans="3:5">
      <c r="C347" s="32"/>
      <c r="E347" s="33"/>
    </row>
    <row r="348" spans="3:5">
      <c r="C348" s="32"/>
      <c r="E348" s="33"/>
    </row>
    <row r="349" spans="3:5">
      <c r="C349" s="32"/>
      <c r="E349" s="33"/>
    </row>
    <row r="350" spans="3:5">
      <c r="C350" s="32"/>
      <c r="E350" s="33"/>
    </row>
    <row r="351" spans="3:5">
      <c r="C351" s="32"/>
      <c r="E351" s="33"/>
    </row>
    <row r="352" spans="3:5">
      <c r="C352" s="32"/>
      <c r="E352" s="33"/>
    </row>
    <row r="353" spans="3:5">
      <c r="C353" s="32"/>
      <c r="E353" s="33"/>
    </row>
    <row r="354" spans="3:5">
      <c r="C354" s="32"/>
      <c r="E354" s="33"/>
    </row>
    <row r="355" spans="3:5">
      <c r="C355" s="32"/>
      <c r="E355" s="33"/>
    </row>
    <row r="356" spans="3:5">
      <c r="C356" s="32"/>
      <c r="E356" s="33"/>
    </row>
    <row r="357" spans="3:5">
      <c r="C357" s="32"/>
      <c r="E357" s="33"/>
    </row>
    <row r="358" spans="3:5">
      <c r="C358" s="32"/>
      <c r="E358" s="33"/>
    </row>
    <row r="359" spans="3:5">
      <c r="C359" s="32"/>
      <c r="E359" s="33"/>
    </row>
    <row r="360" spans="3:5">
      <c r="C360" s="32"/>
      <c r="E360" s="33"/>
    </row>
    <row r="361" spans="3:5">
      <c r="C361" s="32"/>
      <c r="E361" s="33"/>
    </row>
    <row r="362" spans="3:5">
      <c r="C362" s="32"/>
      <c r="E362" s="33"/>
    </row>
    <row r="363" spans="3:5">
      <c r="C363" s="32"/>
      <c r="E363" s="33"/>
    </row>
    <row r="364" spans="3:5">
      <c r="C364" s="32"/>
      <c r="E364" s="33"/>
    </row>
    <row r="365" spans="3:5">
      <c r="C365" s="32"/>
      <c r="E365" s="33"/>
    </row>
    <row r="366" spans="3:5">
      <c r="C366" s="32"/>
      <c r="E366" s="33"/>
    </row>
    <row r="367" spans="3:5">
      <c r="C367" s="32"/>
      <c r="E367" s="33"/>
    </row>
    <row r="368" spans="3:5">
      <c r="C368" s="32"/>
      <c r="E368" s="33"/>
    </row>
    <row r="369" spans="3:5">
      <c r="C369" s="32"/>
      <c r="E369" s="33"/>
    </row>
    <row r="370" spans="3:5">
      <c r="C370" s="32"/>
      <c r="E370" s="33"/>
    </row>
    <row r="371" spans="3:5">
      <c r="C371" s="32"/>
      <c r="E371" s="33"/>
    </row>
    <row r="372" spans="3:5">
      <c r="C372" s="32"/>
      <c r="E372" s="33"/>
    </row>
    <row r="373" spans="3:5">
      <c r="C373" s="32"/>
      <c r="E373" s="33"/>
    </row>
    <row r="374" spans="3:5">
      <c r="C374" s="32"/>
      <c r="E374" s="33"/>
    </row>
    <row r="375" spans="3:5">
      <c r="C375" s="32"/>
      <c r="E375" s="33"/>
    </row>
    <row r="376" spans="3:5">
      <c r="C376" s="32"/>
      <c r="E376" s="33"/>
    </row>
    <row r="377" spans="3:5">
      <c r="C377" s="32"/>
      <c r="E377" s="33"/>
    </row>
    <row r="378" spans="3:5">
      <c r="C378" s="32"/>
      <c r="E378" s="33"/>
    </row>
    <row r="379" spans="3:5">
      <c r="C379" s="32"/>
      <c r="E379" s="33"/>
    </row>
    <row r="380" spans="3:5">
      <c r="C380" s="32"/>
      <c r="E380" s="33"/>
    </row>
    <row r="381" spans="3:5">
      <c r="C381" s="32"/>
      <c r="E381" s="33"/>
    </row>
    <row r="382" spans="3:5">
      <c r="C382" s="32"/>
      <c r="E382" s="33"/>
    </row>
    <row r="383" spans="3:5">
      <c r="C383" s="32"/>
      <c r="E383" s="33"/>
    </row>
    <row r="384" spans="3:5">
      <c r="C384" s="32"/>
      <c r="E384" s="33"/>
    </row>
    <row r="385" spans="3:5">
      <c r="C385" s="32"/>
      <c r="E385" s="33"/>
    </row>
    <row r="386" spans="3:5">
      <c r="C386" s="32"/>
      <c r="E386" s="33"/>
    </row>
    <row r="387" spans="3:5">
      <c r="C387" s="32"/>
      <c r="E387" s="33"/>
    </row>
    <row r="388" spans="3:5">
      <c r="C388" s="32"/>
      <c r="E388" s="33"/>
    </row>
    <row r="389" spans="3:5">
      <c r="C389" s="32"/>
      <c r="E389" s="33"/>
    </row>
    <row r="390" spans="3:5">
      <c r="C390" s="32"/>
      <c r="E390" s="33"/>
    </row>
    <row r="391" spans="3:5">
      <c r="C391" s="32"/>
      <c r="E391" s="33"/>
    </row>
    <row r="392" spans="3:5">
      <c r="C392" s="32"/>
      <c r="E392" s="33"/>
    </row>
    <row r="393" spans="3:5">
      <c r="C393" s="32"/>
      <c r="E393" s="33"/>
    </row>
    <row r="394" spans="3:5">
      <c r="C394" s="32"/>
      <c r="E394" s="33"/>
    </row>
    <row r="395" spans="3:5">
      <c r="C395" s="32"/>
      <c r="E395" s="33"/>
    </row>
    <row r="396" spans="3:5">
      <c r="C396" s="32"/>
      <c r="E396" s="33"/>
    </row>
    <row r="397" spans="3:5">
      <c r="C397" s="32"/>
      <c r="E397" s="33"/>
    </row>
    <row r="398" spans="3:5">
      <c r="C398" s="32"/>
      <c r="E398" s="33"/>
    </row>
    <row r="399" spans="3:5">
      <c r="C399" s="32"/>
      <c r="E399" s="33"/>
    </row>
    <row r="400" spans="3:5">
      <c r="C400" s="32"/>
      <c r="E400" s="33"/>
    </row>
    <row r="401" spans="3:5">
      <c r="C401" s="32"/>
      <c r="E401" s="33"/>
    </row>
    <row r="402" spans="3:5">
      <c r="C402" s="32"/>
      <c r="E402" s="33"/>
    </row>
    <row r="403" spans="3:5">
      <c r="C403" s="32"/>
      <c r="E403" s="33"/>
    </row>
    <row r="404" spans="3:5">
      <c r="C404" s="32"/>
      <c r="E404" s="33"/>
    </row>
    <row r="405" spans="3:5">
      <c r="C405" s="32"/>
      <c r="E405" s="33"/>
    </row>
    <row r="406" spans="3:5">
      <c r="C406" s="32"/>
      <c r="E406" s="33"/>
    </row>
    <row r="407" spans="3:5">
      <c r="C407" s="32"/>
      <c r="E407" s="33"/>
    </row>
    <row r="408" spans="3:5">
      <c r="C408" s="32"/>
      <c r="E408" s="33"/>
    </row>
    <row r="409" spans="3:5">
      <c r="C409" s="32"/>
      <c r="E409" s="33"/>
    </row>
    <row r="410" spans="3:5">
      <c r="C410" s="32"/>
      <c r="E410" s="33"/>
    </row>
    <row r="411" spans="3:5">
      <c r="C411" s="32"/>
      <c r="E411" s="33"/>
    </row>
    <row r="412" spans="3:5">
      <c r="C412" s="32"/>
      <c r="E412" s="33"/>
    </row>
    <row r="413" spans="3:5">
      <c r="C413" s="32"/>
      <c r="E413" s="33"/>
    </row>
    <row r="414" spans="3:5">
      <c r="C414" s="32"/>
      <c r="E414" s="33"/>
    </row>
    <row r="415" spans="3:5">
      <c r="C415" s="32"/>
      <c r="E415" s="33"/>
    </row>
    <row r="416" spans="3:5">
      <c r="C416" s="32"/>
      <c r="E416" s="33"/>
    </row>
    <row r="417" spans="3:5">
      <c r="C417" s="32"/>
      <c r="E417" s="33"/>
    </row>
    <row r="418" spans="3:5">
      <c r="C418" s="32"/>
      <c r="E418" s="33"/>
    </row>
    <row r="419" spans="3:5">
      <c r="C419" s="32"/>
      <c r="E419" s="33"/>
    </row>
    <row r="420" spans="3:5">
      <c r="C420" s="32"/>
      <c r="E420" s="33"/>
    </row>
    <row r="421" spans="3:5">
      <c r="C421" s="32"/>
      <c r="E421" s="33"/>
    </row>
    <row r="422" spans="3:5">
      <c r="C422" s="32"/>
      <c r="E422" s="33"/>
    </row>
    <row r="423" spans="3:5">
      <c r="C423" s="32"/>
      <c r="E423" s="33"/>
    </row>
    <row r="424" spans="3:5">
      <c r="C424" s="32"/>
      <c r="E424" s="33"/>
    </row>
    <row r="425" spans="3:5">
      <c r="C425" s="32"/>
      <c r="E425" s="33"/>
    </row>
    <row r="426" spans="3:5">
      <c r="C426" s="32"/>
      <c r="E426" s="33"/>
    </row>
    <row r="427" spans="3:5">
      <c r="C427" s="32"/>
      <c r="E427" s="33"/>
    </row>
    <row r="428" spans="3:5">
      <c r="C428" s="32"/>
      <c r="E428" s="33"/>
    </row>
    <row r="429" spans="3:5">
      <c r="C429" s="32"/>
      <c r="E429" s="33"/>
    </row>
    <row r="430" spans="3:5">
      <c r="C430" s="32"/>
      <c r="E430" s="33"/>
    </row>
    <row r="431" spans="3:5">
      <c r="C431" s="32"/>
      <c r="E431" s="33"/>
    </row>
    <row r="432" spans="3:5">
      <c r="C432" s="32"/>
      <c r="E432" s="33"/>
    </row>
    <row r="433" spans="3:5">
      <c r="C433" s="32"/>
      <c r="E433" s="33"/>
    </row>
    <row r="434" spans="3:5">
      <c r="C434" s="32"/>
      <c r="E434" s="33"/>
    </row>
    <row r="435" spans="3:5">
      <c r="C435" s="32"/>
      <c r="E435" s="33"/>
    </row>
    <row r="436" spans="3:5">
      <c r="C436" s="32"/>
      <c r="E436" s="33"/>
    </row>
    <row r="437" spans="3:5">
      <c r="C437" s="32"/>
      <c r="E437" s="33"/>
    </row>
    <row r="438" spans="3:5">
      <c r="C438" s="32"/>
      <c r="E438" s="33"/>
    </row>
    <row r="439" spans="3:5">
      <c r="C439" s="32"/>
      <c r="E439" s="33"/>
    </row>
    <row r="440" spans="3:5">
      <c r="C440" s="32"/>
      <c r="E440" s="33"/>
    </row>
    <row r="441" spans="3:5">
      <c r="C441" s="32"/>
      <c r="E441" s="33"/>
    </row>
    <row r="442" spans="3:5">
      <c r="C442" s="32"/>
      <c r="E442" s="33"/>
    </row>
    <row r="443" spans="3:5">
      <c r="C443" s="32"/>
      <c r="E443" s="33"/>
    </row>
    <row r="444" spans="3:5">
      <c r="C444" s="32"/>
      <c r="E444" s="33"/>
    </row>
    <row r="445" spans="3:5">
      <c r="C445" s="32"/>
      <c r="E445" s="33"/>
    </row>
    <row r="446" spans="3:5">
      <c r="C446" s="32"/>
      <c r="E446" s="33"/>
    </row>
    <row r="447" spans="3:5">
      <c r="C447" s="32"/>
      <c r="E447" s="33"/>
    </row>
    <row r="448" spans="3:5">
      <c r="C448" s="32"/>
      <c r="E448" s="33"/>
    </row>
    <row r="449" spans="3:5">
      <c r="C449" s="32"/>
      <c r="E449" s="33"/>
    </row>
    <row r="450" spans="3:5">
      <c r="C450" s="32"/>
      <c r="E450" s="33"/>
    </row>
    <row r="451" spans="3:5">
      <c r="C451" s="32"/>
      <c r="E451" s="33"/>
    </row>
    <row r="452" spans="3:5">
      <c r="C452" s="32"/>
      <c r="E452" s="33"/>
    </row>
    <row r="453" spans="3:5">
      <c r="C453" s="32"/>
      <c r="E453" s="33"/>
    </row>
    <row r="454" spans="3:5">
      <c r="C454" s="32"/>
      <c r="E454" s="33"/>
    </row>
    <row r="455" spans="3:5">
      <c r="C455" s="32"/>
      <c r="E455" s="33"/>
    </row>
    <row r="456" spans="3:5">
      <c r="C456" s="32"/>
      <c r="E456" s="33"/>
    </row>
    <row r="457" spans="3:5">
      <c r="C457" s="32"/>
      <c r="E457" s="33"/>
    </row>
    <row r="458" spans="3:5">
      <c r="C458" s="32"/>
      <c r="E458" s="33"/>
    </row>
    <row r="459" spans="3:5">
      <c r="C459" s="32"/>
      <c r="E459" s="33"/>
    </row>
    <row r="460" spans="3:5">
      <c r="C460" s="32"/>
      <c r="E460" s="33"/>
    </row>
    <row r="461" spans="3:5">
      <c r="C461" s="32"/>
      <c r="E461" s="33"/>
    </row>
    <row r="462" spans="3:5">
      <c r="C462" s="32"/>
      <c r="E462" s="33"/>
    </row>
    <row r="463" spans="3:5">
      <c r="C463" s="32"/>
      <c r="E463" s="33"/>
    </row>
    <row r="464" spans="3:5">
      <c r="C464" s="32"/>
      <c r="E464" s="33"/>
    </row>
    <row r="465" spans="3:5">
      <c r="C465" s="32"/>
      <c r="E465" s="33"/>
    </row>
    <row r="466" spans="3:5">
      <c r="C466" s="32"/>
      <c r="E466" s="33"/>
    </row>
    <row r="467" spans="3:5">
      <c r="C467" s="32"/>
      <c r="E467" s="33"/>
    </row>
    <row r="468" spans="3:5">
      <c r="C468" s="32"/>
      <c r="E468" s="33"/>
    </row>
    <row r="469" spans="3:5">
      <c r="C469" s="32"/>
      <c r="E469" s="33"/>
    </row>
    <row r="470" spans="3:5">
      <c r="C470" s="32"/>
      <c r="E470" s="33"/>
    </row>
    <row r="471" spans="3:5">
      <c r="C471" s="32"/>
      <c r="E471" s="33"/>
    </row>
    <row r="472" spans="3:5">
      <c r="C472" s="32"/>
      <c r="E472" s="33"/>
    </row>
    <row r="473" spans="3:5">
      <c r="C473" s="32"/>
      <c r="E473" s="33"/>
    </row>
    <row r="474" spans="3:5">
      <c r="C474" s="32"/>
      <c r="E474" s="33"/>
    </row>
    <row r="475" spans="3:5">
      <c r="C475" s="32"/>
      <c r="E475" s="33"/>
    </row>
    <row r="476" spans="3:5">
      <c r="C476" s="32"/>
      <c r="E476" s="33"/>
    </row>
    <row r="477" spans="3:5">
      <c r="C477" s="32"/>
      <c r="E477" s="33"/>
    </row>
    <row r="478" spans="3:5">
      <c r="C478" s="32"/>
      <c r="E478" s="33"/>
    </row>
    <row r="479" spans="3:5">
      <c r="C479" s="32"/>
      <c r="E479" s="33"/>
    </row>
    <row r="480" spans="3:5">
      <c r="C480" s="32"/>
      <c r="E480" s="33"/>
    </row>
    <row r="481" spans="3:5">
      <c r="C481" s="32"/>
      <c r="E481" s="33"/>
    </row>
    <row r="482" spans="3:5">
      <c r="C482" s="32"/>
      <c r="E482" s="33"/>
    </row>
    <row r="483" spans="3:5">
      <c r="C483" s="32"/>
      <c r="E483" s="33"/>
    </row>
    <row r="484" spans="3:5">
      <c r="C484" s="32"/>
      <c r="E484" s="33"/>
    </row>
    <row r="485" spans="3:5">
      <c r="C485" s="32"/>
      <c r="E485" s="33"/>
    </row>
    <row r="486" spans="3:5">
      <c r="C486" s="32"/>
      <c r="E486" s="33"/>
    </row>
    <row r="487" spans="3:5">
      <c r="C487" s="32"/>
      <c r="E487" s="33"/>
    </row>
    <row r="488" spans="3:5">
      <c r="C488" s="32"/>
      <c r="E488" s="33"/>
    </row>
    <row r="489" spans="3:5">
      <c r="C489" s="32"/>
      <c r="E489" s="33"/>
    </row>
    <row r="490" spans="3:5">
      <c r="C490" s="32"/>
      <c r="E490" s="33"/>
    </row>
    <row r="491" spans="3:5">
      <c r="C491" s="32"/>
      <c r="E491" s="33"/>
    </row>
    <row r="492" spans="3:5">
      <c r="C492" s="32"/>
      <c r="E492" s="33"/>
    </row>
    <row r="493" spans="3:5">
      <c r="C493" s="32"/>
      <c r="E493" s="33"/>
    </row>
    <row r="494" spans="3:5">
      <c r="C494" s="32"/>
      <c r="E494" s="33"/>
    </row>
    <row r="495" spans="3:5">
      <c r="C495" s="32"/>
      <c r="E495" s="33"/>
    </row>
    <row r="496" spans="3:5">
      <c r="C496" s="32"/>
      <c r="E496" s="33"/>
    </row>
    <row r="497" spans="3:5">
      <c r="C497" s="32"/>
      <c r="E497" s="33"/>
    </row>
    <row r="498" spans="3:5">
      <c r="C498" s="32"/>
      <c r="E498" s="33"/>
    </row>
    <row r="499" spans="3:5">
      <c r="C499" s="32"/>
      <c r="E499" s="33"/>
    </row>
    <row r="500" spans="3:5">
      <c r="C500" s="32"/>
      <c r="E500" s="33"/>
    </row>
    <row r="501" spans="3:5">
      <c r="C501" s="32"/>
      <c r="E501" s="33"/>
    </row>
    <row r="502" spans="3:5">
      <c r="C502" s="32"/>
      <c r="E502" s="33"/>
    </row>
    <row r="503" spans="3:5">
      <c r="C503" s="32"/>
      <c r="E503" s="33"/>
    </row>
    <row r="504" spans="3:5">
      <c r="C504" s="32"/>
      <c r="E504" s="33"/>
    </row>
    <row r="505" spans="3:5">
      <c r="C505" s="32"/>
      <c r="E505" s="33"/>
    </row>
    <row r="506" spans="3:5">
      <c r="C506" s="32"/>
      <c r="E506" s="33"/>
    </row>
    <row r="507" spans="3:5">
      <c r="C507" s="32"/>
      <c r="E507" s="33"/>
    </row>
    <row r="508" spans="3:5">
      <c r="C508" s="32"/>
      <c r="E508" s="33"/>
    </row>
    <row r="509" spans="3:5">
      <c r="C509" s="32"/>
      <c r="E509" s="33"/>
    </row>
    <row r="510" spans="3:5">
      <c r="C510" s="32"/>
      <c r="E510" s="33"/>
    </row>
    <row r="511" spans="3:5">
      <c r="C511" s="32"/>
      <c r="E511" s="33"/>
    </row>
    <row r="512" spans="3:5">
      <c r="C512" s="32"/>
      <c r="E512" s="33"/>
    </row>
    <row r="513" spans="3:5">
      <c r="C513" s="32"/>
      <c r="E513" s="33"/>
    </row>
    <row r="514" spans="3:5">
      <c r="C514" s="32"/>
      <c r="E514" s="33"/>
    </row>
    <row r="515" spans="3:5">
      <c r="C515" s="32"/>
      <c r="E515" s="33"/>
    </row>
    <row r="516" spans="3:5">
      <c r="C516" s="32"/>
      <c r="E516" s="33"/>
    </row>
    <row r="517" spans="3:5">
      <c r="C517" s="32"/>
      <c r="E517" s="33"/>
    </row>
    <row r="518" spans="3:5">
      <c r="C518" s="32"/>
      <c r="E518" s="33"/>
    </row>
    <row r="519" spans="3:5">
      <c r="C519" s="32"/>
      <c r="E519" s="33"/>
    </row>
    <row r="520" spans="3:5">
      <c r="C520" s="32"/>
      <c r="E520" s="33"/>
    </row>
    <row r="521" spans="3:5">
      <c r="C521" s="32"/>
      <c r="E521" s="33"/>
    </row>
    <row r="522" spans="3:5">
      <c r="C522" s="32"/>
      <c r="E522" s="33"/>
    </row>
    <row r="523" spans="3:5">
      <c r="C523" s="32"/>
      <c r="E523" s="33"/>
    </row>
    <row r="524" spans="3:5">
      <c r="C524" s="32"/>
      <c r="E524" s="33"/>
    </row>
    <row r="525" spans="3:5">
      <c r="C525" s="32"/>
      <c r="E525" s="33"/>
    </row>
    <row r="526" spans="3:5">
      <c r="C526" s="32"/>
      <c r="E526" s="33"/>
    </row>
    <row r="527" spans="3:5">
      <c r="C527" s="32"/>
      <c r="E527" s="33"/>
    </row>
    <row r="528" spans="3:5">
      <c r="C528" s="32"/>
      <c r="E528" s="33"/>
    </row>
    <row r="529" spans="3:5">
      <c r="C529" s="32"/>
      <c r="E529" s="33"/>
    </row>
    <row r="530" spans="3:5">
      <c r="C530" s="32"/>
      <c r="E530" s="33"/>
    </row>
    <row r="531" spans="3:5">
      <c r="C531" s="32"/>
      <c r="E531" s="33"/>
    </row>
    <row r="532" spans="3:5">
      <c r="C532" s="32"/>
      <c r="E532" s="33"/>
    </row>
    <row r="533" spans="3:5">
      <c r="C533" s="32"/>
      <c r="E533" s="33"/>
    </row>
    <row r="534" spans="3:5">
      <c r="C534" s="32"/>
      <c r="E534" s="33"/>
    </row>
    <row r="535" spans="3:5">
      <c r="C535" s="32"/>
      <c r="E535" s="33"/>
    </row>
    <row r="536" spans="3:5">
      <c r="C536" s="32"/>
      <c r="E536" s="33"/>
    </row>
    <row r="537" spans="3:5">
      <c r="C537" s="32"/>
      <c r="E537" s="33"/>
    </row>
    <row r="538" spans="3:5">
      <c r="C538" s="32"/>
      <c r="E538" s="33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A11" sqref="A11:A17"/>
    </sheetView>
  </sheetViews>
  <sheetFormatPr defaultRowHeight="12.75"/>
  <cols>
    <col min="1" max="1" width="5.28515625" style="20" customWidth="1"/>
    <col min="2" max="2" width="49.140625" style="20" bestFit="1" customWidth="1"/>
    <col min="3" max="3" width="8.28515625" style="20" bestFit="1" customWidth="1"/>
    <col min="4" max="4" width="11.7109375" style="20" bestFit="1" customWidth="1"/>
    <col min="5" max="5" width="15.5703125" style="20" bestFit="1" customWidth="1"/>
    <col min="6" max="6" width="12.28515625" style="20" bestFit="1" customWidth="1"/>
    <col min="7" max="254" width="9.140625" style="20"/>
    <col min="255" max="255" width="9.140625" style="20" customWidth="1"/>
    <col min="256" max="257" width="9.140625" style="20"/>
    <col min="258" max="258" width="23.7109375" style="20" customWidth="1"/>
    <col min="259" max="259" width="11.28515625" style="20" bestFit="1" customWidth="1"/>
    <col min="260" max="260" width="12.85546875" style="20" bestFit="1" customWidth="1"/>
    <col min="261" max="510" width="9.140625" style="20"/>
    <col min="511" max="511" width="9.140625" style="20" customWidth="1"/>
    <col min="512" max="513" width="9.140625" style="20"/>
    <col min="514" max="514" width="23.7109375" style="20" customWidth="1"/>
    <col min="515" max="515" width="11.28515625" style="20" bestFit="1" customWidth="1"/>
    <col min="516" max="516" width="12.85546875" style="20" bestFit="1" customWidth="1"/>
    <col min="517" max="766" width="9.140625" style="20"/>
    <col min="767" max="767" width="9.140625" style="20" customWidth="1"/>
    <col min="768" max="769" width="9.140625" style="20"/>
    <col min="770" max="770" width="23.7109375" style="20" customWidth="1"/>
    <col min="771" max="771" width="11.28515625" style="20" bestFit="1" customWidth="1"/>
    <col min="772" max="772" width="12.85546875" style="20" bestFit="1" customWidth="1"/>
    <col min="773" max="1022" width="9.140625" style="20"/>
    <col min="1023" max="1023" width="9.140625" style="20" customWidth="1"/>
    <col min="1024" max="1025" width="9.140625" style="20"/>
    <col min="1026" max="1026" width="23.7109375" style="20" customWidth="1"/>
    <col min="1027" max="1027" width="11.28515625" style="20" bestFit="1" customWidth="1"/>
    <col min="1028" max="1028" width="12.85546875" style="20" bestFit="1" customWidth="1"/>
    <col min="1029" max="1278" width="9.140625" style="20"/>
    <col min="1279" max="1279" width="9.140625" style="20" customWidth="1"/>
    <col min="1280" max="1281" width="9.140625" style="20"/>
    <col min="1282" max="1282" width="23.7109375" style="20" customWidth="1"/>
    <col min="1283" max="1283" width="11.28515625" style="20" bestFit="1" customWidth="1"/>
    <col min="1284" max="1284" width="12.85546875" style="20" bestFit="1" customWidth="1"/>
    <col min="1285" max="1534" width="9.140625" style="20"/>
    <col min="1535" max="1535" width="9.140625" style="20" customWidth="1"/>
    <col min="1536" max="1537" width="9.140625" style="20"/>
    <col min="1538" max="1538" width="23.7109375" style="20" customWidth="1"/>
    <col min="1539" max="1539" width="11.28515625" style="20" bestFit="1" customWidth="1"/>
    <col min="1540" max="1540" width="12.85546875" style="20" bestFit="1" customWidth="1"/>
    <col min="1541" max="1790" width="9.140625" style="20"/>
    <col min="1791" max="1791" width="9.140625" style="20" customWidth="1"/>
    <col min="1792" max="1793" width="9.140625" style="20"/>
    <col min="1794" max="1794" width="23.7109375" style="20" customWidth="1"/>
    <col min="1795" max="1795" width="11.28515625" style="20" bestFit="1" customWidth="1"/>
    <col min="1796" max="1796" width="12.85546875" style="20" bestFit="1" customWidth="1"/>
    <col min="1797" max="2046" width="9.140625" style="20"/>
    <col min="2047" max="2047" width="9.140625" style="20" customWidth="1"/>
    <col min="2048" max="2049" width="9.140625" style="20"/>
    <col min="2050" max="2050" width="23.7109375" style="20" customWidth="1"/>
    <col min="2051" max="2051" width="11.28515625" style="20" bestFit="1" customWidth="1"/>
    <col min="2052" max="2052" width="12.85546875" style="20" bestFit="1" customWidth="1"/>
    <col min="2053" max="2302" width="9.140625" style="20"/>
    <col min="2303" max="2303" width="9.140625" style="20" customWidth="1"/>
    <col min="2304" max="2305" width="9.140625" style="20"/>
    <col min="2306" max="2306" width="23.7109375" style="20" customWidth="1"/>
    <col min="2307" max="2307" width="11.28515625" style="20" bestFit="1" customWidth="1"/>
    <col min="2308" max="2308" width="12.85546875" style="20" bestFit="1" customWidth="1"/>
    <col min="2309" max="2558" width="9.140625" style="20"/>
    <col min="2559" max="2559" width="9.140625" style="20" customWidth="1"/>
    <col min="2560" max="2561" width="9.140625" style="20"/>
    <col min="2562" max="2562" width="23.7109375" style="20" customWidth="1"/>
    <col min="2563" max="2563" width="11.28515625" style="20" bestFit="1" customWidth="1"/>
    <col min="2564" max="2564" width="12.85546875" style="20" bestFit="1" customWidth="1"/>
    <col min="2565" max="2814" width="9.140625" style="20"/>
    <col min="2815" max="2815" width="9.140625" style="20" customWidth="1"/>
    <col min="2816" max="2817" width="9.140625" style="20"/>
    <col min="2818" max="2818" width="23.7109375" style="20" customWidth="1"/>
    <col min="2819" max="2819" width="11.28515625" style="20" bestFit="1" customWidth="1"/>
    <col min="2820" max="2820" width="12.85546875" style="20" bestFit="1" customWidth="1"/>
    <col min="2821" max="3070" width="9.140625" style="20"/>
    <col min="3071" max="3071" width="9.140625" style="20" customWidth="1"/>
    <col min="3072" max="3073" width="9.140625" style="20"/>
    <col min="3074" max="3074" width="23.7109375" style="20" customWidth="1"/>
    <col min="3075" max="3075" width="11.28515625" style="20" bestFit="1" customWidth="1"/>
    <col min="3076" max="3076" width="12.85546875" style="20" bestFit="1" customWidth="1"/>
    <col min="3077" max="3326" width="9.140625" style="20"/>
    <col min="3327" max="3327" width="9.140625" style="20" customWidth="1"/>
    <col min="3328" max="3329" width="9.140625" style="20"/>
    <col min="3330" max="3330" width="23.7109375" style="20" customWidth="1"/>
    <col min="3331" max="3331" width="11.28515625" style="20" bestFit="1" customWidth="1"/>
    <col min="3332" max="3332" width="12.85546875" style="20" bestFit="1" customWidth="1"/>
    <col min="3333" max="3582" width="9.140625" style="20"/>
    <col min="3583" max="3583" width="9.140625" style="20" customWidth="1"/>
    <col min="3584" max="3585" width="9.140625" style="20"/>
    <col min="3586" max="3586" width="23.7109375" style="20" customWidth="1"/>
    <col min="3587" max="3587" width="11.28515625" style="20" bestFit="1" customWidth="1"/>
    <col min="3588" max="3588" width="12.85546875" style="20" bestFit="1" customWidth="1"/>
    <col min="3589" max="3838" width="9.140625" style="20"/>
    <col min="3839" max="3839" width="9.140625" style="20" customWidth="1"/>
    <col min="3840" max="3841" width="9.140625" style="20"/>
    <col min="3842" max="3842" width="23.7109375" style="20" customWidth="1"/>
    <col min="3843" max="3843" width="11.28515625" style="20" bestFit="1" customWidth="1"/>
    <col min="3844" max="3844" width="12.85546875" style="20" bestFit="1" customWidth="1"/>
    <col min="3845" max="4094" width="9.140625" style="20"/>
    <col min="4095" max="4095" width="9.140625" style="20" customWidth="1"/>
    <col min="4096" max="4097" width="9.140625" style="20"/>
    <col min="4098" max="4098" width="23.7109375" style="20" customWidth="1"/>
    <col min="4099" max="4099" width="11.28515625" style="20" bestFit="1" customWidth="1"/>
    <col min="4100" max="4100" width="12.85546875" style="20" bestFit="1" customWidth="1"/>
    <col min="4101" max="4350" width="9.140625" style="20"/>
    <col min="4351" max="4351" width="9.140625" style="20" customWidth="1"/>
    <col min="4352" max="4353" width="9.140625" style="20"/>
    <col min="4354" max="4354" width="23.7109375" style="20" customWidth="1"/>
    <col min="4355" max="4355" width="11.28515625" style="20" bestFit="1" customWidth="1"/>
    <col min="4356" max="4356" width="12.85546875" style="20" bestFit="1" customWidth="1"/>
    <col min="4357" max="4606" width="9.140625" style="20"/>
    <col min="4607" max="4607" width="9.140625" style="20" customWidth="1"/>
    <col min="4608" max="4609" width="9.140625" style="20"/>
    <col min="4610" max="4610" width="23.7109375" style="20" customWidth="1"/>
    <col min="4611" max="4611" width="11.28515625" style="20" bestFit="1" customWidth="1"/>
    <col min="4612" max="4612" width="12.85546875" style="20" bestFit="1" customWidth="1"/>
    <col min="4613" max="4862" width="9.140625" style="20"/>
    <col min="4863" max="4863" width="9.140625" style="20" customWidth="1"/>
    <col min="4864" max="4865" width="9.140625" style="20"/>
    <col min="4866" max="4866" width="23.7109375" style="20" customWidth="1"/>
    <col min="4867" max="4867" width="11.28515625" style="20" bestFit="1" customWidth="1"/>
    <col min="4868" max="4868" width="12.85546875" style="20" bestFit="1" customWidth="1"/>
    <col min="4869" max="5118" width="9.140625" style="20"/>
    <col min="5119" max="5119" width="9.140625" style="20" customWidth="1"/>
    <col min="5120" max="5121" width="9.140625" style="20"/>
    <col min="5122" max="5122" width="23.7109375" style="20" customWidth="1"/>
    <col min="5123" max="5123" width="11.28515625" style="20" bestFit="1" customWidth="1"/>
    <col min="5124" max="5124" width="12.85546875" style="20" bestFit="1" customWidth="1"/>
    <col min="5125" max="5374" width="9.140625" style="20"/>
    <col min="5375" max="5375" width="9.140625" style="20" customWidth="1"/>
    <col min="5376" max="5377" width="9.140625" style="20"/>
    <col min="5378" max="5378" width="23.7109375" style="20" customWidth="1"/>
    <col min="5379" max="5379" width="11.28515625" style="20" bestFit="1" customWidth="1"/>
    <col min="5380" max="5380" width="12.85546875" style="20" bestFit="1" customWidth="1"/>
    <col min="5381" max="5630" width="9.140625" style="20"/>
    <col min="5631" max="5631" width="9.140625" style="20" customWidth="1"/>
    <col min="5632" max="5633" width="9.140625" style="20"/>
    <col min="5634" max="5634" width="23.7109375" style="20" customWidth="1"/>
    <col min="5635" max="5635" width="11.28515625" style="20" bestFit="1" customWidth="1"/>
    <col min="5636" max="5636" width="12.85546875" style="20" bestFit="1" customWidth="1"/>
    <col min="5637" max="5886" width="9.140625" style="20"/>
    <col min="5887" max="5887" width="9.140625" style="20" customWidth="1"/>
    <col min="5888" max="5889" width="9.140625" style="20"/>
    <col min="5890" max="5890" width="23.7109375" style="20" customWidth="1"/>
    <col min="5891" max="5891" width="11.28515625" style="20" bestFit="1" customWidth="1"/>
    <col min="5892" max="5892" width="12.85546875" style="20" bestFit="1" customWidth="1"/>
    <col min="5893" max="6142" width="9.140625" style="20"/>
    <col min="6143" max="6143" width="9.140625" style="20" customWidth="1"/>
    <col min="6144" max="6145" width="9.140625" style="20"/>
    <col min="6146" max="6146" width="23.7109375" style="20" customWidth="1"/>
    <col min="6147" max="6147" width="11.28515625" style="20" bestFit="1" customWidth="1"/>
    <col min="6148" max="6148" width="12.85546875" style="20" bestFit="1" customWidth="1"/>
    <col min="6149" max="6398" width="9.140625" style="20"/>
    <col min="6399" max="6399" width="9.140625" style="20" customWidth="1"/>
    <col min="6400" max="6401" width="9.140625" style="20"/>
    <col min="6402" max="6402" width="23.7109375" style="20" customWidth="1"/>
    <col min="6403" max="6403" width="11.28515625" style="20" bestFit="1" customWidth="1"/>
    <col min="6404" max="6404" width="12.85546875" style="20" bestFit="1" customWidth="1"/>
    <col min="6405" max="6654" width="9.140625" style="20"/>
    <col min="6655" max="6655" width="9.140625" style="20" customWidth="1"/>
    <col min="6656" max="6657" width="9.140625" style="20"/>
    <col min="6658" max="6658" width="23.7109375" style="20" customWidth="1"/>
    <col min="6659" max="6659" width="11.28515625" style="20" bestFit="1" customWidth="1"/>
    <col min="6660" max="6660" width="12.85546875" style="20" bestFit="1" customWidth="1"/>
    <col min="6661" max="6910" width="9.140625" style="20"/>
    <col min="6911" max="6911" width="9.140625" style="20" customWidth="1"/>
    <col min="6912" max="6913" width="9.140625" style="20"/>
    <col min="6914" max="6914" width="23.7109375" style="20" customWidth="1"/>
    <col min="6915" max="6915" width="11.28515625" style="20" bestFit="1" customWidth="1"/>
    <col min="6916" max="6916" width="12.85546875" style="20" bestFit="1" customWidth="1"/>
    <col min="6917" max="7166" width="9.140625" style="20"/>
    <col min="7167" max="7167" width="9.140625" style="20" customWidth="1"/>
    <col min="7168" max="7169" width="9.140625" style="20"/>
    <col min="7170" max="7170" width="23.7109375" style="20" customWidth="1"/>
    <col min="7171" max="7171" width="11.28515625" style="20" bestFit="1" customWidth="1"/>
    <col min="7172" max="7172" width="12.85546875" style="20" bestFit="1" customWidth="1"/>
    <col min="7173" max="7422" width="9.140625" style="20"/>
    <col min="7423" max="7423" width="9.140625" style="20" customWidth="1"/>
    <col min="7424" max="7425" width="9.140625" style="20"/>
    <col min="7426" max="7426" width="23.7109375" style="20" customWidth="1"/>
    <col min="7427" max="7427" width="11.28515625" style="20" bestFit="1" customWidth="1"/>
    <col min="7428" max="7428" width="12.85546875" style="20" bestFit="1" customWidth="1"/>
    <col min="7429" max="7678" width="9.140625" style="20"/>
    <col min="7679" max="7679" width="9.140625" style="20" customWidth="1"/>
    <col min="7680" max="7681" width="9.140625" style="20"/>
    <col min="7682" max="7682" width="23.7109375" style="20" customWidth="1"/>
    <col min="7683" max="7683" width="11.28515625" style="20" bestFit="1" customWidth="1"/>
    <col min="7684" max="7684" width="12.85546875" style="20" bestFit="1" customWidth="1"/>
    <col min="7685" max="7934" width="9.140625" style="20"/>
    <col min="7935" max="7935" width="9.140625" style="20" customWidth="1"/>
    <col min="7936" max="7937" width="9.140625" style="20"/>
    <col min="7938" max="7938" width="23.7109375" style="20" customWidth="1"/>
    <col min="7939" max="7939" width="11.28515625" style="20" bestFit="1" customWidth="1"/>
    <col min="7940" max="7940" width="12.85546875" style="20" bestFit="1" customWidth="1"/>
    <col min="7941" max="8190" width="9.140625" style="20"/>
    <col min="8191" max="8191" width="9.140625" style="20" customWidth="1"/>
    <col min="8192" max="8193" width="9.140625" style="20"/>
    <col min="8194" max="8194" width="23.7109375" style="20" customWidth="1"/>
    <col min="8195" max="8195" width="11.28515625" style="20" bestFit="1" customWidth="1"/>
    <col min="8196" max="8196" width="12.85546875" style="20" bestFit="1" customWidth="1"/>
    <col min="8197" max="8446" width="9.140625" style="20"/>
    <col min="8447" max="8447" width="9.140625" style="20" customWidth="1"/>
    <col min="8448" max="8449" width="9.140625" style="20"/>
    <col min="8450" max="8450" width="23.7109375" style="20" customWidth="1"/>
    <col min="8451" max="8451" width="11.28515625" style="20" bestFit="1" customWidth="1"/>
    <col min="8452" max="8452" width="12.85546875" style="20" bestFit="1" customWidth="1"/>
    <col min="8453" max="8702" width="9.140625" style="20"/>
    <col min="8703" max="8703" width="9.140625" style="20" customWidth="1"/>
    <col min="8704" max="8705" width="9.140625" style="20"/>
    <col min="8706" max="8706" width="23.7109375" style="20" customWidth="1"/>
    <col min="8707" max="8707" width="11.28515625" style="20" bestFit="1" customWidth="1"/>
    <col min="8708" max="8708" width="12.85546875" style="20" bestFit="1" customWidth="1"/>
    <col min="8709" max="8958" width="9.140625" style="20"/>
    <col min="8959" max="8959" width="9.140625" style="20" customWidth="1"/>
    <col min="8960" max="8961" width="9.140625" style="20"/>
    <col min="8962" max="8962" width="23.7109375" style="20" customWidth="1"/>
    <col min="8963" max="8963" width="11.28515625" style="20" bestFit="1" customWidth="1"/>
    <col min="8964" max="8964" width="12.85546875" style="20" bestFit="1" customWidth="1"/>
    <col min="8965" max="9214" width="9.140625" style="20"/>
    <col min="9215" max="9215" width="9.140625" style="20" customWidth="1"/>
    <col min="9216" max="9217" width="9.140625" style="20"/>
    <col min="9218" max="9218" width="23.7109375" style="20" customWidth="1"/>
    <col min="9219" max="9219" width="11.28515625" style="20" bestFit="1" customWidth="1"/>
    <col min="9220" max="9220" width="12.85546875" style="20" bestFit="1" customWidth="1"/>
    <col min="9221" max="9470" width="9.140625" style="20"/>
    <col min="9471" max="9471" width="9.140625" style="20" customWidth="1"/>
    <col min="9472" max="9473" width="9.140625" style="20"/>
    <col min="9474" max="9474" width="23.7109375" style="20" customWidth="1"/>
    <col min="9475" max="9475" width="11.28515625" style="20" bestFit="1" customWidth="1"/>
    <col min="9476" max="9476" width="12.85546875" style="20" bestFit="1" customWidth="1"/>
    <col min="9477" max="9726" width="9.140625" style="20"/>
    <col min="9727" max="9727" width="9.140625" style="20" customWidth="1"/>
    <col min="9728" max="9729" width="9.140625" style="20"/>
    <col min="9730" max="9730" width="23.7109375" style="20" customWidth="1"/>
    <col min="9731" max="9731" width="11.28515625" style="20" bestFit="1" customWidth="1"/>
    <col min="9732" max="9732" width="12.85546875" style="20" bestFit="1" customWidth="1"/>
    <col min="9733" max="9982" width="9.140625" style="20"/>
    <col min="9983" max="9983" width="9.140625" style="20" customWidth="1"/>
    <col min="9984" max="9985" width="9.140625" style="20"/>
    <col min="9986" max="9986" width="23.7109375" style="20" customWidth="1"/>
    <col min="9987" max="9987" width="11.28515625" style="20" bestFit="1" customWidth="1"/>
    <col min="9988" max="9988" width="12.85546875" style="20" bestFit="1" customWidth="1"/>
    <col min="9989" max="10238" width="9.140625" style="20"/>
    <col min="10239" max="10239" width="9.140625" style="20" customWidth="1"/>
    <col min="10240" max="10241" width="9.140625" style="20"/>
    <col min="10242" max="10242" width="23.7109375" style="20" customWidth="1"/>
    <col min="10243" max="10243" width="11.28515625" style="20" bestFit="1" customWidth="1"/>
    <col min="10244" max="10244" width="12.85546875" style="20" bestFit="1" customWidth="1"/>
    <col min="10245" max="10494" width="9.140625" style="20"/>
    <col min="10495" max="10495" width="9.140625" style="20" customWidth="1"/>
    <col min="10496" max="10497" width="9.140625" style="20"/>
    <col min="10498" max="10498" width="23.7109375" style="20" customWidth="1"/>
    <col min="10499" max="10499" width="11.28515625" style="20" bestFit="1" customWidth="1"/>
    <col min="10500" max="10500" width="12.85546875" style="20" bestFit="1" customWidth="1"/>
    <col min="10501" max="10750" width="9.140625" style="20"/>
    <col min="10751" max="10751" width="9.140625" style="20" customWidth="1"/>
    <col min="10752" max="10753" width="9.140625" style="20"/>
    <col min="10754" max="10754" width="23.7109375" style="20" customWidth="1"/>
    <col min="10755" max="10755" width="11.28515625" style="20" bestFit="1" customWidth="1"/>
    <col min="10756" max="10756" width="12.85546875" style="20" bestFit="1" customWidth="1"/>
    <col min="10757" max="11006" width="9.140625" style="20"/>
    <col min="11007" max="11007" width="9.140625" style="20" customWidth="1"/>
    <col min="11008" max="11009" width="9.140625" style="20"/>
    <col min="11010" max="11010" width="23.7109375" style="20" customWidth="1"/>
    <col min="11011" max="11011" width="11.28515625" style="20" bestFit="1" customWidth="1"/>
    <col min="11012" max="11012" width="12.85546875" style="20" bestFit="1" customWidth="1"/>
    <col min="11013" max="11262" width="9.140625" style="20"/>
    <col min="11263" max="11263" width="9.140625" style="20" customWidth="1"/>
    <col min="11264" max="11265" width="9.140625" style="20"/>
    <col min="11266" max="11266" width="23.7109375" style="20" customWidth="1"/>
    <col min="11267" max="11267" width="11.28515625" style="20" bestFit="1" customWidth="1"/>
    <col min="11268" max="11268" width="12.85546875" style="20" bestFit="1" customWidth="1"/>
    <col min="11269" max="11518" width="9.140625" style="20"/>
    <col min="11519" max="11519" width="9.140625" style="20" customWidth="1"/>
    <col min="11520" max="11521" width="9.140625" style="20"/>
    <col min="11522" max="11522" width="23.7109375" style="20" customWidth="1"/>
    <col min="11523" max="11523" width="11.28515625" style="20" bestFit="1" customWidth="1"/>
    <col min="11524" max="11524" width="12.85546875" style="20" bestFit="1" customWidth="1"/>
    <col min="11525" max="11774" width="9.140625" style="20"/>
    <col min="11775" max="11775" width="9.140625" style="20" customWidth="1"/>
    <col min="11776" max="11777" width="9.140625" style="20"/>
    <col min="11778" max="11778" width="23.7109375" style="20" customWidth="1"/>
    <col min="11779" max="11779" width="11.28515625" style="20" bestFit="1" customWidth="1"/>
    <col min="11780" max="11780" width="12.85546875" style="20" bestFit="1" customWidth="1"/>
    <col min="11781" max="12030" width="9.140625" style="20"/>
    <col min="12031" max="12031" width="9.140625" style="20" customWidth="1"/>
    <col min="12032" max="12033" width="9.140625" style="20"/>
    <col min="12034" max="12034" width="23.7109375" style="20" customWidth="1"/>
    <col min="12035" max="12035" width="11.28515625" style="20" bestFit="1" customWidth="1"/>
    <col min="12036" max="12036" width="12.85546875" style="20" bestFit="1" customWidth="1"/>
    <col min="12037" max="12286" width="9.140625" style="20"/>
    <col min="12287" max="12287" width="9.140625" style="20" customWidth="1"/>
    <col min="12288" max="12289" width="9.140625" style="20"/>
    <col min="12290" max="12290" width="23.7109375" style="20" customWidth="1"/>
    <col min="12291" max="12291" width="11.28515625" style="20" bestFit="1" customWidth="1"/>
    <col min="12292" max="12292" width="12.85546875" style="20" bestFit="1" customWidth="1"/>
    <col min="12293" max="12542" width="9.140625" style="20"/>
    <col min="12543" max="12543" width="9.140625" style="20" customWidth="1"/>
    <col min="12544" max="12545" width="9.140625" style="20"/>
    <col min="12546" max="12546" width="23.7109375" style="20" customWidth="1"/>
    <col min="12547" max="12547" width="11.28515625" style="20" bestFit="1" customWidth="1"/>
    <col min="12548" max="12548" width="12.85546875" style="20" bestFit="1" customWidth="1"/>
    <col min="12549" max="12798" width="9.140625" style="20"/>
    <col min="12799" max="12799" width="9.140625" style="20" customWidth="1"/>
    <col min="12800" max="12801" width="9.140625" style="20"/>
    <col min="12802" max="12802" width="23.7109375" style="20" customWidth="1"/>
    <col min="12803" max="12803" width="11.28515625" style="20" bestFit="1" customWidth="1"/>
    <col min="12804" max="12804" width="12.85546875" style="20" bestFit="1" customWidth="1"/>
    <col min="12805" max="13054" width="9.140625" style="20"/>
    <col min="13055" max="13055" width="9.140625" style="20" customWidth="1"/>
    <col min="13056" max="13057" width="9.140625" style="20"/>
    <col min="13058" max="13058" width="23.7109375" style="20" customWidth="1"/>
    <col min="13059" max="13059" width="11.28515625" style="20" bestFit="1" customWidth="1"/>
    <col min="13060" max="13060" width="12.85546875" style="20" bestFit="1" customWidth="1"/>
    <col min="13061" max="13310" width="9.140625" style="20"/>
    <col min="13311" max="13311" width="9.140625" style="20" customWidth="1"/>
    <col min="13312" max="13313" width="9.140625" style="20"/>
    <col min="13314" max="13314" width="23.7109375" style="20" customWidth="1"/>
    <col min="13315" max="13315" width="11.28515625" style="20" bestFit="1" customWidth="1"/>
    <col min="13316" max="13316" width="12.85546875" style="20" bestFit="1" customWidth="1"/>
    <col min="13317" max="13566" width="9.140625" style="20"/>
    <col min="13567" max="13567" width="9.140625" style="20" customWidth="1"/>
    <col min="13568" max="13569" width="9.140625" style="20"/>
    <col min="13570" max="13570" width="23.7109375" style="20" customWidth="1"/>
    <col min="13571" max="13571" width="11.28515625" style="20" bestFit="1" customWidth="1"/>
    <col min="13572" max="13572" width="12.85546875" style="20" bestFit="1" customWidth="1"/>
    <col min="13573" max="13822" width="9.140625" style="20"/>
    <col min="13823" max="13823" width="9.140625" style="20" customWidth="1"/>
    <col min="13824" max="13825" width="9.140625" style="20"/>
    <col min="13826" max="13826" width="23.7109375" style="20" customWidth="1"/>
    <col min="13827" max="13827" width="11.28515625" style="20" bestFit="1" customWidth="1"/>
    <col min="13828" max="13828" width="12.85546875" style="20" bestFit="1" customWidth="1"/>
    <col min="13829" max="14078" width="9.140625" style="20"/>
    <col min="14079" max="14079" width="9.140625" style="20" customWidth="1"/>
    <col min="14080" max="14081" width="9.140625" style="20"/>
    <col min="14082" max="14082" width="23.7109375" style="20" customWidth="1"/>
    <col min="14083" max="14083" width="11.28515625" style="20" bestFit="1" customWidth="1"/>
    <col min="14084" max="14084" width="12.85546875" style="20" bestFit="1" customWidth="1"/>
    <col min="14085" max="14334" width="9.140625" style="20"/>
    <col min="14335" max="14335" width="9.140625" style="20" customWidth="1"/>
    <col min="14336" max="14337" width="9.140625" style="20"/>
    <col min="14338" max="14338" width="23.7109375" style="20" customWidth="1"/>
    <col min="14339" max="14339" width="11.28515625" style="20" bestFit="1" customWidth="1"/>
    <col min="14340" max="14340" width="12.85546875" style="20" bestFit="1" customWidth="1"/>
    <col min="14341" max="14590" width="9.140625" style="20"/>
    <col min="14591" max="14591" width="9.140625" style="20" customWidth="1"/>
    <col min="14592" max="14593" width="9.140625" style="20"/>
    <col min="14594" max="14594" width="23.7109375" style="20" customWidth="1"/>
    <col min="14595" max="14595" width="11.28515625" style="20" bestFit="1" customWidth="1"/>
    <col min="14596" max="14596" width="12.85546875" style="20" bestFit="1" customWidth="1"/>
    <col min="14597" max="14846" width="9.140625" style="20"/>
    <col min="14847" max="14847" width="9.140625" style="20" customWidth="1"/>
    <col min="14848" max="14849" width="9.140625" style="20"/>
    <col min="14850" max="14850" width="23.7109375" style="20" customWidth="1"/>
    <col min="14851" max="14851" width="11.28515625" style="20" bestFit="1" customWidth="1"/>
    <col min="14852" max="14852" width="12.85546875" style="20" bestFit="1" customWidth="1"/>
    <col min="14853" max="15102" width="9.140625" style="20"/>
    <col min="15103" max="15103" width="9.140625" style="20" customWidth="1"/>
    <col min="15104" max="15105" width="9.140625" style="20"/>
    <col min="15106" max="15106" width="23.7109375" style="20" customWidth="1"/>
    <col min="15107" max="15107" width="11.28515625" style="20" bestFit="1" customWidth="1"/>
    <col min="15108" max="15108" width="12.85546875" style="20" bestFit="1" customWidth="1"/>
    <col min="15109" max="15358" width="9.140625" style="20"/>
    <col min="15359" max="15359" width="9.140625" style="20" customWidth="1"/>
    <col min="15360" max="15361" width="9.140625" style="20"/>
    <col min="15362" max="15362" width="23.7109375" style="20" customWidth="1"/>
    <col min="15363" max="15363" width="11.28515625" style="20" bestFit="1" customWidth="1"/>
    <col min="15364" max="15364" width="12.85546875" style="20" bestFit="1" customWidth="1"/>
    <col min="15365" max="15614" width="9.140625" style="20"/>
    <col min="15615" max="15615" width="9.140625" style="20" customWidth="1"/>
    <col min="15616" max="15617" width="9.140625" style="20"/>
    <col min="15618" max="15618" width="23.7109375" style="20" customWidth="1"/>
    <col min="15619" max="15619" width="11.28515625" style="20" bestFit="1" customWidth="1"/>
    <col min="15620" max="15620" width="12.85546875" style="20" bestFit="1" customWidth="1"/>
    <col min="15621" max="15870" width="9.140625" style="20"/>
    <col min="15871" max="15871" width="9.140625" style="20" customWidth="1"/>
    <col min="15872" max="15873" width="9.140625" style="20"/>
    <col min="15874" max="15874" width="23.7109375" style="20" customWidth="1"/>
    <col min="15875" max="15875" width="11.28515625" style="20" bestFit="1" customWidth="1"/>
    <col min="15876" max="15876" width="12.85546875" style="20" bestFit="1" customWidth="1"/>
    <col min="15877" max="16126" width="9.140625" style="20"/>
    <col min="16127" max="16127" width="9.140625" style="20" customWidth="1"/>
    <col min="16128" max="16129" width="9.140625" style="20"/>
    <col min="16130" max="16130" width="23.7109375" style="20" customWidth="1"/>
    <col min="16131" max="16131" width="11.28515625" style="20" bestFit="1" customWidth="1"/>
    <col min="16132" max="16132" width="12.85546875" style="20" bestFit="1" customWidth="1"/>
    <col min="16133" max="16384" width="9.140625" style="20"/>
  </cols>
  <sheetData>
    <row r="1" spans="1:6">
      <c r="B1" s="18" t="s">
        <v>0</v>
      </c>
      <c r="C1" s="19"/>
      <c r="E1" s="457" t="s">
        <v>405</v>
      </c>
    </row>
    <row r="2" spans="1:6">
      <c r="B2" s="8" t="s">
        <v>406</v>
      </c>
      <c r="C2" s="8"/>
    </row>
    <row r="3" spans="1:6">
      <c r="B3" s="8" t="s">
        <v>412</v>
      </c>
      <c r="C3" s="8"/>
    </row>
    <row r="4" spans="1:6">
      <c r="B4" s="8" t="s">
        <v>2</v>
      </c>
      <c r="C4" s="8"/>
    </row>
    <row r="5" spans="1:6">
      <c r="B5" s="8"/>
      <c r="C5" s="8"/>
    </row>
    <row r="7" spans="1:6">
      <c r="B7" s="144"/>
      <c r="C7" s="144"/>
      <c r="D7" s="144"/>
      <c r="E7" s="144"/>
      <c r="F7" s="144"/>
    </row>
    <row r="8" spans="1:6">
      <c r="B8" s="144"/>
      <c r="C8" s="144"/>
      <c r="D8" s="144"/>
      <c r="E8" s="144"/>
      <c r="F8" s="144"/>
    </row>
    <row r="9" spans="1:6" ht="25.5">
      <c r="A9" s="650" t="s">
        <v>994</v>
      </c>
      <c r="B9" s="387" t="s">
        <v>4</v>
      </c>
      <c r="C9" s="387" t="s">
        <v>17</v>
      </c>
      <c r="D9" s="387" t="s">
        <v>6</v>
      </c>
      <c r="E9" s="387" t="s">
        <v>7</v>
      </c>
      <c r="F9" s="144"/>
    </row>
    <row r="10" spans="1:6">
      <c r="B10" s="144"/>
      <c r="C10" s="144"/>
      <c r="D10" s="144"/>
      <c r="E10" s="144"/>
      <c r="F10" s="144"/>
    </row>
    <row r="11" spans="1:6">
      <c r="A11" s="21">
        <v>1</v>
      </c>
      <c r="B11" s="11" t="s">
        <v>407</v>
      </c>
      <c r="C11" s="11" t="s">
        <v>408</v>
      </c>
      <c r="D11" s="146"/>
      <c r="E11" s="471">
        <v>-25078581.52</v>
      </c>
      <c r="F11" s="144"/>
    </row>
    <row r="12" spans="1:6">
      <c r="A12" s="21">
        <v>2</v>
      </c>
      <c r="B12" s="11" t="s">
        <v>409</v>
      </c>
      <c r="C12" s="11" t="s">
        <v>410</v>
      </c>
      <c r="D12" s="146"/>
      <c r="E12" s="471">
        <v>-241677403.36000001</v>
      </c>
      <c r="F12" s="144"/>
    </row>
    <row r="13" spans="1:6">
      <c r="A13" s="21"/>
      <c r="B13" s="144"/>
      <c r="C13" s="144"/>
      <c r="D13" s="144"/>
      <c r="E13" s="476"/>
      <c r="F13" s="144"/>
    </row>
    <row r="14" spans="1:6" ht="13.5" thickBot="1">
      <c r="A14" s="21">
        <v>3</v>
      </c>
      <c r="B14" s="144"/>
      <c r="C14" s="144"/>
      <c r="D14" s="388">
        <f>SUM(D11:D13)</f>
        <v>0</v>
      </c>
      <c r="E14" s="649">
        <f>SUM(E11:E13)</f>
        <v>-266755984.88000003</v>
      </c>
      <c r="F14" s="144"/>
    </row>
    <row r="15" spans="1:6" ht="13.5" thickTop="1">
      <c r="A15" s="21"/>
      <c r="B15" s="144"/>
      <c r="C15" s="144"/>
      <c r="D15" s="144"/>
      <c r="E15" s="476"/>
      <c r="F15" s="144"/>
    </row>
    <row r="16" spans="1:6">
      <c r="A16" s="21"/>
      <c r="B16" s="389" t="s">
        <v>411</v>
      </c>
      <c r="C16" s="144"/>
      <c r="D16" s="144"/>
      <c r="E16" s="476"/>
      <c r="F16" s="144"/>
    </row>
    <row r="17" spans="1:1">
      <c r="A17" s="2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4"/>
  <sheetViews>
    <sheetView workbookViewId="0">
      <selection activeCell="G11" sqref="G11"/>
    </sheetView>
  </sheetViews>
  <sheetFormatPr defaultRowHeight="15"/>
  <cols>
    <col min="1" max="1" width="4.42578125" style="655" customWidth="1"/>
    <col min="2" max="2" width="47.85546875" style="655" customWidth="1"/>
    <col min="3" max="3" width="8.140625" style="656" bestFit="1" customWidth="1"/>
    <col min="4" max="4" width="14.28515625" style="656" bestFit="1" customWidth="1"/>
    <col min="5" max="5" width="13.85546875" style="655" customWidth="1"/>
    <col min="6" max="6" width="15.28515625" style="655" customWidth="1"/>
    <col min="7" max="7" width="14.7109375" style="655" customWidth="1"/>
    <col min="8" max="8" width="15" style="655" customWidth="1"/>
    <col min="9" max="9" width="9.140625" style="655" customWidth="1"/>
    <col min="10" max="11" width="9.140625" style="655"/>
    <col min="12" max="12" width="14" style="655" customWidth="1"/>
    <col min="13" max="13" width="16.85546875" style="655" customWidth="1"/>
    <col min="14" max="14" width="18.7109375" style="655" customWidth="1"/>
    <col min="15" max="15" width="14.140625" style="655" customWidth="1"/>
    <col min="16" max="16" width="13.140625" style="655" customWidth="1"/>
    <col min="17" max="16384" width="9.140625" style="655"/>
  </cols>
  <sheetData>
    <row r="1" spans="1:12" s="73" customFormat="1" ht="12.75">
      <c r="B1" s="570" t="s">
        <v>0</v>
      </c>
      <c r="F1" s="74" t="s">
        <v>337</v>
      </c>
    </row>
    <row r="2" spans="1:12" s="73" customFormat="1" ht="12.75">
      <c r="B2" s="443" t="s">
        <v>69</v>
      </c>
    </row>
    <row r="3" spans="1:12" s="73" customFormat="1" ht="12.75">
      <c r="B3" s="443" t="s">
        <v>336</v>
      </c>
    </row>
    <row r="4" spans="1:12" s="73" customFormat="1" ht="12.75">
      <c r="B4" s="443" t="s">
        <v>2</v>
      </c>
    </row>
    <row r="5" spans="1:12" s="73" customFormat="1" ht="12.75">
      <c r="A5" s="443"/>
      <c r="B5" s="443"/>
    </row>
    <row r="8" spans="1:12" s="653" customFormat="1" ht="24" customHeight="1">
      <c r="A8" s="651" t="s">
        <v>85</v>
      </c>
      <c r="B8" s="652" t="s">
        <v>66</v>
      </c>
      <c r="C8" s="652" t="s">
        <v>17</v>
      </c>
      <c r="D8" s="652" t="s">
        <v>6</v>
      </c>
      <c r="E8" s="652" t="s">
        <v>7</v>
      </c>
      <c r="F8" s="652" t="s">
        <v>21</v>
      </c>
    </row>
    <row r="9" spans="1:12">
      <c r="A9" s="654">
        <v>1</v>
      </c>
      <c r="C9" s="655"/>
      <c r="D9" s="654" t="s">
        <v>332</v>
      </c>
      <c r="E9" s="656"/>
      <c r="F9" s="656"/>
    </row>
    <row r="10" spans="1:12">
      <c r="A10" s="654">
        <f>A9+1</f>
        <v>2</v>
      </c>
      <c r="B10" s="655" t="s">
        <v>333</v>
      </c>
      <c r="C10" s="657">
        <v>5600</v>
      </c>
      <c r="D10" s="658">
        <v>-103150.96999999991</v>
      </c>
      <c r="E10" s="658">
        <v>-102.11000000055856</v>
      </c>
      <c r="F10" s="656">
        <f>SUM(D10:E10)</f>
        <v>-103253.08000000047</v>
      </c>
      <c r="J10" s="658"/>
      <c r="K10" s="658"/>
      <c r="L10" s="658"/>
    </row>
    <row r="11" spans="1:12">
      <c r="A11" s="654">
        <f t="shared" ref="A11:A68" si="0">A10+1</f>
        <v>3</v>
      </c>
      <c r="B11" s="657"/>
      <c r="C11" s="657">
        <v>5612</v>
      </c>
      <c r="D11" s="658">
        <v>31923.260000000002</v>
      </c>
      <c r="E11" s="658">
        <v>472.92999999998699</v>
      </c>
      <c r="F11" s="656">
        <f t="shared" ref="F11:F56" si="1">SUM(D11:E11)</f>
        <v>32396.189999999988</v>
      </c>
      <c r="J11" s="658"/>
      <c r="K11" s="658"/>
      <c r="L11" s="658"/>
    </row>
    <row r="12" spans="1:12">
      <c r="A12" s="654">
        <f t="shared" si="0"/>
        <v>4</v>
      </c>
      <c r="B12" s="657"/>
      <c r="C12" s="657">
        <v>5615</v>
      </c>
      <c r="D12" s="658">
        <v>5658.6200000000008</v>
      </c>
      <c r="E12" s="658">
        <v>220.46999999999855</v>
      </c>
      <c r="F12" s="656">
        <f t="shared" si="1"/>
        <v>5879.0899999999992</v>
      </c>
      <c r="J12" s="658"/>
      <c r="K12" s="658"/>
      <c r="L12" s="658"/>
    </row>
    <row r="13" spans="1:12">
      <c r="A13" s="654">
        <f t="shared" si="0"/>
        <v>5</v>
      </c>
      <c r="B13" s="657"/>
      <c r="C13" s="657">
        <v>5616</v>
      </c>
      <c r="D13" s="658">
        <v>-2.2999999999999998</v>
      </c>
      <c r="E13" s="658">
        <v>-2.609999999999999</v>
      </c>
      <c r="F13" s="656">
        <f t="shared" si="1"/>
        <v>-4.9099999999999984</v>
      </c>
      <c r="J13" s="658"/>
      <c r="K13" s="658"/>
      <c r="L13" s="658"/>
    </row>
    <row r="14" spans="1:12">
      <c r="A14" s="654">
        <f t="shared" si="0"/>
        <v>6</v>
      </c>
      <c r="B14" s="657"/>
      <c r="C14" s="657">
        <v>5620</v>
      </c>
      <c r="D14" s="658">
        <v>594.94000000000028</v>
      </c>
      <c r="E14" s="658"/>
      <c r="F14" s="656">
        <f t="shared" si="1"/>
        <v>594.94000000000028</v>
      </c>
      <c r="J14" s="658"/>
      <c r="K14" s="658"/>
      <c r="L14" s="658"/>
    </row>
    <row r="15" spans="1:12">
      <c r="A15" s="654">
        <f t="shared" si="0"/>
        <v>7</v>
      </c>
      <c r="B15" s="657"/>
      <c r="C15" s="657">
        <v>5630</v>
      </c>
      <c r="D15" s="658">
        <v>-439.63999999999982</v>
      </c>
      <c r="E15" s="658">
        <v>-1.2900000000006902</v>
      </c>
      <c r="F15" s="656">
        <f t="shared" si="1"/>
        <v>-440.93000000000052</v>
      </c>
      <c r="J15" s="658"/>
      <c r="K15" s="658"/>
      <c r="L15" s="658"/>
    </row>
    <row r="16" spans="1:12">
      <c r="A16" s="654">
        <f t="shared" si="0"/>
        <v>8</v>
      </c>
      <c r="B16" s="657"/>
      <c r="C16" s="657">
        <v>5660</v>
      </c>
      <c r="D16" s="658">
        <v>-66494.350000000006</v>
      </c>
      <c r="E16" s="658">
        <v>-1276.9299999998061</v>
      </c>
      <c r="F16" s="656">
        <f t="shared" si="1"/>
        <v>-67771.27999999981</v>
      </c>
      <c r="J16" s="658"/>
      <c r="K16" s="658"/>
      <c r="L16" s="658"/>
    </row>
    <row r="17" spans="1:12">
      <c r="A17" s="654">
        <f t="shared" si="0"/>
        <v>9</v>
      </c>
      <c r="B17" s="657"/>
      <c r="C17" s="657">
        <v>5680</v>
      </c>
      <c r="D17" s="658">
        <v>594.41999999999996</v>
      </c>
      <c r="E17" s="658">
        <v>-0.31000000000005912</v>
      </c>
      <c r="F17" s="656">
        <f t="shared" si="1"/>
        <v>594.1099999999999</v>
      </c>
      <c r="J17" s="658"/>
      <c r="K17" s="658"/>
      <c r="L17" s="658"/>
    </row>
    <row r="18" spans="1:12">
      <c r="A18" s="654">
        <f t="shared" si="0"/>
        <v>10</v>
      </c>
      <c r="B18" s="657"/>
      <c r="C18" s="657">
        <v>5690</v>
      </c>
      <c r="D18" s="658">
        <v>99.09</v>
      </c>
      <c r="E18" s="658"/>
      <c r="F18" s="656">
        <f t="shared" si="1"/>
        <v>99.09</v>
      </c>
      <c r="J18" s="658"/>
      <c r="K18" s="658"/>
      <c r="L18" s="658"/>
    </row>
    <row r="19" spans="1:12">
      <c r="A19" s="654">
        <f t="shared" si="0"/>
        <v>11</v>
      </c>
      <c r="B19" s="657"/>
      <c r="C19" s="657">
        <v>5691</v>
      </c>
      <c r="D19" s="658">
        <v>210.11</v>
      </c>
      <c r="E19" s="658"/>
      <c r="F19" s="656">
        <f t="shared" si="1"/>
        <v>210.11</v>
      </c>
      <c r="J19" s="658"/>
      <c r="K19" s="658"/>
      <c r="L19" s="658"/>
    </row>
    <row r="20" spans="1:12">
      <c r="A20" s="654">
        <f t="shared" si="0"/>
        <v>12</v>
      </c>
      <c r="B20" s="657"/>
      <c r="C20" s="657">
        <v>5692</v>
      </c>
      <c r="D20" s="658">
        <v>3281.7100000000009</v>
      </c>
      <c r="E20" s="658">
        <v>13.890000000000494</v>
      </c>
      <c r="F20" s="656">
        <f t="shared" si="1"/>
        <v>3295.6000000000013</v>
      </c>
      <c r="J20" s="658"/>
      <c r="K20" s="658"/>
      <c r="L20" s="658"/>
    </row>
    <row r="21" spans="1:12">
      <c r="A21" s="654">
        <f t="shared" si="0"/>
        <v>13</v>
      </c>
      <c r="B21" s="657"/>
      <c r="C21" s="657">
        <v>5700</v>
      </c>
      <c r="D21" s="658">
        <v>4787.8600000000051</v>
      </c>
      <c r="E21" s="658">
        <v>-0.17000000000189175</v>
      </c>
      <c r="F21" s="656">
        <f t="shared" si="1"/>
        <v>4787.6900000000032</v>
      </c>
      <c r="J21" s="658"/>
      <c r="K21" s="658"/>
      <c r="L21" s="658"/>
    </row>
    <row r="22" spans="1:12">
      <c r="A22" s="654">
        <f t="shared" si="0"/>
        <v>14</v>
      </c>
      <c r="B22" s="657"/>
      <c r="C22" s="657">
        <v>5710</v>
      </c>
      <c r="D22" s="658">
        <v>-2190.8200000000002</v>
      </c>
      <c r="E22" s="658">
        <v>61.809999999999491</v>
      </c>
      <c r="F22" s="656">
        <f t="shared" si="1"/>
        <v>-2129.0100000000007</v>
      </c>
      <c r="J22" s="658"/>
      <c r="K22" s="658"/>
      <c r="L22" s="658"/>
    </row>
    <row r="23" spans="1:12">
      <c r="A23" s="654">
        <f t="shared" si="0"/>
        <v>15</v>
      </c>
      <c r="B23" s="657"/>
      <c r="C23" s="657">
        <v>5720</v>
      </c>
      <c r="D23" s="658">
        <v>-263.75</v>
      </c>
      <c r="E23" s="658"/>
      <c r="F23" s="656">
        <f t="shared" si="1"/>
        <v>-263.75</v>
      </c>
      <c r="J23" s="658"/>
      <c r="K23" s="658"/>
      <c r="L23" s="658"/>
    </row>
    <row r="24" spans="1:12">
      <c r="A24" s="654">
        <f t="shared" si="0"/>
        <v>16</v>
      </c>
      <c r="B24" s="657"/>
      <c r="C24" s="657">
        <v>5730</v>
      </c>
      <c r="D24" s="659">
        <v>-862.69000000000017</v>
      </c>
      <c r="E24" s="659">
        <v>-7.0600000000001888</v>
      </c>
      <c r="F24" s="656">
        <f t="shared" si="1"/>
        <v>-869.75000000000034</v>
      </c>
      <c r="J24" s="658"/>
      <c r="K24" s="658"/>
      <c r="L24" s="658"/>
    </row>
    <row r="25" spans="1:12">
      <c r="A25" s="654">
        <f t="shared" si="0"/>
        <v>17</v>
      </c>
      <c r="B25" s="657"/>
      <c r="C25" s="657">
        <v>5800</v>
      </c>
      <c r="D25" s="657">
        <v>730.43999999999994</v>
      </c>
      <c r="E25" s="659">
        <v>23976.400000000009</v>
      </c>
      <c r="F25" s="656">
        <f t="shared" si="1"/>
        <v>24706.840000000007</v>
      </c>
      <c r="J25" s="658"/>
      <c r="K25" s="658"/>
      <c r="L25" s="658"/>
    </row>
    <row r="26" spans="1:12">
      <c r="A26" s="654">
        <f t="shared" si="0"/>
        <v>18</v>
      </c>
      <c r="B26" s="657"/>
      <c r="C26" s="660">
        <v>5820</v>
      </c>
      <c r="D26" s="657">
        <v>7.07</v>
      </c>
      <c r="E26" s="661">
        <v>-1864.2000000000007</v>
      </c>
      <c r="F26" s="656">
        <f t="shared" si="1"/>
        <v>-1857.1300000000008</v>
      </c>
      <c r="J26" s="658"/>
      <c r="K26" s="658"/>
      <c r="L26" s="658"/>
    </row>
    <row r="27" spans="1:12">
      <c r="A27" s="654">
        <f t="shared" si="0"/>
        <v>19</v>
      </c>
      <c r="C27" s="660">
        <v>5830</v>
      </c>
      <c r="D27" s="659">
        <v>-3777.1899999999991</v>
      </c>
      <c r="E27" s="659">
        <v>-1751.6799999999992</v>
      </c>
      <c r="F27" s="656">
        <f t="shared" si="1"/>
        <v>-5528.8699999999981</v>
      </c>
      <c r="J27" s="658"/>
      <c r="K27" s="658"/>
      <c r="L27" s="658"/>
    </row>
    <row r="28" spans="1:12">
      <c r="A28" s="654">
        <f t="shared" si="0"/>
        <v>20</v>
      </c>
      <c r="B28" s="657"/>
      <c r="C28" s="660">
        <v>5840</v>
      </c>
      <c r="D28" s="659"/>
      <c r="E28" s="659">
        <v>441.43999999999994</v>
      </c>
      <c r="F28" s="656">
        <f t="shared" si="1"/>
        <v>441.43999999999994</v>
      </c>
      <c r="J28" s="658"/>
      <c r="K28" s="658"/>
      <c r="L28" s="658"/>
    </row>
    <row r="29" spans="1:12">
      <c r="A29" s="654">
        <f t="shared" si="0"/>
        <v>21</v>
      </c>
      <c r="B29" s="657"/>
      <c r="C29" s="660">
        <v>5860</v>
      </c>
      <c r="D29" s="659">
        <v>39.250000000000007</v>
      </c>
      <c r="E29" s="659">
        <v>31717.47</v>
      </c>
      <c r="F29" s="656">
        <f t="shared" si="1"/>
        <v>31756.720000000001</v>
      </c>
      <c r="J29" s="658"/>
      <c r="K29" s="658"/>
      <c r="L29" s="658"/>
    </row>
    <row r="30" spans="1:12">
      <c r="A30" s="654">
        <f t="shared" si="0"/>
        <v>22</v>
      </c>
      <c r="B30" s="657"/>
      <c r="C30" s="660">
        <v>5880</v>
      </c>
      <c r="D30" s="659">
        <v>3619.2799999999997</v>
      </c>
      <c r="E30" s="659">
        <v>9025.9099999999598</v>
      </c>
      <c r="F30" s="656">
        <f t="shared" si="1"/>
        <v>12645.189999999959</v>
      </c>
      <c r="J30" s="658"/>
      <c r="K30" s="658"/>
      <c r="L30" s="658"/>
    </row>
    <row r="31" spans="1:12">
      <c r="A31" s="654">
        <f t="shared" si="0"/>
        <v>23</v>
      </c>
      <c r="B31" s="657"/>
      <c r="C31" s="660">
        <v>5900</v>
      </c>
      <c r="D31" s="659"/>
      <c r="E31" s="659">
        <v>417.18000000000006</v>
      </c>
      <c r="F31" s="656">
        <f t="shared" si="1"/>
        <v>417.18000000000006</v>
      </c>
      <c r="J31" s="658"/>
      <c r="K31" s="658"/>
      <c r="L31" s="658"/>
    </row>
    <row r="32" spans="1:12">
      <c r="A32" s="654">
        <f t="shared" si="0"/>
        <v>24</v>
      </c>
      <c r="B32" s="657"/>
      <c r="C32" s="660">
        <v>5910</v>
      </c>
      <c r="D32" s="659">
        <v>14.55</v>
      </c>
      <c r="E32" s="659"/>
      <c r="F32" s="656">
        <f t="shared" si="1"/>
        <v>14.55</v>
      </c>
      <c r="J32" s="658"/>
      <c r="K32" s="658"/>
      <c r="L32" s="658"/>
    </row>
    <row r="33" spans="1:14">
      <c r="A33" s="654">
        <f t="shared" si="0"/>
        <v>25</v>
      </c>
      <c r="B33" s="657"/>
      <c r="C33" s="660">
        <v>5920</v>
      </c>
      <c r="D33" s="659">
        <v>-77.840000000000032</v>
      </c>
      <c r="E33" s="659">
        <v>-1650.92</v>
      </c>
      <c r="F33" s="656">
        <f t="shared" si="1"/>
        <v>-1728.7600000000002</v>
      </c>
      <c r="J33" s="658"/>
      <c r="K33" s="658"/>
      <c r="L33" s="658"/>
    </row>
    <row r="34" spans="1:14">
      <c r="A34" s="654">
        <f t="shared" si="0"/>
        <v>26</v>
      </c>
      <c r="B34" s="657"/>
      <c r="C34" s="660">
        <v>5930</v>
      </c>
      <c r="D34" s="659">
        <v>-0.63</v>
      </c>
      <c r="E34" s="659">
        <v>2210.9299999999998</v>
      </c>
      <c r="F34" s="656">
        <f t="shared" si="1"/>
        <v>2210.2999999999997</v>
      </c>
      <c r="J34" s="658"/>
      <c r="K34" s="658"/>
      <c r="L34" s="658"/>
    </row>
    <row r="35" spans="1:14">
      <c r="A35" s="654">
        <f t="shared" si="0"/>
        <v>27</v>
      </c>
      <c r="B35" s="657"/>
      <c r="C35" s="660">
        <v>5940</v>
      </c>
      <c r="D35" s="659">
        <v>0.51</v>
      </c>
      <c r="E35" s="659"/>
      <c r="F35" s="656">
        <f t="shared" si="1"/>
        <v>0.51</v>
      </c>
      <c r="J35" s="658"/>
      <c r="K35" s="658"/>
      <c r="L35" s="658"/>
    </row>
    <row r="36" spans="1:14">
      <c r="A36" s="654">
        <f t="shared" si="0"/>
        <v>28</v>
      </c>
      <c r="B36" s="657"/>
      <c r="C36" s="660">
        <v>5970</v>
      </c>
      <c r="D36" s="659"/>
      <c r="E36" s="659">
        <v>22.01</v>
      </c>
      <c r="F36" s="656">
        <f t="shared" si="1"/>
        <v>22.01</v>
      </c>
      <c r="J36" s="658"/>
      <c r="K36" s="658"/>
      <c r="L36" s="658"/>
    </row>
    <row r="37" spans="1:14">
      <c r="A37" s="654">
        <f t="shared" si="0"/>
        <v>29</v>
      </c>
      <c r="B37" s="657"/>
      <c r="C37" s="660">
        <v>5980</v>
      </c>
      <c r="D37" s="659">
        <v>-0.25</v>
      </c>
      <c r="E37" s="659">
        <v>-4.4499999999999886</v>
      </c>
      <c r="F37" s="656">
        <f t="shared" si="1"/>
        <v>-4.6999999999999886</v>
      </c>
      <c r="J37" s="658"/>
      <c r="K37" s="658"/>
      <c r="L37" s="658"/>
    </row>
    <row r="38" spans="1:14">
      <c r="A38" s="654">
        <f t="shared" si="0"/>
        <v>30</v>
      </c>
      <c r="B38" s="657"/>
      <c r="C38" s="660">
        <v>9010</v>
      </c>
      <c r="D38" s="659"/>
      <c r="E38" s="659">
        <v>2111.8199999999997</v>
      </c>
      <c r="F38" s="656">
        <f t="shared" si="1"/>
        <v>2111.8199999999997</v>
      </c>
      <c r="J38" s="658"/>
      <c r="K38" s="658"/>
      <c r="L38" s="658"/>
    </row>
    <row r="39" spans="1:14">
      <c r="A39" s="654">
        <f t="shared" si="0"/>
        <v>31</v>
      </c>
      <c r="B39" s="657"/>
      <c r="C39" s="660">
        <v>9020</v>
      </c>
      <c r="D39" s="659">
        <v>253.39</v>
      </c>
      <c r="E39" s="659">
        <v>4422.380000000001</v>
      </c>
      <c r="F39" s="656">
        <f t="shared" si="1"/>
        <v>4675.7700000000013</v>
      </c>
      <c r="J39" s="658"/>
      <c r="K39" s="658"/>
      <c r="L39" s="658"/>
    </row>
    <row r="40" spans="1:14">
      <c r="A40" s="654">
        <f t="shared" si="0"/>
        <v>32</v>
      </c>
      <c r="B40" s="657"/>
      <c r="C40" s="660">
        <v>9030</v>
      </c>
      <c r="D40" s="659">
        <v>3628.75</v>
      </c>
      <c r="E40" s="659">
        <v>115166.31000000001</v>
      </c>
      <c r="F40" s="656">
        <f t="shared" si="1"/>
        <v>118795.06000000001</v>
      </c>
      <c r="J40" s="658"/>
      <c r="K40" s="658"/>
      <c r="L40" s="658"/>
    </row>
    <row r="41" spans="1:14">
      <c r="A41" s="654">
        <f t="shared" si="0"/>
        <v>33</v>
      </c>
      <c r="B41" s="657"/>
      <c r="C41" s="660">
        <v>9050</v>
      </c>
      <c r="D41" s="657"/>
      <c r="E41" s="659">
        <v>1488.21</v>
      </c>
      <c r="F41" s="656">
        <f t="shared" si="1"/>
        <v>1488.21</v>
      </c>
      <c r="J41" s="658"/>
      <c r="K41" s="658"/>
      <c r="L41" s="658"/>
    </row>
    <row r="42" spans="1:14">
      <c r="A42" s="654">
        <f t="shared" si="0"/>
        <v>34</v>
      </c>
      <c r="B42" s="657"/>
      <c r="C42" s="660">
        <v>9070</v>
      </c>
      <c r="D42" s="657">
        <v>-1.81</v>
      </c>
      <c r="E42" s="659">
        <v>-7526.5899999999947</v>
      </c>
      <c r="F42" s="656">
        <f t="shared" si="1"/>
        <v>-7528.3999999999951</v>
      </c>
      <c r="J42" s="658"/>
      <c r="K42" s="658"/>
      <c r="L42" s="658"/>
    </row>
    <row r="43" spans="1:14">
      <c r="A43" s="654">
        <f t="shared" si="0"/>
        <v>35</v>
      </c>
      <c r="B43" s="657"/>
      <c r="C43" s="660">
        <v>9080</v>
      </c>
      <c r="D43" s="662">
        <v>-0.17</v>
      </c>
      <c r="E43" s="662">
        <v>100.11999999999898</v>
      </c>
      <c r="F43" s="656">
        <f t="shared" si="1"/>
        <v>99.94999999999898</v>
      </c>
      <c r="J43" s="658"/>
      <c r="K43" s="658"/>
      <c r="L43" s="658"/>
    </row>
    <row r="44" spans="1:14">
      <c r="A44" s="654">
        <f t="shared" si="0"/>
        <v>36</v>
      </c>
      <c r="B44" s="657"/>
      <c r="C44" s="660">
        <v>9100</v>
      </c>
      <c r="D44" s="662">
        <v>12.100000000000007</v>
      </c>
      <c r="E44" s="662">
        <v>90.43</v>
      </c>
      <c r="F44" s="656">
        <f t="shared" si="1"/>
        <v>102.53000000000002</v>
      </c>
      <c r="J44" s="658"/>
      <c r="K44" s="658"/>
      <c r="L44" s="658"/>
    </row>
    <row r="45" spans="1:14">
      <c r="A45" s="654">
        <f t="shared" si="0"/>
        <v>37</v>
      </c>
      <c r="B45" s="657"/>
      <c r="C45" s="660">
        <v>9120</v>
      </c>
      <c r="D45" s="662">
        <v>-606.24</v>
      </c>
      <c r="E45" s="662">
        <v>-14632.799999999997</v>
      </c>
      <c r="F45" s="656">
        <f t="shared" si="1"/>
        <v>-15239.039999999997</v>
      </c>
      <c r="L45" s="658"/>
    </row>
    <row r="46" spans="1:14">
      <c r="A46" s="654">
        <f t="shared" si="0"/>
        <v>38</v>
      </c>
      <c r="B46" s="657"/>
      <c r="C46" s="660">
        <v>9200</v>
      </c>
      <c r="D46" s="662">
        <v>-86741.969999999972</v>
      </c>
      <c r="E46" s="662">
        <v>-110324.36999999965</v>
      </c>
      <c r="F46" s="656">
        <f t="shared" si="1"/>
        <v>-197066.33999999962</v>
      </c>
    </row>
    <row r="47" spans="1:14">
      <c r="A47" s="654">
        <f t="shared" si="0"/>
        <v>39</v>
      </c>
      <c r="B47" s="657"/>
      <c r="C47" s="660">
        <v>9210</v>
      </c>
      <c r="D47" s="662">
        <v>-177864.11</v>
      </c>
      <c r="E47" s="662">
        <v>-291678.6100000001</v>
      </c>
      <c r="F47" s="656">
        <f t="shared" si="1"/>
        <v>-469542.72000000009</v>
      </c>
      <c r="K47" s="658"/>
      <c r="L47" s="658"/>
      <c r="M47" s="658"/>
      <c r="N47" s="658"/>
    </row>
    <row r="48" spans="1:14">
      <c r="A48" s="654">
        <f t="shared" si="0"/>
        <v>40</v>
      </c>
      <c r="B48" s="657"/>
      <c r="C48" s="660">
        <v>9220</v>
      </c>
      <c r="D48" s="662">
        <v>-188.64</v>
      </c>
      <c r="E48" s="662">
        <v>-188.63</v>
      </c>
      <c r="F48" s="656">
        <f t="shared" si="1"/>
        <v>-377.27</v>
      </c>
      <c r="K48" s="658"/>
      <c r="L48" s="658"/>
      <c r="M48" s="658"/>
      <c r="N48" s="658"/>
    </row>
    <row r="49" spans="1:18">
      <c r="A49" s="654">
        <f t="shared" si="0"/>
        <v>41</v>
      </c>
      <c r="B49" s="657"/>
      <c r="C49" s="660">
        <v>9230</v>
      </c>
      <c r="D49" s="662">
        <v>-1089690.73</v>
      </c>
      <c r="E49" s="662">
        <v>-1185098.98</v>
      </c>
      <c r="F49" s="656">
        <f t="shared" si="1"/>
        <v>-2274789.71</v>
      </c>
      <c r="K49" s="658"/>
      <c r="L49" s="658"/>
      <c r="M49" s="658"/>
      <c r="N49" s="658"/>
    </row>
    <row r="50" spans="1:18">
      <c r="A50" s="654">
        <f t="shared" si="0"/>
        <v>42</v>
      </c>
      <c r="B50" s="657"/>
      <c r="C50" s="660">
        <v>9240</v>
      </c>
      <c r="D50" s="662">
        <v>-107.22</v>
      </c>
      <c r="E50" s="662">
        <v>-126.36000000000001</v>
      </c>
      <c r="F50" s="656">
        <f t="shared" si="1"/>
        <v>-233.58</v>
      </c>
      <c r="K50" s="658"/>
      <c r="L50" s="658"/>
      <c r="M50" s="658"/>
      <c r="N50" s="658"/>
    </row>
    <row r="51" spans="1:18">
      <c r="A51" s="654">
        <f t="shared" si="0"/>
        <v>43</v>
      </c>
      <c r="B51" s="657"/>
      <c r="C51" s="660">
        <v>9250</v>
      </c>
      <c r="D51" s="662">
        <v>-441.23999999999995</v>
      </c>
      <c r="E51" s="662">
        <v>-437.28000000000043</v>
      </c>
      <c r="F51" s="656">
        <f t="shared" si="1"/>
        <v>-878.52000000000044</v>
      </c>
      <c r="K51" s="658"/>
      <c r="L51" s="658"/>
      <c r="M51" s="658"/>
      <c r="N51" s="658"/>
    </row>
    <row r="52" spans="1:18">
      <c r="A52" s="654">
        <f t="shared" si="0"/>
        <v>44</v>
      </c>
      <c r="B52" s="657"/>
      <c r="C52" s="660">
        <v>9260</v>
      </c>
      <c r="D52" s="662">
        <v>-66.139999999999887</v>
      </c>
      <c r="E52" s="662">
        <v>-220.43999999999937</v>
      </c>
      <c r="F52" s="656">
        <f t="shared" si="1"/>
        <v>-286.57999999999925</v>
      </c>
      <c r="K52" s="658"/>
      <c r="L52" s="658"/>
      <c r="M52" s="658"/>
      <c r="N52" s="658"/>
    </row>
    <row r="53" spans="1:18">
      <c r="A53" s="654">
        <f t="shared" si="0"/>
        <v>45</v>
      </c>
      <c r="B53" s="657"/>
      <c r="C53" s="660">
        <v>9280</v>
      </c>
      <c r="D53" s="662">
        <v>-160113.78999999998</v>
      </c>
      <c r="E53" s="662">
        <v>-543449.6599999998</v>
      </c>
      <c r="F53" s="656">
        <f t="shared" si="1"/>
        <v>-703563.44999999972</v>
      </c>
      <c r="K53" s="658"/>
      <c r="L53" s="658"/>
      <c r="M53" s="658"/>
      <c r="N53" s="658"/>
    </row>
    <row r="54" spans="1:18">
      <c r="A54" s="654">
        <f t="shared" si="0"/>
        <v>46</v>
      </c>
      <c r="B54" s="657"/>
      <c r="C54" s="660">
        <v>9301</v>
      </c>
      <c r="D54" s="662">
        <v>-13.97</v>
      </c>
      <c r="E54" s="662">
        <v>768.5300000000002</v>
      </c>
      <c r="F54" s="656">
        <f t="shared" si="1"/>
        <v>754.56000000000017</v>
      </c>
      <c r="K54" s="658"/>
      <c r="L54" s="658"/>
      <c r="M54" s="658"/>
      <c r="N54" s="658"/>
    </row>
    <row r="55" spans="1:18">
      <c r="A55" s="654">
        <f t="shared" si="0"/>
        <v>47</v>
      </c>
      <c r="B55" s="657"/>
      <c r="C55" s="660">
        <v>9302</v>
      </c>
      <c r="D55" s="662">
        <v>5013.32</v>
      </c>
      <c r="E55" s="662">
        <v>7498.2599999999948</v>
      </c>
      <c r="F55" s="656">
        <f t="shared" si="1"/>
        <v>12511.579999999994</v>
      </c>
      <c r="K55" s="658"/>
      <c r="L55" s="658"/>
      <c r="M55" s="658"/>
      <c r="N55" s="658"/>
    </row>
    <row r="56" spans="1:18">
      <c r="A56" s="654">
        <f t="shared" si="0"/>
        <v>48</v>
      </c>
      <c r="B56" s="657"/>
      <c r="C56" s="660">
        <v>9350</v>
      </c>
      <c r="D56" s="662">
        <v>-161.0499999999999</v>
      </c>
      <c r="E56" s="662">
        <v>2208.4299999999985</v>
      </c>
      <c r="F56" s="656">
        <f t="shared" si="1"/>
        <v>2047.3799999999985</v>
      </c>
      <c r="K56" s="658"/>
      <c r="L56" s="658"/>
      <c r="M56" s="658"/>
      <c r="N56" s="658"/>
    </row>
    <row r="57" spans="1:18">
      <c r="A57" s="654">
        <f t="shared" si="0"/>
        <v>49</v>
      </c>
      <c r="B57" s="657" t="s">
        <v>21</v>
      </c>
      <c r="C57" s="657"/>
      <c r="D57" s="663">
        <f t="shared" ref="D57:E57" si="2">SUM(D10:D56)</f>
        <v>-1632788.8399999999</v>
      </c>
      <c r="E57" s="663">
        <f t="shared" si="2"/>
        <v>-1957910.5199999998</v>
      </c>
      <c r="F57" s="663">
        <f>SUM(F10:F56)</f>
        <v>-3590699.36</v>
      </c>
      <c r="K57" s="658"/>
      <c r="L57" s="658"/>
      <c r="M57" s="658"/>
      <c r="N57" s="658"/>
    </row>
    <row r="58" spans="1:18">
      <c r="A58" s="654">
        <f t="shared" si="0"/>
        <v>50</v>
      </c>
      <c r="B58" s="657"/>
      <c r="C58" s="657"/>
      <c r="D58" s="664"/>
      <c r="E58" s="664"/>
      <c r="F58" s="664"/>
      <c r="K58" s="658"/>
      <c r="L58" s="658"/>
      <c r="M58" s="658"/>
      <c r="N58" s="658"/>
    </row>
    <row r="59" spans="1:18">
      <c r="A59" s="654">
        <f t="shared" si="0"/>
        <v>51</v>
      </c>
      <c r="B59" s="657" t="s">
        <v>334</v>
      </c>
      <c r="C59" s="657">
        <v>5600</v>
      </c>
      <c r="D59" s="664">
        <v>-127.38000000000001</v>
      </c>
      <c r="E59" s="664"/>
      <c r="F59" s="664">
        <f>SUM(D59:E59)</f>
        <v>-127.38000000000001</v>
      </c>
      <c r="O59" s="658"/>
      <c r="P59" s="658"/>
      <c r="Q59" s="658"/>
      <c r="R59" s="658"/>
    </row>
    <row r="60" spans="1:18">
      <c r="A60" s="654">
        <f t="shared" si="0"/>
        <v>52</v>
      </c>
      <c r="B60" s="657"/>
      <c r="C60" s="657">
        <v>5660</v>
      </c>
      <c r="D60" s="664">
        <f>-7315.55+0.68</f>
        <v>-7314.87</v>
      </c>
      <c r="E60" s="664"/>
      <c r="F60" s="664">
        <f t="shared" ref="F60:F65" si="3">SUM(D60:E60)</f>
        <v>-7314.87</v>
      </c>
      <c r="O60" s="658"/>
      <c r="P60" s="658"/>
      <c r="Q60" s="658"/>
      <c r="R60" s="658"/>
    </row>
    <row r="61" spans="1:18">
      <c r="A61" s="654">
        <f t="shared" si="0"/>
        <v>53</v>
      </c>
      <c r="B61" s="657"/>
      <c r="C61" s="657">
        <v>5880</v>
      </c>
      <c r="D61" s="664"/>
      <c r="E61" s="664">
        <v>-9353.74</v>
      </c>
      <c r="F61" s="664">
        <f t="shared" si="3"/>
        <v>-9353.74</v>
      </c>
      <c r="O61" s="658"/>
      <c r="P61" s="658"/>
      <c r="Q61" s="658"/>
      <c r="R61" s="658"/>
    </row>
    <row r="62" spans="1:18">
      <c r="A62" s="654">
        <f t="shared" si="0"/>
        <v>54</v>
      </c>
      <c r="B62" s="657"/>
      <c r="C62" s="657">
        <v>9200</v>
      </c>
      <c r="D62" s="664">
        <v>-5041.9799999999987</v>
      </c>
      <c r="E62" s="664">
        <v>-6781.3200000000006</v>
      </c>
      <c r="F62" s="664">
        <f t="shared" si="3"/>
        <v>-11823.3</v>
      </c>
      <c r="O62" s="658"/>
      <c r="P62" s="658"/>
      <c r="Q62" s="658"/>
      <c r="R62" s="658"/>
    </row>
    <row r="63" spans="1:18">
      <c r="A63" s="654">
        <f t="shared" si="0"/>
        <v>55</v>
      </c>
      <c r="B63" s="657"/>
      <c r="C63" s="657">
        <v>9210</v>
      </c>
      <c r="D63" s="664">
        <v>-20.810000000000002</v>
      </c>
      <c r="E63" s="664">
        <v>-104.94</v>
      </c>
      <c r="F63" s="664">
        <f t="shared" si="3"/>
        <v>-125.75</v>
      </c>
      <c r="O63" s="658"/>
      <c r="P63" s="658"/>
      <c r="Q63" s="658"/>
      <c r="R63" s="658"/>
    </row>
    <row r="64" spans="1:18">
      <c r="A64" s="654">
        <f t="shared" si="0"/>
        <v>56</v>
      </c>
      <c r="B64" s="657"/>
      <c r="C64" s="657">
        <v>9230</v>
      </c>
      <c r="D64" s="664">
        <v>-10826.560000000001</v>
      </c>
      <c r="E64" s="664">
        <v>-13625.449999999999</v>
      </c>
      <c r="F64" s="664">
        <f t="shared" si="3"/>
        <v>-24452.010000000002</v>
      </c>
      <c r="O64" s="658"/>
      <c r="P64" s="658"/>
      <c r="Q64" s="658"/>
      <c r="R64" s="658"/>
    </row>
    <row r="65" spans="1:18">
      <c r="A65" s="654">
        <f t="shared" si="0"/>
        <v>57</v>
      </c>
      <c r="B65" s="657"/>
      <c r="C65" s="657">
        <v>9302</v>
      </c>
      <c r="D65" s="664">
        <v>-880.36</v>
      </c>
      <c r="E65" s="664">
        <v>-1062.03</v>
      </c>
      <c r="F65" s="664">
        <f t="shared" si="3"/>
        <v>-1942.3899999999999</v>
      </c>
      <c r="O65" s="658"/>
      <c r="P65" s="658"/>
      <c r="Q65" s="658"/>
      <c r="R65" s="658"/>
    </row>
    <row r="66" spans="1:18">
      <c r="A66" s="654">
        <f t="shared" si="0"/>
        <v>58</v>
      </c>
      <c r="B66" s="657"/>
      <c r="C66" s="657"/>
      <c r="D66" s="663">
        <f>SUM(D59:D65)</f>
        <v>-24211.96</v>
      </c>
      <c r="E66" s="663">
        <f>SUM(E59:E65)</f>
        <v>-30927.48</v>
      </c>
      <c r="F66" s="663">
        <f>SUM(F59:F65)</f>
        <v>-55139.44</v>
      </c>
    </row>
    <row r="67" spans="1:18">
      <c r="A67" s="654">
        <f t="shared" si="0"/>
        <v>59</v>
      </c>
      <c r="B67" s="657"/>
      <c r="C67" s="657"/>
      <c r="D67" s="655"/>
      <c r="E67" s="656"/>
      <c r="F67" s="656"/>
    </row>
    <row r="68" spans="1:18">
      <c r="A68" s="654">
        <f t="shared" si="0"/>
        <v>60</v>
      </c>
      <c r="B68" s="657" t="s">
        <v>335</v>
      </c>
      <c r="C68" s="657"/>
      <c r="D68" s="663">
        <f>D66+D57</f>
        <v>-1657000.7999999998</v>
      </c>
      <c r="E68" s="663">
        <f t="shared" ref="E68:F68" si="4">E66+E57</f>
        <v>-1988837.9999999998</v>
      </c>
      <c r="F68" s="663">
        <f t="shared" si="4"/>
        <v>-3645838.8</v>
      </c>
    </row>
    <row r="69" spans="1:18">
      <c r="A69" s="654"/>
      <c r="C69" s="655"/>
      <c r="D69" s="655"/>
    </row>
    <row r="70" spans="1:18">
      <c r="A70" s="654"/>
      <c r="B70" s="655" t="s">
        <v>995</v>
      </c>
      <c r="C70" s="655"/>
      <c r="D70" s="655"/>
      <c r="F70" s="665"/>
    </row>
    <row r="71" spans="1:18">
      <c r="A71" s="654"/>
      <c r="C71" s="655"/>
      <c r="D71" s="655"/>
      <c r="F71" s="665"/>
    </row>
    <row r="72" spans="1:18">
      <c r="A72" s="654"/>
      <c r="C72" s="655"/>
      <c r="D72" s="655"/>
      <c r="F72" s="665"/>
    </row>
    <row r="73" spans="1:18">
      <c r="A73" s="654"/>
      <c r="C73" s="655"/>
      <c r="D73" s="655"/>
    </row>
    <row r="74" spans="1:18">
      <c r="A74" s="654"/>
      <c r="C74" s="655"/>
      <c r="D74" s="655"/>
    </row>
    <row r="75" spans="1:18">
      <c r="A75" s="654"/>
      <c r="C75" s="655"/>
      <c r="D75" s="655"/>
      <c r="E75" s="656"/>
      <c r="F75" s="656"/>
    </row>
    <row r="76" spans="1:18">
      <c r="A76" s="654"/>
      <c r="C76" s="655"/>
      <c r="D76" s="655"/>
      <c r="E76" s="656"/>
      <c r="F76" s="656"/>
    </row>
    <row r="77" spans="1:18">
      <c r="A77" s="654"/>
      <c r="C77" s="655"/>
      <c r="D77" s="655"/>
      <c r="E77" s="656"/>
      <c r="F77" s="656"/>
    </row>
    <row r="78" spans="1:18">
      <c r="A78" s="654"/>
      <c r="C78" s="655"/>
      <c r="D78" s="655"/>
      <c r="E78" s="656"/>
      <c r="F78" s="656"/>
    </row>
    <row r="79" spans="1:18">
      <c r="A79" s="654"/>
      <c r="C79" s="655"/>
      <c r="D79" s="655"/>
      <c r="E79" s="656"/>
      <c r="F79" s="656"/>
    </row>
    <row r="80" spans="1:18">
      <c r="A80" s="654"/>
      <c r="C80" s="655"/>
      <c r="D80" s="655"/>
      <c r="E80" s="656"/>
      <c r="F80" s="656"/>
    </row>
    <row r="81" spans="1:6">
      <c r="A81" s="654"/>
      <c r="C81" s="655"/>
      <c r="D81" s="655"/>
      <c r="E81" s="656"/>
      <c r="F81" s="656"/>
    </row>
    <row r="82" spans="1:6">
      <c r="A82" s="654"/>
      <c r="C82" s="655"/>
      <c r="D82" s="655"/>
      <c r="E82" s="656"/>
      <c r="F82" s="656"/>
    </row>
    <row r="83" spans="1:6">
      <c r="A83" s="654"/>
      <c r="C83" s="655"/>
      <c r="D83" s="655"/>
      <c r="E83" s="656"/>
      <c r="F83" s="656"/>
    </row>
    <row r="84" spans="1:6">
      <c r="C84" s="655"/>
      <c r="D84" s="655"/>
      <c r="E84" s="656"/>
      <c r="F84" s="656"/>
    </row>
    <row r="85" spans="1:6">
      <c r="C85" s="655"/>
      <c r="D85" s="655"/>
      <c r="E85" s="656"/>
      <c r="F85" s="656"/>
    </row>
    <row r="86" spans="1:6">
      <c r="C86" s="655"/>
      <c r="D86" s="655"/>
      <c r="E86" s="656"/>
      <c r="F86" s="656"/>
    </row>
    <row r="87" spans="1:6">
      <c r="C87" s="655"/>
      <c r="D87" s="655"/>
      <c r="E87" s="656"/>
      <c r="F87" s="656"/>
    </row>
    <row r="88" spans="1:6">
      <c r="C88" s="655"/>
      <c r="D88" s="655"/>
      <c r="E88" s="656"/>
      <c r="F88" s="656"/>
    </row>
    <row r="89" spans="1:6">
      <c r="C89" s="655"/>
      <c r="D89" s="655"/>
      <c r="E89" s="656"/>
      <c r="F89" s="656"/>
    </row>
    <row r="90" spans="1:6">
      <c r="C90" s="655"/>
      <c r="D90" s="655"/>
      <c r="E90" s="656"/>
      <c r="F90" s="656"/>
    </row>
    <row r="91" spans="1:6">
      <c r="C91" s="655"/>
      <c r="D91" s="655"/>
      <c r="E91" s="656"/>
      <c r="F91" s="656"/>
    </row>
    <row r="92" spans="1:6">
      <c r="C92" s="655"/>
      <c r="D92" s="655"/>
      <c r="E92" s="656"/>
      <c r="F92" s="656"/>
    </row>
    <row r="93" spans="1:6">
      <c r="C93" s="655"/>
      <c r="D93" s="655"/>
      <c r="E93" s="656"/>
      <c r="F93" s="656"/>
    </row>
    <row r="94" spans="1:6">
      <c r="C94" s="655"/>
      <c r="D94" s="655"/>
      <c r="E94" s="656"/>
      <c r="F94" s="656"/>
    </row>
    <row r="95" spans="1:6">
      <c r="C95" s="655"/>
      <c r="D95" s="655"/>
      <c r="E95" s="656"/>
      <c r="F95" s="656"/>
    </row>
    <row r="96" spans="1:6">
      <c r="C96" s="655"/>
      <c r="D96" s="655"/>
      <c r="E96" s="656"/>
      <c r="F96" s="656"/>
    </row>
    <row r="97" spans="3:6">
      <c r="C97" s="655"/>
      <c r="D97" s="655"/>
      <c r="E97" s="656"/>
      <c r="F97" s="656"/>
    </row>
    <row r="98" spans="3:6">
      <c r="C98" s="655"/>
      <c r="D98" s="655"/>
      <c r="E98" s="656"/>
      <c r="F98" s="656"/>
    </row>
    <row r="99" spans="3:6">
      <c r="C99" s="655"/>
      <c r="D99" s="655"/>
      <c r="E99" s="656"/>
      <c r="F99" s="656"/>
    </row>
    <row r="100" spans="3:6">
      <c r="C100" s="655"/>
      <c r="D100" s="655"/>
      <c r="E100" s="656"/>
      <c r="F100" s="656"/>
    </row>
    <row r="101" spans="3:6">
      <c r="C101" s="655"/>
      <c r="D101" s="655"/>
      <c r="E101" s="656"/>
      <c r="F101" s="656"/>
    </row>
    <row r="102" spans="3:6">
      <c r="C102" s="655"/>
      <c r="D102" s="655"/>
      <c r="E102" s="656"/>
      <c r="F102" s="656"/>
    </row>
    <row r="103" spans="3:6">
      <c r="C103" s="655"/>
      <c r="D103" s="655"/>
      <c r="E103" s="656"/>
      <c r="F103" s="656"/>
    </row>
    <row r="104" spans="3:6">
      <c r="C104" s="655"/>
      <c r="D104" s="655"/>
      <c r="E104" s="656"/>
      <c r="F104" s="656"/>
    </row>
    <row r="105" spans="3:6">
      <c r="C105" s="655"/>
      <c r="D105" s="655"/>
      <c r="E105" s="656"/>
      <c r="F105" s="656"/>
    </row>
    <row r="106" spans="3:6">
      <c r="C106" s="655"/>
      <c r="D106" s="655"/>
      <c r="E106" s="656"/>
      <c r="F106" s="656"/>
    </row>
    <row r="107" spans="3:6">
      <c r="C107" s="655"/>
      <c r="D107" s="655"/>
      <c r="E107" s="656"/>
      <c r="F107" s="656"/>
    </row>
    <row r="108" spans="3:6">
      <c r="C108" s="655"/>
      <c r="D108" s="655"/>
      <c r="E108" s="656"/>
      <c r="F108" s="656"/>
    </row>
    <row r="109" spans="3:6">
      <c r="C109" s="655"/>
      <c r="D109" s="655"/>
      <c r="E109" s="656"/>
      <c r="F109" s="656"/>
    </row>
    <row r="110" spans="3:6">
      <c r="C110" s="655"/>
      <c r="D110" s="655"/>
      <c r="E110" s="656"/>
      <c r="F110" s="656"/>
    </row>
    <row r="111" spans="3:6">
      <c r="C111" s="655"/>
      <c r="D111" s="655"/>
      <c r="E111" s="656"/>
      <c r="F111" s="656"/>
    </row>
    <row r="112" spans="3:6">
      <c r="C112" s="655"/>
      <c r="D112" s="655"/>
      <c r="E112" s="656"/>
      <c r="F112" s="656"/>
    </row>
    <row r="113" spans="3:6">
      <c r="C113" s="655"/>
      <c r="D113" s="655"/>
      <c r="E113" s="656"/>
      <c r="F113" s="656"/>
    </row>
    <row r="114" spans="3:6">
      <c r="C114" s="655"/>
      <c r="D114" s="655"/>
      <c r="E114" s="656"/>
      <c r="F114" s="656"/>
    </row>
    <row r="115" spans="3:6">
      <c r="C115" s="655"/>
      <c r="D115" s="655"/>
      <c r="E115" s="656"/>
      <c r="F115" s="656"/>
    </row>
    <row r="116" spans="3:6">
      <c r="C116" s="655"/>
      <c r="D116" s="655"/>
      <c r="E116" s="656"/>
      <c r="F116" s="656"/>
    </row>
    <row r="117" spans="3:6">
      <c r="C117" s="655"/>
      <c r="D117" s="655"/>
      <c r="E117" s="656"/>
      <c r="F117" s="656"/>
    </row>
    <row r="118" spans="3:6">
      <c r="C118" s="655"/>
      <c r="D118" s="655"/>
      <c r="E118" s="656"/>
      <c r="F118" s="656"/>
    </row>
    <row r="119" spans="3:6">
      <c r="C119" s="655"/>
      <c r="D119" s="655"/>
      <c r="E119" s="656"/>
      <c r="F119" s="656"/>
    </row>
    <row r="120" spans="3:6">
      <c r="C120" s="655"/>
      <c r="D120" s="655"/>
      <c r="E120" s="656"/>
      <c r="F120" s="656"/>
    </row>
    <row r="121" spans="3:6">
      <c r="C121" s="655"/>
      <c r="D121" s="655"/>
      <c r="E121" s="656"/>
      <c r="F121" s="656"/>
    </row>
    <row r="122" spans="3:6">
      <c r="C122" s="655"/>
      <c r="D122" s="655"/>
      <c r="E122" s="656"/>
      <c r="F122" s="656"/>
    </row>
    <row r="123" spans="3:6">
      <c r="C123" s="655"/>
      <c r="D123" s="655"/>
      <c r="E123" s="656"/>
      <c r="F123" s="656"/>
    </row>
    <row r="124" spans="3:6">
      <c r="C124" s="655"/>
      <c r="D124" s="655"/>
      <c r="E124" s="656"/>
      <c r="F124" s="656"/>
    </row>
    <row r="125" spans="3:6">
      <c r="C125" s="655"/>
      <c r="D125" s="655"/>
      <c r="E125" s="656"/>
      <c r="F125" s="656"/>
    </row>
    <row r="126" spans="3:6">
      <c r="C126" s="655"/>
      <c r="D126" s="655"/>
      <c r="E126" s="656"/>
      <c r="F126" s="656"/>
    </row>
    <row r="127" spans="3:6">
      <c r="C127" s="655"/>
      <c r="D127" s="655"/>
      <c r="E127" s="656"/>
      <c r="F127" s="656"/>
    </row>
    <row r="128" spans="3:6">
      <c r="C128" s="655"/>
      <c r="D128" s="655"/>
      <c r="E128" s="656"/>
      <c r="F128" s="656"/>
    </row>
    <row r="129" spans="3:6">
      <c r="C129" s="655"/>
      <c r="D129" s="655"/>
      <c r="E129" s="656"/>
      <c r="F129" s="656"/>
    </row>
    <row r="130" spans="3:6">
      <c r="C130" s="655"/>
      <c r="D130" s="655"/>
      <c r="E130" s="656"/>
      <c r="F130" s="656"/>
    </row>
    <row r="131" spans="3:6">
      <c r="C131" s="655"/>
      <c r="D131" s="655"/>
      <c r="E131" s="656"/>
      <c r="F131" s="656"/>
    </row>
    <row r="132" spans="3:6">
      <c r="C132" s="655"/>
      <c r="D132" s="655"/>
      <c r="E132" s="656"/>
      <c r="F132" s="656"/>
    </row>
    <row r="133" spans="3:6">
      <c r="C133" s="655"/>
      <c r="D133" s="655"/>
      <c r="E133" s="656"/>
      <c r="F133" s="656"/>
    </row>
    <row r="134" spans="3:6">
      <c r="C134" s="655"/>
      <c r="D134" s="655"/>
      <c r="E134" s="656"/>
      <c r="F134" s="656"/>
    </row>
    <row r="135" spans="3:6">
      <c r="C135" s="655"/>
      <c r="D135" s="655"/>
      <c r="E135" s="656"/>
      <c r="F135" s="656"/>
    </row>
    <row r="136" spans="3:6">
      <c r="C136" s="655"/>
      <c r="D136" s="655"/>
      <c r="E136" s="656"/>
      <c r="F136" s="656"/>
    </row>
    <row r="137" spans="3:6">
      <c r="C137" s="655"/>
      <c r="D137" s="655"/>
      <c r="E137" s="656"/>
      <c r="F137" s="656"/>
    </row>
    <row r="138" spans="3:6">
      <c r="C138" s="655"/>
      <c r="D138" s="655"/>
      <c r="E138" s="656"/>
      <c r="F138" s="656"/>
    </row>
    <row r="139" spans="3:6">
      <c r="C139" s="655"/>
      <c r="D139" s="655"/>
      <c r="E139" s="656"/>
      <c r="F139" s="656"/>
    </row>
    <row r="140" spans="3:6">
      <c r="C140" s="655"/>
      <c r="D140" s="655"/>
      <c r="E140" s="656"/>
      <c r="F140" s="656"/>
    </row>
    <row r="141" spans="3:6">
      <c r="C141" s="655"/>
      <c r="D141" s="655"/>
      <c r="E141" s="656"/>
      <c r="F141" s="656"/>
    </row>
    <row r="142" spans="3:6">
      <c r="C142" s="655"/>
      <c r="D142" s="655"/>
      <c r="E142" s="656"/>
      <c r="F142" s="656"/>
    </row>
    <row r="143" spans="3:6">
      <c r="C143" s="655"/>
      <c r="D143" s="655"/>
      <c r="E143" s="656"/>
      <c r="F143" s="656"/>
    </row>
    <row r="144" spans="3:6">
      <c r="C144" s="655"/>
      <c r="D144" s="655"/>
      <c r="E144" s="656"/>
      <c r="F144" s="656"/>
    </row>
    <row r="145" spans="3:6">
      <c r="C145" s="655"/>
      <c r="D145" s="655"/>
      <c r="E145" s="656"/>
      <c r="F145" s="656"/>
    </row>
    <row r="146" spans="3:6">
      <c r="C146" s="655"/>
      <c r="D146" s="655"/>
      <c r="E146" s="656"/>
      <c r="F146" s="656"/>
    </row>
    <row r="147" spans="3:6">
      <c r="C147" s="655"/>
      <c r="D147" s="655"/>
      <c r="E147" s="656"/>
      <c r="F147" s="656"/>
    </row>
    <row r="148" spans="3:6">
      <c r="C148" s="655"/>
      <c r="D148" s="655"/>
      <c r="E148" s="656"/>
      <c r="F148" s="656"/>
    </row>
    <row r="149" spans="3:6">
      <c r="C149" s="655"/>
      <c r="D149" s="655"/>
      <c r="E149" s="656"/>
      <c r="F149" s="656"/>
    </row>
    <row r="150" spans="3:6">
      <c r="C150" s="655"/>
      <c r="D150" s="655"/>
      <c r="E150" s="656"/>
      <c r="F150" s="656"/>
    </row>
    <row r="151" spans="3:6">
      <c r="C151" s="655"/>
      <c r="D151" s="655"/>
      <c r="E151" s="656"/>
      <c r="F151" s="656"/>
    </row>
    <row r="152" spans="3:6">
      <c r="C152" s="655"/>
      <c r="D152" s="655"/>
      <c r="E152" s="656"/>
      <c r="F152" s="656"/>
    </row>
    <row r="153" spans="3:6">
      <c r="C153" s="655"/>
      <c r="D153" s="655"/>
      <c r="E153" s="656"/>
      <c r="F153" s="656"/>
    </row>
    <row r="154" spans="3:6">
      <c r="C154" s="655"/>
      <c r="D154" s="655"/>
      <c r="E154" s="656"/>
      <c r="F154" s="656"/>
    </row>
    <row r="155" spans="3:6">
      <c r="C155" s="655"/>
      <c r="D155" s="655"/>
      <c r="E155" s="656"/>
      <c r="F155" s="656"/>
    </row>
    <row r="156" spans="3:6">
      <c r="C156" s="655"/>
      <c r="D156" s="655"/>
      <c r="E156" s="656"/>
      <c r="F156" s="656"/>
    </row>
    <row r="157" spans="3:6">
      <c r="C157" s="655"/>
      <c r="D157" s="655"/>
      <c r="E157" s="656"/>
      <c r="F157" s="656"/>
    </row>
    <row r="158" spans="3:6">
      <c r="C158" s="655"/>
      <c r="D158" s="655"/>
      <c r="E158" s="656"/>
      <c r="F158" s="656"/>
    </row>
    <row r="159" spans="3:6">
      <c r="C159" s="655"/>
      <c r="D159" s="655"/>
      <c r="E159" s="656"/>
      <c r="F159" s="656"/>
    </row>
    <row r="160" spans="3:6">
      <c r="C160" s="655"/>
      <c r="D160" s="655"/>
      <c r="E160" s="656"/>
      <c r="F160" s="656"/>
    </row>
    <row r="161" spans="3:6">
      <c r="C161" s="655"/>
      <c r="D161" s="655"/>
      <c r="E161" s="656"/>
      <c r="F161" s="656"/>
    </row>
    <row r="162" spans="3:6">
      <c r="C162" s="655"/>
      <c r="D162" s="655"/>
      <c r="E162" s="656"/>
      <c r="F162" s="656"/>
    </row>
    <row r="163" spans="3:6">
      <c r="C163" s="655"/>
      <c r="D163" s="655"/>
      <c r="E163" s="656"/>
      <c r="F163" s="656"/>
    </row>
    <row r="164" spans="3:6">
      <c r="C164" s="655"/>
      <c r="D164" s="655"/>
      <c r="E164" s="656"/>
      <c r="F164" s="656"/>
    </row>
    <row r="165" spans="3:6">
      <c r="C165" s="655"/>
      <c r="D165" s="655"/>
      <c r="E165" s="656"/>
      <c r="F165" s="656"/>
    </row>
    <row r="166" spans="3:6">
      <c r="C166" s="655"/>
      <c r="D166" s="655"/>
      <c r="E166" s="656"/>
      <c r="F166" s="656"/>
    </row>
    <row r="167" spans="3:6">
      <c r="C167" s="655"/>
      <c r="D167" s="655"/>
      <c r="E167" s="656"/>
      <c r="F167" s="656"/>
    </row>
    <row r="168" spans="3:6">
      <c r="C168" s="655"/>
      <c r="D168" s="655"/>
      <c r="E168" s="656"/>
      <c r="F168" s="656"/>
    </row>
    <row r="169" spans="3:6">
      <c r="C169" s="655"/>
      <c r="D169" s="655"/>
      <c r="E169" s="656"/>
      <c r="F169" s="656"/>
    </row>
    <row r="170" spans="3:6">
      <c r="C170" s="655"/>
      <c r="D170" s="655"/>
      <c r="E170" s="656"/>
      <c r="F170" s="656"/>
    </row>
    <row r="171" spans="3:6">
      <c r="C171" s="655"/>
      <c r="D171" s="655"/>
      <c r="E171" s="656"/>
      <c r="F171" s="656"/>
    </row>
    <row r="172" spans="3:6">
      <c r="C172" s="655"/>
      <c r="D172" s="655"/>
      <c r="E172" s="656"/>
      <c r="F172" s="656"/>
    </row>
    <row r="173" spans="3:6">
      <c r="C173" s="655"/>
      <c r="D173" s="655"/>
      <c r="E173" s="656"/>
      <c r="F173" s="656"/>
    </row>
    <row r="174" spans="3:6">
      <c r="C174" s="655"/>
      <c r="D174" s="655"/>
      <c r="E174" s="656"/>
      <c r="F174" s="656"/>
    </row>
    <row r="175" spans="3:6">
      <c r="C175" s="655"/>
      <c r="D175" s="655"/>
      <c r="E175" s="656"/>
      <c r="F175" s="656"/>
    </row>
    <row r="176" spans="3:6">
      <c r="C176" s="655"/>
      <c r="D176" s="655"/>
      <c r="E176" s="656"/>
      <c r="F176" s="656"/>
    </row>
    <row r="177" spans="3:6">
      <c r="C177" s="655"/>
      <c r="D177" s="655"/>
      <c r="E177" s="656"/>
      <c r="F177" s="656"/>
    </row>
    <row r="178" spans="3:6">
      <c r="C178" s="655"/>
      <c r="D178" s="655"/>
      <c r="E178" s="656"/>
      <c r="F178" s="656"/>
    </row>
    <row r="179" spans="3:6">
      <c r="C179" s="655"/>
      <c r="D179" s="655"/>
      <c r="E179" s="656"/>
      <c r="F179" s="656"/>
    </row>
    <row r="180" spans="3:6">
      <c r="C180" s="655"/>
      <c r="D180" s="655"/>
      <c r="E180" s="656"/>
      <c r="F180" s="656"/>
    </row>
    <row r="181" spans="3:6">
      <c r="C181" s="655"/>
      <c r="D181" s="655"/>
      <c r="E181" s="656"/>
      <c r="F181" s="656"/>
    </row>
    <row r="182" spans="3:6">
      <c r="C182" s="655"/>
      <c r="D182" s="655"/>
      <c r="E182" s="656"/>
      <c r="F182" s="656"/>
    </row>
    <row r="183" spans="3:6">
      <c r="C183" s="655"/>
      <c r="D183" s="655"/>
      <c r="E183" s="656"/>
      <c r="F183" s="656"/>
    </row>
    <row r="184" spans="3:6">
      <c r="C184" s="655"/>
      <c r="D184" s="655"/>
      <c r="E184" s="656"/>
      <c r="F184" s="656"/>
    </row>
    <row r="185" spans="3:6">
      <c r="C185" s="655"/>
      <c r="D185" s="655"/>
      <c r="E185" s="656"/>
      <c r="F185" s="656"/>
    </row>
    <row r="186" spans="3:6">
      <c r="C186" s="655"/>
      <c r="D186" s="655"/>
      <c r="E186" s="656"/>
      <c r="F186" s="656"/>
    </row>
    <row r="187" spans="3:6">
      <c r="C187" s="655"/>
      <c r="D187" s="655"/>
      <c r="E187" s="656"/>
      <c r="F187" s="656"/>
    </row>
    <row r="188" spans="3:6">
      <c r="C188" s="655"/>
      <c r="D188" s="655"/>
      <c r="E188" s="656"/>
      <c r="F188" s="656"/>
    </row>
    <row r="189" spans="3:6">
      <c r="C189" s="655"/>
      <c r="D189" s="655"/>
      <c r="E189" s="656"/>
      <c r="F189" s="656"/>
    </row>
    <row r="190" spans="3:6">
      <c r="C190" s="655"/>
      <c r="D190" s="655"/>
      <c r="E190" s="656"/>
      <c r="F190" s="656"/>
    </row>
    <row r="191" spans="3:6">
      <c r="C191" s="655"/>
      <c r="D191" s="655"/>
      <c r="E191" s="656"/>
      <c r="F191" s="656"/>
    </row>
    <row r="192" spans="3:6">
      <c r="C192" s="655"/>
      <c r="D192" s="655"/>
      <c r="E192" s="656"/>
      <c r="F192" s="656"/>
    </row>
    <row r="193" spans="3:6">
      <c r="C193" s="655"/>
      <c r="D193" s="655"/>
      <c r="E193" s="656"/>
      <c r="F193" s="656"/>
    </row>
    <row r="194" spans="3:6">
      <c r="C194" s="655"/>
      <c r="D194" s="655"/>
      <c r="E194" s="656"/>
      <c r="F194" s="656"/>
    </row>
    <row r="195" spans="3:6">
      <c r="C195" s="655"/>
      <c r="D195" s="655"/>
      <c r="E195" s="656"/>
      <c r="F195" s="656"/>
    </row>
    <row r="196" spans="3:6">
      <c r="C196" s="655"/>
      <c r="D196" s="655"/>
      <c r="E196" s="656"/>
      <c r="F196" s="656"/>
    </row>
    <row r="197" spans="3:6">
      <c r="C197" s="655"/>
      <c r="D197" s="655"/>
      <c r="E197" s="656"/>
      <c r="F197" s="656"/>
    </row>
    <row r="198" spans="3:6">
      <c r="C198" s="655"/>
      <c r="D198" s="655"/>
      <c r="E198" s="656"/>
      <c r="F198" s="656"/>
    </row>
    <row r="199" spans="3:6">
      <c r="C199" s="655"/>
      <c r="D199" s="655"/>
      <c r="E199" s="656"/>
      <c r="F199" s="656"/>
    </row>
    <row r="200" spans="3:6">
      <c r="C200" s="655"/>
      <c r="D200" s="655"/>
      <c r="E200" s="656"/>
      <c r="F200" s="656"/>
    </row>
    <row r="201" spans="3:6">
      <c r="C201" s="655"/>
      <c r="D201" s="655"/>
      <c r="E201" s="656"/>
      <c r="F201" s="656"/>
    </row>
    <row r="202" spans="3:6">
      <c r="C202" s="655"/>
      <c r="D202" s="655"/>
      <c r="E202" s="656"/>
      <c r="F202" s="656"/>
    </row>
    <row r="203" spans="3:6">
      <c r="C203" s="655"/>
      <c r="D203" s="655"/>
      <c r="E203" s="656"/>
      <c r="F203" s="656"/>
    </row>
    <row r="204" spans="3:6">
      <c r="C204" s="655"/>
      <c r="D204" s="655"/>
      <c r="E204" s="656"/>
      <c r="F204" s="656"/>
    </row>
    <row r="205" spans="3:6">
      <c r="C205" s="655"/>
      <c r="D205" s="655"/>
      <c r="E205" s="656"/>
      <c r="F205" s="656"/>
    </row>
    <row r="206" spans="3:6">
      <c r="C206" s="655"/>
      <c r="D206" s="655"/>
      <c r="E206" s="656"/>
      <c r="F206" s="656"/>
    </row>
    <row r="207" spans="3:6">
      <c r="C207" s="655"/>
      <c r="D207" s="655"/>
      <c r="E207" s="656"/>
      <c r="F207" s="656"/>
    </row>
    <row r="208" spans="3:6">
      <c r="C208" s="655"/>
      <c r="D208" s="655"/>
      <c r="E208" s="656"/>
      <c r="F208" s="656"/>
    </row>
    <row r="209" spans="3:6">
      <c r="C209" s="655"/>
      <c r="D209" s="655"/>
      <c r="E209" s="656"/>
      <c r="F209" s="656"/>
    </row>
    <row r="210" spans="3:6">
      <c r="C210" s="655"/>
      <c r="D210" s="655"/>
      <c r="E210" s="656"/>
      <c r="F210" s="656"/>
    </row>
    <row r="211" spans="3:6">
      <c r="C211" s="655"/>
      <c r="D211" s="655"/>
      <c r="E211" s="656"/>
      <c r="F211" s="656"/>
    </row>
    <row r="212" spans="3:6">
      <c r="C212" s="655"/>
      <c r="D212" s="655"/>
      <c r="E212" s="656"/>
      <c r="F212" s="656"/>
    </row>
    <row r="213" spans="3:6">
      <c r="C213" s="655"/>
      <c r="D213" s="655"/>
      <c r="E213" s="656"/>
      <c r="F213" s="656"/>
    </row>
    <row r="214" spans="3:6">
      <c r="C214" s="655"/>
      <c r="D214" s="655"/>
      <c r="E214" s="656"/>
      <c r="F214" s="656"/>
    </row>
    <row r="215" spans="3:6">
      <c r="C215" s="655"/>
      <c r="D215" s="655"/>
      <c r="E215" s="656"/>
      <c r="F215" s="656"/>
    </row>
    <row r="216" spans="3:6">
      <c r="C216" s="655"/>
      <c r="D216" s="655"/>
      <c r="E216" s="656"/>
      <c r="F216" s="656"/>
    </row>
    <row r="217" spans="3:6">
      <c r="C217" s="655"/>
      <c r="D217" s="655"/>
      <c r="E217" s="656"/>
      <c r="F217" s="656"/>
    </row>
    <row r="218" spans="3:6">
      <c r="C218" s="655"/>
      <c r="D218" s="655"/>
      <c r="E218" s="656"/>
      <c r="F218" s="656"/>
    </row>
    <row r="219" spans="3:6">
      <c r="C219" s="655"/>
      <c r="D219" s="655"/>
      <c r="E219" s="656"/>
      <c r="F219" s="656"/>
    </row>
    <row r="220" spans="3:6">
      <c r="C220" s="655"/>
      <c r="D220" s="655"/>
      <c r="E220" s="656"/>
      <c r="F220" s="656"/>
    </row>
    <row r="221" spans="3:6">
      <c r="C221" s="655"/>
      <c r="D221" s="655"/>
      <c r="E221" s="656"/>
      <c r="F221" s="656"/>
    </row>
    <row r="222" spans="3:6">
      <c r="C222" s="655"/>
      <c r="D222" s="655"/>
      <c r="E222" s="656"/>
      <c r="F222" s="656"/>
    </row>
    <row r="223" spans="3:6">
      <c r="C223" s="655"/>
      <c r="D223" s="655"/>
      <c r="E223" s="656"/>
      <c r="F223" s="656"/>
    </row>
    <row r="224" spans="3:6">
      <c r="C224" s="655"/>
      <c r="D224" s="655"/>
      <c r="E224" s="656"/>
      <c r="F224" s="656"/>
    </row>
    <row r="225" spans="3:6">
      <c r="C225" s="655"/>
      <c r="D225" s="655"/>
      <c r="E225" s="656"/>
      <c r="F225" s="656"/>
    </row>
    <row r="226" spans="3:6">
      <c r="C226" s="655"/>
      <c r="D226" s="655"/>
      <c r="E226" s="656"/>
      <c r="F226" s="656"/>
    </row>
    <row r="227" spans="3:6">
      <c r="C227" s="655"/>
      <c r="D227" s="655"/>
      <c r="E227" s="656"/>
      <c r="F227" s="656"/>
    </row>
    <row r="228" spans="3:6">
      <c r="C228" s="655"/>
      <c r="D228" s="655"/>
      <c r="E228" s="656"/>
      <c r="F228" s="656"/>
    </row>
    <row r="229" spans="3:6">
      <c r="C229" s="655"/>
      <c r="D229" s="655"/>
      <c r="E229" s="656"/>
      <c r="F229" s="656"/>
    </row>
    <row r="230" spans="3:6">
      <c r="C230" s="655"/>
      <c r="D230" s="655"/>
      <c r="E230" s="656"/>
      <c r="F230" s="656"/>
    </row>
    <row r="231" spans="3:6">
      <c r="C231" s="655"/>
      <c r="D231" s="655"/>
      <c r="E231" s="656"/>
      <c r="F231" s="656"/>
    </row>
    <row r="232" spans="3:6">
      <c r="C232" s="655"/>
      <c r="D232" s="655"/>
      <c r="E232" s="656"/>
      <c r="F232" s="656"/>
    </row>
    <row r="233" spans="3:6">
      <c r="C233" s="655"/>
      <c r="D233" s="655"/>
      <c r="E233" s="656"/>
      <c r="F233" s="656"/>
    </row>
    <row r="234" spans="3:6">
      <c r="C234" s="655"/>
      <c r="D234" s="655"/>
      <c r="E234" s="656"/>
      <c r="F234" s="656"/>
    </row>
    <row r="235" spans="3:6">
      <c r="C235" s="655"/>
      <c r="D235" s="655"/>
      <c r="E235" s="656"/>
      <c r="F235" s="656"/>
    </row>
    <row r="236" spans="3:6">
      <c r="C236" s="655"/>
      <c r="D236" s="655"/>
      <c r="E236" s="656"/>
      <c r="F236" s="656"/>
    </row>
    <row r="237" spans="3:6">
      <c r="C237" s="655"/>
      <c r="D237" s="655"/>
      <c r="E237" s="656"/>
      <c r="F237" s="656"/>
    </row>
    <row r="238" spans="3:6">
      <c r="C238" s="655"/>
      <c r="D238" s="655"/>
      <c r="E238" s="656"/>
      <c r="F238" s="656"/>
    </row>
    <row r="239" spans="3:6">
      <c r="C239" s="655"/>
      <c r="D239" s="655"/>
      <c r="E239" s="656"/>
      <c r="F239" s="656"/>
    </row>
    <row r="240" spans="3:6">
      <c r="C240" s="655"/>
      <c r="D240" s="655"/>
      <c r="E240" s="656"/>
      <c r="F240" s="656"/>
    </row>
    <row r="241" spans="3:6">
      <c r="C241" s="655"/>
      <c r="D241" s="655"/>
      <c r="E241" s="656"/>
      <c r="F241" s="656"/>
    </row>
    <row r="242" spans="3:6">
      <c r="C242" s="655"/>
      <c r="D242" s="655"/>
      <c r="E242" s="656"/>
      <c r="F242" s="656"/>
    </row>
    <row r="243" spans="3:6">
      <c r="C243" s="655"/>
      <c r="D243" s="655"/>
      <c r="E243" s="656"/>
      <c r="F243" s="656"/>
    </row>
    <row r="244" spans="3:6">
      <c r="C244" s="655"/>
      <c r="D244" s="655"/>
      <c r="E244" s="656"/>
      <c r="F244" s="656"/>
    </row>
    <row r="245" spans="3:6">
      <c r="C245" s="655"/>
      <c r="D245" s="655"/>
      <c r="E245" s="656"/>
      <c r="F245" s="656"/>
    </row>
    <row r="246" spans="3:6">
      <c r="C246" s="655"/>
      <c r="D246" s="655"/>
      <c r="E246" s="656"/>
      <c r="F246" s="656"/>
    </row>
    <row r="247" spans="3:6">
      <c r="C247" s="655"/>
      <c r="D247" s="655"/>
      <c r="E247" s="656"/>
      <c r="F247" s="656"/>
    </row>
    <row r="248" spans="3:6">
      <c r="C248" s="655"/>
      <c r="D248" s="655"/>
      <c r="E248" s="656"/>
      <c r="F248" s="656"/>
    </row>
    <row r="249" spans="3:6">
      <c r="C249" s="655"/>
      <c r="D249" s="655"/>
      <c r="E249" s="656"/>
      <c r="F249" s="656"/>
    </row>
    <row r="250" spans="3:6">
      <c r="C250" s="655"/>
      <c r="D250" s="655"/>
      <c r="E250" s="656"/>
      <c r="F250" s="656"/>
    </row>
    <row r="251" spans="3:6">
      <c r="C251" s="655"/>
      <c r="D251" s="655"/>
      <c r="E251" s="656"/>
      <c r="F251" s="656"/>
    </row>
    <row r="252" spans="3:6">
      <c r="C252" s="655"/>
      <c r="D252" s="655"/>
      <c r="E252" s="656"/>
      <c r="F252" s="656"/>
    </row>
    <row r="253" spans="3:6">
      <c r="C253" s="655"/>
      <c r="D253" s="655"/>
      <c r="E253" s="656"/>
      <c r="F253" s="656"/>
    </row>
    <row r="254" spans="3:6">
      <c r="C254" s="655"/>
      <c r="D254" s="655"/>
      <c r="E254" s="656"/>
      <c r="F254" s="656"/>
    </row>
    <row r="255" spans="3:6">
      <c r="C255" s="655"/>
      <c r="D255" s="655"/>
      <c r="E255" s="656"/>
      <c r="F255" s="656"/>
    </row>
    <row r="256" spans="3:6">
      <c r="C256" s="655"/>
      <c r="D256" s="655"/>
      <c r="E256" s="656"/>
      <c r="F256" s="656"/>
    </row>
    <row r="257" spans="3:6">
      <c r="C257" s="655"/>
      <c r="D257" s="655"/>
      <c r="E257" s="656"/>
      <c r="F257" s="656"/>
    </row>
    <row r="258" spans="3:6">
      <c r="C258" s="655"/>
      <c r="D258" s="655"/>
      <c r="E258" s="656"/>
      <c r="F258" s="656"/>
    </row>
    <row r="259" spans="3:6">
      <c r="C259" s="655"/>
      <c r="D259" s="655"/>
      <c r="E259" s="656"/>
      <c r="F259" s="656"/>
    </row>
    <row r="260" spans="3:6">
      <c r="C260" s="655"/>
      <c r="D260" s="655"/>
      <c r="E260" s="656"/>
      <c r="F260" s="656"/>
    </row>
    <row r="261" spans="3:6">
      <c r="C261" s="655"/>
      <c r="D261" s="655"/>
      <c r="E261" s="656"/>
      <c r="F261" s="656"/>
    </row>
    <row r="262" spans="3:6">
      <c r="C262" s="655"/>
      <c r="D262" s="655"/>
      <c r="E262" s="656"/>
      <c r="F262" s="656"/>
    </row>
    <row r="263" spans="3:6">
      <c r="C263" s="655"/>
      <c r="D263" s="655"/>
      <c r="E263" s="656"/>
      <c r="F263" s="656"/>
    </row>
    <row r="264" spans="3:6">
      <c r="C264" s="655"/>
      <c r="D264" s="655"/>
      <c r="E264" s="656"/>
      <c r="F264" s="656"/>
    </row>
    <row r="265" spans="3:6">
      <c r="C265" s="655"/>
      <c r="D265" s="655"/>
      <c r="E265" s="656"/>
      <c r="F265" s="656"/>
    </row>
    <row r="266" spans="3:6">
      <c r="C266" s="655"/>
      <c r="D266" s="655"/>
      <c r="E266" s="656"/>
      <c r="F266" s="656"/>
    </row>
    <row r="267" spans="3:6">
      <c r="C267" s="655"/>
      <c r="D267" s="655"/>
      <c r="E267" s="656"/>
      <c r="F267" s="656"/>
    </row>
    <row r="268" spans="3:6">
      <c r="C268" s="655"/>
      <c r="D268" s="655"/>
      <c r="E268" s="656"/>
      <c r="F268" s="656"/>
    </row>
    <row r="269" spans="3:6">
      <c r="C269" s="655"/>
      <c r="D269" s="655"/>
      <c r="E269" s="656"/>
      <c r="F269" s="656"/>
    </row>
    <row r="270" spans="3:6">
      <c r="C270" s="655"/>
      <c r="D270" s="655"/>
      <c r="E270" s="656"/>
      <c r="F270" s="656"/>
    </row>
    <row r="271" spans="3:6">
      <c r="C271" s="655"/>
      <c r="D271" s="655"/>
      <c r="E271" s="656"/>
      <c r="F271" s="656"/>
    </row>
    <row r="272" spans="3:6">
      <c r="C272" s="655"/>
      <c r="D272" s="655"/>
      <c r="E272" s="656"/>
      <c r="F272" s="656"/>
    </row>
    <row r="273" spans="3:6">
      <c r="C273" s="655"/>
      <c r="D273" s="655"/>
      <c r="E273" s="656"/>
      <c r="F273" s="656"/>
    </row>
    <row r="274" spans="3:6">
      <c r="C274" s="655"/>
      <c r="D274" s="655"/>
      <c r="E274" s="656"/>
      <c r="F274" s="656"/>
    </row>
    <row r="275" spans="3:6">
      <c r="C275" s="655"/>
      <c r="D275" s="655"/>
      <c r="E275" s="656"/>
      <c r="F275" s="656"/>
    </row>
    <row r="276" spans="3:6">
      <c r="C276" s="655"/>
      <c r="D276" s="655"/>
      <c r="E276" s="656"/>
      <c r="F276" s="656"/>
    </row>
    <row r="277" spans="3:6">
      <c r="C277" s="655"/>
      <c r="D277" s="655"/>
      <c r="E277" s="656"/>
      <c r="F277" s="656"/>
    </row>
    <row r="278" spans="3:6">
      <c r="C278" s="655"/>
      <c r="D278" s="655"/>
      <c r="E278" s="656"/>
      <c r="F278" s="656"/>
    </row>
    <row r="279" spans="3:6">
      <c r="C279" s="655"/>
      <c r="D279" s="655"/>
      <c r="E279" s="656"/>
      <c r="F279" s="656"/>
    </row>
    <row r="280" spans="3:6">
      <c r="C280" s="655"/>
      <c r="D280" s="655"/>
      <c r="E280" s="656"/>
      <c r="F280" s="656"/>
    </row>
    <row r="281" spans="3:6">
      <c r="C281" s="655"/>
      <c r="D281" s="655"/>
      <c r="E281" s="656"/>
      <c r="F281" s="656"/>
    </row>
    <row r="282" spans="3:6">
      <c r="C282" s="655"/>
      <c r="D282" s="655"/>
      <c r="E282" s="656"/>
      <c r="F282" s="656"/>
    </row>
    <row r="283" spans="3:6">
      <c r="C283" s="655"/>
      <c r="D283" s="655"/>
      <c r="E283" s="656"/>
      <c r="F283" s="656"/>
    </row>
    <row r="284" spans="3:6">
      <c r="C284" s="655"/>
      <c r="D284" s="655"/>
      <c r="E284" s="656"/>
      <c r="F284" s="656"/>
    </row>
    <row r="285" spans="3:6">
      <c r="C285" s="655"/>
      <c r="D285" s="655"/>
      <c r="E285" s="656"/>
      <c r="F285" s="656"/>
    </row>
    <row r="286" spans="3:6">
      <c r="C286" s="655"/>
      <c r="D286" s="655"/>
      <c r="E286" s="656"/>
      <c r="F286" s="656"/>
    </row>
    <row r="287" spans="3:6">
      <c r="C287" s="655"/>
      <c r="D287" s="655"/>
      <c r="E287" s="656"/>
      <c r="F287" s="656"/>
    </row>
    <row r="288" spans="3:6">
      <c r="C288" s="655"/>
      <c r="D288" s="655"/>
      <c r="E288" s="656"/>
      <c r="F288" s="656"/>
    </row>
    <row r="289" spans="3:6">
      <c r="C289" s="655"/>
      <c r="D289" s="655"/>
      <c r="E289" s="656"/>
      <c r="F289" s="656"/>
    </row>
    <row r="290" spans="3:6">
      <c r="C290" s="655"/>
      <c r="D290" s="655"/>
      <c r="E290" s="656"/>
      <c r="F290" s="656"/>
    </row>
    <row r="291" spans="3:6">
      <c r="C291" s="655"/>
      <c r="D291" s="655"/>
      <c r="E291" s="656"/>
      <c r="F291" s="656"/>
    </row>
    <row r="292" spans="3:6">
      <c r="C292" s="655"/>
      <c r="D292" s="655"/>
      <c r="E292" s="656"/>
      <c r="F292" s="656"/>
    </row>
    <row r="293" spans="3:6">
      <c r="C293" s="655"/>
      <c r="D293" s="655"/>
      <c r="E293" s="656"/>
      <c r="F293" s="656"/>
    </row>
    <row r="294" spans="3:6">
      <c r="C294" s="655"/>
      <c r="D294" s="655"/>
      <c r="E294" s="656"/>
      <c r="F294" s="656"/>
    </row>
    <row r="295" spans="3:6">
      <c r="C295" s="655"/>
      <c r="D295" s="655"/>
      <c r="E295" s="656"/>
      <c r="F295" s="656"/>
    </row>
    <row r="296" spans="3:6">
      <c r="C296" s="655"/>
      <c r="D296" s="655"/>
      <c r="E296" s="656"/>
      <c r="F296" s="656"/>
    </row>
    <row r="297" spans="3:6">
      <c r="C297" s="655"/>
      <c r="D297" s="655"/>
      <c r="E297" s="656"/>
      <c r="F297" s="656"/>
    </row>
    <row r="298" spans="3:6">
      <c r="C298" s="655"/>
      <c r="D298" s="655"/>
      <c r="E298" s="656"/>
      <c r="F298" s="656"/>
    </row>
    <row r="299" spans="3:6">
      <c r="C299" s="655"/>
      <c r="D299" s="655"/>
      <c r="E299" s="656"/>
      <c r="F299" s="656"/>
    </row>
    <row r="300" spans="3:6">
      <c r="C300" s="655"/>
      <c r="D300" s="655"/>
      <c r="E300" s="656"/>
      <c r="F300" s="656"/>
    </row>
    <row r="301" spans="3:6">
      <c r="C301" s="655"/>
      <c r="D301" s="655"/>
      <c r="E301" s="656"/>
      <c r="F301" s="656"/>
    </row>
    <row r="302" spans="3:6">
      <c r="C302" s="655"/>
      <c r="E302" s="656"/>
    </row>
    <row r="303" spans="3:6">
      <c r="C303" s="655"/>
      <c r="E303" s="656"/>
    </row>
    <row r="304" spans="3:6">
      <c r="C304" s="655"/>
      <c r="E304" s="656"/>
    </row>
    <row r="305" spans="3:5">
      <c r="C305" s="655"/>
      <c r="E305" s="656"/>
    </row>
    <row r="306" spans="3:5">
      <c r="C306" s="655"/>
      <c r="E306" s="656"/>
    </row>
    <row r="307" spans="3:5">
      <c r="C307" s="655"/>
      <c r="E307" s="656"/>
    </row>
    <row r="308" spans="3:5">
      <c r="C308" s="655"/>
      <c r="E308" s="656"/>
    </row>
    <row r="309" spans="3:5">
      <c r="C309" s="655"/>
      <c r="E309" s="656"/>
    </row>
    <row r="310" spans="3:5">
      <c r="C310" s="655"/>
      <c r="E310" s="656"/>
    </row>
    <row r="311" spans="3:5">
      <c r="C311" s="655"/>
      <c r="E311" s="656"/>
    </row>
    <row r="312" spans="3:5">
      <c r="C312" s="655"/>
      <c r="E312" s="656"/>
    </row>
    <row r="313" spans="3:5">
      <c r="C313" s="655"/>
      <c r="E313" s="656"/>
    </row>
    <row r="314" spans="3:5">
      <c r="C314" s="655"/>
      <c r="E314" s="656"/>
    </row>
    <row r="315" spans="3:5">
      <c r="C315" s="655"/>
      <c r="E315" s="656"/>
    </row>
    <row r="316" spans="3:5">
      <c r="C316" s="655"/>
      <c r="E316" s="656"/>
    </row>
    <row r="317" spans="3:5">
      <c r="C317" s="655"/>
      <c r="E317" s="656"/>
    </row>
    <row r="318" spans="3:5">
      <c r="C318" s="655"/>
      <c r="E318" s="656"/>
    </row>
    <row r="319" spans="3:5">
      <c r="C319" s="655"/>
      <c r="E319" s="656"/>
    </row>
    <row r="320" spans="3:5">
      <c r="C320" s="655"/>
      <c r="E320" s="656"/>
    </row>
    <row r="321" spans="3:5">
      <c r="C321" s="655"/>
      <c r="E321" s="656"/>
    </row>
    <row r="322" spans="3:5">
      <c r="C322" s="655"/>
      <c r="E322" s="656"/>
    </row>
    <row r="323" spans="3:5">
      <c r="C323" s="655"/>
      <c r="E323" s="656"/>
    </row>
    <row r="324" spans="3:5">
      <c r="C324" s="655"/>
      <c r="E324" s="656"/>
    </row>
    <row r="325" spans="3:5">
      <c r="C325" s="655"/>
      <c r="E325" s="656"/>
    </row>
    <row r="326" spans="3:5">
      <c r="C326" s="655"/>
      <c r="E326" s="656"/>
    </row>
    <row r="327" spans="3:5">
      <c r="C327" s="655"/>
      <c r="E327" s="656"/>
    </row>
    <row r="328" spans="3:5">
      <c r="C328" s="655"/>
      <c r="E328" s="656"/>
    </row>
    <row r="329" spans="3:5">
      <c r="C329" s="655"/>
      <c r="E329" s="656"/>
    </row>
    <row r="330" spans="3:5">
      <c r="C330" s="655"/>
      <c r="E330" s="656"/>
    </row>
    <row r="331" spans="3:5">
      <c r="C331" s="655"/>
      <c r="E331" s="656"/>
    </row>
    <row r="332" spans="3:5">
      <c r="C332" s="655"/>
      <c r="E332" s="656"/>
    </row>
    <row r="333" spans="3:5">
      <c r="C333" s="655"/>
      <c r="E333" s="656"/>
    </row>
    <row r="334" spans="3:5">
      <c r="C334" s="655"/>
      <c r="E334" s="656"/>
    </row>
    <row r="335" spans="3:5">
      <c r="C335" s="655"/>
      <c r="E335" s="656"/>
    </row>
    <row r="336" spans="3:5">
      <c r="C336" s="655"/>
      <c r="E336" s="656"/>
    </row>
    <row r="337" spans="3:5">
      <c r="C337" s="655"/>
      <c r="E337" s="656"/>
    </row>
    <row r="338" spans="3:5">
      <c r="C338" s="655"/>
      <c r="E338" s="656"/>
    </row>
    <row r="339" spans="3:5">
      <c r="C339" s="655"/>
      <c r="E339" s="656"/>
    </row>
    <row r="340" spans="3:5">
      <c r="C340" s="655"/>
      <c r="E340" s="656"/>
    </row>
    <row r="341" spans="3:5">
      <c r="C341" s="655"/>
      <c r="E341" s="656"/>
    </row>
    <row r="342" spans="3:5">
      <c r="C342" s="655"/>
      <c r="E342" s="656"/>
    </row>
    <row r="343" spans="3:5">
      <c r="C343" s="655"/>
      <c r="E343" s="656"/>
    </row>
    <row r="344" spans="3:5">
      <c r="C344" s="655"/>
      <c r="E344" s="656"/>
    </row>
    <row r="345" spans="3:5">
      <c r="C345" s="655"/>
      <c r="E345" s="656"/>
    </row>
    <row r="346" spans="3:5">
      <c r="C346" s="655"/>
      <c r="E346" s="656"/>
    </row>
    <row r="347" spans="3:5">
      <c r="C347" s="655"/>
      <c r="E347" s="656"/>
    </row>
    <row r="348" spans="3:5">
      <c r="C348" s="655"/>
      <c r="E348" s="656"/>
    </row>
    <row r="349" spans="3:5">
      <c r="C349" s="655"/>
      <c r="E349" s="656"/>
    </row>
    <row r="350" spans="3:5">
      <c r="C350" s="655"/>
      <c r="E350" s="656"/>
    </row>
    <row r="351" spans="3:5">
      <c r="C351" s="655"/>
      <c r="E351" s="656"/>
    </row>
    <row r="352" spans="3:5">
      <c r="C352" s="655"/>
      <c r="E352" s="656"/>
    </row>
    <row r="353" spans="3:5">
      <c r="C353" s="655"/>
      <c r="E353" s="656"/>
    </row>
    <row r="354" spans="3:5">
      <c r="C354" s="655"/>
      <c r="E354" s="656"/>
    </row>
    <row r="355" spans="3:5">
      <c r="C355" s="655"/>
      <c r="E355" s="656"/>
    </row>
    <row r="356" spans="3:5">
      <c r="C356" s="655"/>
      <c r="E356" s="656"/>
    </row>
    <row r="357" spans="3:5">
      <c r="C357" s="655"/>
      <c r="E357" s="656"/>
    </row>
    <row r="358" spans="3:5">
      <c r="C358" s="655"/>
      <c r="E358" s="656"/>
    </row>
    <row r="359" spans="3:5">
      <c r="C359" s="655"/>
      <c r="E359" s="656"/>
    </row>
    <row r="360" spans="3:5">
      <c r="C360" s="655"/>
      <c r="E360" s="656"/>
    </row>
    <row r="361" spans="3:5">
      <c r="C361" s="655"/>
      <c r="E361" s="656"/>
    </row>
    <row r="362" spans="3:5">
      <c r="C362" s="655"/>
      <c r="E362" s="656"/>
    </row>
    <row r="363" spans="3:5">
      <c r="C363" s="655"/>
      <c r="E363" s="656"/>
    </row>
    <row r="364" spans="3:5">
      <c r="C364" s="655"/>
      <c r="E364" s="656"/>
    </row>
    <row r="365" spans="3:5">
      <c r="C365" s="655"/>
      <c r="E365" s="656"/>
    </row>
    <row r="366" spans="3:5">
      <c r="C366" s="655"/>
      <c r="E366" s="656"/>
    </row>
    <row r="367" spans="3:5">
      <c r="C367" s="655"/>
      <c r="E367" s="656"/>
    </row>
    <row r="368" spans="3:5">
      <c r="C368" s="655"/>
      <c r="E368" s="656"/>
    </row>
    <row r="369" spans="3:5">
      <c r="C369" s="655"/>
      <c r="E369" s="656"/>
    </row>
    <row r="370" spans="3:5">
      <c r="C370" s="655"/>
      <c r="E370" s="656"/>
    </row>
    <row r="371" spans="3:5">
      <c r="C371" s="655"/>
      <c r="E371" s="656"/>
    </row>
    <row r="372" spans="3:5">
      <c r="C372" s="655"/>
      <c r="E372" s="656"/>
    </row>
    <row r="373" spans="3:5">
      <c r="C373" s="655"/>
      <c r="E373" s="656"/>
    </row>
    <row r="374" spans="3:5">
      <c r="C374" s="655"/>
      <c r="E374" s="656"/>
    </row>
    <row r="375" spans="3:5">
      <c r="C375" s="655"/>
      <c r="E375" s="656"/>
    </row>
    <row r="376" spans="3:5">
      <c r="C376" s="655"/>
      <c r="E376" s="656"/>
    </row>
    <row r="377" spans="3:5">
      <c r="C377" s="655"/>
      <c r="E377" s="656"/>
    </row>
    <row r="378" spans="3:5">
      <c r="C378" s="655"/>
      <c r="E378" s="656"/>
    </row>
    <row r="379" spans="3:5">
      <c r="C379" s="655"/>
      <c r="E379" s="656"/>
    </row>
    <row r="380" spans="3:5">
      <c r="C380" s="655"/>
      <c r="E380" s="656"/>
    </row>
    <row r="381" spans="3:5">
      <c r="C381" s="655"/>
      <c r="E381" s="656"/>
    </row>
    <row r="382" spans="3:5">
      <c r="C382" s="655"/>
      <c r="E382" s="656"/>
    </row>
    <row r="383" spans="3:5">
      <c r="C383" s="655"/>
      <c r="E383" s="656"/>
    </row>
    <row r="384" spans="3:5">
      <c r="C384" s="655"/>
      <c r="E384" s="656"/>
    </row>
    <row r="385" spans="3:5">
      <c r="C385" s="655"/>
      <c r="E385" s="656"/>
    </row>
    <row r="386" spans="3:5">
      <c r="C386" s="655"/>
      <c r="E386" s="656"/>
    </row>
    <row r="387" spans="3:5">
      <c r="C387" s="655"/>
      <c r="E387" s="656"/>
    </row>
    <row r="388" spans="3:5">
      <c r="C388" s="655"/>
      <c r="E388" s="656"/>
    </row>
    <row r="389" spans="3:5">
      <c r="C389" s="655"/>
      <c r="E389" s="656"/>
    </row>
    <row r="390" spans="3:5">
      <c r="C390" s="655"/>
      <c r="E390" s="656"/>
    </row>
    <row r="391" spans="3:5">
      <c r="C391" s="655"/>
      <c r="E391" s="656"/>
    </row>
    <row r="392" spans="3:5">
      <c r="C392" s="655"/>
      <c r="E392" s="656"/>
    </row>
    <row r="393" spans="3:5">
      <c r="C393" s="655"/>
      <c r="E393" s="656"/>
    </row>
    <row r="394" spans="3:5">
      <c r="C394" s="655"/>
      <c r="E394" s="656"/>
    </row>
    <row r="395" spans="3:5">
      <c r="C395" s="655"/>
      <c r="E395" s="656"/>
    </row>
    <row r="396" spans="3:5">
      <c r="C396" s="655"/>
      <c r="E396" s="656"/>
    </row>
    <row r="397" spans="3:5">
      <c r="C397" s="655"/>
      <c r="E397" s="656"/>
    </row>
    <row r="398" spans="3:5">
      <c r="C398" s="655"/>
      <c r="E398" s="656"/>
    </row>
    <row r="399" spans="3:5">
      <c r="C399" s="655"/>
      <c r="E399" s="656"/>
    </row>
    <row r="400" spans="3:5">
      <c r="C400" s="655"/>
      <c r="E400" s="656"/>
    </row>
    <row r="401" spans="3:5">
      <c r="C401" s="655"/>
      <c r="E401" s="656"/>
    </row>
    <row r="402" spans="3:5">
      <c r="C402" s="655"/>
      <c r="E402" s="656"/>
    </row>
    <row r="403" spans="3:5">
      <c r="C403" s="655"/>
      <c r="E403" s="656"/>
    </row>
    <row r="404" spans="3:5">
      <c r="C404" s="655"/>
      <c r="E404" s="656"/>
    </row>
    <row r="405" spans="3:5">
      <c r="C405" s="655"/>
      <c r="E405" s="656"/>
    </row>
    <row r="406" spans="3:5">
      <c r="C406" s="655"/>
      <c r="E406" s="656"/>
    </row>
    <row r="407" spans="3:5">
      <c r="C407" s="655"/>
      <c r="E407" s="656"/>
    </row>
    <row r="408" spans="3:5">
      <c r="C408" s="655"/>
      <c r="E408" s="656"/>
    </row>
    <row r="409" spans="3:5">
      <c r="C409" s="655"/>
      <c r="E409" s="656"/>
    </row>
    <row r="410" spans="3:5">
      <c r="C410" s="655"/>
      <c r="E410" s="656"/>
    </row>
    <row r="411" spans="3:5">
      <c r="C411" s="655"/>
      <c r="E411" s="656"/>
    </row>
    <row r="412" spans="3:5">
      <c r="C412" s="655"/>
      <c r="E412" s="656"/>
    </row>
    <row r="413" spans="3:5">
      <c r="C413" s="655"/>
      <c r="E413" s="656"/>
    </row>
    <row r="414" spans="3:5">
      <c r="C414" s="655"/>
      <c r="E414" s="656"/>
    </row>
    <row r="415" spans="3:5">
      <c r="C415" s="655"/>
      <c r="E415" s="656"/>
    </row>
    <row r="416" spans="3:5">
      <c r="C416" s="655"/>
      <c r="E416" s="656"/>
    </row>
    <row r="417" spans="3:5">
      <c r="C417" s="655"/>
      <c r="E417" s="656"/>
    </row>
    <row r="418" spans="3:5">
      <c r="C418" s="655"/>
      <c r="E418" s="656"/>
    </row>
    <row r="419" spans="3:5">
      <c r="C419" s="655"/>
      <c r="E419" s="656"/>
    </row>
    <row r="420" spans="3:5">
      <c r="C420" s="655"/>
      <c r="E420" s="656"/>
    </row>
    <row r="421" spans="3:5">
      <c r="C421" s="655"/>
      <c r="E421" s="656"/>
    </row>
    <row r="422" spans="3:5">
      <c r="C422" s="655"/>
      <c r="E422" s="656"/>
    </row>
    <row r="423" spans="3:5">
      <c r="C423" s="655"/>
      <c r="E423" s="656"/>
    </row>
    <row r="424" spans="3:5">
      <c r="C424" s="655"/>
      <c r="E424" s="656"/>
    </row>
    <row r="425" spans="3:5">
      <c r="C425" s="655"/>
      <c r="E425" s="656"/>
    </row>
    <row r="426" spans="3:5">
      <c r="C426" s="655"/>
      <c r="E426" s="656"/>
    </row>
    <row r="427" spans="3:5">
      <c r="C427" s="655"/>
      <c r="E427" s="656"/>
    </row>
    <row r="428" spans="3:5">
      <c r="C428" s="655"/>
      <c r="E428" s="656"/>
    </row>
    <row r="429" spans="3:5">
      <c r="C429" s="655"/>
      <c r="E429" s="656"/>
    </row>
    <row r="430" spans="3:5">
      <c r="C430" s="655"/>
      <c r="E430" s="656"/>
    </row>
    <row r="431" spans="3:5">
      <c r="C431" s="655"/>
      <c r="E431" s="656"/>
    </row>
    <row r="432" spans="3:5">
      <c r="C432" s="655"/>
      <c r="E432" s="656"/>
    </row>
    <row r="433" spans="3:5">
      <c r="C433" s="655"/>
      <c r="E433" s="656"/>
    </row>
    <row r="434" spans="3:5">
      <c r="C434" s="655"/>
      <c r="E434" s="656"/>
    </row>
    <row r="435" spans="3:5">
      <c r="C435" s="655"/>
      <c r="E435" s="656"/>
    </row>
    <row r="436" spans="3:5">
      <c r="C436" s="655"/>
      <c r="E436" s="656"/>
    </row>
    <row r="437" spans="3:5">
      <c r="C437" s="655"/>
      <c r="E437" s="656"/>
    </row>
    <row r="438" spans="3:5">
      <c r="C438" s="655"/>
      <c r="E438" s="656"/>
    </row>
    <row r="439" spans="3:5">
      <c r="C439" s="655"/>
      <c r="E439" s="656"/>
    </row>
    <row r="440" spans="3:5">
      <c r="C440" s="655"/>
      <c r="E440" s="656"/>
    </row>
    <row r="441" spans="3:5">
      <c r="C441" s="655"/>
      <c r="E441" s="656"/>
    </row>
    <row r="442" spans="3:5">
      <c r="C442" s="655"/>
      <c r="E442" s="656"/>
    </row>
    <row r="443" spans="3:5">
      <c r="C443" s="655"/>
      <c r="E443" s="656"/>
    </row>
    <row r="444" spans="3:5">
      <c r="C444" s="655"/>
      <c r="E444" s="656"/>
    </row>
    <row r="445" spans="3:5">
      <c r="C445" s="655"/>
      <c r="E445" s="656"/>
    </row>
    <row r="446" spans="3:5">
      <c r="C446" s="655"/>
      <c r="E446" s="656"/>
    </row>
    <row r="447" spans="3:5">
      <c r="C447" s="655"/>
      <c r="E447" s="656"/>
    </row>
    <row r="448" spans="3:5">
      <c r="C448" s="655"/>
      <c r="E448" s="656"/>
    </row>
    <row r="449" spans="3:5">
      <c r="C449" s="655"/>
      <c r="E449" s="656"/>
    </row>
    <row r="450" spans="3:5">
      <c r="C450" s="655"/>
      <c r="E450" s="656"/>
    </row>
    <row r="451" spans="3:5">
      <c r="C451" s="655"/>
      <c r="E451" s="656"/>
    </row>
    <row r="452" spans="3:5">
      <c r="C452" s="655"/>
      <c r="E452" s="656"/>
    </row>
    <row r="453" spans="3:5">
      <c r="C453" s="655"/>
      <c r="E453" s="656"/>
    </row>
    <row r="454" spans="3:5">
      <c r="C454" s="655"/>
      <c r="E454" s="656"/>
    </row>
    <row r="455" spans="3:5">
      <c r="C455" s="655"/>
      <c r="E455" s="656"/>
    </row>
    <row r="456" spans="3:5">
      <c r="C456" s="655"/>
      <c r="E456" s="656"/>
    </row>
    <row r="457" spans="3:5">
      <c r="C457" s="655"/>
      <c r="E457" s="656"/>
    </row>
    <row r="458" spans="3:5">
      <c r="C458" s="655"/>
      <c r="E458" s="656"/>
    </row>
    <row r="459" spans="3:5">
      <c r="C459" s="655"/>
      <c r="E459" s="656"/>
    </row>
    <row r="460" spans="3:5">
      <c r="C460" s="655"/>
      <c r="E460" s="656"/>
    </row>
    <row r="461" spans="3:5">
      <c r="C461" s="655"/>
      <c r="E461" s="656"/>
    </row>
    <row r="462" spans="3:5">
      <c r="C462" s="655"/>
      <c r="E462" s="656"/>
    </row>
    <row r="463" spans="3:5">
      <c r="C463" s="655"/>
      <c r="E463" s="656"/>
    </row>
    <row r="464" spans="3:5">
      <c r="C464" s="655"/>
      <c r="E464" s="656"/>
    </row>
    <row r="465" spans="3:5">
      <c r="C465" s="655"/>
      <c r="E465" s="656"/>
    </row>
    <row r="466" spans="3:5">
      <c r="C466" s="655"/>
      <c r="E466" s="656"/>
    </row>
    <row r="467" spans="3:5">
      <c r="C467" s="655"/>
      <c r="E467" s="656"/>
    </row>
    <row r="468" spans="3:5">
      <c r="C468" s="655"/>
      <c r="E468" s="656"/>
    </row>
    <row r="469" spans="3:5">
      <c r="C469" s="655"/>
      <c r="E469" s="656"/>
    </row>
    <row r="470" spans="3:5">
      <c r="C470" s="655"/>
      <c r="E470" s="656"/>
    </row>
    <row r="471" spans="3:5">
      <c r="C471" s="655"/>
      <c r="E471" s="656"/>
    </row>
    <row r="472" spans="3:5">
      <c r="C472" s="655"/>
      <c r="E472" s="656"/>
    </row>
    <row r="473" spans="3:5">
      <c r="C473" s="655"/>
      <c r="E473" s="656"/>
    </row>
    <row r="474" spans="3:5">
      <c r="C474" s="655"/>
      <c r="E474" s="656"/>
    </row>
    <row r="475" spans="3:5">
      <c r="C475" s="655"/>
      <c r="E475" s="656"/>
    </row>
    <row r="476" spans="3:5">
      <c r="C476" s="655"/>
      <c r="E476" s="656"/>
    </row>
    <row r="477" spans="3:5">
      <c r="C477" s="655"/>
      <c r="E477" s="656"/>
    </row>
    <row r="478" spans="3:5">
      <c r="C478" s="655"/>
      <c r="E478" s="656"/>
    </row>
    <row r="479" spans="3:5">
      <c r="C479" s="655"/>
      <c r="E479" s="656"/>
    </row>
    <row r="480" spans="3:5">
      <c r="C480" s="655"/>
      <c r="E480" s="656"/>
    </row>
    <row r="481" spans="3:5">
      <c r="C481" s="655"/>
      <c r="E481" s="656"/>
    </row>
    <row r="482" spans="3:5">
      <c r="C482" s="655"/>
      <c r="E482" s="656"/>
    </row>
    <row r="483" spans="3:5">
      <c r="C483" s="655"/>
      <c r="E483" s="656"/>
    </row>
    <row r="484" spans="3:5">
      <c r="C484" s="655"/>
      <c r="E484" s="656"/>
    </row>
    <row r="485" spans="3:5">
      <c r="C485" s="655"/>
      <c r="E485" s="656"/>
    </row>
    <row r="486" spans="3:5">
      <c r="C486" s="655"/>
      <c r="E486" s="656"/>
    </row>
    <row r="487" spans="3:5">
      <c r="C487" s="655"/>
      <c r="E487" s="656"/>
    </row>
    <row r="488" spans="3:5">
      <c r="C488" s="655"/>
      <c r="E488" s="656"/>
    </row>
    <row r="489" spans="3:5">
      <c r="C489" s="655"/>
      <c r="E489" s="656"/>
    </row>
    <row r="490" spans="3:5">
      <c r="C490" s="655"/>
      <c r="E490" s="656"/>
    </row>
    <row r="491" spans="3:5">
      <c r="C491" s="655"/>
      <c r="E491" s="656"/>
    </row>
    <row r="492" spans="3:5">
      <c r="C492" s="655"/>
      <c r="E492" s="656"/>
    </row>
    <row r="493" spans="3:5">
      <c r="C493" s="655"/>
      <c r="E493" s="656"/>
    </row>
    <row r="494" spans="3:5">
      <c r="C494" s="655"/>
      <c r="E494" s="656"/>
    </row>
    <row r="495" spans="3:5">
      <c r="C495" s="655"/>
      <c r="E495" s="656"/>
    </row>
    <row r="496" spans="3:5">
      <c r="C496" s="655"/>
      <c r="E496" s="656"/>
    </row>
    <row r="497" spans="3:5">
      <c r="C497" s="655"/>
      <c r="E497" s="656"/>
    </row>
    <row r="498" spans="3:5">
      <c r="C498" s="655"/>
      <c r="E498" s="656"/>
    </row>
    <row r="499" spans="3:5">
      <c r="C499" s="655"/>
      <c r="E499" s="656"/>
    </row>
    <row r="500" spans="3:5">
      <c r="C500" s="655"/>
      <c r="E500" s="656"/>
    </row>
    <row r="501" spans="3:5">
      <c r="C501" s="655"/>
      <c r="E501" s="656"/>
    </row>
    <row r="502" spans="3:5">
      <c r="C502" s="655"/>
      <c r="E502" s="656"/>
    </row>
    <row r="503" spans="3:5">
      <c r="C503" s="655"/>
      <c r="E503" s="656"/>
    </row>
    <row r="504" spans="3:5">
      <c r="C504" s="655"/>
      <c r="E504" s="656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5"/>
  <sheetViews>
    <sheetView workbookViewId="0">
      <selection activeCell="F1" sqref="F1"/>
    </sheetView>
  </sheetViews>
  <sheetFormatPr defaultRowHeight="15"/>
  <cols>
    <col min="1" max="1" width="4.7109375" style="22" customWidth="1"/>
    <col min="2" max="2" width="39.42578125" style="22" bestFit="1" customWidth="1"/>
    <col min="3" max="5" width="13.28515625" style="22" bestFit="1" customWidth="1"/>
    <col min="6" max="6" width="14" style="22" bestFit="1" customWidth="1"/>
    <col min="7" max="8" width="9.140625" style="22"/>
    <col min="9" max="9" width="13.28515625" style="23" bestFit="1" customWidth="1"/>
    <col min="10" max="16384" width="9.140625" style="22"/>
  </cols>
  <sheetData>
    <row r="1" spans="1:12" s="4" customFormat="1" ht="12.75">
      <c r="A1" s="1" t="s">
        <v>0</v>
      </c>
      <c r="B1" s="2"/>
      <c r="C1" s="2"/>
      <c r="D1" s="31"/>
      <c r="E1" s="31"/>
      <c r="F1" s="4" t="s">
        <v>996</v>
      </c>
      <c r="I1" s="30"/>
    </row>
    <row r="2" spans="1:12" s="4" customFormat="1" ht="12.75">
      <c r="A2" s="5" t="s">
        <v>69</v>
      </c>
      <c r="B2" s="6"/>
      <c r="C2" s="6"/>
      <c r="I2" s="30"/>
    </row>
    <row r="3" spans="1:12" s="4" customFormat="1" ht="12.75">
      <c r="A3" s="5" t="s">
        <v>68</v>
      </c>
      <c r="B3" s="6"/>
      <c r="C3" s="6"/>
      <c r="I3" s="30"/>
    </row>
    <row r="4" spans="1:12" s="4" customFormat="1" ht="12.75">
      <c r="A4" s="5" t="s">
        <v>2</v>
      </c>
      <c r="B4" s="6"/>
      <c r="C4" s="6"/>
      <c r="I4" s="30"/>
    </row>
    <row r="5" spans="1:12" s="7" customFormat="1" ht="12.75">
      <c r="A5" s="5"/>
      <c r="B5" s="6"/>
      <c r="C5" s="6"/>
      <c r="I5" s="30"/>
    </row>
    <row r="8" spans="1:12">
      <c r="A8" s="29" t="s">
        <v>67</v>
      </c>
      <c r="B8" s="29" t="s">
        <v>66</v>
      </c>
      <c r="C8" s="29" t="s">
        <v>17</v>
      </c>
      <c r="D8" s="29" t="s">
        <v>65</v>
      </c>
      <c r="E8" s="29" t="s">
        <v>64</v>
      </c>
      <c r="F8" s="29" t="s">
        <v>63</v>
      </c>
      <c r="L8" s="28"/>
    </row>
    <row r="9" spans="1:12">
      <c r="A9" s="25">
        <v>1</v>
      </c>
      <c r="L9" s="28"/>
    </row>
    <row r="10" spans="1:12">
      <c r="A10" s="25">
        <f t="shared" ref="A10:A41" si="0">A9+1</f>
        <v>2</v>
      </c>
      <c r="B10" s="27" t="s">
        <v>62</v>
      </c>
      <c r="C10" s="22" t="s">
        <v>59</v>
      </c>
      <c r="D10" s="23">
        <v>135599.20033588985</v>
      </c>
      <c r="E10" s="23">
        <v>87416.032760587812</v>
      </c>
      <c r="F10" s="26">
        <f t="shared" ref="F10:F22" si="1">E10-D10</f>
        <v>-48183.167575302039</v>
      </c>
      <c r="L10" s="28"/>
    </row>
    <row r="11" spans="1:12">
      <c r="A11" s="25">
        <f t="shared" si="0"/>
        <v>3</v>
      </c>
      <c r="B11" s="27"/>
      <c r="C11" s="22" t="s">
        <v>58</v>
      </c>
      <c r="D11" s="23">
        <v>7596.7858927896305</v>
      </c>
      <c r="E11" s="23">
        <v>4897.3805364212376</v>
      </c>
      <c r="F11" s="26">
        <f t="shared" si="1"/>
        <v>-2699.4053563683929</v>
      </c>
      <c r="L11" s="28"/>
    </row>
    <row r="12" spans="1:12">
      <c r="A12" s="25">
        <f t="shared" si="0"/>
        <v>4</v>
      </c>
      <c r="B12" s="25"/>
      <c r="C12" s="22" t="s">
        <v>57</v>
      </c>
      <c r="D12" s="23">
        <v>67713.764026694262</v>
      </c>
      <c r="E12" s="23">
        <v>43652.680840578221</v>
      </c>
      <c r="F12" s="26">
        <f t="shared" si="1"/>
        <v>-24061.08318611604</v>
      </c>
      <c r="L12" s="28"/>
    </row>
    <row r="13" spans="1:12">
      <c r="A13" s="25">
        <f t="shared" si="0"/>
        <v>5</v>
      </c>
      <c r="B13" s="25"/>
      <c r="C13" s="22" t="s">
        <v>56</v>
      </c>
      <c r="D13" s="23">
        <v>32.248956179459881</v>
      </c>
      <c r="E13" s="23">
        <v>20.78976721761898</v>
      </c>
      <c r="F13" s="26">
        <f t="shared" si="1"/>
        <v>-11.459188961840901</v>
      </c>
      <c r="L13" s="28"/>
    </row>
    <row r="14" spans="1:12">
      <c r="A14" s="25">
        <f t="shared" si="0"/>
        <v>6</v>
      </c>
      <c r="B14" s="25"/>
      <c r="C14" s="22" t="s">
        <v>55</v>
      </c>
      <c r="D14" s="23">
        <v>211203.76461882936</v>
      </c>
      <c r="E14" s="23">
        <v>136208.36585636903</v>
      </c>
      <c r="F14" s="26">
        <f t="shared" si="1"/>
        <v>-74995.398762460332</v>
      </c>
      <c r="L14" s="28"/>
    </row>
    <row r="15" spans="1:12">
      <c r="A15" s="25">
        <f t="shared" si="0"/>
        <v>7</v>
      </c>
      <c r="B15" s="25"/>
      <c r="C15" s="22" t="s">
        <v>54</v>
      </c>
      <c r="D15" s="23">
        <v>533.32855763665123</v>
      </c>
      <c r="E15" s="23">
        <v>343.81815343333602</v>
      </c>
      <c r="F15" s="26">
        <f t="shared" si="1"/>
        <v>-189.5104042033152</v>
      </c>
      <c r="L15" s="28"/>
    </row>
    <row r="16" spans="1:12">
      <c r="A16" s="25">
        <f t="shared" si="0"/>
        <v>8</v>
      </c>
      <c r="B16" s="25"/>
      <c r="C16" s="22" t="s">
        <v>53</v>
      </c>
      <c r="D16" s="23">
        <v>505.13869720343882</v>
      </c>
      <c r="E16" s="23">
        <v>325.64514240493781</v>
      </c>
      <c r="F16" s="26">
        <f t="shared" si="1"/>
        <v>-179.49355479850101</v>
      </c>
      <c r="L16" s="28"/>
    </row>
    <row r="17" spans="1:12">
      <c r="A17" s="25">
        <f t="shared" si="0"/>
        <v>9</v>
      </c>
      <c r="B17" s="25"/>
      <c r="C17" s="22" t="s">
        <v>52</v>
      </c>
      <c r="D17" s="23">
        <v>243798.04962097004</v>
      </c>
      <c r="E17" s="23">
        <v>157168.02340901026</v>
      </c>
      <c r="F17" s="26">
        <f t="shared" si="1"/>
        <v>-86630.026211959776</v>
      </c>
      <c r="L17" s="28"/>
    </row>
    <row r="18" spans="1:12">
      <c r="A18" s="25">
        <f t="shared" si="0"/>
        <v>10</v>
      </c>
      <c r="B18" s="25"/>
      <c r="C18" s="22" t="s">
        <v>51</v>
      </c>
      <c r="D18" s="23">
        <v>44247.823037885813</v>
      </c>
      <c r="E18" s="23">
        <v>28570.32199014198</v>
      </c>
      <c r="F18" s="26">
        <f t="shared" si="1"/>
        <v>-15677.501047743834</v>
      </c>
      <c r="L18" s="28"/>
    </row>
    <row r="19" spans="1:12">
      <c r="A19" s="25">
        <f t="shared" si="0"/>
        <v>11</v>
      </c>
      <c r="B19" s="25"/>
      <c r="C19" s="22" t="s">
        <v>50</v>
      </c>
      <c r="D19" s="23">
        <v>187.16602390842365</v>
      </c>
      <c r="E19" s="23">
        <v>120.65934929645239</v>
      </c>
      <c r="F19" s="26">
        <f t="shared" si="1"/>
        <v>-66.506674611971263</v>
      </c>
      <c r="L19" s="28"/>
    </row>
    <row r="20" spans="1:12">
      <c r="A20" s="25">
        <f t="shared" si="0"/>
        <v>12</v>
      </c>
      <c r="B20" s="25"/>
      <c r="C20" s="22" t="s">
        <v>27</v>
      </c>
      <c r="D20" s="23">
        <v>324.35125232483267</v>
      </c>
      <c r="E20" s="23">
        <v>209.09783854868962</v>
      </c>
      <c r="F20" s="26">
        <f t="shared" si="1"/>
        <v>-115.25341377614305</v>
      </c>
      <c r="L20" s="28"/>
    </row>
    <row r="21" spans="1:12">
      <c r="A21" s="25">
        <f t="shared" si="0"/>
        <v>13</v>
      </c>
      <c r="B21" s="25"/>
      <c r="C21" s="22" t="s">
        <v>23</v>
      </c>
      <c r="D21" s="23">
        <v>166.54500366370274</v>
      </c>
      <c r="E21" s="23">
        <v>107.36570319231556</v>
      </c>
      <c r="F21" s="26">
        <f t="shared" si="1"/>
        <v>-59.17930047138718</v>
      </c>
      <c r="L21" s="28"/>
    </row>
    <row r="22" spans="1:12">
      <c r="A22" s="25">
        <f t="shared" si="0"/>
        <v>14</v>
      </c>
      <c r="B22" s="25"/>
      <c r="C22" s="22" t="s">
        <v>22</v>
      </c>
      <c r="D22" s="23">
        <v>3829.2023986943414</v>
      </c>
      <c r="E22" s="23">
        <v>2468.5520379325621</v>
      </c>
      <c r="F22" s="26">
        <f t="shared" si="1"/>
        <v>-1360.6503607617792</v>
      </c>
    </row>
    <row r="23" spans="1:12">
      <c r="A23" s="25">
        <f t="shared" si="0"/>
        <v>15</v>
      </c>
      <c r="B23" s="25"/>
      <c r="C23" s="22" t="s">
        <v>21</v>
      </c>
      <c r="D23" s="24">
        <f>SUM(D10:D22)</f>
        <v>715737.36842266982</v>
      </c>
      <c r="E23" s="24">
        <f>SUM(E10:E22)</f>
        <v>461508.73338513449</v>
      </c>
      <c r="F23" s="24">
        <f>SUM(F10:F22)</f>
        <v>-254228.63503753536</v>
      </c>
    </row>
    <row r="24" spans="1:12">
      <c r="A24" s="25">
        <f t="shared" si="0"/>
        <v>16</v>
      </c>
      <c r="B24" s="25"/>
    </row>
    <row r="25" spans="1:12">
      <c r="A25" s="25">
        <f t="shared" si="0"/>
        <v>17</v>
      </c>
      <c r="B25" s="27" t="s">
        <v>61</v>
      </c>
      <c r="C25" s="22" t="s">
        <v>49</v>
      </c>
      <c r="D25" s="23">
        <v>225499.75386538947</v>
      </c>
      <c r="E25" s="23">
        <v>174534.56312761415</v>
      </c>
      <c r="F25" s="26">
        <f t="shared" ref="F25:F52" si="2">E25-D25</f>
        <v>-50965.190737775323</v>
      </c>
    </row>
    <row r="26" spans="1:12">
      <c r="A26" s="25">
        <f t="shared" si="0"/>
        <v>18</v>
      </c>
      <c r="B26" s="25"/>
      <c r="C26" s="22" t="s">
        <v>48</v>
      </c>
      <c r="D26" s="23">
        <v>267328.11652788939</v>
      </c>
      <c r="E26" s="23">
        <v>211483.04258370426</v>
      </c>
      <c r="F26" s="26">
        <f t="shared" si="2"/>
        <v>-55845.073944185133</v>
      </c>
    </row>
    <row r="27" spans="1:12">
      <c r="A27" s="25">
        <f t="shared" si="0"/>
        <v>19</v>
      </c>
      <c r="B27" s="25"/>
      <c r="C27" s="22" t="s">
        <v>47</v>
      </c>
      <c r="D27" s="23">
        <v>24853.985635348567</v>
      </c>
      <c r="E27" s="23">
        <v>19661.966615273042</v>
      </c>
      <c r="F27" s="26">
        <f t="shared" si="2"/>
        <v>-5192.0190200755242</v>
      </c>
    </row>
    <row r="28" spans="1:12">
      <c r="A28" s="25">
        <f t="shared" si="0"/>
        <v>20</v>
      </c>
      <c r="B28" s="25"/>
      <c r="C28" s="22" t="s">
        <v>46</v>
      </c>
      <c r="D28" s="23">
        <v>242820.80169596415</v>
      </c>
      <c r="E28" s="23">
        <v>192094.16266420015</v>
      </c>
      <c r="F28" s="26">
        <f t="shared" si="2"/>
        <v>-50726.639031764003</v>
      </c>
    </row>
    <row r="29" spans="1:12">
      <c r="A29" s="25">
        <f t="shared" si="0"/>
        <v>21</v>
      </c>
      <c r="B29" s="25"/>
      <c r="C29" s="22" t="s">
        <v>45</v>
      </c>
      <c r="D29" s="23">
        <v>5440.2140086016589</v>
      </c>
      <c r="E29" s="23">
        <v>4303.7486134592218</v>
      </c>
      <c r="F29" s="26">
        <f t="shared" si="2"/>
        <v>-1136.465395142437</v>
      </c>
    </row>
    <row r="30" spans="1:12">
      <c r="A30" s="25">
        <f t="shared" si="0"/>
        <v>22</v>
      </c>
      <c r="B30" s="25"/>
      <c r="C30" s="22" t="s">
        <v>44</v>
      </c>
      <c r="D30" s="23">
        <v>3325.1971457557916</v>
      </c>
      <c r="E30" s="23">
        <v>2630.5605961268921</v>
      </c>
      <c r="F30" s="26">
        <f t="shared" si="2"/>
        <v>-694.6365496288995</v>
      </c>
    </row>
    <row r="31" spans="1:12">
      <c r="A31" s="25">
        <f t="shared" si="0"/>
        <v>23</v>
      </c>
      <c r="B31" s="25"/>
      <c r="C31" s="22" t="s">
        <v>43</v>
      </c>
      <c r="D31" s="23">
        <v>609934.91087826737</v>
      </c>
      <c r="E31" s="23">
        <v>486922.95608444145</v>
      </c>
      <c r="F31" s="26">
        <f t="shared" si="2"/>
        <v>-123011.95479382592</v>
      </c>
    </row>
    <row r="32" spans="1:12">
      <c r="A32" s="25">
        <f t="shared" si="0"/>
        <v>24</v>
      </c>
      <c r="B32" s="25"/>
      <c r="C32" s="22" t="s">
        <v>42</v>
      </c>
      <c r="D32" s="23">
        <v>67085.457019794849</v>
      </c>
      <c r="E32" s="23">
        <v>53071.247229561101</v>
      </c>
      <c r="F32" s="26">
        <f t="shared" si="2"/>
        <v>-14014.209790233748</v>
      </c>
    </row>
    <row r="33" spans="1:6">
      <c r="A33" s="25">
        <f t="shared" si="0"/>
        <v>25</v>
      </c>
      <c r="B33" s="25"/>
      <c r="C33" s="22" t="s">
        <v>41</v>
      </c>
      <c r="D33" s="23">
        <v>1373030.5233609385</v>
      </c>
      <c r="E33" s="23">
        <v>1098482.7351961632</v>
      </c>
      <c r="F33" s="26">
        <f t="shared" si="2"/>
        <v>-274547.78816477535</v>
      </c>
    </row>
    <row r="34" spans="1:6">
      <c r="A34" s="25">
        <f t="shared" si="0"/>
        <v>26</v>
      </c>
      <c r="B34" s="25"/>
      <c r="C34" s="22" t="s">
        <v>40</v>
      </c>
      <c r="D34" s="23">
        <v>6122.5968051087011</v>
      </c>
      <c r="E34" s="23">
        <v>6092.7853513953787</v>
      </c>
      <c r="F34" s="26">
        <f t="shared" si="2"/>
        <v>-29.811453713322408</v>
      </c>
    </row>
    <row r="35" spans="1:6">
      <c r="A35" s="25">
        <f t="shared" si="0"/>
        <v>27</v>
      </c>
      <c r="B35" s="25"/>
      <c r="C35" s="22" t="s">
        <v>39</v>
      </c>
      <c r="D35" s="23">
        <v>-4630.6975014837908</v>
      </c>
      <c r="E35" s="23">
        <v>-2751.4564268225654</v>
      </c>
      <c r="F35" s="26">
        <f t="shared" si="2"/>
        <v>1879.2410746612254</v>
      </c>
    </row>
    <row r="36" spans="1:6">
      <c r="A36" s="25">
        <f t="shared" si="0"/>
        <v>28</v>
      </c>
      <c r="B36" s="25"/>
      <c r="C36" s="22" t="s">
        <v>38</v>
      </c>
      <c r="D36" s="23">
        <v>1360739.1609367777</v>
      </c>
      <c r="E36" s="23">
        <v>1078872.288226095</v>
      </c>
      <c r="F36" s="26">
        <f t="shared" si="2"/>
        <v>-281866.87271068268</v>
      </c>
    </row>
    <row r="37" spans="1:6">
      <c r="A37" s="25">
        <f t="shared" si="0"/>
        <v>29</v>
      </c>
      <c r="B37" s="25"/>
      <c r="C37" s="22" t="s">
        <v>37</v>
      </c>
      <c r="D37" s="23">
        <v>16316.062925352628</v>
      </c>
      <c r="E37" s="23">
        <v>12907.623317956391</v>
      </c>
      <c r="F37" s="26">
        <f t="shared" si="2"/>
        <v>-3408.4396073962362</v>
      </c>
    </row>
    <row r="38" spans="1:6">
      <c r="A38" s="25">
        <f t="shared" si="0"/>
        <v>30</v>
      </c>
      <c r="B38" s="25"/>
      <c r="C38" s="22" t="s">
        <v>36</v>
      </c>
      <c r="D38" s="23">
        <v>53277.025901612011</v>
      </c>
      <c r="E38" s="23">
        <v>46126.069564541714</v>
      </c>
      <c r="F38" s="26">
        <f t="shared" si="2"/>
        <v>-7150.9563370702963</v>
      </c>
    </row>
    <row r="39" spans="1:6">
      <c r="A39" s="25">
        <f t="shared" si="0"/>
        <v>31</v>
      </c>
      <c r="B39" s="25"/>
      <c r="C39" s="22" t="s">
        <v>35</v>
      </c>
      <c r="D39" s="23">
        <v>11921.202685222073</v>
      </c>
      <c r="E39" s="23">
        <v>9430.8531697778562</v>
      </c>
      <c r="F39" s="26">
        <f t="shared" si="2"/>
        <v>-2490.3495154442171</v>
      </c>
    </row>
    <row r="40" spans="1:6">
      <c r="A40" s="25">
        <f t="shared" si="0"/>
        <v>32</v>
      </c>
      <c r="B40" s="25"/>
      <c r="C40" s="22" t="s">
        <v>34</v>
      </c>
      <c r="D40" s="23">
        <v>23313.58257373513</v>
      </c>
      <c r="E40" s="23">
        <v>18443.355080854573</v>
      </c>
      <c r="F40" s="26">
        <f t="shared" si="2"/>
        <v>-4870.2274928805564</v>
      </c>
    </row>
    <row r="41" spans="1:6">
      <c r="A41" s="25">
        <f t="shared" si="0"/>
        <v>33</v>
      </c>
      <c r="B41" s="25"/>
      <c r="C41" s="22" t="s">
        <v>33</v>
      </c>
      <c r="D41" s="23">
        <v>5356.0020738139647</v>
      </c>
      <c r="E41" s="23">
        <v>4301.9097241402069</v>
      </c>
      <c r="F41" s="26">
        <f t="shared" si="2"/>
        <v>-1054.0923496737578</v>
      </c>
    </row>
    <row r="42" spans="1:6">
      <c r="A42" s="25">
        <f t="shared" ref="A42:A73" si="3">A41+1</f>
        <v>34</v>
      </c>
      <c r="B42" s="25"/>
      <c r="C42" s="22" t="s">
        <v>32</v>
      </c>
      <c r="D42" s="23">
        <v>35264.306740675274</v>
      </c>
      <c r="E42" s="23">
        <v>27897.562669375977</v>
      </c>
      <c r="F42" s="26">
        <f t="shared" si="2"/>
        <v>-7366.7440712992975</v>
      </c>
    </row>
    <row r="43" spans="1:6">
      <c r="A43" s="25">
        <f t="shared" si="3"/>
        <v>35</v>
      </c>
      <c r="B43" s="25"/>
      <c r="C43" s="22" t="s">
        <v>31</v>
      </c>
      <c r="D43" s="23">
        <v>5873.2238762606885</v>
      </c>
      <c r="E43" s="23">
        <v>4646.3023465669958</v>
      </c>
      <c r="F43" s="26">
        <f t="shared" si="2"/>
        <v>-1226.9215296936927</v>
      </c>
    </row>
    <row r="44" spans="1:6">
      <c r="A44" s="25">
        <f t="shared" si="3"/>
        <v>36</v>
      </c>
      <c r="B44" s="25"/>
      <c r="C44" s="22" t="s">
        <v>30</v>
      </c>
      <c r="D44" s="23">
        <v>313745.4765774454</v>
      </c>
      <c r="E44" s="23">
        <v>248203.77611327771</v>
      </c>
      <c r="F44" s="26">
        <f t="shared" si="2"/>
        <v>-65541.70046416769</v>
      </c>
    </row>
    <row r="45" spans="1:6">
      <c r="A45" s="25">
        <f t="shared" si="3"/>
        <v>37</v>
      </c>
      <c r="B45" s="25"/>
      <c r="C45" s="22" t="s">
        <v>29</v>
      </c>
      <c r="D45" s="23">
        <v>85407.292554344662</v>
      </c>
      <c r="E45" s="23">
        <v>67565.635529942461</v>
      </c>
      <c r="F45" s="26">
        <f t="shared" si="2"/>
        <v>-17841.6570244022</v>
      </c>
    </row>
    <row r="46" spans="1:6">
      <c r="A46" s="25">
        <f t="shared" si="3"/>
        <v>38</v>
      </c>
      <c r="B46" s="25"/>
      <c r="C46" s="22" t="s">
        <v>28</v>
      </c>
      <c r="D46" s="23">
        <v>101229.92047772826</v>
      </c>
      <c r="E46" s="23">
        <v>80082.902843116899</v>
      </c>
      <c r="F46" s="26">
        <f t="shared" si="2"/>
        <v>-21147.017634611359</v>
      </c>
    </row>
    <row r="47" spans="1:6">
      <c r="A47" s="25">
        <f t="shared" si="3"/>
        <v>39</v>
      </c>
      <c r="B47" s="25"/>
      <c r="C47" s="22" t="s">
        <v>27</v>
      </c>
      <c r="D47" s="23">
        <v>526270.60046175576</v>
      </c>
      <c r="E47" s="23">
        <v>398035.71222901088</v>
      </c>
      <c r="F47" s="26">
        <f t="shared" si="2"/>
        <v>-128234.88823274488</v>
      </c>
    </row>
    <row r="48" spans="1:6">
      <c r="A48" s="25">
        <f t="shared" si="3"/>
        <v>40</v>
      </c>
      <c r="B48" s="25"/>
      <c r="C48" s="22" t="s">
        <v>26</v>
      </c>
      <c r="D48" s="23">
        <v>2373.167979017685</v>
      </c>
      <c r="E48" s="23">
        <v>1566.8143960287177</v>
      </c>
      <c r="F48" s="26">
        <f t="shared" si="2"/>
        <v>-806.35358298896722</v>
      </c>
    </row>
    <row r="49" spans="1:6">
      <c r="A49" s="25">
        <f t="shared" si="3"/>
        <v>41</v>
      </c>
      <c r="B49" s="25"/>
      <c r="C49" s="22" t="s">
        <v>25</v>
      </c>
      <c r="D49" s="23">
        <v>460.12573900122817</v>
      </c>
      <c r="E49" s="23">
        <v>364.00507555629025</v>
      </c>
      <c r="F49" s="26">
        <f t="shared" si="2"/>
        <v>-96.120663444937918</v>
      </c>
    </row>
    <row r="50" spans="1:6">
      <c r="A50" s="25">
        <f t="shared" si="3"/>
        <v>42</v>
      </c>
      <c r="B50" s="25"/>
      <c r="C50" s="22" t="s">
        <v>24</v>
      </c>
      <c r="D50" s="23">
        <v>9354.7329418354057</v>
      </c>
      <c r="E50" s="23">
        <v>7400.5211677424213</v>
      </c>
      <c r="F50" s="26">
        <f t="shared" si="2"/>
        <v>-1954.2117740929843</v>
      </c>
    </row>
    <row r="51" spans="1:6">
      <c r="A51" s="25">
        <f t="shared" si="3"/>
        <v>43</v>
      </c>
      <c r="B51" s="25"/>
      <c r="C51" s="22" t="s">
        <v>23</v>
      </c>
      <c r="D51" s="23">
        <v>2760.6442569412266</v>
      </c>
      <c r="E51" s="23">
        <v>1822.111398227707</v>
      </c>
      <c r="F51" s="26">
        <f t="shared" si="2"/>
        <v>-938.53285871351954</v>
      </c>
    </row>
    <row r="52" spans="1:6">
      <c r="A52" s="25">
        <f t="shared" si="3"/>
        <v>44</v>
      </c>
      <c r="B52" s="25"/>
      <c r="C52" s="22" t="s">
        <v>22</v>
      </c>
      <c r="D52" s="23">
        <v>324729.5728432177</v>
      </c>
      <c r="E52" s="23">
        <v>215643.73438839585</v>
      </c>
      <c r="F52" s="26">
        <f t="shared" si="2"/>
        <v>-109085.83845482185</v>
      </c>
    </row>
    <row r="53" spans="1:6">
      <c r="A53" s="25">
        <f t="shared" si="3"/>
        <v>45</v>
      </c>
      <c r="B53" s="25"/>
      <c r="C53" s="22" t="s">
        <v>21</v>
      </c>
      <c r="D53" s="24">
        <f>SUM(D25:D52)</f>
        <v>5699202.9609863115</v>
      </c>
      <c r="E53" s="24">
        <f>SUM(E25:E52)</f>
        <v>4469837.4888757234</v>
      </c>
      <c r="F53" s="24">
        <f>SUM(F25:F52)</f>
        <v>-1229365.4721105879</v>
      </c>
    </row>
    <row r="54" spans="1:6">
      <c r="A54" s="25">
        <f t="shared" si="3"/>
        <v>46</v>
      </c>
      <c r="B54" s="25"/>
    </row>
    <row r="55" spans="1:6">
      <c r="A55" s="25">
        <f t="shared" si="3"/>
        <v>47</v>
      </c>
      <c r="B55" s="27" t="s">
        <v>60</v>
      </c>
      <c r="C55" s="22" t="s">
        <v>59</v>
      </c>
      <c r="D55" s="26">
        <f t="shared" ref="D55:E64" si="4">D10</f>
        <v>135599.20033588985</v>
      </c>
      <c r="E55" s="26">
        <f t="shared" si="4"/>
        <v>87416.032760587812</v>
      </c>
      <c r="F55" s="26">
        <f t="shared" ref="F55:F92" si="5">E55-D55</f>
        <v>-48183.167575302039</v>
      </c>
    </row>
    <row r="56" spans="1:6">
      <c r="A56" s="25">
        <f t="shared" si="3"/>
        <v>48</v>
      </c>
      <c r="B56" s="25"/>
      <c r="C56" s="22" t="s">
        <v>58</v>
      </c>
      <c r="D56" s="26">
        <f t="shared" si="4"/>
        <v>7596.7858927896305</v>
      </c>
      <c r="E56" s="26">
        <f t="shared" si="4"/>
        <v>4897.3805364212376</v>
      </c>
      <c r="F56" s="26">
        <f t="shared" si="5"/>
        <v>-2699.4053563683929</v>
      </c>
    </row>
    <row r="57" spans="1:6">
      <c r="A57" s="25">
        <f t="shared" si="3"/>
        <v>49</v>
      </c>
      <c r="B57" s="25"/>
      <c r="C57" s="22" t="s">
        <v>57</v>
      </c>
      <c r="D57" s="26">
        <f t="shared" si="4"/>
        <v>67713.764026694262</v>
      </c>
      <c r="E57" s="26">
        <f t="shared" si="4"/>
        <v>43652.680840578221</v>
      </c>
      <c r="F57" s="26">
        <f t="shared" si="5"/>
        <v>-24061.08318611604</v>
      </c>
    </row>
    <row r="58" spans="1:6">
      <c r="A58" s="25">
        <f t="shared" si="3"/>
        <v>50</v>
      </c>
      <c r="B58" s="25"/>
      <c r="C58" s="22" t="s">
        <v>56</v>
      </c>
      <c r="D58" s="26">
        <f t="shared" si="4"/>
        <v>32.248956179459881</v>
      </c>
      <c r="E58" s="26">
        <f t="shared" si="4"/>
        <v>20.78976721761898</v>
      </c>
      <c r="F58" s="26">
        <f t="shared" si="5"/>
        <v>-11.459188961840901</v>
      </c>
    </row>
    <row r="59" spans="1:6">
      <c r="A59" s="25">
        <f t="shared" si="3"/>
        <v>51</v>
      </c>
      <c r="B59" s="25"/>
      <c r="C59" s="22" t="s">
        <v>55</v>
      </c>
      <c r="D59" s="26">
        <f t="shared" si="4"/>
        <v>211203.76461882936</v>
      </c>
      <c r="E59" s="26">
        <f t="shared" si="4"/>
        <v>136208.36585636903</v>
      </c>
      <c r="F59" s="26">
        <f t="shared" si="5"/>
        <v>-74995.398762460332</v>
      </c>
    </row>
    <row r="60" spans="1:6">
      <c r="A60" s="25">
        <f t="shared" si="3"/>
        <v>52</v>
      </c>
      <c r="B60" s="25"/>
      <c r="C60" s="22" t="s">
        <v>54</v>
      </c>
      <c r="D60" s="26">
        <f t="shared" si="4"/>
        <v>533.32855763665123</v>
      </c>
      <c r="E60" s="26">
        <f t="shared" si="4"/>
        <v>343.81815343333602</v>
      </c>
      <c r="F60" s="26">
        <f t="shared" si="5"/>
        <v>-189.5104042033152</v>
      </c>
    </row>
    <row r="61" spans="1:6">
      <c r="A61" s="25">
        <f t="shared" si="3"/>
        <v>53</v>
      </c>
      <c r="B61" s="25"/>
      <c r="C61" s="22" t="s">
        <v>53</v>
      </c>
      <c r="D61" s="26">
        <f t="shared" si="4"/>
        <v>505.13869720343882</v>
      </c>
      <c r="E61" s="26">
        <f t="shared" si="4"/>
        <v>325.64514240493781</v>
      </c>
      <c r="F61" s="26">
        <f t="shared" si="5"/>
        <v>-179.49355479850101</v>
      </c>
    </row>
    <row r="62" spans="1:6">
      <c r="A62" s="25">
        <f t="shared" si="3"/>
        <v>54</v>
      </c>
      <c r="B62" s="25"/>
      <c r="C62" s="22" t="s">
        <v>52</v>
      </c>
      <c r="D62" s="26">
        <f t="shared" si="4"/>
        <v>243798.04962097004</v>
      </c>
      <c r="E62" s="26">
        <f t="shared" si="4"/>
        <v>157168.02340901026</v>
      </c>
      <c r="F62" s="26">
        <f t="shared" si="5"/>
        <v>-86630.026211959776</v>
      </c>
    </row>
    <row r="63" spans="1:6">
      <c r="A63" s="25">
        <f t="shared" si="3"/>
        <v>55</v>
      </c>
      <c r="B63" s="25"/>
      <c r="C63" s="22" t="s">
        <v>51</v>
      </c>
      <c r="D63" s="26">
        <f t="shared" si="4"/>
        <v>44247.823037885813</v>
      </c>
      <c r="E63" s="26">
        <f t="shared" si="4"/>
        <v>28570.32199014198</v>
      </c>
      <c r="F63" s="26">
        <f t="shared" si="5"/>
        <v>-15677.501047743834</v>
      </c>
    </row>
    <row r="64" spans="1:6">
      <c r="A64" s="25">
        <f t="shared" si="3"/>
        <v>56</v>
      </c>
      <c r="B64" s="25"/>
      <c r="C64" s="22" t="s">
        <v>50</v>
      </c>
      <c r="D64" s="26">
        <f t="shared" si="4"/>
        <v>187.16602390842365</v>
      </c>
      <c r="E64" s="26">
        <f t="shared" si="4"/>
        <v>120.65934929645239</v>
      </c>
      <c r="F64" s="26">
        <f t="shared" si="5"/>
        <v>-66.506674611971263</v>
      </c>
    </row>
    <row r="65" spans="1:6">
      <c r="A65" s="25">
        <f t="shared" si="3"/>
        <v>57</v>
      </c>
      <c r="B65" s="25"/>
      <c r="C65" s="22" t="s">
        <v>49</v>
      </c>
      <c r="D65" s="26">
        <f t="shared" ref="D65:E86" si="6">D25</f>
        <v>225499.75386538947</v>
      </c>
      <c r="E65" s="26">
        <f t="shared" si="6"/>
        <v>174534.56312761415</v>
      </c>
      <c r="F65" s="26">
        <f t="shared" si="5"/>
        <v>-50965.190737775323</v>
      </c>
    </row>
    <row r="66" spans="1:6">
      <c r="A66" s="25">
        <f t="shared" si="3"/>
        <v>58</v>
      </c>
      <c r="B66" s="25"/>
      <c r="C66" s="22" t="s">
        <v>48</v>
      </c>
      <c r="D66" s="26">
        <f t="shared" si="6"/>
        <v>267328.11652788939</v>
      </c>
      <c r="E66" s="26">
        <f t="shared" si="6"/>
        <v>211483.04258370426</v>
      </c>
      <c r="F66" s="26">
        <f t="shared" si="5"/>
        <v>-55845.073944185133</v>
      </c>
    </row>
    <row r="67" spans="1:6">
      <c r="A67" s="25">
        <f t="shared" si="3"/>
        <v>59</v>
      </c>
      <c r="B67" s="25"/>
      <c r="C67" s="22" t="s">
        <v>47</v>
      </c>
      <c r="D67" s="26">
        <f t="shared" si="6"/>
        <v>24853.985635348567</v>
      </c>
      <c r="E67" s="26">
        <f t="shared" si="6"/>
        <v>19661.966615273042</v>
      </c>
      <c r="F67" s="26">
        <f t="shared" si="5"/>
        <v>-5192.0190200755242</v>
      </c>
    </row>
    <row r="68" spans="1:6">
      <c r="A68" s="25">
        <f t="shared" si="3"/>
        <v>60</v>
      </c>
      <c r="B68" s="25"/>
      <c r="C68" s="22" t="s">
        <v>46</v>
      </c>
      <c r="D68" s="26">
        <f t="shared" si="6"/>
        <v>242820.80169596415</v>
      </c>
      <c r="E68" s="26">
        <f t="shared" si="6"/>
        <v>192094.16266420015</v>
      </c>
      <c r="F68" s="26">
        <f t="shared" si="5"/>
        <v>-50726.639031764003</v>
      </c>
    </row>
    <row r="69" spans="1:6">
      <c r="A69" s="25">
        <f t="shared" si="3"/>
        <v>61</v>
      </c>
      <c r="B69" s="25"/>
      <c r="C69" s="22" t="s">
        <v>45</v>
      </c>
      <c r="D69" s="26">
        <f t="shared" si="6"/>
        <v>5440.2140086016589</v>
      </c>
      <c r="E69" s="26">
        <f t="shared" si="6"/>
        <v>4303.7486134592218</v>
      </c>
      <c r="F69" s="26">
        <f t="shared" si="5"/>
        <v>-1136.465395142437</v>
      </c>
    </row>
    <row r="70" spans="1:6">
      <c r="A70" s="25">
        <f t="shared" si="3"/>
        <v>62</v>
      </c>
      <c r="B70" s="25"/>
      <c r="C70" s="22" t="s">
        <v>44</v>
      </c>
      <c r="D70" s="26">
        <f t="shared" si="6"/>
        <v>3325.1971457557916</v>
      </c>
      <c r="E70" s="26">
        <f t="shared" si="6"/>
        <v>2630.5605961268921</v>
      </c>
      <c r="F70" s="26">
        <f t="shared" si="5"/>
        <v>-694.6365496288995</v>
      </c>
    </row>
    <row r="71" spans="1:6">
      <c r="A71" s="25">
        <f t="shared" si="3"/>
        <v>63</v>
      </c>
      <c r="B71" s="25"/>
      <c r="C71" s="22" t="s">
        <v>43</v>
      </c>
      <c r="D71" s="26">
        <f t="shared" si="6"/>
        <v>609934.91087826737</v>
      </c>
      <c r="E71" s="26">
        <f t="shared" si="6"/>
        <v>486922.95608444145</v>
      </c>
      <c r="F71" s="26">
        <f t="shared" si="5"/>
        <v>-123011.95479382592</v>
      </c>
    </row>
    <row r="72" spans="1:6">
      <c r="A72" s="25">
        <f t="shared" si="3"/>
        <v>64</v>
      </c>
      <c r="B72" s="25"/>
      <c r="C72" s="22" t="s">
        <v>42</v>
      </c>
      <c r="D72" s="26">
        <f t="shared" si="6"/>
        <v>67085.457019794849</v>
      </c>
      <c r="E72" s="26">
        <f t="shared" si="6"/>
        <v>53071.247229561101</v>
      </c>
      <c r="F72" s="26">
        <f t="shared" si="5"/>
        <v>-14014.209790233748</v>
      </c>
    </row>
    <row r="73" spans="1:6">
      <c r="A73" s="25">
        <f t="shared" si="3"/>
        <v>65</v>
      </c>
      <c r="B73" s="25"/>
      <c r="C73" s="22" t="s">
        <v>41</v>
      </c>
      <c r="D73" s="26">
        <f t="shared" si="6"/>
        <v>1373030.5233609385</v>
      </c>
      <c r="E73" s="26">
        <f t="shared" si="6"/>
        <v>1098482.7351961632</v>
      </c>
      <c r="F73" s="26">
        <f t="shared" si="5"/>
        <v>-274547.78816477535</v>
      </c>
    </row>
    <row r="74" spans="1:6">
      <c r="A74" s="25">
        <f t="shared" ref="A74:A93" si="7">A73+1</f>
        <v>66</v>
      </c>
      <c r="B74" s="25"/>
      <c r="C74" s="22" t="s">
        <v>40</v>
      </c>
      <c r="D74" s="26">
        <f t="shared" si="6"/>
        <v>6122.5968051087011</v>
      </c>
      <c r="E74" s="26">
        <f t="shared" si="6"/>
        <v>6092.7853513953787</v>
      </c>
      <c r="F74" s="26">
        <f t="shared" si="5"/>
        <v>-29.811453713322408</v>
      </c>
    </row>
    <row r="75" spans="1:6">
      <c r="A75" s="25">
        <f t="shared" si="7"/>
        <v>67</v>
      </c>
      <c r="B75" s="25"/>
      <c r="C75" s="22" t="s">
        <v>39</v>
      </c>
      <c r="D75" s="26">
        <f t="shared" si="6"/>
        <v>-4630.6975014837908</v>
      </c>
      <c r="E75" s="26">
        <f t="shared" si="6"/>
        <v>-2751.4564268225654</v>
      </c>
      <c r="F75" s="26">
        <f t="shared" si="5"/>
        <v>1879.2410746612254</v>
      </c>
    </row>
    <row r="76" spans="1:6">
      <c r="A76" s="25">
        <f t="shared" si="7"/>
        <v>68</v>
      </c>
      <c r="B76" s="25"/>
      <c r="C76" s="22" t="s">
        <v>38</v>
      </c>
      <c r="D76" s="26">
        <f t="shared" si="6"/>
        <v>1360739.1609367777</v>
      </c>
      <c r="E76" s="26">
        <f t="shared" si="6"/>
        <v>1078872.288226095</v>
      </c>
      <c r="F76" s="26">
        <f t="shared" si="5"/>
        <v>-281866.87271068268</v>
      </c>
    </row>
    <row r="77" spans="1:6">
      <c r="A77" s="25">
        <f t="shared" si="7"/>
        <v>69</v>
      </c>
      <c r="B77" s="25"/>
      <c r="C77" s="22" t="s">
        <v>37</v>
      </c>
      <c r="D77" s="26">
        <f t="shared" si="6"/>
        <v>16316.062925352628</v>
      </c>
      <c r="E77" s="26">
        <f t="shared" si="6"/>
        <v>12907.623317956391</v>
      </c>
      <c r="F77" s="26">
        <f t="shared" si="5"/>
        <v>-3408.4396073962362</v>
      </c>
    </row>
    <row r="78" spans="1:6">
      <c r="A78" s="25">
        <f t="shared" si="7"/>
        <v>70</v>
      </c>
      <c r="B78" s="25"/>
      <c r="C78" s="22" t="s">
        <v>36</v>
      </c>
      <c r="D78" s="26">
        <f t="shared" si="6"/>
        <v>53277.025901612011</v>
      </c>
      <c r="E78" s="26">
        <f t="shared" si="6"/>
        <v>46126.069564541714</v>
      </c>
      <c r="F78" s="26">
        <f t="shared" si="5"/>
        <v>-7150.9563370702963</v>
      </c>
    </row>
    <row r="79" spans="1:6">
      <c r="A79" s="25">
        <f t="shared" si="7"/>
        <v>71</v>
      </c>
      <c r="B79" s="25"/>
      <c r="C79" s="22" t="s">
        <v>35</v>
      </c>
      <c r="D79" s="26">
        <f t="shared" si="6"/>
        <v>11921.202685222073</v>
      </c>
      <c r="E79" s="26">
        <f t="shared" si="6"/>
        <v>9430.8531697778562</v>
      </c>
      <c r="F79" s="26">
        <f t="shared" si="5"/>
        <v>-2490.3495154442171</v>
      </c>
    </row>
    <row r="80" spans="1:6">
      <c r="A80" s="25">
        <f t="shared" si="7"/>
        <v>72</v>
      </c>
      <c r="B80" s="25"/>
      <c r="C80" s="22" t="s">
        <v>34</v>
      </c>
      <c r="D80" s="26">
        <f t="shared" si="6"/>
        <v>23313.58257373513</v>
      </c>
      <c r="E80" s="26">
        <f t="shared" si="6"/>
        <v>18443.355080854573</v>
      </c>
      <c r="F80" s="26">
        <f t="shared" si="5"/>
        <v>-4870.2274928805564</v>
      </c>
    </row>
    <row r="81" spans="1:6">
      <c r="A81" s="25">
        <f t="shared" si="7"/>
        <v>73</v>
      </c>
      <c r="B81" s="25"/>
      <c r="C81" s="22" t="s">
        <v>33</v>
      </c>
      <c r="D81" s="26">
        <f t="shared" si="6"/>
        <v>5356.0020738139647</v>
      </c>
      <c r="E81" s="26">
        <f t="shared" si="6"/>
        <v>4301.9097241402069</v>
      </c>
      <c r="F81" s="26">
        <f t="shared" si="5"/>
        <v>-1054.0923496737578</v>
      </c>
    </row>
    <row r="82" spans="1:6">
      <c r="A82" s="25">
        <f t="shared" si="7"/>
        <v>74</v>
      </c>
      <c r="B82" s="25"/>
      <c r="C82" s="22" t="s">
        <v>32</v>
      </c>
      <c r="D82" s="26">
        <f t="shared" si="6"/>
        <v>35264.306740675274</v>
      </c>
      <c r="E82" s="26">
        <f t="shared" si="6"/>
        <v>27897.562669375977</v>
      </c>
      <c r="F82" s="26">
        <f t="shared" si="5"/>
        <v>-7366.7440712992975</v>
      </c>
    </row>
    <row r="83" spans="1:6">
      <c r="A83" s="25">
        <f t="shared" si="7"/>
        <v>75</v>
      </c>
      <c r="B83" s="25"/>
      <c r="C83" s="22" t="s">
        <v>31</v>
      </c>
      <c r="D83" s="26">
        <f t="shared" si="6"/>
        <v>5873.2238762606885</v>
      </c>
      <c r="E83" s="26">
        <f t="shared" si="6"/>
        <v>4646.3023465669958</v>
      </c>
      <c r="F83" s="26">
        <f t="shared" si="5"/>
        <v>-1226.9215296936927</v>
      </c>
    </row>
    <row r="84" spans="1:6">
      <c r="A84" s="25">
        <f t="shared" si="7"/>
        <v>76</v>
      </c>
      <c r="B84" s="25"/>
      <c r="C84" s="22" t="s">
        <v>30</v>
      </c>
      <c r="D84" s="26">
        <f t="shared" si="6"/>
        <v>313745.4765774454</v>
      </c>
      <c r="E84" s="26">
        <f t="shared" si="6"/>
        <v>248203.77611327771</v>
      </c>
      <c r="F84" s="26">
        <f t="shared" si="5"/>
        <v>-65541.70046416769</v>
      </c>
    </row>
    <row r="85" spans="1:6">
      <c r="A85" s="25">
        <f t="shared" si="7"/>
        <v>77</v>
      </c>
      <c r="B85" s="25"/>
      <c r="C85" s="22" t="s">
        <v>29</v>
      </c>
      <c r="D85" s="26">
        <f t="shared" si="6"/>
        <v>85407.292554344662</v>
      </c>
      <c r="E85" s="26">
        <f t="shared" si="6"/>
        <v>67565.635529942461</v>
      </c>
      <c r="F85" s="26">
        <f t="shared" si="5"/>
        <v>-17841.6570244022</v>
      </c>
    </row>
    <row r="86" spans="1:6">
      <c r="A86" s="25">
        <f t="shared" si="7"/>
        <v>78</v>
      </c>
      <c r="B86" s="25"/>
      <c r="C86" s="22" t="s">
        <v>28</v>
      </c>
      <c r="D86" s="26">
        <f t="shared" si="6"/>
        <v>101229.92047772826</v>
      </c>
      <c r="E86" s="26">
        <f t="shared" si="6"/>
        <v>80082.902843116899</v>
      </c>
      <c r="F86" s="26">
        <f t="shared" si="5"/>
        <v>-21147.017634611359</v>
      </c>
    </row>
    <row r="87" spans="1:6">
      <c r="A87" s="25">
        <f t="shared" si="7"/>
        <v>79</v>
      </c>
      <c r="B87" s="25"/>
      <c r="C87" s="22" t="s">
        <v>27</v>
      </c>
      <c r="D87" s="26">
        <f>D20+D47</f>
        <v>526594.95171408064</v>
      </c>
      <c r="E87" s="26">
        <f>E20+E47</f>
        <v>398244.81006755959</v>
      </c>
      <c r="F87" s="26">
        <f t="shared" si="5"/>
        <v>-128350.14164652105</v>
      </c>
    </row>
    <row r="88" spans="1:6">
      <c r="A88" s="25">
        <f t="shared" si="7"/>
        <v>80</v>
      </c>
      <c r="B88" s="25"/>
      <c r="C88" s="22" t="s">
        <v>26</v>
      </c>
      <c r="D88" s="26">
        <f t="shared" ref="D88:E90" si="8">D48</f>
        <v>2373.167979017685</v>
      </c>
      <c r="E88" s="26">
        <f t="shared" si="8"/>
        <v>1566.8143960287177</v>
      </c>
      <c r="F88" s="26">
        <f t="shared" si="5"/>
        <v>-806.35358298896722</v>
      </c>
    </row>
    <row r="89" spans="1:6">
      <c r="A89" s="25">
        <f t="shared" si="7"/>
        <v>81</v>
      </c>
      <c r="B89" s="25"/>
      <c r="C89" s="22" t="s">
        <v>25</v>
      </c>
      <c r="D89" s="26">
        <f t="shared" si="8"/>
        <v>460.12573900122817</v>
      </c>
      <c r="E89" s="26">
        <f t="shared" si="8"/>
        <v>364.00507555629025</v>
      </c>
      <c r="F89" s="26">
        <f t="shared" si="5"/>
        <v>-96.120663444937918</v>
      </c>
    </row>
    <row r="90" spans="1:6">
      <c r="A90" s="25">
        <f t="shared" si="7"/>
        <v>82</v>
      </c>
      <c r="B90" s="25"/>
      <c r="C90" s="22" t="s">
        <v>24</v>
      </c>
      <c r="D90" s="26">
        <f t="shared" si="8"/>
        <v>9354.7329418354057</v>
      </c>
      <c r="E90" s="26">
        <f t="shared" si="8"/>
        <v>7400.5211677424213</v>
      </c>
      <c r="F90" s="26">
        <f t="shared" si="5"/>
        <v>-1954.2117740929843</v>
      </c>
    </row>
    <row r="91" spans="1:6">
      <c r="A91" s="25">
        <f t="shared" si="7"/>
        <v>83</v>
      </c>
      <c r="B91" s="25"/>
      <c r="C91" s="22" t="s">
        <v>23</v>
      </c>
      <c r="D91" s="26">
        <f>D51+D21</f>
        <v>2927.1892606049291</v>
      </c>
      <c r="E91" s="26">
        <f>E51+E21</f>
        <v>1929.4771014200226</v>
      </c>
      <c r="F91" s="26">
        <f t="shared" si="5"/>
        <v>-997.71215918490657</v>
      </c>
    </row>
    <row r="92" spans="1:6">
      <c r="A92" s="25">
        <f t="shared" si="7"/>
        <v>84</v>
      </c>
      <c r="B92" s="25"/>
      <c r="C92" s="22" t="s">
        <v>22</v>
      </c>
      <c r="D92" s="26">
        <f>D52+D22</f>
        <v>328558.77524191205</v>
      </c>
      <c r="E92" s="26">
        <f>E52+E22</f>
        <v>218112.28642632841</v>
      </c>
      <c r="F92" s="26">
        <f t="shared" si="5"/>
        <v>-110446.48881558364</v>
      </c>
    </row>
    <row r="93" spans="1:6">
      <c r="A93" s="25">
        <f t="shared" si="7"/>
        <v>85</v>
      </c>
      <c r="B93" s="25"/>
      <c r="C93" s="22" t="s">
        <v>21</v>
      </c>
      <c r="D93" s="24">
        <f>SUM(D55:D92)</f>
        <v>6414940.3294089837</v>
      </c>
      <c r="E93" s="24">
        <f>SUM(E55:E92)</f>
        <v>4931346.2222608579</v>
      </c>
      <c r="F93" s="24">
        <f>SUM(F55:F92)</f>
        <v>-1483594.107148123</v>
      </c>
    </row>
    <row r="95" spans="1:6">
      <c r="B95" s="22" t="s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95"/>
  <sheetViews>
    <sheetView workbookViewId="0">
      <selection activeCell="A5" sqref="A5"/>
    </sheetView>
  </sheetViews>
  <sheetFormatPr defaultRowHeight="15"/>
  <cols>
    <col min="1" max="1" width="4.7109375" style="22" customWidth="1"/>
    <col min="2" max="2" width="42.42578125" style="22" customWidth="1"/>
    <col min="3" max="5" width="13.28515625" style="22" bestFit="1" customWidth="1"/>
    <col min="6" max="6" width="12.28515625" style="22" bestFit="1" customWidth="1"/>
    <col min="7" max="16384" width="9.140625" style="22"/>
  </cols>
  <sheetData>
    <row r="1" spans="1:14" s="4" customFormat="1">
      <c r="A1" s="1" t="s">
        <v>0</v>
      </c>
      <c r="B1" s="2"/>
      <c r="C1" s="2"/>
      <c r="D1" s="31"/>
      <c r="E1" s="31"/>
      <c r="F1" s="3" t="s">
        <v>997</v>
      </c>
      <c r="I1" s="22"/>
      <c r="J1" s="22"/>
      <c r="K1" s="22"/>
      <c r="L1" s="22"/>
      <c r="M1" s="22"/>
      <c r="N1" s="22"/>
    </row>
    <row r="2" spans="1:14" s="4" customFormat="1">
      <c r="A2" s="5" t="s">
        <v>77</v>
      </c>
      <c r="B2" s="6"/>
      <c r="C2" s="6"/>
      <c r="I2" s="22"/>
      <c r="J2" s="22"/>
      <c r="K2" s="22"/>
      <c r="L2" s="22"/>
      <c r="M2" s="22"/>
      <c r="N2" s="22"/>
    </row>
    <row r="3" spans="1:14" s="4" customFormat="1">
      <c r="A3" s="5" t="s">
        <v>76</v>
      </c>
      <c r="B3" s="6"/>
      <c r="C3" s="6"/>
      <c r="I3" s="22"/>
      <c r="J3" s="22"/>
      <c r="K3" s="22"/>
      <c r="L3" s="22"/>
      <c r="M3" s="22"/>
      <c r="N3" s="22"/>
    </row>
    <row r="4" spans="1:14" s="4" customFormat="1">
      <c r="A4" s="5" t="s">
        <v>2</v>
      </c>
      <c r="B4" s="6"/>
      <c r="C4" s="6"/>
      <c r="I4" s="22"/>
      <c r="J4" s="22"/>
      <c r="K4" s="22"/>
      <c r="L4" s="22"/>
      <c r="M4" s="22"/>
      <c r="N4" s="22"/>
    </row>
    <row r="5" spans="1:14" s="7" customFormat="1">
      <c r="A5" s="5"/>
      <c r="B5" s="6"/>
      <c r="C5" s="6"/>
      <c r="I5" s="22"/>
      <c r="J5" s="22"/>
      <c r="K5" s="22"/>
      <c r="L5" s="22"/>
      <c r="M5" s="22"/>
      <c r="N5" s="22"/>
    </row>
    <row r="8" spans="1:14">
      <c r="A8" s="29" t="s">
        <v>67</v>
      </c>
      <c r="B8" s="29" t="s">
        <v>66</v>
      </c>
      <c r="C8" s="29" t="s">
        <v>17</v>
      </c>
      <c r="D8" s="29" t="s">
        <v>65</v>
      </c>
      <c r="E8" s="29" t="s">
        <v>64</v>
      </c>
      <c r="F8" s="29" t="s">
        <v>63</v>
      </c>
    </row>
    <row r="9" spans="1:14">
      <c r="A9" s="25">
        <v>1</v>
      </c>
    </row>
    <row r="10" spans="1:14">
      <c r="A10" s="25">
        <f t="shared" ref="A10:A41" si="0">A9+1</f>
        <v>2</v>
      </c>
      <c r="B10" s="27" t="s">
        <v>75</v>
      </c>
      <c r="C10" s="22" t="s">
        <v>59</v>
      </c>
      <c r="D10" s="23">
        <v>1875.7172159246786</v>
      </c>
      <c r="E10" s="23">
        <v>1540.1888640108023</v>
      </c>
      <c r="F10" s="26">
        <f t="shared" ref="F10:F22" si="1">E10-D10</f>
        <v>-335.52835191387635</v>
      </c>
    </row>
    <row r="11" spans="1:14">
      <c r="A11" s="25">
        <f t="shared" si="0"/>
        <v>3</v>
      </c>
      <c r="B11" s="25"/>
      <c r="C11" s="22" t="s">
        <v>58</v>
      </c>
      <c r="D11" s="23">
        <v>93.844798888526682</v>
      </c>
      <c r="E11" s="23">
        <v>78.309652229985801</v>
      </c>
      <c r="F11" s="26">
        <f t="shared" si="1"/>
        <v>-15.535146658540882</v>
      </c>
    </row>
    <row r="12" spans="1:14">
      <c r="A12" s="25">
        <f t="shared" si="0"/>
        <v>4</v>
      </c>
      <c r="B12" s="25"/>
      <c r="C12" s="22" t="s">
        <v>57</v>
      </c>
      <c r="D12" s="23">
        <v>980.48555266200401</v>
      </c>
      <c r="E12" s="23">
        <v>803.12487166622782</v>
      </c>
      <c r="F12" s="26">
        <f t="shared" si="1"/>
        <v>-177.36068099577619</v>
      </c>
    </row>
    <row r="13" spans="1:14">
      <c r="A13" s="25">
        <f t="shared" si="0"/>
        <v>5</v>
      </c>
      <c r="B13" s="25"/>
      <c r="C13" s="22" t="s">
        <v>56</v>
      </c>
      <c r="D13" s="23">
        <v>0.568806458055793</v>
      </c>
      <c r="E13" s="23">
        <v>0.44937146807851702</v>
      </c>
      <c r="F13" s="26">
        <f t="shared" si="1"/>
        <v>-0.11943498997727597</v>
      </c>
    </row>
    <row r="14" spans="1:14">
      <c r="A14" s="25">
        <f t="shared" si="0"/>
        <v>6</v>
      </c>
      <c r="B14" s="25"/>
      <c r="C14" s="22" t="s">
        <v>55</v>
      </c>
      <c r="D14" s="23">
        <v>1541.8864274506925</v>
      </c>
      <c r="E14" s="23">
        <v>1131.1263734494098</v>
      </c>
      <c r="F14" s="26">
        <f t="shared" si="1"/>
        <v>-410.7600540012827</v>
      </c>
    </row>
    <row r="15" spans="1:14">
      <c r="A15" s="25">
        <f t="shared" si="0"/>
        <v>7</v>
      </c>
      <c r="B15" s="25"/>
      <c r="C15" s="22" t="s">
        <v>54</v>
      </c>
      <c r="D15" s="23">
        <v>8.4760924287115191</v>
      </c>
      <c r="E15" s="23">
        <v>6.3318970752719039</v>
      </c>
      <c r="F15" s="26">
        <f t="shared" si="1"/>
        <v>-2.1441953534396152</v>
      </c>
    </row>
    <row r="16" spans="1:14">
      <c r="A16" s="25">
        <f t="shared" si="0"/>
        <v>8</v>
      </c>
      <c r="B16" s="25"/>
      <c r="C16" s="22" t="s">
        <v>53</v>
      </c>
      <c r="D16" s="23">
        <v>2.3156086662301272</v>
      </c>
      <c r="E16" s="23">
        <v>1.853875913995676</v>
      </c>
      <c r="F16" s="26">
        <f t="shared" si="1"/>
        <v>-0.4617327522344512</v>
      </c>
    </row>
    <row r="17" spans="1:6">
      <c r="A17" s="25">
        <f t="shared" si="0"/>
        <v>9</v>
      </c>
      <c r="B17" s="25"/>
      <c r="C17" s="22" t="s">
        <v>52</v>
      </c>
      <c r="D17" s="23">
        <v>2759.2045465519077</v>
      </c>
      <c r="E17" s="23">
        <v>2331.647643864474</v>
      </c>
      <c r="F17" s="26">
        <f t="shared" si="1"/>
        <v>-427.55690268743365</v>
      </c>
    </row>
    <row r="18" spans="1:6">
      <c r="A18" s="25">
        <f t="shared" si="0"/>
        <v>10</v>
      </c>
      <c r="B18" s="25"/>
      <c r="C18" s="22" t="s">
        <v>51</v>
      </c>
      <c r="D18" s="23">
        <v>644.30430179193684</v>
      </c>
      <c r="E18" s="23">
        <v>522.00106623558952</v>
      </c>
      <c r="F18" s="26">
        <f t="shared" si="1"/>
        <v>-122.30323555634732</v>
      </c>
    </row>
    <row r="19" spans="1:6">
      <c r="A19" s="25">
        <f t="shared" si="0"/>
        <v>11</v>
      </c>
      <c r="B19" s="25"/>
      <c r="C19" s="22" t="s">
        <v>50</v>
      </c>
      <c r="D19" s="23">
        <v>5.128320039093774</v>
      </c>
      <c r="E19" s="23">
        <v>3.7842502576454233</v>
      </c>
      <c r="F19" s="26">
        <f t="shared" si="1"/>
        <v>-1.3440697814483507</v>
      </c>
    </row>
    <row r="20" spans="1:6">
      <c r="A20" s="25">
        <f t="shared" si="0"/>
        <v>12</v>
      </c>
      <c r="B20" s="25"/>
      <c r="C20" s="22" t="s">
        <v>27</v>
      </c>
      <c r="D20" s="23">
        <v>2.4045839646466041</v>
      </c>
      <c r="E20" s="23">
        <v>2.2133459698514897</v>
      </c>
      <c r="F20" s="26">
        <f t="shared" si="1"/>
        <v>-0.19123799479511439</v>
      </c>
    </row>
    <row r="21" spans="1:6">
      <c r="A21" s="25">
        <f t="shared" si="0"/>
        <v>13</v>
      </c>
      <c r="B21" s="25"/>
      <c r="C21" s="22" t="s">
        <v>23</v>
      </c>
      <c r="D21" s="23">
        <v>1.3143943506656504</v>
      </c>
      <c r="E21" s="23">
        <v>1.0821015025698393</v>
      </c>
      <c r="F21" s="26">
        <f t="shared" si="1"/>
        <v>-0.23229284809581108</v>
      </c>
    </row>
    <row r="22" spans="1:6">
      <c r="A22" s="25">
        <f t="shared" si="0"/>
        <v>14</v>
      </c>
      <c r="B22" s="25"/>
      <c r="C22" s="22" t="s">
        <v>22</v>
      </c>
      <c r="D22" s="23">
        <v>45.706615355907189</v>
      </c>
      <c r="E22" s="23">
        <v>38.309996907562478</v>
      </c>
      <c r="F22" s="26">
        <f t="shared" si="1"/>
        <v>-7.3966184483447108</v>
      </c>
    </row>
    <row r="23" spans="1:6">
      <c r="A23" s="25">
        <f t="shared" si="0"/>
        <v>15</v>
      </c>
      <c r="B23" s="25"/>
      <c r="C23" s="22" t="s">
        <v>21</v>
      </c>
      <c r="D23" s="24">
        <f>SUM(D10:D22)</f>
        <v>7961.3572645330569</v>
      </c>
      <c r="E23" s="24">
        <f>SUM(E10:E22)</f>
        <v>6460.423310551465</v>
      </c>
      <c r="F23" s="24">
        <f>SUM(F10:F22)</f>
        <v>-1500.9339539815924</v>
      </c>
    </row>
    <row r="24" spans="1:6">
      <c r="A24" s="25">
        <f t="shared" si="0"/>
        <v>16</v>
      </c>
      <c r="B24" s="25"/>
    </row>
    <row r="25" spans="1:6">
      <c r="A25" s="25">
        <f t="shared" si="0"/>
        <v>17</v>
      </c>
      <c r="B25" s="27" t="s">
        <v>74</v>
      </c>
      <c r="C25" s="22" t="s">
        <v>49</v>
      </c>
      <c r="D25" s="23">
        <v>17216.889863821081</v>
      </c>
      <c r="E25" s="23">
        <v>14311.182187014632</v>
      </c>
      <c r="F25" s="26">
        <f t="shared" ref="F25:F52" si="2">E25-D25</f>
        <v>-2905.7076768064489</v>
      </c>
    </row>
    <row r="26" spans="1:6">
      <c r="A26" s="25">
        <f t="shared" si="0"/>
        <v>18</v>
      </c>
      <c r="B26" s="25"/>
      <c r="C26" s="22" t="s">
        <v>48</v>
      </c>
      <c r="D26" s="23">
        <v>25824.593032169851</v>
      </c>
      <c r="E26" s="23">
        <v>21497.510016296772</v>
      </c>
      <c r="F26" s="26">
        <f t="shared" si="2"/>
        <v>-4327.0830158730787</v>
      </c>
    </row>
    <row r="27" spans="1:6">
      <c r="A27" s="25">
        <f t="shared" si="0"/>
        <v>19</v>
      </c>
      <c r="B27" s="25"/>
      <c r="C27" s="22" t="s">
        <v>47</v>
      </c>
      <c r="D27" s="23">
        <v>2852.8441358032428</v>
      </c>
      <c r="E27" s="23">
        <v>2315.1500268028776</v>
      </c>
      <c r="F27" s="26">
        <f t="shared" si="2"/>
        <v>-537.69410900036519</v>
      </c>
    </row>
    <row r="28" spans="1:6">
      <c r="A28" s="25">
        <f t="shared" si="0"/>
        <v>20</v>
      </c>
      <c r="B28" s="25"/>
      <c r="C28" s="22" t="s">
        <v>46</v>
      </c>
      <c r="D28" s="23">
        <v>27470.216085191889</v>
      </c>
      <c r="E28" s="23">
        <v>22783.813627628395</v>
      </c>
      <c r="F28" s="26">
        <f t="shared" si="2"/>
        <v>-4686.402457563494</v>
      </c>
    </row>
    <row r="29" spans="1:6">
      <c r="A29" s="25">
        <f t="shared" si="0"/>
        <v>21</v>
      </c>
      <c r="B29" s="25"/>
      <c r="C29" s="22" t="s">
        <v>45</v>
      </c>
      <c r="D29" s="23">
        <v>1092.4205919714173</v>
      </c>
      <c r="E29" s="23">
        <v>888.9951326444891</v>
      </c>
      <c r="F29" s="26">
        <f t="shared" si="2"/>
        <v>-203.42545932692815</v>
      </c>
    </row>
    <row r="30" spans="1:6">
      <c r="A30" s="25">
        <f t="shared" si="0"/>
        <v>22</v>
      </c>
      <c r="B30" s="25"/>
      <c r="C30" s="22" t="s">
        <v>44</v>
      </c>
      <c r="D30" s="23">
        <v>279.47729907771469</v>
      </c>
      <c r="E30" s="23">
        <v>244.83820939112809</v>
      </c>
      <c r="F30" s="26">
        <f t="shared" si="2"/>
        <v>-34.639089686586601</v>
      </c>
    </row>
    <row r="31" spans="1:6">
      <c r="A31" s="25">
        <f t="shared" si="0"/>
        <v>23</v>
      </c>
      <c r="B31" s="25"/>
      <c r="C31" s="22" t="s">
        <v>43</v>
      </c>
      <c r="D31" s="23">
        <v>60523.924280205523</v>
      </c>
      <c r="E31" s="23">
        <v>50241.095444173232</v>
      </c>
      <c r="F31" s="26">
        <f t="shared" si="2"/>
        <v>-10282.828836032291</v>
      </c>
    </row>
    <row r="32" spans="1:6">
      <c r="A32" s="25">
        <f t="shared" si="0"/>
        <v>24</v>
      </c>
      <c r="B32" s="25"/>
      <c r="C32" s="22" t="s">
        <v>42</v>
      </c>
      <c r="D32" s="23">
        <v>7140.9756094553595</v>
      </c>
      <c r="E32" s="23">
        <v>5926.8448591045626</v>
      </c>
      <c r="F32" s="26">
        <f t="shared" si="2"/>
        <v>-1214.1307503507969</v>
      </c>
    </row>
    <row r="33" spans="1:6">
      <c r="A33" s="25">
        <f t="shared" si="0"/>
        <v>25</v>
      </c>
      <c r="B33" s="25"/>
      <c r="C33" s="22" t="s">
        <v>41</v>
      </c>
      <c r="D33" s="23">
        <v>83922.24268109152</v>
      </c>
      <c r="E33" s="23">
        <v>63549.224612049235</v>
      </c>
      <c r="F33" s="26">
        <f t="shared" si="2"/>
        <v>-20373.018069042286</v>
      </c>
    </row>
    <row r="34" spans="1:6">
      <c r="A34" s="25">
        <f t="shared" si="0"/>
        <v>26</v>
      </c>
      <c r="B34" s="25"/>
      <c r="C34" s="22" t="s">
        <v>40</v>
      </c>
      <c r="D34" s="23">
        <v>76.051595744954739</v>
      </c>
      <c r="E34" s="23">
        <v>61.443910984673494</v>
      </c>
      <c r="F34" s="26">
        <f t="shared" si="2"/>
        <v>-14.607684760281245</v>
      </c>
    </row>
    <row r="35" spans="1:6">
      <c r="A35" s="25">
        <f t="shared" si="0"/>
        <v>27</v>
      </c>
      <c r="B35" s="25"/>
      <c r="C35" s="22" t="s">
        <v>39</v>
      </c>
      <c r="D35" s="23">
        <v>98.33201889247735</v>
      </c>
      <c r="E35" s="23">
        <v>76.228296089473275</v>
      </c>
      <c r="F35" s="26">
        <f t="shared" si="2"/>
        <v>-22.103722803004075</v>
      </c>
    </row>
    <row r="36" spans="1:6">
      <c r="A36" s="25">
        <f t="shared" si="0"/>
        <v>28</v>
      </c>
      <c r="B36" s="25"/>
      <c r="C36" s="22" t="s">
        <v>38</v>
      </c>
      <c r="D36" s="23">
        <v>125398.69419471339</v>
      </c>
      <c r="E36" s="23">
        <v>103099.30437339543</v>
      </c>
      <c r="F36" s="26">
        <f t="shared" si="2"/>
        <v>-22299.389821317964</v>
      </c>
    </row>
    <row r="37" spans="1:6">
      <c r="A37" s="25">
        <f t="shared" si="0"/>
        <v>29</v>
      </c>
      <c r="B37" s="25"/>
      <c r="C37" s="22" t="s">
        <v>37</v>
      </c>
      <c r="D37" s="23">
        <v>1254.5124543053853</v>
      </c>
      <c r="E37" s="23">
        <v>1041.0391876076073</v>
      </c>
      <c r="F37" s="26">
        <f t="shared" si="2"/>
        <v>-213.47326669777794</v>
      </c>
    </row>
    <row r="38" spans="1:6">
      <c r="A38" s="25">
        <f t="shared" si="0"/>
        <v>30</v>
      </c>
      <c r="B38" s="25"/>
      <c r="C38" s="22" t="s">
        <v>36</v>
      </c>
      <c r="D38" s="23">
        <v>3853.3071502500216</v>
      </c>
      <c r="E38" s="23">
        <v>3131.8818965577179</v>
      </c>
      <c r="F38" s="26">
        <f t="shared" si="2"/>
        <v>-721.42525369230361</v>
      </c>
    </row>
    <row r="39" spans="1:6">
      <c r="A39" s="25">
        <f t="shared" si="0"/>
        <v>31</v>
      </c>
      <c r="B39" s="25"/>
      <c r="C39" s="22" t="s">
        <v>35</v>
      </c>
      <c r="D39" s="23">
        <v>1910.8171800162313</v>
      </c>
      <c r="E39" s="23">
        <v>1514.1660469115604</v>
      </c>
      <c r="F39" s="26">
        <f t="shared" si="2"/>
        <v>-396.65113310467086</v>
      </c>
    </row>
    <row r="40" spans="1:6">
      <c r="A40" s="25">
        <f t="shared" si="0"/>
        <v>32</v>
      </c>
      <c r="B40" s="25"/>
      <c r="C40" s="22" t="s">
        <v>34</v>
      </c>
      <c r="D40" s="23">
        <v>2593.735747856098</v>
      </c>
      <c r="E40" s="23">
        <v>2116.7559217691396</v>
      </c>
      <c r="F40" s="26">
        <f t="shared" si="2"/>
        <v>-476.97982608695838</v>
      </c>
    </row>
    <row r="41" spans="1:6">
      <c r="A41" s="25">
        <f t="shared" si="0"/>
        <v>33</v>
      </c>
      <c r="B41" s="25"/>
      <c r="C41" s="22" t="s">
        <v>33</v>
      </c>
      <c r="D41" s="23">
        <v>484.1818902145518</v>
      </c>
      <c r="E41" s="23">
        <v>415.14278613223598</v>
      </c>
      <c r="F41" s="26">
        <f t="shared" si="2"/>
        <v>-69.039104082315816</v>
      </c>
    </row>
    <row r="42" spans="1:6">
      <c r="A42" s="25">
        <f t="shared" ref="A42:A73" si="3">A41+1</f>
        <v>34</v>
      </c>
      <c r="B42" s="25"/>
      <c r="C42" s="22" t="s">
        <v>32</v>
      </c>
      <c r="D42" s="23">
        <v>3967.905399996609</v>
      </c>
      <c r="E42" s="23">
        <v>3268.100916468472</v>
      </c>
      <c r="F42" s="26">
        <f t="shared" si="2"/>
        <v>-699.8044835281371</v>
      </c>
    </row>
    <row r="43" spans="1:6">
      <c r="A43" s="25">
        <f t="shared" si="3"/>
        <v>35</v>
      </c>
      <c r="B43" s="25"/>
      <c r="C43" s="22" t="s">
        <v>31</v>
      </c>
      <c r="D43" s="23">
        <v>596.50242057027708</v>
      </c>
      <c r="E43" s="23">
        <v>493.53160608622289</v>
      </c>
      <c r="F43" s="26">
        <f t="shared" si="2"/>
        <v>-102.97081448405419</v>
      </c>
    </row>
    <row r="44" spans="1:6">
      <c r="A44" s="25">
        <f t="shared" si="3"/>
        <v>36</v>
      </c>
      <c r="B44" s="25"/>
      <c r="C44" s="22" t="s">
        <v>30</v>
      </c>
      <c r="D44" s="23">
        <v>32312.440846166595</v>
      </c>
      <c r="E44" s="23">
        <v>26678.843857192194</v>
      </c>
      <c r="F44" s="26">
        <f t="shared" si="2"/>
        <v>-5633.596988974401</v>
      </c>
    </row>
    <row r="45" spans="1:6">
      <c r="A45" s="25">
        <f t="shared" si="3"/>
        <v>37</v>
      </c>
      <c r="B45" s="25"/>
      <c r="C45" s="22" t="s">
        <v>29</v>
      </c>
      <c r="D45" s="23">
        <v>8365.9579014022456</v>
      </c>
      <c r="E45" s="23">
        <v>7031.6962843021829</v>
      </c>
      <c r="F45" s="26">
        <f t="shared" si="2"/>
        <v>-1334.2616171000627</v>
      </c>
    </row>
    <row r="46" spans="1:6">
      <c r="A46" s="25">
        <f t="shared" si="3"/>
        <v>38</v>
      </c>
      <c r="B46" s="25"/>
      <c r="C46" s="22" t="s">
        <v>28</v>
      </c>
      <c r="D46" s="23">
        <v>10763.09716611783</v>
      </c>
      <c r="E46" s="23">
        <v>8907.1675212955433</v>
      </c>
      <c r="F46" s="26">
        <f t="shared" si="2"/>
        <v>-1855.9296448222867</v>
      </c>
    </row>
    <row r="47" spans="1:6">
      <c r="A47" s="25">
        <f t="shared" si="3"/>
        <v>39</v>
      </c>
      <c r="B47" s="25"/>
      <c r="C47" s="22" t="s">
        <v>27</v>
      </c>
      <c r="D47" s="23">
        <v>44962.141212211536</v>
      </c>
      <c r="E47" s="23">
        <v>37104.368442373481</v>
      </c>
      <c r="F47" s="26">
        <f t="shared" si="2"/>
        <v>-7857.772769838055</v>
      </c>
    </row>
    <row r="48" spans="1:6">
      <c r="A48" s="25">
        <f t="shared" si="3"/>
        <v>40</v>
      </c>
      <c r="B48" s="25"/>
      <c r="C48" s="22" t="s">
        <v>26</v>
      </c>
      <c r="D48" s="23">
        <v>32.832259548385657</v>
      </c>
      <c r="E48" s="23">
        <v>33.070167591946337</v>
      </c>
      <c r="F48" s="26">
        <f t="shared" si="2"/>
        <v>0.23790804356067952</v>
      </c>
    </row>
    <row r="49" spans="1:6">
      <c r="A49" s="25">
        <f t="shared" si="3"/>
        <v>41</v>
      </c>
      <c r="B49" s="25"/>
      <c r="C49" s="22" t="s">
        <v>25</v>
      </c>
      <c r="D49" s="23">
        <v>14.364569549279196</v>
      </c>
      <c r="E49" s="23">
        <v>21.819113688327249</v>
      </c>
      <c r="F49" s="26">
        <f t="shared" si="2"/>
        <v>7.4545441390480534</v>
      </c>
    </row>
    <row r="50" spans="1:6">
      <c r="A50" s="25">
        <f t="shared" si="3"/>
        <v>42</v>
      </c>
      <c r="B50" s="25"/>
      <c r="C50" s="22" t="s">
        <v>24</v>
      </c>
      <c r="D50" s="23">
        <v>1265.2094030481994</v>
      </c>
      <c r="E50" s="23">
        <v>1017.6018239409689</v>
      </c>
      <c r="F50" s="26">
        <f t="shared" si="2"/>
        <v>-247.60757910723055</v>
      </c>
    </row>
    <row r="51" spans="1:6">
      <c r="A51" s="25">
        <f t="shared" si="3"/>
        <v>43</v>
      </c>
      <c r="B51" s="25"/>
      <c r="C51" s="22" t="s">
        <v>23</v>
      </c>
      <c r="D51" s="23">
        <v>121.1990146093446</v>
      </c>
      <c r="E51" s="23">
        <v>102.04350740812404</v>
      </c>
      <c r="F51" s="26">
        <f t="shared" si="2"/>
        <v>-19.155507201220558</v>
      </c>
    </row>
    <row r="52" spans="1:6">
      <c r="A52" s="25">
        <f t="shared" si="3"/>
        <v>44</v>
      </c>
      <c r="B52" s="25"/>
      <c r="C52" s="22" t="s">
        <v>22</v>
      </c>
      <c r="D52" s="23">
        <v>19429.324347855738</v>
      </c>
      <c r="E52" s="23">
        <v>16090.213687049956</v>
      </c>
      <c r="F52" s="26">
        <f t="shared" si="2"/>
        <v>-3339.1106608057817</v>
      </c>
    </row>
    <row r="53" spans="1:6">
      <c r="A53" s="25">
        <f t="shared" si="3"/>
        <v>45</v>
      </c>
      <c r="B53" s="25"/>
      <c r="C53" s="22" t="s">
        <v>21</v>
      </c>
      <c r="D53" s="24">
        <f>SUM(D25:D52)</f>
        <v>483824.19035185676</v>
      </c>
      <c r="E53" s="24">
        <f>SUM(E25:E52)</f>
        <v>393963.07346195058</v>
      </c>
      <c r="F53" s="24">
        <f>SUM(F25:F52)</f>
        <v>-89861.116889906145</v>
      </c>
    </row>
    <row r="54" spans="1:6">
      <c r="A54" s="25">
        <f t="shared" si="3"/>
        <v>46</v>
      </c>
      <c r="B54" s="25"/>
    </row>
    <row r="55" spans="1:6">
      <c r="A55" s="25">
        <f t="shared" si="3"/>
        <v>47</v>
      </c>
      <c r="B55" s="27" t="s">
        <v>73</v>
      </c>
      <c r="C55" s="22" t="s">
        <v>59</v>
      </c>
      <c r="D55" s="26">
        <f t="shared" ref="D55:E64" si="4">D10</f>
        <v>1875.7172159246786</v>
      </c>
      <c r="E55" s="26">
        <f t="shared" si="4"/>
        <v>1540.1888640108023</v>
      </c>
      <c r="F55" s="26">
        <f t="shared" ref="F55:F92" si="5">E55-D55</f>
        <v>-335.52835191387635</v>
      </c>
    </row>
    <row r="56" spans="1:6">
      <c r="A56" s="25">
        <f t="shared" si="3"/>
        <v>48</v>
      </c>
      <c r="B56" s="25"/>
      <c r="C56" s="22" t="s">
        <v>58</v>
      </c>
      <c r="D56" s="26">
        <f t="shared" si="4"/>
        <v>93.844798888526682</v>
      </c>
      <c r="E56" s="26">
        <f t="shared" si="4"/>
        <v>78.309652229985801</v>
      </c>
      <c r="F56" s="26">
        <f t="shared" si="5"/>
        <v>-15.535146658540882</v>
      </c>
    </row>
    <row r="57" spans="1:6">
      <c r="A57" s="25">
        <f t="shared" si="3"/>
        <v>49</v>
      </c>
      <c r="B57" s="25"/>
      <c r="C57" s="22" t="s">
        <v>57</v>
      </c>
      <c r="D57" s="26">
        <f t="shared" si="4"/>
        <v>980.48555266200401</v>
      </c>
      <c r="E57" s="26">
        <f t="shared" si="4"/>
        <v>803.12487166622782</v>
      </c>
      <c r="F57" s="26">
        <f t="shared" si="5"/>
        <v>-177.36068099577619</v>
      </c>
    </row>
    <row r="58" spans="1:6">
      <c r="A58" s="25">
        <f t="shared" si="3"/>
        <v>50</v>
      </c>
      <c r="B58" s="25"/>
      <c r="C58" s="22" t="s">
        <v>56</v>
      </c>
      <c r="D58" s="26">
        <f t="shared" si="4"/>
        <v>0.568806458055793</v>
      </c>
      <c r="E58" s="26">
        <f t="shared" si="4"/>
        <v>0.44937146807851702</v>
      </c>
      <c r="F58" s="26">
        <f t="shared" si="5"/>
        <v>-0.11943498997727597</v>
      </c>
    </row>
    <row r="59" spans="1:6">
      <c r="A59" s="25">
        <f t="shared" si="3"/>
        <v>51</v>
      </c>
      <c r="B59" s="25"/>
      <c r="C59" s="22" t="s">
        <v>55</v>
      </c>
      <c r="D59" s="26">
        <f t="shared" si="4"/>
        <v>1541.8864274506925</v>
      </c>
      <c r="E59" s="26">
        <f t="shared" si="4"/>
        <v>1131.1263734494098</v>
      </c>
      <c r="F59" s="26">
        <f t="shared" si="5"/>
        <v>-410.7600540012827</v>
      </c>
    </row>
    <row r="60" spans="1:6">
      <c r="A60" s="25">
        <f t="shared" si="3"/>
        <v>52</v>
      </c>
      <c r="B60" s="25"/>
      <c r="C60" s="22" t="s">
        <v>54</v>
      </c>
      <c r="D60" s="26">
        <f t="shared" si="4"/>
        <v>8.4760924287115191</v>
      </c>
      <c r="E60" s="26">
        <f t="shared" si="4"/>
        <v>6.3318970752719039</v>
      </c>
      <c r="F60" s="26">
        <f t="shared" si="5"/>
        <v>-2.1441953534396152</v>
      </c>
    </row>
    <row r="61" spans="1:6">
      <c r="A61" s="25">
        <f t="shared" si="3"/>
        <v>53</v>
      </c>
      <c r="B61" s="25"/>
      <c r="C61" s="22" t="s">
        <v>53</v>
      </c>
      <c r="D61" s="26">
        <f t="shared" si="4"/>
        <v>2.3156086662301272</v>
      </c>
      <c r="E61" s="26">
        <f t="shared" si="4"/>
        <v>1.853875913995676</v>
      </c>
      <c r="F61" s="26">
        <f t="shared" si="5"/>
        <v>-0.4617327522344512</v>
      </c>
    </row>
    <row r="62" spans="1:6">
      <c r="A62" s="25">
        <f t="shared" si="3"/>
        <v>54</v>
      </c>
      <c r="B62" s="25"/>
      <c r="C62" s="22" t="s">
        <v>52</v>
      </c>
      <c r="D62" s="26">
        <f t="shared" si="4"/>
        <v>2759.2045465519077</v>
      </c>
      <c r="E62" s="26">
        <f t="shared" si="4"/>
        <v>2331.647643864474</v>
      </c>
      <c r="F62" s="26">
        <f t="shared" si="5"/>
        <v>-427.55690268743365</v>
      </c>
    </row>
    <row r="63" spans="1:6">
      <c r="A63" s="25">
        <f t="shared" si="3"/>
        <v>55</v>
      </c>
      <c r="B63" s="25"/>
      <c r="C63" s="22" t="s">
        <v>51</v>
      </c>
      <c r="D63" s="26">
        <f t="shared" si="4"/>
        <v>644.30430179193684</v>
      </c>
      <c r="E63" s="26">
        <f t="shared" si="4"/>
        <v>522.00106623558952</v>
      </c>
      <c r="F63" s="26">
        <f t="shared" si="5"/>
        <v>-122.30323555634732</v>
      </c>
    </row>
    <row r="64" spans="1:6">
      <c r="A64" s="25">
        <f t="shared" si="3"/>
        <v>56</v>
      </c>
      <c r="B64" s="25"/>
      <c r="C64" s="22" t="s">
        <v>50</v>
      </c>
      <c r="D64" s="26">
        <f t="shared" si="4"/>
        <v>5.128320039093774</v>
      </c>
      <c r="E64" s="26">
        <f t="shared" si="4"/>
        <v>3.7842502576454233</v>
      </c>
      <c r="F64" s="26">
        <f t="shared" si="5"/>
        <v>-1.3440697814483507</v>
      </c>
    </row>
    <row r="65" spans="1:6">
      <c r="A65" s="25">
        <f t="shared" si="3"/>
        <v>57</v>
      </c>
      <c r="B65" s="25"/>
      <c r="C65" s="22" t="s">
        <v>49</v>
      </c>
      <c r="D65" s="26">
        <f t="shared" ref="D65:E86" si="6">D25</f>
        <v>17216.889863821081</v>
      </c>
      <c r="E65" s="26">
        <f t="shared" si="6"/>
        <v>14311.182187014632</v>
      </c>
      <c r="F65" s="26">
        <f t="shared" si="5"/>
        <v>-2905.7076768064489</v>
      </c>
    </row>
    <row r="66" spans="1:6">
      <c r="A66" s="25">
        <f t="shared" si="3"/>
        <v>58</v>
      </c>
      <c r="B66" s="25"/>
      <c r="C66" s="22" t="s">
        <v>48</v>
      </c>
      <c r="D66" s="26">
        <f t="shared" si="6"/>
        <v>25824.593032169851</v>
      </c>
      <c r="E66" s="26">
        <f t="shared" si="6"/>
        <v>21497.510016296772</v>
      </c>
      <c r="F66" s="26">
        <f t="shared" si="5"/>
        <v>-4327.0830158730787</v>
      </c>
    </row>
    <row r="67" spans="1:6">
      <c r="A67" s="25">
        <f t="shared" si="3"/>
        <v>59</v>
      </c>
      <c r="B67" s="25"/>
      <c r="C67" s="22" t="s">
        <v>47</v>
      </c>
      <c r="D67" s="26">
        <f t="shared" si="6"/>
        <v>2852.8441358032428</v>
      </c>
      <c r="E67" s="26">
        <f t="shared" si="6"/>
        <v>2315.1500268028776</v>
      </c>
      <c r="F67" s="26">
        <f t="shared" si="5"/>
        <v>-537.69410900036519</v>
      </c>
    </row>
    <row r="68" spans="1:6">
      <c r="A68" s="25">
        <f t="shared" si="3"/>
        <v>60</v>
      </c>
      <c r="B68" s="25"/>
      <c r="C68" s="22" t="s">
        <v>46</v>
      </c>
      <c r="D68" s="26">
        <f t="shared" si="6"/>
        <v>27470.216085191889</v>
      </c>
      <c r="E68" s="26">
        <f t="shared" si="6"/>
        <v>22783.813627628395</v>
      </c>
      <c r="F68" s="26">
        <f t="shared" si="5"/>
        <v>-4686.402457563494</v>
      </c>
    </row>
    <row r="69" spans="1:6">
      <c r="A69" s="25">
        <f t="shared" si="3"/>
        <v>61</v>
      </c>
      <c r="B69" s="25"/>
      <c r="C69" s="22" t="s">
        <v>45</v>
      </c>
      <c r="D69" s="26">
        <f t="shared" si="6"/>
        <v>1092.4205919714173</v>
      </c>
      <c r="E69" s="26">
        <f t="shared" si="6"/>
        <v>888.9951326444891</v>
      </c>
      <c r="F69" s="26">
        <f t="shared" si="5"/>
        <v>-203.42545932692815</v>
      </c>
    </row>
    <row r="70" spans="1:6">
      <c r="A70" s="25">
        <f t="shared" si="3"/>
        <v>62</v>
      </c>
      <c r="B70" s="25"/>
      <c r="C70" s="22" t="s">
        <v>44</v>
      </c>
      <c r="D70" s="26">
        <f t="shared" si="6"/>
        <v>279.47729907771469</v>
      </c>
      <c r="E70" s="26">
        <f t="shared" si="6"/>
        <v>244.83820939112809</v>
      </c>
      <c r="F70" s="26">
        <f t="shared" si="5"/>
        <v>-34.639089686586601</v>
      </c>
    </row>
    <row r="71" spans="1:6">
      <c r="A71" s="25">
        <f t="shared" si="3"/>
        <v>63</v>
      </c>
      <c r="B71" s="25"/>
      <c r="C71" s="22" t="s">
        <v>43</v>
      </c>
      <c r="D71" s="26">
        <f t="shared" si="6"/>
        <v>60523.924280205523</v>
      </c>
      <c r="E71" s="26">
        <f t="shared" si="6"/>
        <v>50241.095444173232</v>
      </c>
      <c r="F71" s="26">
        <f t="shared" si="5"/>
        <v>-10282.828836032291</v>
      </c>
    </row>
    <row r="72" spans="1:6">
      <c r="A72" s="25">
        <f t="shared" si="3"/>
        <v>64</v>
      </c>
      <c r="B72" s="25"/>
      <c r="C72" s="22" t="s">
        <v>42</v>
      </c>
      <c r="D72" s="26">
        <f t="shared" si="6"/>
        <v>7140.9756094553595</v>
      </c>
      <c r="E72" s="26">
        <f t="shared" si="6"/>
        <v>5926.8448591045626</v>
      </c>
      <c r="F72" s="26">
        <f t="shared" si="5"/>
        <v>-1214.1307503507969</v>
      </c>
    </row>
    <row r="73" spans="1:6">
      <c r="A73" s="25">
        <f t="shared" si="3"/>
        <v>65</v>
      </c>
      <c r="B73" s="25"/>
      <c r="C73" s="22" t="s">
        <v>41</v>
      </c>
      <c r="D73" s="26">
        <f t="shared" si="6"/>
        <v>83922.24268109152</v>
      </c>
      <c r="E73" s="26">
        <f t="shared" si="6"/>
        <v>63549.224612049235</v>
      </c>
      <c r="F73" s="26">
        <f t="shared" si="5"/>
        <v>-20373.018069042286</v>
      </c>
    </row>
    <row r="74" spans="1:6">
      <c r="A74" s="25">
        <f t="shared" ref="A74:A93" si="7">A73+1</f>
        <v>66</v>
      </c>
      <c r="B74" s="25"/>
      <c r="C74" s="22" t="s">
        <v>40</v>
      </c>
      <c r="D74" s="26">
        <f t="shared" si="6"/>
        <v>76.051595744954739</v>
      </c>
      <c r="E74" s="26">
        <f t="shared" si="6"/>
        <v>61.443910984673494</v>
      </c>
      <c r="F74" s="26">
        <f t="shared" si="5"/>
        <v>-14.607684760281245</v>
      </c>
    </row>
    <row r="75" spans="1:6">
      <c r="A75" s="25">
        <f t="shared" si="7"/>
        <v>67</v>
      </c>
      <c r="B75" s="25"/>
      <c r="C75" s="22" t="s">
        <v>39</v>
      </c>
      <c r="D75" s="26">
        <f t="shared" si="6"/>
        <v>98.33201889247735</v>
      </c>
      <c r="E75" s="26">
        <f t="shared" si="6"/>
        <v>76.228296089473275</v>
      </c>
      <c r="F75" s="26">
        <f t="shared" si="5"/>
        <v>-22.103722803004075</v>
      </c>
    </row>
    <row r="76" spans="1:6">
      <c r="A76" s="25">
        <f t="shared" si="7"/>
        <v>68</v>
      </c>
      <c r="B76" s="25"/>
      <c r="C76" s="22" t="s">
        <v>38</v>
      </c>
      <c r="D76" s="26">
        <f t="shared" si="6"/>
        <v>125398.69419471339</v>
      </c>
      <c r="E76" s="26">
        <f t="shared" si="6"/>
        <v>103099.30437339543</v>
      </c>
      <c r="F76" s="26">
        <f t="shared" si="5"/>
        <v>-22299.389821317964</v>
      </c>
    </row>
    <row r="77" spans="1:6">
      <c r="A77" s="25">
        <f t="shared" si="7"/>
        <v>69</v>
      </c>
      <c r="B77" s="25"/>
      <c r="C77" s="22" t="s">
        <v>37</v>
      </c>
      <c r="D77" s="26">
        <f t="shared" si="6"/>
        <v>1254.5124543053853</v>
      </c>
      <c r="E77" s="26">
        <f t="shared" si="6"/>
        <v>1041.0391876076073</v>
      </c>
      <c r="F77" s="26">
        <f t="shared" si="5"/>
        <v>-213.47326669777794</v>
      </c>
    </row>
    <row r="78" spans="1:6">
      <c r="A78" s="25">
        <f t="shared" si="7"/>
        <v>70</v>
      </c>
      <c r="B78" s="25"/>
      <c r="C78" s="22" t="s">
        <v>36</v>
      </c>
      <c r="D78" s="26">
        <f t="shared" si="6"/>
        <v>3853.3071502500216</v>
      </c>
      <c r="E78" s="26">
        <f t="shared" si="6"/>
        <v>3131.8818965577179</v>
      </c>
      <c r="F78" s="26">
        <f t="shared" si="5"/>
        <v>-721.42525369230361</v>
      </c>
    </row>
    <row r="79" spans="1:6">
      <c r="A79" s="25">
        <f t="shared" si="7"/>
        <v>71</v>
      </c>
      <c r="B79" s="25"/>
      <c r="C79" s="22" t="s">
        <v>35</v>
      </c>
      <c r="D79" s="26">
        <f t="shared" si="6"/>
        <v>1910.8171800162313</v>
      </c>
      <c r="E79" s="26">
        <f t="shared" si="6"/>
        <v>1514.1660469115604</v>
      </c>
      <c r="F79" s="26">
        <f t="shared" si="5"/>
        <v>-396.65113310467086</v>
      </c>
    </row>
    <row r="80" spans="1:6">
      <c r="A80" s="25">
        <f t="shared" si="7"/>
        <v>72</v>
      </c>
      <c r="B80" s="25"/>
      <c r="C80" s="22" t="s">
        <v>34</v>
      </c>
      <c r="D80" s="26">
        <f t="shared" si="6"/>
        <v>2593.735747856098</v>
      </c>
      <c r="E80" s="26">
        <f t="shared" si="6"/>
        <v>2116.7559217691396</v>
      </c>
      <c r="F80" s="26">
        <f t="shared" si="5"/>
        <v>-476.97982608695838</v>
      </c>
    </row>
    <row r="81" spans="1:6">
      <c r="A81" s="25">
        <f t="shared" si="7"/>
        <v>73</v>
      </c>
      <c r="B81" s="25"/>
      <c r="C81" s="22" t="s">
        <v>33</v>
      </c>
      <c r="D81" s="26">
        <f t="shared" si="6"/>
        <v>484.1818902145518</v>
      </c>
      <c r="E81" s="26">
        <f t="shared" si="6"/>
        <v>415.14278613223598</v>
      </c>
      <c r="F81" s="26">
        <f t="shared" si="5"/>
        <v>-69.039104082315816</v>
      </c>
    </row>
    <row r="82" spans="1:6">
      <c r="A82" s="25">
        <f t="shared" si="7"/>
        <v>74</v>
      </c>
      <c r="B82" s="25"/>
      <c r="C82" s="22" t="s">
        <v>32</v>
      </c>
      <c r="D82" s="26">
        <f t="shared" si="6"/>
        <v>3967.905399996609</v>
      </c>
      <c r="E82" s="26">
        <f t="shared" si="6"/>
        <v>3268.100916468472</v>
      </c>
      <c r="F82" s="26">
        <f t="shared" si="5"/>
        <v>-699.8044835281371</v>
      </c>
    </row>
    <row r="83" spans="1:6">
      <c r="A83" s="25">
        <f t="shared" si="7"/>
        <v>75</v>
      </c>
      <c r="B83" s="25"/>
      <c r="C83" s="22" t="s">
        <v>31</v>
      </c>
      <c r="D83" s="26">
        <f t="shared" si="6"/>
        <v>596.50242057027708</v>
      </c>
      <c r="E83" s="26">
        <f t="shared" si="6"/>
        <v>493.53160608622289</v>
      </c>
      <c r="F83" s="26">
        <f t="shared" si="5"/>
        <v>-102.97081448405419</v>
      </c>
    </row>
    <row r="84" spans="1:6">
      <c r="A84" s="25">
        <f t="shared" si="7"/>
        <v>76</v>
      </c>
      <c r="B84" s="25"/>
      <c r="C84" s="22" t="s">
        <v>30</v>
      </c>
      <c r="D84" s="26">
        <f t="shared" si="6"/>
        <v>32312.440846166595</v>
      </c>
      <c r="E84" s="26">
        <f t="shared" si="6"/>
        <v>26678.843857192194</v>
      </c>
      <c r="F84" s="26">
        <f t="shared" si="5"/>
        <v>-5633.596988974401</v>
      </c>
    </row>
    <row r="85" spans="1:6">
      <c r="A85" s="25">
        <f t="shared" si="7"/>
        <v>77</v>
      </c>
      <c r="B85" s="25"/>
      <c r="C85" s="22" t="s">
        <v>29</v>
      </c>
      <c r="D85" s="26">
        <f t="shared" si="6"/>
        <v>8365.9579014022456</v>
      </c>
      <c r="E85" s="26">
        <f t="shared" si="6"/>
        <v>7031.6962843021829</v>
      </c>
      <c r="F85" s="26">
        <f t="shared" si="5"/>
        <v>-1334.2616171000627</v>
      </c>
    </row>
    <row r="86" spans="1:6">
      <c r="A86" s="25">
        <f t="shared" si="7"/>
        <v>78</v>
      </c>
      <c r="B86" s="25"/>
      <c r="C86" s="22" t="s">
        <v>28</v>
      </c>
      <c r="D86" s="26">
        <f t="shared" si="6"/>
        <v>10763.09716611783</v>
      </c>
      <c r="E86" s="26">
        <f t="shared" si="6"/>
        <v>8907.1675212955433</v>
      </c>
      <c r="F86" s="26">
        <f t="shared" si="5"/>
        <v>-1855.9296448222867</v>
      </c>
    </row>
    <row r="87" spans="1:6">
      <c r="A87" s="25">
        <f t="shared" si="7"/>
        <v>79</v>
      </c>
      <c r="B87" s="25"/>
      <c r="C87" s="22" t="s">
        <v>27</v>
      </c>
      <c r="D87" s="26">
        <f>D47+D20</f>
        <v>44964.545796176186</v>
      </c>
      <c r="E87" s="26">
        <f>E47+E20</f>
        <v>37106.581788343334</v>
      </c>
      <c r="F87" s="26">
        <f t="shared" si="5"/>
        <v>-7857.9640078328521</v>
      </c>
    </row>
    <row r="88" spans="1:6">
      <c r="A88" s="25">
        <f t="shared" si="7"/>
        <v>80</v>
      </c>
      <c r="B88" s="25"/>
      <c r="C88" s="22" t="s">
        <v>26</v>
      </c>
      <c r="D88" s="23">
        <f t="shared" ref="D88:E90" si="8">D48</f>
        <v>32.832259548385657</v>
      </c>
      <c r="E88" s="23">
        <f t="shared" si="8"/>
        <v>33.070167591946337</v>
      </c>
      <c r="F88" s="26">
        <f t="shared" si="5"/>
        <v>0.23790804356067952</v>
      </c>
    </row>
    <row r="89" spans="1:6">
      <c r="A89" s="25">
        <f t="shared" si="7"/>
        <v>81</v>
      </c>
      <c r="B89" s="25"/>
      <c r="C89" s="22" t="s">
        <v>25</v>
      </c>
      <c r="D89" s="23">
        <f t="shared" si="8"/>
        <v>14.364569549279196</v>
      </c>
      <c r="E89" s="23">
        <f t="shared" si="8"/>
        <v>21.819113688327249</v>
      </c>
      <c r="F89" s="26">
        <f t="shared" si="5"/>
        <v>7.4545441390480534</v>
      </c>
    </row>
    <row r="90" spans="1:6">
      <c r="A90" s="25">
        <f t="shared" si="7"/>
        <v>82</v>
      </c>
      <c r="B90" s="25"/>
      <c r="C90" s="22" t="s">
        <v>24</v>
      </c>
      <c r="D90" s="26">
        <f t="shared" si="8"/>
        <v>1265.2094030481994</v>
      </c>
      <c r="E90" s="26">
        <f t="shared" si="8"/>
        <v>1017.6018239409689</v>
      </c>
      <c r="F90" s="26">
        <f t="shared" si="5"/>
        <v>-247.60757910723055</v>
      </c>
    </row>
    <row r="91" spans="1:6">
      <c r="A91" s="25">
        <f t="shared" si="7"/>
        <v>83</v>
      </c>
      <c r="B91" s="25"/>
      <c r="C91" s="22" t="s">
        <v>23</v>
      </c>
      <c r="D91" s="26">
        <f>D51+D21</f>
        <v>122.51340896001025</v>
      </c>
      <c r="E91" s="26">
        <f>E51+E21</f>
        <v>103.12560891069388</v>
      </c>
      <c r="F91" s="26">
        <f t="shared" si="5"/>
        <v>-19.387800049316368</v>
      </c>
    </row>
    <row r="92" spans="1:6">
      <c r="A92" s="25">
        <f t="shared" si="7"/>
        <v>84</v>
      </c>
      <c r="B92" s="25"/>
      <c r="C92" s="22" t="s">
        <v>22</v>
      </c>
      <c r="D92" s="26">
        <f>D52+D22</f>
        <v>19475.030963211644</v>
      </c>
      <c r="E92" s="26">
        <f>E52+E22</f>
        <v>16128.523683957519</v>
      </c>
      <c r="F92" s="26">
        <f t="shared" si="5"/>
        <v>-3346.507279254125</v>
      </c>
    </row>
    <row r="93" spans="1:6">
      <c r="A93" s="25">
        <f t="shared" si="7"/>
        <v>85</v>
      </c>
      <c r="B93" s="25"/>
      <c r="C93" s="22" t="s">
        <v>21</v>
      </c>
      <c r="D93" s="24">
        <f>SUM(D55:D92)</f>
        <v>491785.54761638987</v>
      </c>
      <c r="E93" s="24">
        <f>SUM(E55:E92)</f>
        <v>400423.49677250203</v>
      </c>
      <c r="F93" s="24">
        <f>SUM(F55:F92)</f>
        <v>-91362.050843887759</v>
      </c>
    </row>
    <row r="95" spans="1:6">
      <c r="B95" s="22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16"/>
  <sheetViews>
    <sheetView workbookViewId="0">
      <selection activeCell="D1" sqref="D1"/>
    </sheetView>
  </sheetViews>
  <sheetFormatPr defaultRowHeight="12.75"/>
  <cols>
    <col min="1" max="1" width="49.140625" style="20" bestFit="1" customWidth="1"/>
    <col min="2" max="2" width="8.28515625" style="20" bestFit="1" customWidth="1"/>
    <col min="3" max="3" width="12" style="144" bestFit="1" customWidth="1"/>
    <col min="4" max="4" width="14.5703125" style="144" bestFit="1" customWidth="1"/>
    <col min="5" max="5" width="12.28515625" style="20" bestFit="1" customWidth="1"/>
    <col min="6" max="253" width="9.140625" style="20"/>
    <col min="254" max="254" width="9.140625" style="20" customWidth="1"/>
    <col min="255" max="256" width="9.140625" style="20"/>
    <col min="257" max="257" width="23.7109375" style="20" customWidth="1"/>
    <col min="258" max="258" width="11.28515625" style="20" bestFit="1" customWidth="1"/>
    <col min="259" max="259" width="12.85546875" style="20" bestFit="1" customWidth="1"/>
    <col min="260" max="509" width="9.140625" style="20"/>
    <col min="510" max="510" width="9.140625" style="20" customWidth="1"/>
    <col min="511" max="512" width="9.140625" style="20"/>
    <col min="513" max="513" width="23.7109375" style="20" customWidth="1"/>
    <col min="514" max="514" width="11.28515625" style="20" bestFit="1" customWidth="1"/>
    <col min="515" max="515" width="12.85546875" style="20" bestFit="1" customWidth="1"/>
    <col min="516" max="765" width="9.140625" style="20"/>
    <col min="766" max="766" width="9.140625" style="20" customWidth="1"/>
    <col min="767" max="768" width="9.140625" style="20"/>
    <col min="769" max="769" width="23.7109375" style="20" customWidth="1"/>
    <col min="770" max="770" width="11.28515625" style="20" bestFit="1" customWidth="1"/>
    <col min="771" max="771" width="12.85546875" style="20" bestFit="1" customWidth="1"/>
    <col min="772" max="1021" width="9.140625" style="20"/>
    <col min="1022" max="1022" width="9.140625" style="20" customWidth="1"/>
    <col min="1023" max="1024" width="9.140625" style="20"/>
    <col min="1025" max="1025" width="23.7109375" style="20" customWidth="1"/>
    <col min="1026" max="1026" width="11.28515625" style="20" bestFit="1" customWidth="1"/>
    <col min="1027" max="1027" width="12.85546875" style="20" bestFit="1" customWidth="1"/>
    <col min="1028" max="1277" width="9.140625" style="20"/>
    <col min="1278" max="1278" width="9.140625" style="20" customWidth="1"/>
    <col min="1279" max="1280" width="9.140625" style="20"/>
    <col min="1281" max="1281" width="23.7109375" style="20" customWidth="1"/>
    <col min="1282" max="1282" width="11.28515625" style="20" bestFit="1" customWidth="1"/>
    <col min="1283" max="1283" width="12.85546875" style="20" bestFit="1" customWidth="1"/>
    <col min="1284" max="1533" width="9.140625" style="20"/>
    <col min="1534" max="1534" width="9.140625" style="20" customWidth="1"/>
    <col min="1535" max="1536" width="9.140625" style="20"/>
    <col min="1537" max="1537" width="23.7109375" style="20" customWidth="1"/>
    <col min="1538" max="1538" width="11.28515625" style="20" bestFit="1" customWidth="1"/>
    <col min="1539" max="1539" width="12.85546875" style="20" bestFit="1" customWidth="1"/>
    <col min="1540" max="1789" width="9.140625" style="20"/>
    <col min="1790" max="1790" width="9.140625" style="20" customWidth="1"/>
    <col min="1791" max="1792" width="9.140625" style="20"/>
    <col min="1793" max="1793" width="23.7109375" style="20" customWidth="1"/>
    <col min="1794" max="1794" width="11.28515625" style="20" bestFit="1" customWidth="1"/>
    <col min="1795" max="1795" width="12.85546875" style="20" bestFit="1" customWidth="1"/>
    <col min="1796" max="2045" width="9.140625" style="20"/>
    <col min="2046" max="2046" width="9.140625" style="20" customWidth="1"/>
    <col min="2047" max="2048" width="9.140625" style="20"/>
    <col min="2049" max="2049" width="23.7109375" style="20" customWidth="1"/>
    <col min="2050" max="2050" width="11.28515625" style="20" bestFit="1" customWidth="1"/>
    <col min="2051" max="2051" width="12.85546875" style="20" bestFit="1" customWidth="1"/>
    <col min="2052" max="2301" width="9.140625" style="20"/>
    <col min="2302" max="2302" width="9.140625" style="20" customWidth="1"/>
    <col min="2303" max="2304" width="9.140625" style="20"/>
    <col min="2305" max="2305" width="23.7109375" style="20" customWidth="1"/>
    <col min="2306" max="2306" width="11.28515625" style="20" bestFit="1" customWidth="1"/>
    <col min="2307" max="2307" width="12.85546875" style="20" bestFit="1" customWidth="1"/>
    <col min="2308" max="2557" width="9.140625" style="20"/>
    <col min="2558" max="2558" width="9.140625" style="20" customWidth="1"/>
    <col min="2559" max="2560" width="9.140625" style="20"/>
    <col min="2561" max="2561" width="23.7109375" style="20" customWidth="1"/>
    <col min="2562" max="2562" width="11.28515625" style="20" bestFit="1" customWidth="1"/>
    <col min="2563" max="2563" width="12.85546875" style="20" bestFit="1" customWidth="1"/>
    <col min="2564" max="2813" width="9.140625" style="20"/>
    <col min="2814" max="2814" width="9.140625" style="20" customWidth="1"/>
    <col min="2815" max="2816" width="9.140625" style="20"/>
    <col min="2817" max="2817" width="23.7109375" style="20" customWidth="1"/>
    <col min="2818" max="2818" width="11.28515625" style="20" bestFit="1" customWidth="1"/>
    <col min="2819" max="2819" width="12.85546875" style="20" bestFit="1" customWidth="1"/>
    <col min="2820" max="3069" width="9.140625" style="20"/>
    <col min="3070" max="3070" width="9.140625" style="20" customWidth="1"/>
    <col min="3071" max="3072" width="9.140625" style="20"/>
    <col min="3073" max="3073" width="23.7109375" style="20" customWidth="1"/>
    <col min="3074" max="3074" width="11.28515625" style="20" bestFit="1" customWidth="1"/>
    <col min="3075" max="3075" width="12.85546875" style="20" bestFit="1" customWidth="1"/>
    <col min="3076" max="3325" width="9.140625" style="20"/>
    <col min="3326" max="3326" width="9.140625" style="20" customWidth="1"/>
    <col min="3327" max="3328" width="9.140625" style="20"/>
    <col min="3329" max="3329" width="23.7109375" style="20" customWidth="1"/>
    <col min="3330" max="3330" width="11.28515625" style="20" bestFit="1" customWidth="1"/>
    <col min="3331" max="3331" width="12.85546875" style="20" bestFit="1" customWidth="1"/>
    <col min="3332" max="3581" width="9.140625" style="20"/>
    <col min="3582" max="3582" width="9.140625" style="20" customWidth="1"/>
    <col min="3583" max="3584" width="9.140625" style="20"/>
    <col min="3585" max="3585" width="23.7109375" style="20" customWidth="1"/>
    <col min="3586" max="3586" width="11.28515625" style="20" bestFit="1" customWidth="1"/>
    <col min="3587" max="3587" width="12.85546875" style="20" bestFit="1" customWidth="1"/>
    <col min="3588" max="3837" width="9.140625" style="20"/>
    <col min="3838" max="3838" width="9.140625" style="20" customWidth="1"/>
    <col min="3839" max="3840" width="9.140625" style="20"/>
    <col min="3841" max="3841" width="23.7109375" style="20" customWidth="1"/>
    <col min="3842" max="3842" width="11.28515625" style="20" bestFit="1" customWidth="1"/>
    <col min="3843" max="3843" width="12.85546875" style="20" bestFit="1" customWidth="1"/>
    <col min="3844" max="4093" width="9.140625" style="20"/>
    <col min="4094" max="4094" width="9.140625" style="20" customWidth="1"/>
    <col min="4095" max="4096" width="9.140625" style="20"/>
    <col min="4097" max="4097" width="23.7109375" style="20" customWidth="1"/>
    <col min="4098" max="4098" width="11.28515625" style="20" bestFit="1" customWidth="1"/>
    <col min="4099" max="4099" width="12.85546875" style="20" bestFit="1" customWidth="1"/>
    <col min="4100" max="4349" width="9.140625" style="20"/>
    <col min="4350" max="4350" width="9.140625" style="20" customWidth="1"/>
    <col min="4351" max="4352" width="9.140625" style="20"/>
    <col min="4353" max="4353" width="23.7109375" style="20" customWidth="1"/>
    <col min="4354" max="4354" width="11.28515625" style="20" bestFit="1" customWidth="1"/>
    <col min="4355" max="4355" width="12.85546875" style="20" bestFit="1" customWidth="1"/>
    <col min="4356" max="4605" width="9.140625" style="20"/>
    <col min="4606" max="4606" width="9.140625" style="20" customWidth="1"/>
    <col min="4607" max="4608" width="9.140625" style="20"/>
    <col min="4609" max="4609" width="23.7109375" style="20" customWidth="1"/>
    <col min="4610" max="4610" width="11.28515625" style="20" bestFit="1" customWidth="1"/>
    <col min="4611" max="4611" width="12.85546875" style="20" bestFit="1" customWidth="1"/>
    <col min="4612" max="4861" width="9.140625" style="20"/>
    <col min="4862" max="4862" width="9.140625" style="20" customWidth="1"/>
    <col min="4863" max="4864" width="9.140625" style="20"/>
    <col min="4865" max="4865" width="23.7109375" style="20" customWidth="1"/>
    <col min="4866" max="4866" width="11.28515625" style="20" bestFit="1" customWidth="1"/>
    <col min="4867" max="4867" width="12.85546875" style="20" bestFit="1" customWidth="1"/>
    <col min="4868" max="5117" width="9.140625" style="20"/>
    <col min="5118" max="5118" width="9.140625" style="20" customWidth="1"/>
    <col min="5119" max="5120" width="9.140625" style="20"/>
    <col min="5121" max="5121" width="23.7109375" style="20" customWidth="1"/>
    <col min="5122" max="5122" width="11.28515625" style="20" bestFit="1" customWidth="1"/>
    <col min="5123" max="5123" width="12.85546875" style="20" bestFit="1" customWidth="1"/>
    <col min="5124" max="5373" width="9.140625" style="20"/>
    <col min="5374" max="5374" width="9.140625" style="20" customWidth="1"/>
    <col min="5375" max="5376" width="9.140625" style="20"/>
    <col min="5377" max="5377" width="23.7109375" style="20" customWidth="1"/>
    <col min="5378" max="5378" width="11.28515625" style="20" bestFit="1" customWidth="1"/>
    <col min="5379" max="5379" width="12.85546875" style="20" bestFit="1" customWidth="1"/>
    <col min="5380" max="5629" width="9.140625" style="20"/>
    <col min="5630" max="5630" width="9.140625" style="20" customWidth="1"/>
    <col min="5631" max="5632" width="9.140625" style="20"/>
    <col min="5633" max="5633" width="23.7109375" style="20" customWidth="1"/>
    <col min="5634" max="5634" width="11.28515625" style="20" bestFit="1" customWidth="1"/>
    <col min="5635" max="5635" width="12.85546875" style="20" bestFit="1" customWidth="1"/>
    <col min="5636" max="5885" width="9.140625" style="20"/>
    <col min="5886" max="5886" width="9.140625" style="20" customWidth="1"/>
    <col min="5887" max="5888" width="9.140625" style="20"/>
    <col min="5889" max="5889" width="23.7109375" style="20" customWidth="1"/>
    <col min="5890" max="5890" width="11.28515625" style="20" bestFit="1" customWidth="1"/>
    <col min="5891" max="5891" width="12.85546875" style="20" bestFit="1" customWidth="1"/>
    <col min="5892" max="6141" width="9.140625" style="20"/>
    <col min="6142" max="6142" width="9.140625" style="20" customWidth="1"/>
    <col min="6143" max="6144" width="9.140625" style="20"/>
    <col min="6145" max="6145" width="23.7109375" style="20" customWidth="1"/>
    <col min="6146" max="6146" width="11.28515625" style="20" bestFit="1" customWidth="1"/>
    <col min="6147" max="6147" width="12.85546875" style="20" bestFit="1" customWidth="1"/>
    <col min="6148" max="6397" width="9.140625" style="20"/>
    <col min="6398" max="6398" width="9.140625" style="20" customWidth="1"/>
    <col min="6399" max="6400" width="9.140625" style="20"/>
    <col min="6401" max="6401" width="23.7109375" style="20" customWidth="1"/>
    <col min="6402" max="6402" width="11.28515625" style="20" bestFit="1" customWidth="1"/>
    <col min="6403" max="6403" width="12.85546875" style="20" bestFit="1" customWidth="1"/>
    <col min="6404" max="6653" width="9.140625" style="20"/>
    <col min="6654" max="6654" width="9.140625" style="20" customWidth="1"/>
    <col min="6655" max="6656" width="9.140625" style="20"/>
    <col min="6657" max="6657" width="23.7109375" style="20" customWidth="1"/>
    <col min="6658" max="6658" width="11.28515625" style="20" bestFit="1" customWidth="1"/>
    <col min="6659" max="6659" width="12.85546875" style="20" bestFit="1" customWidth="1"/>
    <col min="6660" max="6909" width="9.140625" style="20"/>
    <col min="6910" max="6910" width="9.140625" style="20" customWidth="1"/>
    <col min="6911" max="6912" width="9.140625" style="20"/>
    <col min="6913" max="6913" width="23.7109375" style="20" customWidth="1"/>
    <col min="6914" max="6914" width="11.28515625" style="20" bestFit="1" customWidth="1"/>
    <col min="6915" max="6915" width="12.85546875" style="20" bestFit="1" customWidth="1"/>
    <col min="6916" max="7165" width="9.140625" style="20"/>
    <col min="7166" max="7166" width="9.140625" style="20" customWidth="1"/>
    <col min="7167" max="7168" width="9.140625" style="20"/>
    <col min="7169" max="7169" width="23.7109375" style="20" customWidth="1"/>
    <col min="7170" max="7170" width="11.28515625" style="20" bestFit="1" customWidth="1"/>
    <col min="7171" max="7171" width="12.85546875" style="20" bestFit="1" customWidth="1"/>
    <col min="7172" max="7421" width="9.140625" style="20"/>
    <col min="7422" max="7422" width="9.140625" style="20" customWidth="1"/>
    <col min="7423" max="7424" width="9.140625" style="20"/>
    <col min="7425" max="7425" width="23.7109375" style="20" customWidth="1"/>
    <col min="7426" max="7426" width="11.28515625" style="20" bestFit="1" customWidth="1"/>
    <col min="7427" max="7427" width="12.85546875" style="20" bestFit="1" customWidth="1"/>
    <col min="7428" max="7677" width="9.140625" style="20"/>
    <col min="7678" max="7678" width="9.140625" style="20" customWidth="1"/>
    <col min="7679" max="7680" width="9.140625" style="20"/>
    <col min="7681" max="7681" width="23.7109375" style="20" customWidth="1"/>
    <col min="7682" max="7682" width="11.28515625" style="20" bestFit="1" customWidth="1"/>
    <col min="7683" max="7683" width="12.85546875" style="20" bestFit="1" customWidth="1"/>
    <col min="7684" max="7933" width="9.140625" style="20"/>
    <col min="7934" max="7934" width="9.140625" style="20" customWidth="1"/>
    <col min="7935" max="7936" width="9.140625" style="20"/>
    <col min="7937" max="7937" width="23.7109375" style="20" customWidth="1"/>
    <col min="7938" max="7938" width="11.28515625" style="20" bestFit="1" customWidth="1"/>
    <col min="7939" max="7939" width="12.85546875" style="20" bestFit="1" customWidth="1"/>
    <col min="7940" max="8189" width="9.140625" style="20"/>
    <col min="8190" max="8190" width="9.140625" style="20" customWidth="1"/>
    <col min="8191" max="8192" width="9.140625" style="20"/>
    <col min="8193" max="8193" width="23.7109375" style="20" customWidth="1"/>
    <col min="8194" max="8194" width="11.28515625" style="20" bestFit="1" customWidth="1"/>
    <col min="8195" max="8195" width="12.85546875" style="20" bestFit="1" customWidth="1"/>
    <col min="8196" max="8445" width="9.140625" style="20"/>
    <col min="8446" max="8446" width="9.140625" style="20" customWidth="1"/>
    <col min="8447" max="8448" width="9.140625" style="20"/>
    <col min="8449" max="8449" width="23.7109375" style="20" customWidth="1"/>
    <col min="8450" max="8450" width="11.28515625" style="20" bestFit="1" customWidth="1"/>
    <col min="8451" max="8451" width="12.85546875" style="20" bestFit="1" customWidth="1"/>
    <col min="8452" max="8701" width="9.140625" style="20"/>
    <col min="8702" max="8702" width="9.140625" style="20" customWidth="1"/>
    <col min="8703" max="8704" width="9.140625" style="20"/>
    <col min="8705" max="8705" width="23.7109375" style="20" customWidth="1"/>
    <col min="8706" max="8706" width="11.28515625" style="20" bestFit="1" customWidth="1"/>
    <col min="8707" max="8707" width="12.85546875" style="20" bestFit="1" customWidth="1"/>
    <col min="8708" max="8957" width="9.140625" style="20"/>
    <col min="8958" max="8958" width="9.140625" style="20" customWidth="1"/>
    <col min="8959" max="8960" width="9.140625" style="20"/>
    <col min="8961" max="8961" width="23.7109375" style="20" customWidth="1"/>
    <col min="8962" max="8962" width="11.28515625" style="20" bestFit="1" customWidth="1"/>
    <col min="8963" max="8963" width="12.85546875" style="20" bestFit="1" customWidth="1"/>
    <col min="8964" max="9213" width="9.140625" style="20"/>
    <col min="9214" max="9214" width="9.140625" style="20" customWidth="1"/>
    <col min="9215" max="9216" width="9.140625" style="20"/>
    <col min="9217" max="9217" width="23.7109375" style="20" customWidth="1"/>
    <col min="9218" max="9218" width="11.28515625" style="20" bestFit="1" customWidth="1"/>
    <col min="9219" max="9219" width="12.85546875" style="20" bestFit="1" customWidth="1"/>
    <col min="9220" max="9469" width="9.140625" style="20"/>
    <col min="9470" max="9470" width="9.140625" style="20" customWidth="1"/>
    <col min="9471" max="9472" width="9.140625" style="20"/>
    <col min="9473" max="9473" width="23.7109375" style="20" customWidth="1"/>
    <col min="9474" max="9474" width="11.28515625" style="20" bestFit="1" customWidth="1"/>
    <col min="9475" max="9475" width="12.85546875" style="20" bestFit="1" customWidth="1"/>
    <col min="9476" max="9725" width="9.140625" style="20"/>
    <col min="9726" max="9726" width="9.140625" style="20" customWidth="1"/>
    <col min="9727" max="9728" width="9.140625" style="20"/>
    <col min="9729" max="9729" width="23.7109375" style="20" customWidth="1"/>
    <col min="9730" max="9730" width="11.28515625" style="20" bestFit="1" customWidth="1"/>
    <col min="9731" max="9731" width="12.85546875" style="20" bestFit="1" customWidth="1"/>
    <col min="9732" max="9981" width="9.140625" style="20"/>
    <col min="9982" max="9982" width="9.140625" style="20" customWidth="1"/>
    <col min="9983" max="9984" width="9.140625" style="20"/>
    <col min="9985" max="9985" width="23.7109375" style="20" customWidth="1"/>
    <col min="9986" max="9986" width="11.28515625" style="20" bestFit="1" customWidth="1"/>
    <col min="9987" max="9987" width="12.85546875" style="20" bestFit="1" customWidth="1"/>
    <col min="9988" max="10237" width="9.140625" style="20"/>
    <col min="10238" max="10238" width="9.140625" style="20" customWidth="1"/>
    <col min="10239" max="10240" width="9.140625" style="20"/>
    <col min="10241" max="10241" width="23.7109375" style="20" customWidth="1"/>
    <col min="10242" max="10242" width="11.28515625" style="20" bestFit="1" customWidth="1"/>
    <col min="10243" max="10243" width="12.85546875" style="20" bestFit="1" customWidth="1"/>
    <col min="10244" max="10493" width="9.140625" style="20"/>
    <col min="10494" max="10494" width="9.140625" style="20" customWidth="1"/>
    <col min="10495" max="10496" width="9.140625" style="20"/>
    <col min="10497" max="10497" width="23.7109375" style="20" customWidth="1"/>
    <col min="10498" max="10498" width="11.28515625" style="20" bestFit="1" customWidth="1"/>
    <col min="10499" max="10499" width="12.85546875" style="20" bestFit="1" customWidth="1"/>
    <col min="10500" max="10749" width="9.140625" style="20"/>
    <col min="10750" max="10750" width="9.140625" style="20" customWidth="1"/>
    <col min="10751" max="10752" width="9.140625" style="20"/>
    <col min="10753" max="10753" width="23.7109375" style="20" customWidth="1"/>
    <col min="10754" max="10754" width="11.28515625" style="20" bestFit="1" customWidth="1"/>
    <col min="10755" max="10755" width="12.85546875" style="20" bestFit="1" customWidth="1"/>
    <col min="10756" max="11005" width="9.140625" style="20"/>
    <col min="11006" max="11006" width="9.140625" style="20" customWidth="1"/>
    <col min="11007" max="11008" width="9.140625" style="20"/>
    <col min="11009" max="11009" width="23.7109375" style="20" customWidth="1"/>
    <col min="11010" max="11010" width="11.28515625" style="20" bestFit="1" customWidth="1"/>
    <col min="11011" max="11011" width="12.85546875" style="20" bestFit="1" customWidth="1"/>
    <col min="11012" max="11261" width="9.140625" style="20"/>
    <col min="11262" max="11262" width="9.140625" style="20" customWidth="1"/>
    <col min="11263" max="11264" width="9.140625" style="20"/>
    <col min="11265" max="11265" width="23.7109375" style="20" customWidth="1"/>
    <col min="11266" max="11266" width="11.28515625" style="20" bestFit="1" customWidth="1"/>
    <col min="11267" max="11267" width="12.85546875" style="20" bestFit="1" customWidth="1"/>
    <col min="11268" max="11517" width="9.140625" style="20"/>
    <col min="11518" max="11518" width="9.140625" style="20" customWidth="1"/>
    <col min="11519" max="11520" width="9.140625" style="20"/>
    <col min="11521" max="11521" width="23.7109375" style="20" customWidth="1"/>
    <col min="11522" max="11522" width="11.28515625" style="20" bestFit="1" customWidth="1"/>
    <col min="11523" max="11523" width="12.85546875" style="20" bestFit="1" customWidth="1"/>
    <col min="11524" max="11773" width="9.140625" style="20"/>
    <col min="11774" max="11774" width="9.140625" style="20" customWidth="1"/>
    <col min="11775" max="11776" width="9.140625" style="20"/>
    <col min="11777" max="11777" width="23.7109375" style="20" customWidth="1"/>
    <col min="11778" max="11778" width="11.28515625" style="20" bestFit="1" customWidth="1"/>
    <col min="11779" max="11779" width="12.85546875" style="20" bestFit="1" customWidth="1"/>
    <col min="11780" max="12029" width="9.140625" style="20"/>
    <col min="12030" max="12030" width="9.140625" style="20" customWidth="1"/>
    <col min="12031" max="12032" width="9.140625" style="20"/>
    <col min="12033" max="12033" width="23.7109375" style="20" customWidth="1"/>
    <col min="12034" max="12034" width="11.28515625" style="20" bestFit="1" customWidth="1"/>
    <col min="12035" max="12035" width="12.85546875" style="20" bestFit="1" customWidth="1"/>
    <col min="12036" max="12285" width="9.140625" style="20"/>
    <col min="12286" max="12286" width="9.140625" style="20" customWidth="1"/>
    <col min="12287" max="12288" width="9.140625" style="20"/>
    <col min="12289" max="12289" width="23.7109375" style="20" customWidth="1"/>
    <col min="12290" max="12290" width="11.28515625" style="20" bestFit="1" customWidth="1"/>
    <col min="12291" max="12291" width="12.85546875" style="20" bestFit="1" customWidth="1"/>
    <col min="12292" max="12541" width="9.140625" style="20"/>
    <col min="12542" max="12542" width="9.140625" style="20" customWidth="1"/>
    <col min="12543" max="12544" width="9.140625" style="20"/>
    <col min="12545" max="12545" width="23.7109375" style="20" customWidth="1"/>
    <col min="12546" max="12546" width="11.28515625" style="20" bestFit="1" customWidth="1"/>
    <col min="12547" max="12547" width="12.85546875" style="20" bestFit="1" customWidth="1"/>
    <col min="12548" max="12797" width="9.140625" style="20"/>
    <col min="12798" max="12798" width="9.140625" style="20" customWidth="1"/>
    <col min="12799" max="12800" width="9.140625" style="20"/>
    <col min="12801" max="12801" width="23.7109375" style="20" customWidth="1"/>
    <col min="12802" max="12802" width="11.28515625" style="20" bestFit="1" customWidth="1"/>
    <col min="12803" max="12803" width="12.85546875" style="20" bestFit="1" customWidth="1"/>
    <col min="12804" max="13053" width="9.140625" style="20"/>
    <col min="13054" max="13054" width="9.140625" style="20" customWidth="1"/>
    <col min="13055" max="13056" width="9.140625" style="20"/>
    <col min="13057" max="13057" width="23.7109375" style="20" customWidth="1"/>
    <col min="13058" max="13058" width="11.28515625" style="20" bestFit="1" customWidth="1"/>
    <col min="13059" max="13059" width="12.85546875" style="20" bestFit="1" customWidth="1"/>
    <col min="13060" max="13309" width="9.140625" style="20"/>
    <col min="13310" max="13310" width="9.140625" style="20" customWidth="1"/>
    <col min="13311" max="13312" width="9.140625" style="20"/>
    <col min="13313" max="13313" width="23.7109375" style="20" customWidth="1"/>
    <col min="13314" max="13314" width="11.28515625" style="20" bestFit="1" customWidth="1"/>
    <col min="13315" max="13315" width="12.85546875" style="20" bestFit="1" customWidth="1"/>
    <col min="13316" max="13565" width="9.140625" style="20"/>
    <col min="13566" max="13566" width="9.140625" style="20" customWidth="1"/>
    <col min="13567" max="13568" width="9.140625" style="20"/>
    <col min="13569" max="13569" width="23.7109375" style="20" customWidth="1"/>
    <col min="13570" max="13570" width="11.28515625" style="20" bestFit="1" customWidth="1"/>
    <col min="13571" max="13571" width="12.85546875" style="20" bestFit="1" customWidth="1"/>
    <col min="13572" max="13821" width="9.140625" style="20"/>
    <col min="13822" max="13822" width="9.140625" style="20" customWidth="1"/>
    <col min="13823" max="13824" width="9.140625" style="20"/>
    <col min="13825" max="13825" width="23.7109375" style="20" customWidth="1"/>
    <col min="13826" max="13826" width="11.28515625" style="20" bestFit="1" customWidth="1"/>
    <col min="13827" max="13827" width="12.85546875" style="20" bestFit="1" customWidth="1"/>
    <col min="13828" max="14077" width="9.140625" style="20"/>
    <col min="14078" max="14078" width="9.140625" style="20" customWidth="1"/>
    <col min="14079" max="14080" width="9.140625" style="20"/>
    <col min="14081" max="14081" width="23.7109375" style="20" customWidth="1"/>
    <col min="14082" max="14082" width="11.28515625" style="20" bestFit="1" customWidth="1"/>
    <col min="14083" max="14083" width="12.85546875" style="20" bestFit="1" customWidth="1"/>
    <col min="14084" max="14333" width="9.140625" style="20"/>
    <col min="14334" max="14334" width="9.140625" style="20" customWidth="1"/>
    <col min="14335" max="14336" width="9.140625" style="20"/>
    <col min="14337" max="14337" width="23.7109375" style="20" customWidth="1"/>
    <col min="14338" max="14338" width="11.28515625" style="20" bestFit="1" customWidth="1"/>
    <col min="14339" max="14339" width="12.85546875" style="20" bestFit="1" customWidth="1"/>
    <col min="14340" max="14589" width="9.140625" style="20"/>
    <col min="14590" max="14590" width="9.140625" style="20" customWidth="1"/>
    <col min="14591" max="14592" width="9.140625" style="20"/>
    <col min="14593" max="14593" width="23.7109375" style="20" customWidth="1"/>
    <col min="14594" max="14594" width="11.28515625" style="20" bestFit="1" customWidth="1"/>
    <col min="14595" max="14595" width="12.85546875" style="20" bestFit="1" customWidth="1"/>
    <col min="14596" max="14845" width="9.140625" style="20"/>
    <col min="14846" max="14846" width="9.140625" style="20" customWidth="1"/>
    <col min="14847" max="14848" width="9.140625" style="20"/>
    <col min="14849" max="14849" width="23.7109375" style="20" customWidth="1"/>
    <col min="14850" max="14850" width="11.28515625" style="20" bestFit="1" customWidth="1"/>
    <col min="14851" max="14851" width="12.85546875" style="20" bestFit="1" customWidth="1"/>
    <col min="14852" max="15101" width="9.140625" style="20"/>
    <col min="15102" max="15102" width="9.140625" style="20" customWidth="1"/>
    <col min="15103" max="15104" width="9.140625" style="20"/>
    <col min="15105" max="15105" width="23.7109375" style="20" customWidth="1"/>
    <col min="15106" max="15106" width="11.28515625" style="20" bestFit="1" customWidth="1"/>
    <col min="15107" max="15107" width="12.85546875" style="20" bestFit="1" customWidth="1"/>
    <col min="15108" max="15357" width="9.140625" style="20"/>
    <col min="15358" max="15358" width="9.140625" style="20" customWidth="1"/>
    <col min="15359" max="15360" width="9.140625" style="20"/>
    <col min="15361" max="15361" width="23.7109375" style="20" customWidth="1"/>
    <col min="15362" max="15362" width="11.28515625" style="20" bestFit="1" customWidth="1"/>
    <col min="15363" max="15363" width="12.85546875" style="20" bestFit="1" customWidth="1"/>
    <col min="15364" max="15613" width="9.140625" style="20"/>
    <col min="15614" max="15614" width="9.140625" style="20" customWidth="1"/>
    <col min="15615" max="15616" width="9.140625" style="20"/>
    <col min="15617" max="15617" width="23.7109375" style="20" customWidth="1"/>
    <col min="15618" max="15618" width="11.28515625" style="20" bestFit="1" customWidth="1"/>
    <col min="15619" max="15619" width="12.85546875" style="20" bestFit="1" customWidth="1"/>
    <col min="15620" max="15869" width="9.140625" style="20"/>
    <col min="15870" max="15870" width="9.140625" style="20" customWidth="1"/>
    <col min="15871" max="15872" width="9.140625" style="20"/>
    <col min="15873" max="15873" width="23.7109375" style="20" customWidth="1"/>
    <col min="15874" max="15874" width="11.28515625" style="20" bestFit="1" customWidth="1"/>
    <col min="15875" max="15875" width="12.85546875" style="20" bestFit="1" customWidth="1"/>
    <col min="15876" max="16125" width="9.140625" style="20"/>
    <col min="16126" max="16126" width="9.140625" style="20" customWidth="1"/>
    <col min="16127" max="16128" width="9.140625" style="20"/>
    <col min="16129" max="16129" width="23.7109375" style="20" customWidth="1"/>
    <col min="16130" max="16130" width="11.28515625" style="20" bestFit="1" customWidth="1"/>
    <col min="16131" max="16131" width="12.85546875" style="20" bestFit="1" customWidth="1"/>
    <col min="16132" max="16384" width="9.140625" style="20"/>
  </cols>
  <sheetData>
    <row r="1" spans="1:4">
      <c r="A1" s="18" t="s">
        <v>0</v>
      </c>
      <c r="B1" s="19"/>
      <c r="D1" s="454" t="s">
        <v>15</v>
      </c>
    </row>
    <row r="2" spans="1:4">
      <c r="A2" s="8" t="s">
        <v>69</v>
      </c>
      <c r="B2" s="8"/>
    </row>
    <row r="3" spans="1:4">
      <c r="A3" s="8" t="s">
        <v>16</v>
      </c>
      <c r="B3" s="8"/>
    </row>
    <row r="4" spans="1:4">
      <c r="A4" s="8" t="s">
        <v>2</v>
      </c>
      <c r="B4" s="8"/>
    </row>
    <row r="5" spans="1:4">
      <c r="A5" s="8"/>
      <c r="B5" s="8"/>
    </row>
    <row r="9" spans="1:4">
      <c r="A9" s="9" t="s">
        <v>4</v>
      </c>
      <c r="B9" s="9" t="s">
        <v>17</v>
      </c>
      <c r="C9" s="387" t="s">
        <v>6</v>
      </c>
      <c r="D9" s="387" t="s">
        <v>7</v>
      </c>
    </row>
    <row r="11" spans="1:4">
      <c r="A11" s="7" t="s">
        <v>18</v>
      </c>
      <c r="B11" s="21">
        <v>9070001</v>
      </c>
      <c r="D11" s="476">
        <f>-SUM('[13]TCC 2018'!$E$25,'[13]TCC 2018'!$F$25)</f>
        <v>-13833608.000000002</v>
      </c>
    </row>
    <row r="12" spans="1:4">
      <c r="A12" s="7"/>
      <c r="B12" s="21">
        <v>9070014</v>
      </c>
      <c r="D12" s="476">
        <v>72975.179999999993</v>
      </c>
    </row>
    <row r="13" spans="1:4">
      <c r="D13" s="476"/>
    </row>
    <row r="14" spans="1:4" ht="13.5" thickBot="1">
      <c r="C14" s="388">
        <f>SUM(C11:C13)</f>
        <v>0</v>
      </c>
      <c r="D14" s="649">
        <f>SUM(D11:D13)</f>
        <v>-13760632.820000002</v>
      </c>
    </row>
    <row r="15" spans="1:4" ht="13.5" thickTop="1"/>
    <row r="16" spans="1:4">
      <c r="A16" s="7" t="s">
        <v>19</v>
      </c>
    </row>
  </sheetData>
  <customSheetViews>
    <customSheetView guid="{D793F1BD-CEA1-4C8F-AD91-71A1DCD6721F}">
      <selection activeCell="A20" sqref="A2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Views>
    <sheetView zoomScaleNormal="100" workbookViewId="0">
      <selection sqref="A1:D5"/>
    </sheetView>
  </sheetViews>
  <sheetFormatPr defaultRowHeight="12.75"/>
  <cols>
    <col min="1" max="1" width="5.5703125" style="20" customWidth="1"/>
    <col min="2" max="2" width="9.140625" style="20"/>
    <col min="3" max="3" width="28.42578125" style="20" customWidth="1"/>
    <col min="4" max="4" width="22" style="20" customWidth="1"/>
    <col min="5" max="5" width="14" style="20" customWidth="1"/>
    <col min="6" max="6" width="12.42578125" style="20" customWidth="1"/>
    <col min="7" max="7" width="11" style="20" customWidth="1"/>
    <col min="8" max="8" width="5.5703125" style="20" customWidth="1"/>
    <col min="9" max="9" width="11.28515625" style="20" customWidth="1"/>
    <col min="10" max="16384" width="9.140625" style="20"/>
  </cols>
  <sheetData>
    <row r="1" spans="1:9">
      <c r="A1" s="18" t="s">
        <v>0</v>
      </c>
      <c r="B1" s="31"/>
      <c r="C1" s="31"/>
      <c r="D1" s="31"/>
      <c r="E1" s="31"/>
      <c r="F1" s="31"/>
      <c r="G1" s="31" t="s">
        <v>452</v>
      </c>
      <c r="H1" s="31"/>
    </row>
    <row r="2" spans="1:9">
      <c r="A2" s="8" t="s">
        <v>69</v>
      </c>
      <c r="B2" s="6"/>
      <c r="C2" s="6"/>
      <c r="D2" s="6"/>
      <c r="E2" s="6"/>
      <c r="F2" s="6"/>
      <c r="G2" s="6"/>
      <c r="H2" s="6"/>
    </row>
    <row r="3" spans="1:9">
      <c r="A3" s="8" t="s">
        <v>453</v>
      </c>
      <c r="B3" s="6"/>
      <c r="C3" s="6"/>
      <c r="D3" s="6"/>
      <c r="E3" s="6"/>
      <c r="F3" s="6"/>
      <c r="G3" s="6"/>
      <c r="H3" s="6"/>
      <c r="I3" s="31"/>
    </row>
    <row r="4" spans="1:9">
      <c r="A4" s="8" t="s">
        <v>2</v>
      </c>
      <c r="B4" s="6"/>
      <c r="C4" s="6"/>
      <c r="D4" s="6"/>
      <c r="E4" s="6"/>
      <c r="F4" s="6"/>
      <c r="G4" s="6"/>
      <c r="H4" s="6"/>
      <c r="I4" s="31"/>
    </row>
    <row r="5" spans="1:9">
      <c r="A5" s="8"/>
      <c r="B5" s="6"/>
      <c r="C5" s="6"/>
      <c r="D5" s="6"/>
      <c r="E5" s="6"/>
      <c r="F5" s="6"/>
      <c r="G5" s="6"/>
      <c r="H5" s="6"/>
      <c r="I5" s="31"/>
    </row>
    <row r="6" spans="1:9">
      <c r="A6" s="31"/>
      <c r="B6" s="31"/>
      <c r="C6" s="31"/>
      <c r="D6" s="31"/>
      <c r="E6" s="31"/>
      <c r="F6" s="31"/>
      <c r="G6" s="31"/>
      <c r="H6" s="31"/>
      <c r="I6" s="31"/>
    </row>
    <row r="7" spans="1:9" ht="13.5" thickBot="1">
      <c r="A7" s="31"/>
      <c r="B7" s="31"/>
      <c r="C7" s="31"/>
      <c r="D7" s="31"/>
      <c r="E7" s="31"/>
      <c r="F7" s="31"/>
      <c r="G7" s="31"/>
      <c r="H7" s="31"/>
      <c r="I7" s="31"/>
    </row>
    <row r="8" spans="1:9" s="48" customFormat="1" ht="26.25" thickBot="1">
      <c r="A8" s="51" t="s">
        <v>85</v>
      </c>
      <c r="B8" s="50" t="s">
        <v>84</v>
      </c>
      <c r="C8" s="713" t="s">
        <v>66</v>
      </c>
      <c r="D8" s="714"/>
      <c r="E8" s="50" t="s">
        <v>6</v>
      </c>
      <c r="F8" s="50" t="s">
        <v>7</v>
      </c>
      <c r="G8" s="50" t="s">
        <v>83</v>
      </c>
      <c r="H8" s="49"/>
      <c r="I8" s="49"/>
    </row>
    <row r="9" spans="1:9" s="48" customFormat="1">
      <c r="A9" s="49"/>
      <c r="B9" s="130"/>
      <c r="C9" s="130"/>
      <c r="D9" s="130"/>
      <c r="E9" s="130"/>
      <c r="F9" s="130"/>
      <c r="G9" s="130"/>
      <c r="H9" s="49"/>
      <c r="I9" s="49"/>
    </row>
    <row r="10" spans="1:9">
      <c r="A10" s="45">
        <v>1</v>
      </c>
      <c r="B10" s="21">
        <v>5860</v>
      </c>
      <c r="C10" s="20" t="s">
        <v>423</v>
      </c>
      <c r="E10" s="46">
        <v>405000</v>
      </c>
      <c r="F10" s="46">
        <v>-405000</v>
      </c>
      <c r="G10" s="43">
        <f>+SUM(E10:F10)</f>
        <v>0</v>
      </c>
      <c r="H10" s="31"/>
      <c r="I10" s="31"/>
    </row>
    <row r="11" spans="1:9">
      <c r="A11" s="45">
        <v>2</v>
      </c>
      <c r="B11" s="44"/>
      <c r="C11" s="31" t="s">
        <v>434</v>
      </c>
      <c r="D11" s="31"/>
      <c r="E11" s="43"/>
      <c r="F11" s="43"/>
      <c r="G11" s="43"/>
      <c r="H11" s="31"/>
      <c r="I11" s="31"/>
    </row>
    <row r="12" spans="1:9">
      <c r="A12" s="45"/>
      <c r="B12" s="44"/>
      <c r="C12" s="31"/>
      <c r="D12" s="31"/>
      <c r="E12" s="43"/>
      <c r="F12" s="43"/>
      <c r="G12" s="43"/>
      <c r="H12" s="31"/>
      <c r="I12" s="31"/>
    </row>
    <row r="13" spans="1:9" s="31" customFormat="1">
      <c r="A13" s="45">
        <v>3</v>
      </c>
      <c r="C13" s="31" t="s">
        <v>21</v>
      </c>
      <c r="E13" s="179">
        <f>+SUM(E10:E11)</f>
        <v>405000</v>
      </c>
      <c r="F13" s="179">
        <f>+SUM(F10:F11)</f>
        <v>-405000</v>
      </c>
      <c r="G13" s="179">
        <f>+SUM(G10:G11)</f>
        <v>0</v>
      </c>
    </row>
    <row r="14" spans="1:9">
      <c r="A14" s="31"/>
      <c r="B14" s="31"/>
      <c r="C14" s="31"/>
      <c r="D14" s="31"/>
      <c r="E14" s="31"/>
      <c r="F14" s="31"/>
      <c r="G14" s="31"/>
      <c r="H14" s="31"/>
      <c r="I14" s="31"/>
    </row>
    <row r="15" spans="1:9">
      <c r="A15" s="31"/>
      <c r="B15" s="31"/>
      <c r="C15" s="31"/>
      <c r="D15" s="31"/>
      <c r="E15" s="31"/>
      <c r="F15" s="31"/>
      <c r="G15" s="31"/>
      <c r="H15" s="31"/>
      <c r="I15" s="31"/>
    </row>
    <row r="16" spans="1:9">
      <c r="A16" s="31"/>
      <c r="B16" s="31"/>
      <c r="C16" s="31"/>
      <c r="D16" s="31"/>
      <c r="E16" s="31"/>
      <c r="F16" s="31"/>
      <c r="G16" s="31"/>
      <c r="H16" s="31"/>
      <c r="I16" s="31"/>
    </row>
    <row r="17" spans="1:9">
      <c r="A17" s="31"/>
      <c r="B17" s="31"/>
      <c r="C17" s="31"/>
      <c r="D17" s="31"/>
      <c r="E17" s="31"/>
      <c r="F17" s="31"/>
      <c r="G17" s="31"/>
      <c r="H17" s="31"/>
      <c r="I17" s="31"/>
    </row>
  </sheetData>
  <mergeCells count="1">
    <mergeCell ref="C8:D8"/>
  </mergeCells>
  <pageMargins left="0.75" right="0.75" top="1" bottom="1" header="0.5" footer="0.5"/>
  <pageSetup scale="86" orientation="portrait" r:id="rId1"/>
  <headerFooter alignWithMargins="0">
    <oddFooter>&amp;L&amp;D &amp;T&amp;CWP/ II-D-1-x&amp;R&amp;P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7"/>
  <sheetViews>
    <sheetView workbookViewId="0">
      <selection activeCell="B58" sqref="B58"/>
    </sheetView>
  </sheetViews>
  <sheetFormatPr defaultRowHeight="15"/>
  <cols>
    <col min="1" max="1" width="4.42578125" style="32" customWidth="1"/>
    <col min="2" max="2" width="4.28515625" style="32" customWidth="1"/>
    <col min="3" max="3" width="8.140625" style="33" bestFit="1" customWidth="1"/>
    <col min="4" max="4" width="45" style="33" customWidth="1"/>
    <col min="5" max="5" width="12.5703125" style="33" bestFit="1" customWidth="1"/>
    <col min="6" max="7" width="12.28515625" style="32" bestFit="1" customWidth="1"/>
    <col min="8" max="8" width="14.7109375" style="32" customWidth="1"/>
    <col min="9" max="9" width="15" style="32" customWidth="1"/>
    <col min="10" max="10" width="9.140625" style="32" customWidth="1"/>
    <col min="11" max="12" width="9.140625" style="32"/>
    <col min="13" max="13" width="14" style="32" customWidth="1"/>
    <col min="14" max="14" width="16.85546875" style="32" customWidth="1"/>
    <col min="15" max="15" width="18.7109375" style="32" customWidth="1"/>
    <col min="16" max="16" width="14.140625" style="32" customWidth="1"/>
    <col min="17" max="17" width="13.140625" style="32" customWidth="1"/>
    <col min="18" max="16384" width="9.140625" style="32"/>
  </cols>
  <sheetData>
    <row r="1" spans="1:13" s="20" customFormat="1" ht="12.75">
      <c r="A1" s="18" t="s">
        <v>0</v>
      </c>
      <c r="B1" s="19"/>
      <c r="G1" s="457" t="s">
        <v>451</v>
      </c>
    </row>
    <row r="2" spans="1:13" s="20" customFormat="1" ht="12.75">
      <c r="A2" s="8" t="s">
        <v>69</v>
      </c>
      <c r="B2" s="8"/>
    </row>
    <row r="3" spans="1:13" s="20" customFormat="1" ht="12.75">
      <c r="A3" s="8" t="s">
        <v>450</v>
      </c>
      <c r="B3" s="8"/>
    </row>
    <row r="4" spans="1:13" s="20" customFormat="1" ht="12.75">
      <c r="A4" s="8" t="s">
        <v>2</v>
      </c>
      <c r="B4" s="8"/>
    </row>
    <row r="5" spans="1:13" s="20" customFormat="1" ht="12.75">
      <c r="A5" s="8"/>
      <c r="B5" s="8"/>
    </row>
    <row r="8" spans="1:13" s="22" customFormat="1">
      <c r="A8" s="29" t="s">
        <v>67</v>
      </c>
      <c r="B8" s="29" t="s">
        <v>66</v>
      </c>
      <c r="C8" s="391"/>
      <c r="D8" s="29" t="s">
        <v>17</v>
      </c>
      <c r="E8" s="394" t="s">
        <v>6</v>
      </c>
      <c r="F8" s="394" t="s">
        <v>7</v>
      </c>
      <c r="G8" s="394" t="s">
        <v>21</v>
      </c>
    </row>
    <row r="9" spans="1:13">
      <c r="A9" s="37">
        <v>1</v>
      </c>
      <c r="C9" s="32"/>
      <c r="D9" s="32"/>
      <c r="E9" s="37"/>
      <c r="F9" s="33"/>
      <c r="G9" s="33"/>
    </row>
    <row r="10" spans="1:13">
      <c r="A10" s="37">
        <f>A9+1</f>
        <v>2</v>
      </c>
      <c r="B10" s="390" t="s">
        <v>413</v>
      </c>
      <c r="C10" s="39"/>
      <c r="D10" s="39"/>
      <c r="E10" s="39"/>
      <c r="F10" s="41"/>
      <c r="G10" s="42"/>
      <c r="K10" s="36"/>
      <c r="L10" s="36"/>
      <c r="M10" s="36"/>
    </row>
    <row r="11" spans="1:13">
      <c r="A11" s="37">
        <f t="shared" ref="A11:A54" si="0">A10+1</f>
        <v>3</v>
      </c>
      <c r="B11" s="39"/>
      <c r="C11" s="337" t="s">
        <v>414</v>
      </c>
      <c r="D11" s="39" t="s">
        <v>419</v>
      </c>
      <c r="E11" s="36">
        <v>-41186.71</v>
      </c>
      <c r="F11" s="36"/>
      <c r="G11" s="33">
        <f>SUM(E11:F11)</f>
        <v>-41186.71</v>
      </c>
      <c r="K11" s="36"/>
      <c r="L11" s="36"/>
      <c r="M11" s="36"/>
    </row>
    <row r="12" spans="1:13">
      <c r="A12" s="37">
        <f t="shared" si="0"/>
        <v>4</v>
      </c>
      <c r="B12" s="39"/>
      <c r="C12" s="337" t="s">
        <v>416</v>
      </c>
      <c r="D12" s="39" t="s">
        <v>421</v>
      </c>
      <c r="E12" s="36">
        <v>-11400.12</v>
      </c>
      <c r="F12" s="36"/>
      <c r="G12" s="33">
        <f t="shared" ref="G12:G30" si="1">SUM(E12:F12)</f>
        <v>-11400.12</v>
      </c>
      <c r="K12" s="36"/>
      <c r="L12" s="36"/>
      <c r="M12" s="36"/>
    </row>
    <row r="13" spans="1:13">
      <c r="A13" s="37">
        <f t="shared" si="0"/>
        <v>5</v>
      </c>
      <c r="B13" s="39"/>
      <c r="C13" s="337">
        <v>583</v>
      </c>
      <c r="D13" s="39" t="s">
        <v>422</v>
      </c>
      <c r="E13" s="36">
        <v>-6830.28</v>
      </c>
      <c r="F13" s="36"/>
      <c r="G13" s="33">
        <f t="shared" si="1"/>
        <v>-6830.28</v>
      </c>
      <c r="K13" s="36"/>
      <c r="L13" s="36"/>
      <c r="M13" s="36"/>
    </row>
    <row r="14" spans="1:13">
      <c r="A14" s="37">
        <f t="shared" si="0"/>
        <v>6</v>
      </c>
      <c r="B14" s="39"/>
      <c r="C14" s="337" t="s">
        <v>417</v>
      </c>
      <c r="D14" s="39" t="s">
        <v>423</v>
      </c>
      <c r="E14" s="36">
        <v>-4467.0600000000504</v>
      </c>
      <c r="F14" s="36"/>
      <c r="G14" s="33">
        <f t="shared" si="1"/>
        <v>-4467.0600000000504</v>
      </c>
      <c r="K14" s="36"/>
      <c r="L14" s="36"/>
      <c r="M14" s="36"/>
    </row>
    <row r="15" spans="1:13">
      <c r="A15" s="37">
        <f t="shared" si="0"/>
        <v>7</v>
      </c>
      <c r="B15" s="39"/>
      <c r="C15" s="337" t="s">
        <v>418</v>
      </c>
      <c r="D15" s="39" t="s">
        <v>424</v>
      </c>
      <c r="E15" s="36">
        <v>-84001.87</v>
      </c>
      <c r="F15" s="36"/>
      <c r="G15" s="33">
        <f t="shared" si="1"/>
        <v>-84001.87</v>
      </c>
      <c r="K15" s="36"/>
      <c r="L15" s="36"/>
      <c r="M15" s="36"/>
    </row>
    <row r="16" spans="1:13">
      <c r="A16" s="37">
        <f t="shared" si="0"/>
        <v>8</v>
      </c>
      <c r="B16" s="39"/>
      <c r="C16" s="337" t="s">
        <v>425</v>
      </c>
      <c r="D16" s="39" t="s">
        <v>430</v>
      </c>
      <c r="E16" s="36">
        <v>59.59</v>
      </c>
      <c r="F16" s="36"/>
      <c r="G16" s="33">
        <f t="shared" si="1"/>
        <v>59.59</v>
      </c>
      <c r="K16" s="36"/>
      <c r="L16" s="36"/>
      <c r="M16" s="36"/>
    </row>
    <row r="17" spans="1:15">
      <c r="A17" s="37">
        <f t="shared" si="0"/>
        <v>9</v>
      </c>
      <c r="B17" s="39"/>
      <c r="C17" s="337" t="s">
        <v>426</v>
      </c>
      <c r="D17" s="39" t="s">
        <v>431</v>
      </c>
      <c r="E17" s="36">
        <v>-10376.629999999999</v>
      </c>
      <c r="F17" s="36"/>
      <c r="G17" s="33">
        <f t="shared" si="1"/>
        <v>-10376.629999999999</v>
      </c>
      <c r="K17" s="36"/>
      <c r="L17" s="36"/>
      <c r="M17" s="36"/>
    </row>
    <row r="18" spans="1:15">
      <c r="A18" s="37">
        <f t="shared" si="0"/>
        <v>10</v>
      </c>
      <c r="B18" s="39"/>
      <c r="C18" s="337" t="s">
        <v>427</v>
      </c>
      <c r="D18" s="39" t="s">
        <v>432</v>
      </c>
      <c r="E18" s="36">
        <v>-46287.54</v>
      </c>
      <c r="F18" s="36"/>
      <c r="G18" s="33">
        <f t="shared" si="1"/>
        <v>-46287.54</v>
      </c>
      <c r="K18" s="36"/>
      <c r="L18" s="36"/>
      <c r="M18" s="36"/>
    </row>
    <row r="19" spans="1:15">
      <c r="A19" s="37">
        <f t="shared" si="0"/>
        <v>11</v>
      </c>
      <c r="B19" s="39"/>
      <c r="C19" s="337" t="s">
        <v>428</v>
      </c>
      <c r="D19" s="39" t="s">
        <v>174</v>
      </c>
      <c r="E19" s="36">
        <v>-2050.56</v>
      </c>
      <c r="F19" s="36"/>
      <c r="G19" s="33">
        <f t="shared" si="1"/>
        <v>-2050.56</v>
      </c>
      <c r="K19" s="36"/>
      <c r="L19" s="36"/>
      <c r="M19" s="36"/>
    </row>
    <row r="20" spans="1:15">
      <c r="A20" s="37">
        <f t="shared" si="0"/>
        <v>12</v>
      </c>
      <c r="B20" s="39"/>
      <c r="C20" s="337" t="s">
        <v>429</v>
      </c>
      <c r="D20" s="39" t="s">
        <v>433</v>
      </c>
      <c r="E20" s="36">
        <v>-4527.28</v>
      </c>
      <c r="F20" s="36"/>
      <c r="G20" s="33">
        <f t="shared" si="1"/>
        <v>-4527.28</v>
      </c>
      <c r="K20" s="36"/>
      <c r="L20" s="36"/>
      <c r="M20" s="36"/>
    </row>
    <row r="21" spans="1:15">
      <c r="A21" s="37">
        <f t="shared" si="0"/>
        <v>13</v>
      </c>
      <c r="B21" s="39"/>
      <c r="C21" s="337" t="s">
        <v>435</v>
      </c>
      <c r="D21" s="39" t="s">
        <v>419</v>
      </c>
      <c r="E21" s="36">
        <v>41186.710000000006</v>
      </c>
      <c r="F21" s="36"/>
      <c r="G21" s="33">
        <f t="shared" si="1"/>
        <v>41186.710000000006</v>
      </c>
      <c r="K21" s="36"/>
      <c r="L21" s="36"/>
      <c r="M21" s="36"/>
    </row>
    <row r="22" spans="1:15">
      <c r="A22" s="37">
        <f t="shared" si="0"/>
        <v>14</v>
      </c>
      <c r="B22" s="39"/>
      <c r="C22" s="337" t="s">
        <v>436</v>
      </c>
      <c r="D22" s="393" t="s">
        <v>438</v>
      </c>
      <c r="E22" s="36">
        <v>11400.119999999999</v>
      </c>
      <c r="F22" s="36"/>
      <c r="G22" s="33">
        <f t="shared" si="1"/>
        <v>11400.119999999999</v>
      </c>
      <c r="K22" s="36"/>
      <c r="L22" s="36"/>
      <c r="M22" s="36"/>
    </row>
    <row r="23" spans="1:15">
      <c r="A23" s="37">
        <f t="shared" si="0"/>
        <v>15</v>
      </c>
      <c r="B23" s="39"/>
      <c r="C23" s="337">
        <v>563</v>
      </c>
      <c r="D23" s="39" t="s">
        <v>422</v>
      </c>
      <c r="E23" s="36">
        <v>6830.2800000000025</v>
      </c>
      <c r="F23" s="36"/>
      <c r="G23" s="33">
        <f t="shared" si="1"/>
        <v>6830.2800000000025</v>
      </c>
      <c r="K23" s="36"/>
      <c r="L23" s="36"/>
      <c r="M23" s="36"/>
    </row>
    <row r="24" spans="1:15">
      <c r="A24" s="37">
        <f t="shared" si="0"/>
        <v>16</v>
      </c>
      <c r="B24" s="39"/>
      <c r="C24" s="337" t="s">
        <v>439</v>
      </c>
      <c r="D24" s="39" t="s">
        <v>440</v>
      </c>
      <c r="E24" s="36">
        <v>4467.0600000000559</v>
      </c>
      <c r="F24" s="392"/>
      <c r="G24" s="33">
        <f t="shared" si="1"/>
        <v>4467.0600000000559</v>
      </c>
      <c r="K24" s="36"/>
      <c r="L24" s="36"/>
      <c r="M24" s="36"/>
    </row>
    <row r="25" spans="1:15">
      <c r="A25" s="37">
        <f t="shared" si="0"/>
        <v>17</v>
      </c>
      <c r="B25" s="39"/>
      <c r="C25" s="337" t="s">
        <v>439</v>
      </c>
      <c r="D25" s="39" t="s">
        <v>440</v>
      </c>
      <c r="E25" s="36">
        <v>84001.87000000001</v>
      </c>
      <c r="F25" s="392"/>
      <c r="G25" s="33">
        <f t="shared" si="1"/>
        <v>84001.87000000001</v>
      </c>
      <c r="K25" s="36"/>
      <c r="L25" s="36"/>
      <c r="M25" s="36"/>
    </row>
    <row r="26" spans="1:15">
      <c r="A26" s="37">
        <f t="shared" si="0"/>
        <v>18</v>
      </c>
      <c r="B26" s="39"/>
      <c r="C26" s="337" t="s">
        <v>441</v>
      </c>
      <c r="D26" s="39" t="s">
        <v>430</v>
      </c>
      <c r="E26" s="36">
        <v>-59.589999999999996</v>
      </c>
      <c r="F26" s="392"/>
      <c r="G26" s="33">
        <f t="shared" si="1"/>
        <v>-59.589999999999996</v>
      </c>
      <c r="K26" s="36"/>
      <c r="L26" s="36"/>
      <c r="M26" s="36"/>
    </row>
    <row r="27" spans="1:15">
      <c r="A27" s="37">
        <f t="shared" si="0"/>
        <v>19</v>
      </c>
      <c r="B27" s="39"/>
      <c r="C27" s="337" t="s">
        <v>442</v>
      </c>
      <c r="D27" s="39" t="s">
        <v>431</v>
      </c>
      <c r="E27" s="36">
        <v>10376.629999999997</v>
      </c>
      <c r="F27" s="392"/>
      <c r="G27" s="33">
        <f t="shared" si="1"/>
        <v>10376.629999999997</v>
      </c>
      <c r="K27" s="36"/>
      <c r="L27" s="36"/>
      <c r="M27" s="36"/>
    </row>
    <row r="28" spans="1:15">
      <c r="A28" s="37">
        <f t="shared" si="0"/>
        <v>20</v>
      </c>
      <c r="B28" s="39"/>
      <c r="C28" s="337" t="s">
        <v>443</v>
      </c>
      <c r="D28" s="39" t="s">
        <v>432</v>
      </c>
      <c r="E28" s="36">
        <v>46287.539999999994</v>
      </c>
      <c r="F28" s="392"/>
      <c r="G28" s="33">
        <f t="shared" si="1"/>
        <v>46287.539999999994</v>
      </c>
      <c r="K28" s="36"/>
      <c r="L28" s="36"/>
      <c r="M28" s="36"/>
    </row>
    <row r="29" spans="1:15">
      <c r="A29" s="37">
        <f t="shared" si="0"/>
        <v>21</v>
      </c>
      <c r="B29" s="39"/>
      <c r="C29" s="337" t="s">
        <v>444</v>
      </c>
      <c r="D29" s="39" t="s">
        <v>174</v>
      </c>
      <c r="E29" s="36">
        <v>2050.5599999999995</v>
      </c>
      <c r="F29" s="42"/>
      <c r="G29" s="33">
        <f t="shared" si="1"/>
        <v>2050.5599999999995</v>
      </c>
      <c r="K29" s="36"/>
      <c r="L29" s="36"/>
      <c r="M29" s="36"/>
    </row>
    <row r="30" spans="1:15">
      <c r="A30" s="37">
        <f t="shared" si="0"/>
        <v>22</v>
      </c>
      <c r="B30" s="39"/>
      <c r="C30" s="337" t="s">
        <v>445</v>
      </c>
      <c r="D30" s="39" t="s">
        <v>446</v>
      </c>
      <c r="E30" s="36">
        <v>4527.2800000000016</v>
      </c>
      <c r="F30" s="33"/>
      <c r="G30" s="33">
        <f t="shared" si="1"/>
        <v>4527.2800000000016</v>
      </c>
    </row>
    <row r="31" spans="1:15">
      <c r="A31" s="37">
        <f t="shared" si="0"/>
        <v>23</v>
      </c>
      <c r="B31" s="39"/>
      <c r="C31" s="393" t="s">
        <v>21</v>
      </c>
      <c r="D31" s="39"/>
      <c r="E31" s="38">
        <f>SUM(E11:E30)</f>
        <v>0</v>
      </c>
      <c r="F31" s="38">
        <f t="shared" ref="F31:G31" si="2">SUM(F11:F30)</f>
        <v>0</v>
      </c>
      <c r="G31" s="38">
        <f t="shared" si="2"/>
        <v>0</v>
      </c>
      <c r="L31" s="36"/>
      <c r="M31" s="36"/>
      <c r="N31" s="36"/>
      <c r="O31" s="36"/>
    </row>
    <row r="32" spans="1:15">
      <c r="A32" s="37">
        <f t="shared" si="0"/>
        <v>24</v>
      </c>
      <c r="B32" s="39"/>
      <c r="C32" s="39"/>
      <c r="D32" s="39"/>
      <c r="F32" s="33"/>
      <c r="G32" s="33"/>
      <c r="L32" s="36"/>
      <c r="M32" s="36"/>
      <c r="N32" s="36"/>
      <c r="O32" s="36"/>
    </row>
    <row r="33" spans="1:19">
      <c r="A33" s="37">
        <f t="shared" si="0"/>
        <v>25</v>
      </c>
      <c r="B33" s="390" t="s">
        <v>449</v>
      </c>
      <c r="C33" s="39"/>
      <c r="D33" s="39"/>
      <c r="F33" s="33"/>
      <c r="G33" s="33"/>
      <c r="L33" s="36"/>
      <c r="M33" s="36"/>
      <c r="N33" s="36"/>
      <c r="O33" s="36"/>
    </row>
    <row r="34" spans="1:19">
      <c r="A34" s="37">
        <f t="shared" si="0"/>
        <v>26</v>
      </c>
      <c r="B34" s="39"/>
      <c r="C34" s="337" t="s">
        <v>435</v>
      </c>
      <c r="D34" s="39" t="s">
        <v>419</v>
      </c>
      <c r="E34" s="32"/>
      <c r="F34" s="33">
        <v>-24959.26999999769</v>
      </c>
      <c r="G34" s="33">
        <f>SUM(E34:F34)</f>
        <v>-24959.26999999769</v>
      </c>
      <c r="L34" s="36"/>
      <c r="M34" s="36"/>
      <c r="N34" s="36"/>
      <c r="O34" s="36"/>
    </row>
    <row r="35" spans="1:19">
      <c r="A35" s="37">
        <f t="shared" si="0"/>
        <v>27</v>
      </c>
      <c r="B35" s="39"/>
      <c r="C35" s="337" t="s">
        <v>447</v>
      </c>
      <c r="D35" s="39" t="s">
        <v>420</v>
      </c>
      <c r="E35" s="32"/>
      <c r="F35" s="33">
        <v>-32711.229999999981</v>
      </c>
      <c r="G35" s="33">
        <f t="shared" ref="G35:G53" si="3">SUM(E35:F35)</f>
        <v>-32711.229999999981</v>
      </c>
      <c r="L35" s="36"/>
      <c r="M35" s="36"/>
      <c r="N35" s="36"/>
      <c r="O35" s="36"/>
    </row>
    <row r="36" spans="1:19">
      <c r="A36" s="37">
        <f t="shared" si="0"/>
        <v>28</v>
      </c>
      <c r="B36" s="39"/>
      <c r="C36" s="337" t="s">
        <v>436</v>
      </c>
      <c r="D36" s="39" t="s">
        <v>437</v>
      </c>
      <c r="E36" s="32"/>
      <c r="F36" s="33">
        <v>-7751.4600000000792</v>
      </c>
      <c r="G36" s="33">
        <f t="shared" si="3"/>
        <v>-7751.4600000000792</v>
      </c>
      <c r="L36" s="36"/>
      <c r="M36" s="36"/>
      <c r="N36" s="36"/>
      <c r="O36" s="36"/>
    </row>
    <row r="37" spans="1:19">
      <c r="A37" s="37">
        <f t="shared" si="0"/>
        <v>29</v>
      </c>
      <c r="B37" s="39"/>
      <c r="C37" s="337" t="s">
        <v>448</v>
      </c>
      <c r="D37" s="39" t="s">
        <v>422</v>
      </c>
      <c r="E37" s="32"/>
      <c r="F37" s="33">
        <v>-17464.759999999966</v>
      </c>
      <c r="G37" s="33">
        <f t="shared" si="3"/>
        <v>-17464.759999999966</v>
      </c>
      <c r="L37" s="36"/>
      <c r="M37" s="36"/>
      <c r="N37" s="36"/>
      <c r="O37" s="36"/>
    </row>
    <row r="38" spans="1:19">
      <c r="A38" s="37">
        <f t="shared" si="0"/>
        <v>30</v>
      </c>
      <c r="B38" s="39"/>
      <c r="C38" s="337" t="s">
        <v>439</v>
      </c>
      <c r="D38" s="39" t="s">
        <v>440</v>
      </c>
      <c r="E38" s="32"/>
      <c r="F38" s="33">
        <v>-56404.890000000596</v>
      </c>
      <c r="G38" s="33">
        <f t="shared" si="3"/>
        <v>-56404.890000000596</v>
      </c>
      <c r="L38" s="36"/>
      <c r="M38" s="36"/>
      <c r="N38" s="36"/>
      <c r="O38" s="36"/>
    </row>
    <row r="39" spans="1:19">
      <c r="A39" s="37">
        <f t="shared" si="0"/>
        <v>31</v>
      </c>
      <c r="B39" s="39"/>
      <c r="C39" s="337" t="s">
        <v>441</v>
      </c>
      <c r="D39" s="39" t="s">
        <v>430</v>
      </c>
      <c r="E39" s="32"/>
      <c r="F39" s="33">
        <v>-26.669999999998254</v>
      </c>
      <c r="G39" s="33">
        <f t="shared" si="3"/>
        <v>-26.669999999998254</v>
      </c>
      <c r="L39" s="36"/>
      <c r="M39" s="36"/>
      <c r="N39" s="36"/>
      <c r="O39" s="36"/>
    </row>
    <row r="40" spans="1:19">
      <c r="A40" s="37">
        <f t="shared" si="0"/>
        <v>32</v>
      </c>
      <c r="B40" s="39"/>
      <c r="C40" s="337" t="s">
        <v>442</v>
      </c>
      <c r="D40" s="39" t="s">
        <v>431</v>
      </c>
      <c r="E40" s="39"/>
      <c r="F40" s="33">
        <v>-5137.5400000000373</v>
      </c>
      <c r="G40" s="33">
        <f t="shared" si="3"/>
        <v>-5137.5400000000373</v>
      </c>
      <c r="L40" s="36"/>
      <c r="M40" s="36"/>
      <c r="N40" s="36"/>
      <c r="O40" s="36"/>
    </row>
    <row r="41" spans="1:19">
      <c r="A41" s="37">
        <f t="shared" si="0"/>
        <v>33</v>
      </c>
      <c r="B41" s="39"/>
      <c r="C41" s="337" t="s">
        <v>443</v>
      </c>
      <c r="D41" s="40" t="s">
        <v>432</v>
      </c>
      <c r="E41" s="34"/>
      <c r="F41" s="33">
        <v>-16019.709999999497</v>
      </c>
      <c r="G41" s="33">
        <f t="shared" si="3"/>
        <v>-16019.709999999497</v>
      </c>
      <c r="P41" s="36"/>
      <c r="Q41" s="36"/>
      <c r="R41" s="36"/>
      <c r="S41" s="36"/>
    </row>
    <row r="42" spans="1:19">
      <c r="A42" s="37">
        <f t="shared" si="0"/>
        <v>34</v>
      </c>
      <c r="B42" s="39"/>
      <c r="C42" s="337" t="s">
        <v>444</v>
      </c>
      <c r="D42" s="39" t="s">
        <v>174</v>
      </c>
      <c r="E42" s="34"/>
      <c r="F42" s="33">
        <v>521.54999999888241</v>
      </c>
      <c r="G42" s="33">
        <f t="shared" si="3"/>
        <v>521.54999999888241</v>
      </c>
      <c r="P42" s="36"/>
      <c r="Q42" s="36"/>
      <c r="R42" s="36"/>
      <c r="S42" s="36"/>
    </row>
    <row r="43" spans="1:19">
      <c r="A43" s="37">
        <f t="shared" si="0"/>
        <v>35</v>
      </c>
      <c r="B43" s="39"/>
      <c r="C43" s="337" t="s">
        <v>445</v>
      </c>
      <c r="D43" s="39" t="s">
        <v>446</v>
      </c>
      <c r="E43" s="34"/>
      <c r="F43" s="33">
        <v>-77.19999999999709</v>
      </c>
      <c r="G43" s="33">
        <f t="shared" si="3"/>
        <v>-77.19999999999709</v>
      </c>
      <c r="P43" s="36"/>
      <c r="Q43" s="36"/>
      <c r="R43" s="36"/>
      <c r="S43" s="36"/>
    </row>
    <row r="44" spans="1:19">
      <c r="A44" s="37">
        <f t="shared" si="0"/>
        <v>36</v>
      </c>
      <c r="B44" s="39"/>
      <c r="C44" s="337" t="s">
        <v>414</v>
      </c>
      <c r="D44" s="39" t="s">
        <v>419</v>
      </c>
      <c r="E44" s="34"/>
      <c r="F44" s="33">
        <v>24959.26999999769</v>
      </c>
      <c r="G44" s="33">
        <f t="shared" si="3"/>
        <v>24959.26999999769</v>
      </c>
      <c r="P44" s="36"/>
      <c r="Q44" s="36"/>
      <c r="R44" s="36"/>
      <c r="S44" s="36"/>
    </row>
    <row r="45" spans="1:19">
      <c r="A45" s="37">
        <f t="shared" si="0"/>
        <v>37</v>
      </c>
      <c r="B45" s="39"/>
      <c r="C45" s="337" t="s">
        <v>415</v>
      </c>
      <c r="D45" s="40" t="s">
        <v>420</v>
      </c>
      <c r="E45" s="34"/>
      <c r="F45" s="33">
        <v>32711.229999999981</v>
      </c>
      <c r="G45" s="33">
        <f t="shared" si="3"/>
        <v>32711.229999999981</v>
      </c>
      <c r="P45" s="36"/>
      <c r="Q45" s="36"/>
      <c r="R45" s="36"/>
      <c r="S45" s="36"/>
    </row>
    <row r="46" spans="1:19">
      <c r="A46" s="37">
        <f t="shared" si="0"/>
        <v>38</v>
      </c>
      <c r="B46" s="39"/>
      <c r="C46" s="337" t="s">
        <v>416</v>
      </c>
      <c r="D46" s="40" t="s">
        <v>421</v>
      </c>
      <c r="E46" s="34"/>
      <c r="F46" s="33">
        <v>7751.4600000000792</v>
      </c>
      <c r="G46" s="33">
        <f t="shared" si="3"/>
        <v>7751.4600000000792</v>
      </c>
      <c r="P46" s="36"/>
      <c r="Q46" s="36"/>
      <c r="R46" s="36"/>
      <c r="S46" s="36"/>
    </row>
    <row r="47" spans="1:19">
      <c r="A47" s="37">
        <f t="shared" si="0"/>
        <v>39</v>
      </c>
      <c r="B47" s="39"/>
      <c r="C47" s="337">
        <v>583</v>
      </c>
      <c r="D47" s="39" t="s">
        <v>422</v>
      </c>
      <c r="E47" s="34"/>
      <c r="F47" s="33">
        <v>17464.759999999966</v>
      </c>
      <c r="G47" s="33">
        <f t="shared" si="3"/>
        <v>17464.759999999966</v>
      </c>
      <c r="P47" s="36"/>
      <c r="Q47" s="36"/>
      <c r="R47" s="36"/>
      <c r="S47" s="36"/>
    </row>
    <row r="48" spans="1:19">
      <c r="A48" s="37">
        <f t="shared" si="0"/>
        <v>40</v>
      </c>
      <c r="B48" s="39"/>
      <c r="C48" s="337" t="s">
        <v>418</v>
      </c>
      <c r="D48" s="39" t="s">
        <v>424</v>
      </c>
      <c r="E48" s="34"/>
      <c r="F48" s="33">
        <v>56404.890000000596</v>
      </c>
      <c r="G48" s="33">
        <f t="shared" si="3"/>
        <v>56404.890000000596</v>
      </c>
    </row>
    <row r="49" spans="1:7">
      <c r="A49" s="37">
        <f t="shared" si="0"/>
        <v>41</v>
      </c>
      <c r="B49" s="39"/>
      <c r="C49" s="337" t="s">
        <v>425</v>
      </c>
      <c r="D49" s="39" t="s">
        <v>430</v>
      </c>
      <c r="E49" s="34"/>
      <c r="F49" s="33">
        <v>26.669999999998254</v>
      </c>
      <c r="G49" s="33">
        <f t="shared" si="3"/>
        <v>26.669999999998254</v>
      </c>
    </row>
    <row r="50" spans="1:7">
      <c r="A50" s="37">
        <f t="shared" si="0"/>
        <v>42</v>
      </c>
      <c r="B50" s="39"/>
      <c r="C50" s="337" t="s">
        <v>426</v>
      </c>
      <c r="D50" s="39" t="s">
        <v>431</v>
      </c>
      <c r="E50" s="34"/>
      <c r="F50" s="42">
        <v>5137.5400000000373</v>
      </c>
      <c r="G50" s="33">
        <f t="shared" si="3"/>
        <v>5137.5400000000373</v>
      </c>
    </row>
    <row r="51" spans="1:7">
      <c r="A51" s="37">
        <f t="shared" si="0"/>
        <v>43</v>
      </c>
      <c r="B51" s="39"/>
      <c r="C51" s="337" t="s">
        <v>427</v>
      </c>
      <c r="D51" s="39" t="s">
        <v>432</v>
      </c>
      <c r="E51" s="34"/>
      <c r="F51" s="34">
        <v>16019.709999999497</v>
      </c>
      <c r="G51" s="33">
        <f t="shared" si="3"/>
        <v>16019.709999999497</v>
      </c>
    </row>
    <row r="52" spans="1:7">
      <c r="A52" s="37">
        <f t="shared" si="0"/>
        <v>44</v>
      </c>
      <c r="B52" s="39"/>
      <c r="C52" s="395" t="s">
        <v>428</v>
      </c>
      <c r="D52" s="32" t="s">
        <v>174</v>
      </c>
      <c r="E52" s="34"/>
      <c r="F52" s="34">
        <v>-521.54999999888241</v>
      </c>
      <c r="G52" s="33">
        <f t="shared" si="3"/>
        <v>-521.54999999888241</v>
      </c>
    </row>
    <row r="53" spans="1:7">
      <c r="A53" s="37">
        <f t="shared" si="0"/>
        <v>45</v>
      </c>
      <c r="B53" s="39"/>
      <c r="C53" s="337" t="s">
        <v>429</v>
      </c>
      <c r="D53" s="39" t="s">
        <v>433</v>
      </c>
      <c r="E53" s="34"/>
      <c r="F53" s="34">
        <v>77.19999999999709</v>
      </c>
      <c r="G53" s="33">
        <f t="shared" si="3"/>
        <v>77.19999999999709</v>
      </c>
    </row>
    <row r="54" spans="1:7">
      <c r="A54" s="37">
        <f t="shared" si="0"/>
        <v>46</v>
      </c>
      <c r="B54" s="39"/>
      <c r="C54" s="39"/>
      <c r="D54" s="39"/>
      <c r="E54" s="35">
        <f>SUM(E34:E53)</f>
        <v>0</v>
      </c>
      <c r="F54" s="35">
        <f>SUM(F34:F53)</f>
        <v>1.4551915228366852E-11</v>
      </c>
      <c r="G54" s="35">
        <f>SUM(G34:G53)</f>
        <v>1.4551915228366852E-11</v>
      </c>
    </row>
    <row r="55" spans="1:7">
      <c r="A55" s="37"/>
      <c r="B55" s="39"/>
      <c r="C55" s="39"/>
      <c r="D55" s="39"/>
      <c r="E55" s="34"/>
      <c r="F55" s="34"/>
      <c r="G55" s="34"/>
    </row>
    <row r="56" spans="1:7">
      <c r="A56" s="37"/>
      <c r="B56" s="39"/>
      <c r="C56" s="39"/>
      <c r="D56" s="39"/>
      <c r="E56" s="34"/>
      <c r="F56" s="34"/>
      <c r="G56" s="34"/>
    </row>
    <row r="57" spans="1:7">
      <c r="B57" s="648" t="s">
        <v>998</v>
      </c>
      <c r="C57" s="32"/>
      <c r="D57" s="32"/>
      <c r="E57" s="32"/>
      <c r="F57" s="33"/>
      <c r="G57" s="33"/>
    </row>
    <row r="58" spans="1:7">
      <c r="C58" s="32"/>
      <c r="D58" s="32"/>
      <c r="E58" s="32"/>
      <c r="F58" s="33"/>
      <c r="G58" s="33"/>
    </row>
    <row r="59" spans="1:7">
      <c r="C59" s="32"/>
      <c r="D59" s="32"/>
      <c r="E59" s="32"/>
      <c r="F59" s="33"/>
      <c r="G59" s="33"/>
    </row>
    <row r="60" spans="1:7">
      <c r="C60" s="32"/>
      <c r="D60" s="32"/>
      <c r="E60" s="32"/>
      <c r="F60" s="33"/>
      <c r="G60" s="33"/>
    </row>
    <row r="61" spans="1:7">
      <c r="C61" s="32"/>
      <c r="D61" s="32"/>
      <c r="E61" s="32"/>
      <c r="F61" s="33"/>
      <c r="G61" s="33"/>
    </row>
    <row r="62" spans="1:7">
      <c r="C62" s="32"/>
      <c r="D62" s="32"/>
      <c r="E62" s="32"/>
      <c r="F62" s="33"/>
      <c r="G62" s="33"/>
    </row>
    <row r="63" spans="1:7">
      <c r="C63" s="32"/>
      <c r="D63" s="32"/>
      <c r="E63" s="32"/>
      <c r="F63" s="33"/>
      <c r="G63" s="33"/>
    </row>
    <row r="64" spans="1:7">
      <c r="C64" s="32"/>
      <c r="D64" s="32"/>
      <c r="E64" s="32"/>
      <c r="F64" s="33"/>
      <c r="G64" s="33"/>
    </row>
    <row r="65" spans="3:7">
      <c r="C65" s="32"/>
      <c r="D65" s="32"/>
      <c r="E65" s="32"/>
      <c r="F65" s="33"/>
      <c r="G65" s="33"/>
    </row>
    <row r="66" spans="3:7">
      <c r="C66" s="32"/>
      <c r="D66" s="32"/>
      <c r="E66" s="32"/>
      <c r="F66" s="33"/>
      <c r="G66" s="33"/>
    </row>
    <row r="67" spans="3:7">
      <c r="C67" s="32"/>
      <c r="D67" s="32"/>
      <c r="E67" s="32"/>
      <c r="F67" s="33"/>
      <c r="G67" s="33"/>
    </row>
    <row r="68" spans="3:7">
      <c r="C68" s="32"/>
      <c r="D68" s="32"/>
      <c r="E68" s="32"/>
      <c r="F68" s="33"/>
      <c r="G68" s="33"/>
    </row>
    <row r="69" spans="3:7">
      <c r="C69" s="32"/>
      <c r="D69" s="32"/>
      <c r="E69" s="32"/>
      <c r="F69" s="33"/>
      <c r="G69" s="33"/>
    </row>
    <row r="70" spans="3:7">
      <c r="C70" s="32"/>
      <c r="D70" s="32"/>
      <c r="E70" s="32"/>
      <c r="F70" s="33"/>
      <c r="G70" s="33"/>
    </row>
    <row r="71" spans="3:7">
      <c r="C71" s="32"/>
      <c r="D71" s="32"/>
      <c r="E71" s="32"/>
      <c r="F71" s="33"/>
      <c r="G71" s="33"/>
    </row>
    <row r="72" spans="3:7">
      <c r="C72" s="32"/>
      <c r="D72" s="32"/>
      <c r="E72" s="32"/>
      <c r="F72" s="33"/>
      <c r="G72" s="33"/>
    </row>
    <row r="73" spans="3:7">
      <c r="C73" s="32"/>
      <c r="D73" s="32"/>
      <c r="E73" s="32"/>
      <c r="F73" s="33"/>
      <c r="G73" s="33"/>
    </row>
    <row r="74" spans="3:7">
      <c r="C74" s="32"/>
      <c r="D74" s="32"/>
      <c r="E74" s="32"/>
      <c r="F74" s="33"/>
      <c r="G74" s="33"/>
    </row>
    <row r="75" spans="3:7">
      <c r="C75" s="32"/>
      <c r="D75" s="32"/>
      <c r="E75" s="32"/>
      <c r="F75" s="33"/>
      <c r="G75" s="33"/>
    </row>
    <row r="76" spans="3:7">
      <c r="C76" s="32"/>
      <c r="D76" s="32"/>
      <c r="E76" s="32"/>
      <c r="F76" s="33"/>
      <c r="G76" s="33"/>
    </row>
    <row r="77" spans="3:7">
      <c r="C77" s="32"/>
      <c r="D77" s="32"/>
      <c r="E77" s="32"/>
      <c r="F77" s="33"/>
      <c r="G77" s="33"/>
    </row>
    <row r="78" spans="3:7">
      <c r="C78" s="32"/>
      <c r="D78" s="32"/>
      <c r="E78" s="32"/>
      <c r="F78" s="33"/>
      <c r="G78" s="33"/>
    </row>
    <row r="79" spans="3:7">
      <c r="C79" s="32"/>
      <c r="D79" s="32"/>
      <c r="E79" s="32"/>
      <c r="F79" s="33"/>
      <c r="G79" s="33"/>
    </row>
    <row r="80" spans="3:7">
      <c r="C80" s="32"/>
      <c r="D80" s="32"/>
      <c r="E80" s="32"/>
      <c r="F80" s="33"/>
      <c r="G80" s="33"/>
    </row>
    <row r="81" spans="3:7">
      <c r="C81" s="32"/>
      <c r="D81" s="32"/>
      <c r="E81" s="32"/>
      <c r="F81" s="33"/>
      <c r="G81" s="33"/>
    </row>
    <row r="82" spans="3:7">
      <c r="C82" s="32"/>
      <c r="D82" s="32"/>
      <c r="E82" s="32"/>
      <c r="F82" s="33"/>
      <c r="G82" s="33"/>
    </row>
    <row r="83" spans="3:7">
      <c r="C83" s="32"/>
      <c r="D83" s="32"/>
      <c r="E83" s="32"/>
      <c r="F83" s="33"/>
      <c r="G83" s="33"/>
    </row>
    <row r="84" spans="3:7">
      <c r="C84" s="32"/>
      <c r="D84" s="32"/>
      <c r="E84" s="32"/>
      <c r="F84" s="33"/>
      <c r="G84" s="33"/>
    </row>
    <row r="85" spans="3:7">
      <c r="C85" s="32"/>
      <c r="D85" s="32"/>
      <c r="E85" s="32"/>
      <c r="F85" s="33"/>
      <c r="G85" s="33"/>
    </row>
    <row r="86" spans="3:7">
      <c r="C86" s="32"/>
      <c r="D86" s="32"/>
      <c r="E86" s="32"/>
      <c r="F86" s="33"/>
      <c r="G86" s="33"/>
    </row>
    <row r="87" spans="3:7">
      <c r="C87" s="32"/>
      <c r="D87" s="32"/>
      <c r="E87" s="32"/>
      <c r="F87" s="33"/>
      <c r="G87" s="33"/>
    </row>
    <row r="88" spans="3:7">
      <c r="C88" s="32"/>
      <c r="D88" s="32"/>
      <c r="E88" s="32"/>
      <c r="F88" s="33"/>
      <c r="G88" s="33"/>
    </row>
    <row r="89" spans="3:7">
      <c r="C89" s="32"/>
      <c r="D89" s="32"/>
      <c r="E89" s="32"/>
      <c r="F89" s="33"/>
      <c r="G89" s="33"/>
    </row>
    <row r="90" spans="3:7">
      <c r="C90" s="32"/>
      <c r="D90" s="32"/>
      <c r="E90" s="32"/>
      <c r="F90" s="33"/>
      <c r="G90" s="33"/>
    </row>
    <row r="91" spans="3:7">
      <c r="C91" s="32"/>
      <c r="D91" s="32"/>
      <c r="E91" s="32"/>
      <c r="F91" s="33"/>
      <c r="G91" s="33"/>
    </row>
    <row r="92" spans="3:7">
      <c r="C92" s="32"/>
      <c r="D92" s="32"/>
      <c r="E92" s="32"/>
      <c r="F92" s="33"/>
      <c r="G92" s="33"/>
    </row>
    <row r="93" spans="3:7">
      <c r="C93" s="32"/>
      <c r="D93" s="32"/>
      <c r="E93" s="32"/>
      <c r="F93" s="33"/>
      <c r="G93" s="33"/>
    </row>
    <row r="94" spans="3:7">
      <c r="C94" s="32"/>
      <c r="D94" s="32"/>
      <c r="E94" s="32"/>
      <c r="F94" s="33"/>
      <c r="G94" s="33"/>
    </row>
    <row r="95" spans="3:7">
      <c r="C95" s="32"/>
      <c r="D95" s="32"/>
      <c r="E95" s="32"/>
      <c r="F95" s="33"/>
      <c r="G95" s="33"/>
    </row>
    <row r="96" spans="3:7">
      <c r="C96" s="32"/>
      <c r="D96" s="32"/>
      <c r="E96" s="32"/>
      <c r="F96" s="33"/>
      <c r="G96" s="33"/>
    </row>
    <row r="97" spans="3:7">
      <c r="C97" s="32"/>
      <c r="D97" s="32"/>
      <c r="E97" s="32"/>
      <c r="F97" s="33"/>
      <c r="G97" s="33"/>
    </row>
    <row r="98" spans="3:7">
      <c r="C98" s="32"/>
      <c r="D98" s="32"/>
      <c r="E98" s="32"/>
      <c r="F98" s="33"/>
      <c r="G98" s="33"/>
    </row>
    <row r="99" spans="3:7">
      <c r="C99" s="32"/>
      <c r="D99" s="32"/>
      <c r="E99" s="32"/>
      <c r="F99" s="33"/>
      <c r="G99" s="33"/>
    </row>
    <row r="100" spans="3:7">
      <c r="C100" s="32"/>
      <c r="D100" s="32"/>
      <c r="E100" s="32"/>
      <c r="F100" s="33"/>
      <c r="G100" s="33"/>
    </row>
    <row r="101" spans="3:7">
      <c r="C101" s="32"/>
      <c r="D101" s="32"/>
      <c r="E101" s="32"/>
      <c r="F101" s="33"/>
      <c r="G101" s="33"/>
    </row>
    <row r="102" spans="3:7">
      <c r="C102" s="32"/>
      <c r="D102" s="32"/>
      <c r="E102" s="32"/>
      <c r="F102" s="33"/>
      <c r="G102" s="33"/>
    </row>
    <row r="103" spans="3:7">
      <c r="C103" s="32"/>
      <c r="D103" s="32"/>
      <c r="E103" s="32"/>
      <c r="F103" s="33"/>
      <c r="G103" s="33"/>
    </row>
    <row r="104" spans="3:7">
      <c r="C104" s="32"/>
      <c r="D104" s="32"/>
      <c r="E104" s="32"/>
      <c r="F104" s="33"/>
      <c r="G104" s="33"/>
    </row>
    <row r="105" spans="3:7">
      <c r="C105" s="32"/>
      <c r="D105" s="32"/>
      <c r="E105" s="32"/>
      <c r="F105" s="33"/>
      <c r="G105" s="33"/>
    </row>
    <row r="106" spans="3:7">
      <c r="C106" s="32"/>
      <c r="D106" s="32"/>
      <c r="E106" s="32"/>
      <c r="F106" s="33"/>
      <c r="G106" s="33"/>
    </row>
    <row r="107" spans="3:7">
      <c r="C107" s="32"/>
      <c r="D107" s="32"/>
      <c r="E107" s="32"/>
      <c r="F107" s="33"/>
      <c r="G107" s="33"/>
    </row>
    <row r="108" spans="3:7">
      <c r="C108" s="32"/>
      <c r="D108" s="32"/>
      <c r="E108" s="32"/>
      <c r="F108" s="33"/>
      <c r="G108" s="33"/>
    </row>
    <row r="109" spans="3:7">
      <c r="C109" s="32"/>
      <c r="D109" s="32"/>
      <c r="E109" s="32"/>
      <c r="F109" s="33"/>
      <c r="G109" s="33"/>
    </row>
    <row r="110" spans="3:7">
      <c r="C110" s="32"/>
      <c r="D110" s="32"/>
      <c r="E110" s="32"/>
      <c r="F110" s="33"/>
      <c r="G110" s="33"/>
    </row>
    <row r="111" spans="3:7">
      <c r="C111" s="32"/>
      <c r="D111" s="32"/>
      <c r="E111" s="32"/>
      <c r="F111" s="33"/>
      <c r="G111" s="33"/>
    </row>
    <row r="112" spans="3:7">
      <c r="C112" s="32"/>
      <c r="D112" s="32"/>
      <c r="E112" s="32"/>
      <c r="F112" s="33"/>
      <c r="G112" s="33"/>
    </row>
    <row r="113" spans="3:7">
      <c r="C113" s="32"/>
      <c r="D113" s="32"/>
      <c r="E113" s="32"/>
      <c r="F113" s="33"/>
      <c r="G113" s="33"/>
    </row>
    <row r="114" spans="3:7">
      <c r="C114" s="32"/>
      <c r="D114" s="32"/>
      <c r="E114" s="32"/>
      <c r="F114" s="33"/>
      <c r="G114" s="33"/>
    </row>
    <row r="115" spans="3:7">
      <c r="C115" s="32"/>
      <c r="D115" s="32"/>
      <c r="E115" s="32"/>
      <c r="F115" s="33"/>
      <c r="G115" s="33"/>
    </row>
    <row r="116" spans="3:7">
      <c r="C116" s="32"/>
      <c r="D116" s="32"/>
      <c r="E116" s="32"/>
      <c r="F116" s="33"/>
      <c r="G116" s="33"/>
    </row>
    <row r="117" spans="3:7">
      <c r="C117" s="32"/>
      <c r="D117" s="32"/>
      <c r="E117" s="32"/>
      <c r="F117" s="33"/>
      <c r="G117" s="33"/>
    </row>
    <row r="118" spans="3:7">
      <c r="C118" s="32"/>
      <c r="D118" s="32"/>
      <c r="E118" s="32"/>
      <c r="F118" s="33"/>
      <c r="G118" s="33"/>
    </row>
    <row r="119" spans="3:7">
      <c r="C119" s="32"/>
      <c r="D119" s="32"/>
      <c r="E119" s="32"/>
      <c r="F119" s="33"/>
      <c r="G119" s="33"/>
    </row>
    <row r="120" spans="3:7">
      <c r="C120" s="32"/>
      <c r="D120" s="32"/>
      <c r="E120" s="32"/>
      <c r="F120" s="33"/>
      <c r="G120" s="33"/>
    </row>
    <row r="121" spans="3:7">
      <c r="C121" s="32"/>
      <c r="D121" s="32"/>
      <c r="E121" s="32"/>
      <c r="F121" s="33"/>
      <c r="G121" s="33"/>
    </row>
    <row r="122" spans="3:7">
      <c r="C122" s="32"/>
      <c r="D122" s="32"/>
      <c r="E122" s="32"/>
      <c r="F122" s="33"/>
      <c r="G122" s="33"/>
    </row>
    <row r="123" spans="3:7">
      <c r="C123" s="32"/>
      <c r="D123" s="32"/>
      <c r="E123" s="32"/>
      <c r="F123" s="33"/>
      <c r="G123" s="33"/>
    </row>
    <row r="124" spans="3:7">
      <c r="C124" s="32"/>
      <c r="D124" s="32"/>
      <c r="E124" s="32"/>
      <c r="F124" s="33"/>
      <c r="G124" s="33"/>
    </row>
    <row r="125" spans="3:7">
      <c r="C125" s="32"/>
      <c r="D125" s="32"/>
      <c r="E125" s="32"/>
      <c r="F125" s="33"/>
      <c r="G125" s="33"/>
    </row>
    <row r="126" spans="3:7">
      <c r="C126" s="32"/>
      <c r="D126" s="32"/>
      <c r="E126" s="32"/>
      <c r="F126" s="33"/>
      <c r="G126" s="33"/>
    </row>
    <row r="127" spans="3:7">
      <c r="C127" s="32"/>
      <c r="D127" s="32"/>
      <c r="E127" s="32"/>
      <c r="F127" s="33"/>
      <c r="G127" s="33"/>
    </row>
    <row r="128" spans="3:7">
      <c r="C128" s="32"/>
      <c r="D128" s="32"/>
      <c r="E128" s="32"/>
      <c r="F128" s="33"/>
      <c r="G128" s="33"/>
    </row>
    <row r="129" spans="3:7">
      <c r="C129" s="32"/>
      <c r="D129" s="32"/>
      <c r="E129" s="32"/>
      <c r="F129" s="33"/>
      <c r="G129" s="33"/>
    </row>
    <row r="130" spans="3:7">
      <c r="C130" s="32"/>
      <c r="D130" s="32"/>
      <c r="E130" s="32"/>
      <c r="F130" s="33"/>
      <c r="G130" s="33"/>
    </row>
    <row r="131" spans="3:7">
      <c r="C131" s="32"/>
      <c r="D131" s="32"/>
      <c r="E131" s="32"/>
      <c r="F131" s="33"/>
      <c r="G131" s="33"/>
    </row>
    <row r="132" spans="3:7">
      <c r="C132" s="32"/>
      <c r="D132" s="32"/>
      <c r="E132" s="32"/>
      <c r="F132" s="33"/>
      <c r="G132" s="33"/>
    </row>
    <row r="133" spans="3:7">
      <c r="C133" s="32"/>
      <c r="D133" s="32"/>
      <c r="E133" s="32"/>
      <c r="F133" s="33"/>
      <c r="G133" s="33"/>
    </row>
    <row r="134" spans="3:7">
      <c r="C134" s="32"/>
      <c r="D134" s="32"/>
      <c r="E134" s="32"/>
      <c r="F134" s="33"/>
      <c r="G134" s="33"/>
    </row>
    <row r="135" spans="3:7">
      <c r="C135" s="32"/>
      <c r="D135" s="32"/>
      <c r="E135" s="32"/>
      <c r="F135" s="33"/>
      <c r="G135" s="33"/>
    </row>
    <row r="136" spans="3:7">
      <c r="C136" s="32"/>
      <c r="D136" s="32"/>
      <c r="E136" s="32"/>
      <c r="F136" s="33"/>
      <c r="G136" s="33"/>
    </row>
    <row r="137" spans="3:7">
      <c r="C137" s="32"/>
      <c r="D137" s="32"/>
      <c r="E137" s="32"/>
      <c r="F137" s="33"/>
      <c r="G137" s="33"/>
    </row>
    <row r="138" spans="3:7">
      <c r="C138" s="32"/>
      <c r="D138" s="32"/>
      <c r="E138" s="32"/>
      <c r="F138" s="33"/>
      <c r="G138" s="33"/>
    </row>
    <row r="139" spans="3:7">
      <c r="C139" s="32"/>
      <c r="D139" s="32"/>
      <c r="E139" s="32"/>
      <c r="F139" s="33"/>
      <c r="G139" s="33"/>
    </row>
    <row r="140" spans="3:7">
      <c r="C140" s="32"/>
      <c r="D140" s="32"/>
      <c r="E140" s="32"/>
      <c r="F140" s="33"/>
      <c r="G140" s="33"/>
    </row>
    <row r="141" spans="3:7">
      <c r="C141" s="32"/>
      <c r="D141" s="32"/>
      <c r="E141" s="32"/>
      <c r="F141" s="33"/>
      <c r="G141" s="33"/>
    </row>
    <row r="142" spans="3:7">
      <c r="C142" s="32"/>
      <c r="D142" s="32"/>
      <c r="E142" s="32"/>
      <c r="F142" s="33"/>
      <c r="G142" s="33"/>
    </row>
    <row r="143" spans="3:7">
      <c r="C143" s="32"/>
      <c r="D143" s="32"/>
      <c r="E143" s="32"/>
      <c r="F143" s="33"/>
      <c r="G143" s="33"/>
    </row>
    <row r="144" spans="3:7">
      <c r="C144" s="32"/>
      <c r="D144" s="32"/>
      <c r="E144" s="32"/>
      <c r="F144" s="33"/>
      <c r="G144" s="33"/>
    </row>
    <row r="145" spans="3:7">
      <c r="C145" s="32"/>
      <c r="D145" s="32"/>
      <c r="E145" s="32"/>
      <c r="F145" s="33"/>
      <c r="G145" s="33"/>
    </row>
    <row r="146" spans="3:7">
      <c r="C146" s="32"/>
      <c r="D146" s="32"/>
      <c r="E146" s="32"/>
      <c r="F146" s="33"/>
      <c r="G146" s="33"/>
    </row>
    <row r="147" spans="3:7">
      <c r="C147" s="32"/>
      <c r="D147" s="32"/>
      <c r="E147" s="32"/>
      <c r="F147" s="33"/>
      <c r="G147" s="33"/>
    </row>
    <row r="148" spans="3:7">
      <c r="C148" s="32"/>
      <c r="D148" s="32"/>
      <c r="E148" s="32"/>
      <c r="F148" s="33"/>
      <c r="G148" s="33"/>
    </row>
    <row r="149" spans="3:7">
      <c r="C149" s="32"/>
      <c r="D149" s="32"/>
      <c r="E149" s="32"/>
      <c r="F149" s="33"/>
      <c r="G149" s="33"/>
    </row>
    <row r="150" spans="3:7">
      <c r="C150" s="32"/>
      <c r="D150" s="32"/>
      <c r="E150" s="32"/>
      <c r="F150" s="33"/>
      <c r="G150" s="33"/>
    </row>
    <row r="151" spans="3:7">
      <c r="C151" s="32"/>
      <c r="D151" s="32"/>
      <c r="E151" s="32"/>
      <c r="F151" s="33"/>
      <c r="G151" s="33"/>
    </row>
    <row r="152" spans="3:7">
      <c r="C152" s="32"/>
      <c r="D152" s="32"/>
      <c r="E152" s="32"/>
      <c r="F152" s="33"/>
      <c r="G152" s="33"/>
    </row>
    <row r="153" spans="3:7">
      <c r="C153" s="32"/>
      <c r="D153" s="32"/>
      <c r="E153" s="32"/>
      <c r="F153" s="33"/>
      <c r="G153" s="33"/>
    </row>
    <row r="154" spans="3:7">
      <c r="C154" s="32"/>
      <c r="D154" s="32"/>
      <c r="E154" s="32"/>
      <c r="F154" s="33"/>
      <c r="G154" s="33"/>
    </row>
    <row r="155" spans="3:7">
      <c r="C155" s="32"/>
      <c r="D155" s="32"/>
      <c r="E155" s="32"/>
      <c r="F155" s="33"/>
      <c r="G155" s="33"/>
    </row>
    <row r="156" spans="3:7">
      <c r="C156" s="32"/>
      <c r="D156" s="32"/>
      <c r="E156" s="32"/>
      <c r="F156" s="33"/>
      <c r="G156" s="33"/>
    </row>
    <row r="157" spans="3:7">
      <c r="C157" s="32"/>
      <c r="D157" s="32"/>
      <c r="E157" s="32"/>
      <c r="F157" s="33"/>
      <c r="G157" s="33"/>
    </row>
    <row r="158" spans="3:7">
      <c r="C158" s="32"/>
      <c r="D158" s="32"/>
      <c r="E158" s="32"/>
      <c r="F158" s="33"/>
      <c r="G158" s="33"/>
    </row>
    <row r="159" spans="3:7">
      <c r="C159" s="32"/>
      <c r="D159" s="32"/>
      <c r="E159" s="32"/>
      <c r="F159" s="33"/>
      <c r="G159" s="33"/>
    </row>
    <row r="160" spans="3:7">
      <c r="C160" s="32"/>
      <c r="D160" s="32"/>
      <c r="E160" s="32"/>
      <c r="F160" s="33"/>
      <c r="G160" s="33"/>
    </row>
    <row r="161" spans="3:7">
      <c r="C161" s="32"/>
      <c r="D161" s="32"/>
      <c r="E161" s="32"/>
      <c r="F161" s="33"/>
      <c r="G161" s="33"/>
    </row>
    <row r="162" spans="3:7">
      <c r="C162" s="32"/>
      <c r="D162" s="32"/>
      <c r="E162" s="32"/>
      <c r="F162" s="33"/>
      <c r="G162" s="33"/>
    </row>
    <row r="163" spans="3:7">
      <c r="C163" s="32"/>
      <c r="D163" s="32"/>
      <c r="E163" s="32"/>
      <c r="F163" s="33"/>
      <c r="G163" s="33"/>
    </row>
    <row r="164" spans="3:7">
      <c r="C164" s="32"/>
      <c r="D164" s="32"/>
      <c r="E164" s="32"/>
      <c r="F164" s="33"/>
      <c r="G164" s="33"/>
    </row>
    <row r="165" spans="3:7">
      <c r="C165" s="32"/>
      <c r="D165" s="32"/>
      <c r="E165" s="32"/>
      <c r="F165" s="33"/>
      <c r="G165" s="33"/>
    </row>
    <row r="166" spans="3:7">
      <c r="C166" s="32"/>
      <c r="D166" s="32"/>
      <c r="E166" s="32"/>
      <c r="F166" s="33"/>
      <c r="G166" s="33"/>
    </row>
    <row r="167" spans="3:7">
      <c r="C167" s="32"/>
      <c r="D167" s="32"/>
      <c r="E167" s="32"/>
      <c r="F167" s="33"/>
      <c r="G167" s="33"/>
    </row>
    <row r="168" spans="3:7">
      <c r="C168" s="32"/>
      <c r="D168" s="32"/>
      <c r="E168" s="32"/>
      <c r="F168" s="33"/>
      <c r="G168" s="33"/>
    </row>
    <row r="169" spans="3:7">
      <c r="C169" s="32"/>
      <c r="D169" s="32"/>
      <c r="E169" s="32"/>
      <c r="F169" s="33"/>
      <c r="G169" s="33"/>
    </row>
    <row r="170" spans="3:7">
      <c r="C170" s="32"/>
      <c r="D170" s="32"/>
      <c r="E170" s="32"/>
      <c r="F170" s="33"/>
      <c r="G170" s="33"/>
    </row>
    <row r="171" spans="3:7">
      <c r="C171" s="32"/>
      <c r="D171" s="32"/>
      <c r="E171" s="32"/>
      <c r="F171" s="33"/>
      <c r="G171" s="33"/>
    </row>
    <row r="172" spans="3:7">
      <c r="C172" s="32"/>
      <c r="D172" s="32"/>
      <c r="E172" s="32"/>
      <c r="F172" s="33"/>
      <c r="G172" s="33"/>
    </row>
    <row r="173" spans="3:7">
      <c r="C173" s="32"/>
      <c r="D173" s="32"/>
      <c r="E173" s="32"/>
      <c r="F173" s="33"/>
      <c r="G173" s="33"/>
    </row>
    <row r="174" spans="3:7">
      <c r="C174" s="32"/>
      <c r="D174" s="32"/>
      <c r="E174" s="32"/>
      <c r="F174" s="33"/>
      <c r="G174" s="33"/>
    </row>
    <row r="175" spans="3:7">
      <c r="C175" s="32"/>
      <c r="D175" s="32"/>
      <c r="E175" s="32"/>
      <c r="F175" s="33"/>
      <c r="G175" s="33"/>
    </row>
    <row r="176" spans="3:7">
      <c r="C176" s="32"/>
      <c r="D176" s="32"/>
      <c r="E176" s="32"/>
      <c r="F176" s="33"/>
      <c r="G176" s="33"/>
    </row>
    <row r="177" spans="3:7">
      <c r="C177" s="32"/>
      <c r="D177" s="32"/>
      <c r="E177" s="32"/>
      <c r="F177" s="33"/>
      <c r="G177" s="33"/>
    </row>
    <row r="178" spans="3:7">
      <c r="C178" s="32"/>
      <c r="D178" s="32"/>
      <c r="E178" s="32"/>
      <c r="F178" s="33"/>
      <c r="G178" s="33"/>
    </row>
    <row r="179" spans="3:7">
      <c r="C179" s="32"/>
      <c r="D179" s="32"/>
      <c r="E179" s="32"/>
      <c r="F179" s="33"/>
      <c r="G179" s="33"/>
    </row>
    <row r="180" spans="3:7">
      <c r="C180" s="32"/>
      <c r="D180" s="32"/>
      <c r="E180" s="32"/>
      <c r="F180" s="33"/>
      <c r="G180" s="33"/>
    </row>
    <row r="181" spans="3:7">
      <c r="C181" s="32"/>
      <c r="D181" s="32"/>
      <c r="E181" s="32"/>
      <c r="F181" s="33"/>
      <c r="G181" s="33"/>
    </row>
    <row r="182" spans="3:7">
      <c r="C182" s="32"/>
      <c r="D182" s="32"/>
      <c r="E182" s="32"/>
      <c r="F182" s="33"/>
      <c r="G182" s="33"/>
    </row>
    <row r="183" spans="3:7">
      <c r="C183" s="32"/>
      <c r="D183" s="32"/>
      <c r="E183" s="32"/>
      <c r="F183" s="33"/>
      <c r="G183" s="33"/>
    </row>
    <row r="184" spans="3:7">
      <c r="C184" s="32"/>
      <c r="D184" s="32"/>
      <c r="E184" s="32"/>
      <c r="F184" s="33"/>
      <c r="G184" s="33"/>
    </row>
    <row r="185" spans="3:7">
      <c r="C185" s="32"/>
      <c r="D185" s="32"/>
      <c r="E185" s="32"/>
      <c r="F185" s="33"/>
      <c r="G185" s="33"/>
    </row>
    <row r="186" spans="3:7">
      <c r="C186" s="32"/>
      <c r="D186" s="32"/>
      <c r="E186" s="32"/>
      <c r="F186" s="33"/>
      <c r="G186" s="33"/>
    </row>
    <row r="187" spans="3:7">
      <c r="C187" s="32"/>
      <c r="D187" s="32"/>
      <c r="E187" s="32"/>
      <c r="F187" s="33"/>
      <c r="G187" s="33"/>
    </row>
    <row r="188" spans="3:7">
      <c r="C188" s="32"/>
      <c r="D188" s="32"/>
      <c r="E188" s="32"/>
      <c r="F188" s="33"/>
      <c r="G188" s="33"/>
    </row>
    <row r="189" spans="3:7">
      <c r="C189" s="32"/>
      <c r="D189" s="32"/>
      <c r="E189" s="32"/>
      <c r="F189" s="33"/>
      <c r="G189" s="33"/>
    </row>
    <row r="190" spans="3:7">
      <c r="C190" s="32"/>
      <c r="D190" s="32"/>
      <c r="E190" s="32"/>
      <c r="F190" s="33"/>
      <c r="G190" s="33"/>
    </row>
    <row r="191" spans="3:7">
      <c r="C191" s="32"/>
      <c r="D191" s="32"/>
      <c r="E191" s="32"/>
      <c r="F191" s="33"/>
      <c r="G191" s="33"/>
    </row>
    <row r="192" spans="3:7">
      <c r="C192" s="32"/>
      <c r="D192" s="32"/>
      <c r="E192" s="32"/>
      <c r="F192" s="33"/>
      <c r="G192" s="33"/>
    </row>
    <row r="193" spans="3:7">
      <c r="C193" s="32"/>
      <c r="D193" s="32"/>
      <c r="E193" s="32"/>
      <c r="F193" s="33"/>
      <c r="G193" s="33"/>
    </row>
    <row r="194" spans="3:7">
      <c r="C194" s="32"/>
      <c r="D194" s="32"/>
      <c r="E194" s="32"/>
      <c r="F194" s="33"/>
      <c r="G194" s="33"/>
    </row>
    <row r="195" spans="3:7">
      <c r="C195" s="32"/>
      <c r="D195" s="32"/>
      <c r="E195" s="32"/>
      <c r="F195" s="33"/>
      <c r="G195" s="33"/>
    </row>
    <row r="196" spans="3:7">
      <c r="C196" s="32"/>
      <c r="D196" s="32"/>
      <c r="E196" s="32"/>
      <c r="F196" s="33"/>
      <c r="G196" s="33"/>
    </row>
    <row r="197" spans="3:7">
      <c r="C197" s="32"/>
      <c r="D197" s="32"/>
      <c r="E197" s="32"/>
      <c r="F197" s="33"/>
      <c r="G197" s="33"/>
    </row>
    <row r="198" spans="3:7">
      <c r="C198" s="32"/>
      <c r="D198" s="32"/>
      <c r="E198" s="32"/>
      <c r="F198" s="33"/>
      <c r="G198" s="33"/>
    </row>
    <row r="199" spans="3:7">
      <c r="C199" s="32"/>
      <c r="D199" s="32"/>
      <c r="E199" s="32"/>
      <c r="F199" s="33"/>
      <c r="G199" s="33"/>
    </row>
    <row r="200" spans="3:7">
      <c r="C200" s="32"/>
      <c r="D200" s="32"/>
      <c r="E200" s="32"/>
      <c r="F200" s="33"/>
      <c r="G200" s="33"/>
    </row>
    <row r="201" spans="3:7">
      <c r="C201" s="32"/>
      <c r="D201" s="32"/>
      <c r="E201" s="32"/>
      <c r="F201" s="33"/>
      <c r="G201" s="33"/>
    </row>
    <row r="202" spans="3:7">
      <c r="C202" s="32"/>
      <c r="D202" s="32"/>
      <c r="E202" s="32"/>
      <c r="F202" s="33"/>
      <c r="G202" s="33"/>
    </row>
    <row r="203" spans="3:7">
      <c r="C203" s="32"/>
      <c r="D203" s="32"/>
      <c r="E203" s="32"/>
      <c r="F203" s="33"/>
      <c r="G203" s="33"/>
    </row>
    <row r="204" spans="3:7">
      <c r="C204" s="32"/>
      <c r="D204" s="32"/>
      <c r="E204" s="32"/>
      <c r="F204" s="33"/>
      <c r="G204" s="33"/>
    </row>
    <row r="205" spans="3:7">
      <c r="C205" s="32"/>
      <c r="D205" s="32"/>
      <c r="E205" s="32"/>
      <c r="F205" s="33"/>
      <c r="G205" s="33"/>
    </row>
    <row r="206" spans="3:7">
      <c r="C206" s="32"/>
      <c r="D206" s="32"/>
      <c r="E206" s="32"/>
      <c r="F206" s="33"/>
      <c r="G206" s="33"/>
    </row>
    <row r="207" spans="3:7">
      <c r="C207" s="32"/>
      <c r="D207" s="32"/>
      <c r="E207" s="32"/>
      <c r="F207" s="33"/>
      <c r="G207" s="33"/>
    </row>
    <row r="208" spans="3:7">
      <c r="C208" s="32"/>
      <c r="D208" s="32"/>
      <c r="E208" s="32"/>
      <c r="F208" s="33"/>
      <c r="G208" s="33"/>
    </row>
    <row r="209" spans="3:7">
      <c r="C209" s="32"/>
      <c r="D209" s="32"/>
      <c r="E209" s="32"/>
      <c r="F209" s="33"/>
      <c r="G209" s="33"/>
    </row>
    <row r="210" spans="3:7">
      <c r="C210" s="32"/>
      <c r="D210" s="32"/>
      <c r="E210" s="32"/>
      <c r="F210" s="33"/>
      <c r="G210" s="33"/>
    </row>
    <row r="211" spans="3:7">
      <c r="C211" s="32"/>
      <c r="D211" s="32"/>
      <c r="E211" s="32"/>
      <c r="F211" s="33"/>
      <c r="G211" s="33"/>
    </row>
    <row r="212" spans="3:7">
      <c r="C212" s="32"/>
      <c r="D212" s="32"/>
      <c r="E212" s="32"/>
      <c r="F212" s="33"/>
      <c r="G212" s="33"/>
    </row>
    <row r="213" spans="3:7">
      <c r="C213" s="32"/>
      <c r="D213" s="32"/>
      <c r="E213" s="32"/>
      <c r="F213" s="33"/>
      <c r="G213" s="33"/>
    </row>
    <row r="214" spans="3:7">
      <c r="C214" s="32"/>
      <c r="D214" s="32"/>
      <c r="E214" s="32"/>
      <c r="F214" s="33"/>
      <c r="G214" s="33"/>
    </row>
    <row r="215" spans="3:7">
      <c r="C215" s="32"/>
      <c r="D215" s="32"/>
      <c r="E215" s="32"/>
      <c r="F215" s="33"/>
      <c r="G215" s="33"/>
    </row>
    <row r="216" spans="3:7">
      <c r="C216" s="32"/>
      <c r="D216" s="32"/>
      <c r="E216" s="32"/>
      <c r="F216" s="33"/>
      <c r="G216" s="33"/>
    </row>
    <row r="217" spans="3:7">
      <c r="C217" s="32"/>
      <c r="D217" s="32"/>
      <c r="E217" s="32"/>
      <c r="F217" s="33"/>
      <c r="G217" s="33"/>
    </row>
    <row r="218" spans="3:7">
      <c r="C218" s="32"/>
      <c r="D218" s="32"/>
      <c r="E218" s="32"/>
      <c r="F218" s="33"/>
      <c r="G218" s="33"/>
    </row>
    <row r="219" spans="3:7">
      <c r="C219" s="32"/>
      <c r="D219" s="32"/>
      <c r="E219" s="32"/>
      <c r="F219" s="33"/>
      <c r="G219" s="33"/>
    </row>
    <row r="220" spans="3:7">
      <c r="C220" s="32"/>
      <c r="D220" s="32"/>
      <c r="E220" s="32"/>
      <c r="F220" s="33"/>
      <c r="G220" s="33"/>
    </row>
    <row r="221" spans="3:7">
      <c r="C221" s="32"/>
      <c r="D221" s="32"/>
      <c r="E221" s="32"/>
      <c r="F221" s="33"/>
      <c r="G221" s="33"/>
    </row>
    <row r="222" spans="3:7">
      <c r="C222" s="32"/>
      <c r="D222" s="32"/>
      <c r="E222" s="32"/>
      <c r="F222" s="33"/>
      <c r="G222" s="33"/>
    </row>
    <row r="223" spans="3:7">
      <c r="C223" s="32"/>
      <c r="D223" s="32"/>
      <c r="E223" s="32"/>
      <c r="F223" s="33"/>
      <c r="G223" s="33"/>
    </row>
    <row r="224" spans="3:7">
      <c r="C224" s="32"/>
      <c r="D224" s="32"/>
      <c r="E224" s="32"/>
      <c r="F224" s="33"/>
      <c r="G224" s="33"/>
    </row>
    <row r="225" spans="3:7">
      <c r="C225" s="32"/>
      <c r="D225" s="32"/>
      <c r="E225" s="32"/>
      <c r="F225" s="33"/>
      <c r="G225" s="33"/>
    </row>
    <row r="226" spans="3:7">
      <c r="C226" s="32"/>
      <c r="D226" s="32"/>
      <c r="E226" s="32"/>
      <c r="F226" s="33"/>
      <c r="G226" s="33"/>
    </row>
    <row r="227" spans="3:7">
      <c r="C227" s="32"/>
      <c r="D227" s="32"/>
      <c r="E227" s="32"/>
      <c r="F227" s="33"/>
      <c r="G227" s="33"/>
    </row>
    <row r="228" spans="3:7">
      <c r="C228" s="32"/>
      <c r="D228" s="32"/>
      <c r="E228" s="32"/>
      <c r="F228" s="33"/>
      <c r="G228" s="33"/>
    </row>
    <row r="229" spans="3:7">
      <c r="C229" s="32"/>
      <c r="D229" s="32"/>
      <c r="E229" s="32"/>
      <c r="F229" s="33"/>
      <c r="G229" s="33"/>
    </row>
    <row r="230" spans="3:7">
      <c r="C230" s="32"/>
      <c r="D230" s="32"/>
      <c r="E230" s="32"/>
      <c r="F230" s="33"/>
      <c r="G230" s="33"/>
    </row>
    <row r="231" spans="3:7">
      <c r="C231" s="32"/>
      <c r="D231" s="32"/>
      <c r="E231" s="32"/>
      <c r="F231" s="33"/>
      <c r="G231" s="33"/>
    </row>
    <row r="232" spans="3:7">
      <c r="C232" s="32"/>
      <c r="D232" s="32"/>
      <c r="E232" s="32"/>
      <c r="F232" s="33"/>
      <c r="G232" s="33"/>
    </row>
    <row r="233" spans="3:7">
      <c r="C233" s="32"/>
      <c r="D233" s="32"/>
      <c r="E233" s="32"/>
      <c r="F233" s="33"/>
      <c r="G233" s="33"/>
    </row>
    <row r="234" spans="3:7">
      <c r="C234" s="32"/>
      <c r="D234" s="32"/>
      <c r="E234" s="32"/>
      <c r="F234" s="33"/>
      <c r="G234" s="33"/>
    </row>
    <row r="235" spans="3:7">
      <c r="C235" s="32"/>
      <c r="D235" s="32"/>
      <c r="E235" s="32"/>
      <c r="F235" s="33"/>
      <c r="G235" s="33"/>
    </row>
    <row r="236" spans="3:7">
      <c r="C236" s="32"/>
      <c r="D236" s="32"/>
      <c r="E236" s="32"/>
      <c r="F236" s="33"/>
      <c r="G236" s="33"/>
    </row>
    <row r="237" spans="3:7">
      <c r="C237" s="32"/>
      <c r="D237" s="32"/>
      <c r="E237" s="32"/>
      <c r="F237" s="33"/>
      <c r="G237" s="33"/>
    </row>
    <row r="238" spans="3:7">
      <c r="C238" s="32"/>
      <c r="D238" s="32"/>
      <c r="E238" s="32"/>
      <c r="F238" s="33"/>
      <c r="G238" s="33"/>
    </row>
    <row r="239" spans="3:7">
      <c r="C239" s="32"/>
      <c r="D239" s="32"/>
      <c r="E239" s="32"/>
      <c r="F239" s="33"/>
      <c r="G239" s="33"/>
    </row>
    <row r="240" spans="3:7">
      <c r="C240" s="32"/>
      <c r="D240" s="32"/>
      <c r="E240" s="32"/>
      <c r="F240" s="33"/>
      <c r="G240" s="33"/>
    </row>
    <row r="241" spans="3:7">
      <c r="C241" s="32"/>
      <c r="D241" s="32"/>
      <c r="E241" s="32"/>
      <c r="F241" s="33"/>
      <c r="G241" s="33"/>
    </row>
    <row r="242" spans="3:7">
      <c r="C242" s="32"/>
      <c r="D242" s="32"/>
      <c r="E242" s="32"/>
      <c r="F242" s="33"/>
      <c r="G242" s="33"/>
    </row>
    <row r="243" spans="3:7">
      <c r="C243" s="32"/>
      <c r="D243" s="32"/>
      <c r="E243" s="32"/>
      <c r="F243" s="33"/>
      <c r="G243" s="33"/>
    </row>
    <row r="244" spans="3:7">
      <c r="C244" s="32"/>
      <c r="D244" s="32"/>
      <c r="E244" s="32"/>
      <c r="F244" s="33"/>
      <c r="G244" s="33"/>
    </row>
    <row r="245" spans="3:7">
      <c r="C245" s="32"/>
      <c r="D245" s="32"/>
      <c r="E245" s="32"/>
      <c r="F245" s="33"/>
      <c r="G245" s="33"/>
    </row>
    <row r="246" spans="3:7">
      <c r="C246" s="32"/>
      <c r="D246" s="32"/>
      <c r="E246" s="32"/>
      <c r="F246" s="33"/>
      <c r="G246" s="33"/>
    </row>
    <row r="247" spans="3:7">
      <c r="C247" s="32"/>
      <c r="D247" s="32"/>
      <c r="E247" s="32"/>
      <c r="F247" s="33"/>
      <c r="G247" s="33"/>
    </row>
    <row r="248" spans="3:7">
      <c r="C248" s="32"/>
      <c r="D248" s="32"/>
      <c r="E248" s="32"/>
      <c r="F248" s="33"/>
      <c r="G248" s="33"/>
    </row>
    <row r="249" spans="3:7">
      <c r="C249" s="32"/>
      <c r="D249" s="32"/>
      <c r="E249" s="32"/>
      <c r="F249" s="33"/>
      <c r="G249" s="33"/>
    </row>
    <row r="250" spans="3:7">
      <c r="C250" s="32"/>
      <c r="D250" s="32"/>
      <c r="E250" s="32"/>
      <c r="F250" s="33"/>
      <c r="G250" s="33"/>
    </row>
    <row r="251" spans="3:7">
      <c r="C251" s="32"/>
      <c r="D251" s="32"/>
      <c r="E251" s="32"/>
      <c r="F251" s="33"/>
      <c r="G251" s="33"/>
    </row>
    <row r="252" spans="3:7">
      <c r="C252" s="32"/>
      <c r="D252" s="32"/>
      <c r="E252" s="32"/>
      <c r="F252" s="33"/>
      <c r="G252" s="33"/>
    </row>
    <row r="253" spans="3:7">
      <c r="C253" s="32"/>
      <c r="D253" s="32"/>
      <c r="E253" s="32"/>
      <c r="F253" s="33"/>
      <c r="G253" s="33"/>
    </row>
    <row r="254" spans="3:7">
      <c r="C254" s="32"/>
      <c r="D254" s="32"/>
      <c r="E254" s="32"/>
      <c r="F254" s="33"/>
      <c r="G254" s="33"/>
    </row>
    <row r="255" spans="3:7">
      <c r="C255" s="32"/>
      <c r="D255" s="32"/>
      <c r="E255" s="32"/>
      <c r="F255" s="33"/>
      <c r="G255" s="33"/>
    </row>
    <row r="256" spans="3:7">
      <c r="C256" s="32"/>
      <c r="D256" s="32"/>
      <c r="E256" s="32"/>
      <c r="F256" s="33"/>
      <c r="G256" s="33"/>
    </row>
    <row r="257" spans="3:7">
      <c r="C257" s="32"/>
      <c r="D257" s="32"/>
      <c r="E257" s="32"/>
      <c r="F257" s="33"/>
      <c r="G257" s="33"/>
    </row>
    <row r="258" spans="3:7">
      <c r="C258" s="32"/>
      <c r="D258" s="32"/>
      <c r="E258" s="32"/>
      <c r="F258" s="33"/>
      <c r="G258" s="33"/>
    </row>
    <row r="259" spans="3:7">
      <c r="C259" s="32"/>
      <c r="D259" s="32"/>
      <c r="E259" s="32"/>
      <c r="F259" s="33"/>
      <c r="G259" s="33"/>
    </row>
    <row r="260" spans="3:7">
      <c r="C260" s="32"/>
      <c r="D260" s="32"/>
      <c r="E260" s="32"/>
      <c r="F260" s="33"/>
      <c r="G260" s="33"/>
    </row>
    <row r="261" spans="3:7">
      <c r="C261" s="32"/>
      <c r="D261" s="32"/>
      <c r="E261" s="32"/>
      <c r="F261" s="33"/>
      <c r="G261" s="33"/>
    </row>
    <row r="262" spans="3:7">
      <c r="C262" s="32"/>
      <c r="D262" s="32"/>
      <c r="E262" s="32"/>
      <c r="F262" s="33"/>
      <c r="G262" s="33"/>
    </row>
    <row r="263" spans="3:7">
      <c r="C263" s="32"/>
      <c r="D263" s="32"/>
      <c r="E263" s="32"/>
      <c r="F263" s="33"/>
      <c r="G263" s="33"/>
    </row>
    <row r="264" spans="3:7">
      <c r="C264" s="32"/>
      <c r="D264" s="32"/>
      <c r="E264" s="32"/>
      <c r="F264" s="33"/>
      <c r="G264" s="33"/>
    </row>
    <row r="265" spans="3:7">
      <c r="C265" s="32"/>
      <c r="D265" s="32"/>
      <c r="E265" s="32"/>
      <c r="F265" s="33"/>
      <c r="G265" s="33"/>
    </row>
    <row r="266" spans="3:7">
      <c r="C266" s="32"/>
      <c r="D266" s="32"/>
      <c r="E266" s="32"/>
      <c r="F266" s="33"/>
      <c r="G266" s="33"/>
    </row>
    <row r="267" spans="3:7">
      <c r="C267" s="32"/>
      <c r="D267" s="32"/>
      <c r="E267" s="32"/>
      <c r="F267" s="33"/>
      <c r="G267" s="33"/>
    </row>
    <row r="268" spans="3:7">
      <c r="C268" s="32"/>
      <c r="D268" s="32"/>
      <c r="E268" s="32"/>
      <c r="F268" s="33"/>
      <c r="G268" s="33"/>
    </row>
    <row r="269" spans="3:7">
      <c r="C269" s="32"/>
      <c r="D269" s="32"/>
      <c r="E269" s="32"/>
      <c r="F269" s="33"/>
      <c r="G269" s="33"/>
    </row>
    <row r="270" spans="3:7">
      <c r="C270" s="32"/>
      <c r="D270" s="32"/>
      <c r="E270" s="32"/>
      <c r="F270" s="33"/>
      <c r="G270" s="33"/>
    </row>
    <row r="271" spans="3:7">
      <c r="C271" s="32"/>
      <c r="D271" s="32"/>
      <c r="E271" s="32"/>
      <c r="F271" s="33"/>
      <c r="G271" s="33"/>
    </row>
    <row r="272" spans="3:7">
      <c r="C272" s="32"/>
      <c r="D272" s="32"/>
      <c r="E272" s="32"/>
      <c r="F272" s="33"/>
      <c r="G272" s="33"/>
    </row>
    <row r="273" spans="3:7">
      <c r="C273" s="32"/>
      <c r="D273" s="32"/>
      <c r="E273" s="32"/>
      <c r="F273" s="33"/>
      <c r="G273" s="33"/>
    </row>
    <row r="274" spans="3:7">
      <c r="C274" s="32"/>
      <c r="D274" s="32"/>
      <c r="E274" s="32"/>
      <c r="F274" s="33"/>
      <c r="G274" s="33"/>
    </row>
    <row r="275" spans="3:7">
      <c r="C275" s="32"/>
      <c r="D275" s="32"/>
      <c r="F275" s="33"/>
    </row>
    <row r="276" spans="3:7">
      <c r="C276" s="32"/>
      <c r="D276" s="32"/>
      <c r="F276" s="33"/>
    </row>
    <row r="277" spans="3:7">
      <c r="C277" s="32"/>
      <c r="D277" s="32"/>
      <c r="F277" s="33"/>
    </row>
    <row r="278" spans="3:7">
      <c r="C278" s="32"/>
      <c r="D278" s="32"/>
      <c r="F278" s="33"/>
    </row>
    <row r="279" spans="3:7">
      <c r="C279" s="32"/>
      <c r="D279" s="32"/>
      <c r="F279" s="33"/>
    </row>
    <row r="280" spans="3:7">
      <c r="C280" s="32"/>
      <c r="D280" s="32"/>
      <c r="F280" s="33"/>
    </row>
    <row r="281" spans="3:7">
      <c r="C281" s="32"/>
      <c r="D281" s="32"/>
      <c r="F281" s="33"/>
    </row>
    <row r="282" spans="3:7">
      <c r="C282" s="32"/>
      <c r="D282" s="32"/>
      <c r="F282" s="33"/>
    </row>
    <row r="283" spans="3:7">
      <c r="C283" s="32"/>
      <c r="D283" s="32"/>
      <c r="F283" s="33"/>
    </row>
    <row r="284" spans="3:7">
      <c r="C284" s="32"/>
      <c r="D284" s="32"/>
      <c r="F284" s="33"/>
    </row>
    <row r="285" spans="3:7">
      <c r="C285" s="32"/>
      <c r="D285" s="32"/>
      <c r="F285" s="33"/>
    </row>
    <row r="286" spans="3:7">
      <c r="C286" s="32"/>
      <c r="D286" s="32"/>
      <c r="F286" s="33"/>
    </row>
    <row r="287" spans="3:7">
      <c r="C287" s="32"/>
      <c r="D287" s="32"/>
      <c r="F287" s="33"/>
    </row>
    <row r="288" spans="3:7">
      <c r="C288" s="32"/>
      <c r="D288" s="32"/>
      <c r="F288" s="33"/>
    </row>
    <row r="289" spans="3:6">
      <c r="C289" s="32"/>
      <c r="D289" s="32"/>
      <c r="F289" s="33"/>
    </row>
    <row r="290" spans="3:6">
      <c r="C290" s="32"/>
      <c r="D290" s="32"/>
      <c r="F290" s="33"/>
    </row>
    <row r="291" spans="3:6">
      <c r="C291" s="32"/>
      <c r="D291" s="32"/>
      <c r="F291" s="33"/>
    </row>
    <row r="292" spans="3:6">
      <c r="C292" s="32"/>
      <c r="D292" s="32"/>
      <c r="F292" s="33"/>
    </row>
    <row r="293" spans="3:6">
      <c r="C293" s="32"/>
      <c r="D293" s="32"/>
      <c r="F293" s="33"/>
    </row>
    <row r="294" spans="3:6">
      <c r="C294" s="32"/>
      <c r="D294" s="32"/>
      <c r="F294" s="33"/>
    </row>
    <row r="295" spans="3:6">
      <c r="C295" s="32"/>
      <c r="D295" s="32"/>
      <c r="F295" s="33"/>
    </row>
    <row r="296" spans="3:6">
      <c r="C296" s="32"/>
      <c r="D296" s="32"/>
      <c r="F296" s="33"/>
    </row>
    <row r="297" spans="3:6">
      <c r="C297" s="32"/>
      <c r="D297" s="32"/>
      <c r="F297" s="33"/>
    </row>
    <row r="298" spans="3:6">
      <c r="C298" s="32"/>
      <c r="D298" s="32"/>
      <c r="F298" s="33"/>
    </row>
    <row r="299" spans="3:6">
      <c r="C299" s="32"/>
      <c r="D299" s="32"/>
      <c r="F299" s="33"/>
    </row>
    <row r="300" spans="3:6">
      <c r="C300" s="32"/>
      <c r="D300" s="32"/>
      <c r="F300" s="33"/>
    </row>
    <row r="301" spans="3:6">
      <c r="C301" s="32"/>
      <c r="D301" s="32"/>
      <c r="F301" s="33"/>
    </row>
    <row r="302" spans="3:6">
      <c r="C302" s="32"/>
      <c r="D302" s="32"/>
      <c r="F302" s="33"/>
    </row>
    <row r="303" spans="3:6">
      <c r="C303" s="32"/>
      <c r="D303" s="32"/>
      <c r="F303" s="33"/>
    </row>
    <row r="304" spans="3:6">
      <c r="C304" s="32"/>
      <c r="D304" s="32"/>
      <c r="F304" s="33"/>
    </row>
    <row r="305" spans="3:6">
      <c r="C305" s="32"/>
      <c r="D305" s="32"/>
      <c r="F305" s="33"/>
    </row>
    <row r="306" spans="3:6">
      <c r="C306" s="32"/>
      <c r="D306" s="32"/>
      <c r="F306" s="33"/>
    </row>
    <row r="307" spans="3:6">
      <c r="C307" s="32"/>
      <c r="D307" s="32"/>
      <c r="F307" s="33"/>
    </row>
    <row r="308" spans="3:6">
      <c r="C308" s="32"/>
      <c r="D308" s="32"/>
      <c r="F308" s="33"/>
    </row>
    <row r="309" spans="3:6">
      <c r="C309" s="32"/>
      <c r="D309" s="32"/>
      <c r="F309" s="33"/>
    </row>
    <row r="310" spans="3:6">
      <c r="C310" s="32"/>
      <c r="D310" s="32"/>
      <c r="F310" s="33"/>
    </row>
    <row r="311" spans="3:6">
      <c r="C311" s="32"/>
      <c r="D311" s="32"/>
      <c r="F311" s="33"/>
    </row>
    <row r="312" spans="3:6">
      <c r="C312" s="32"/>
      <c r="D312" s="32"/>
      <c r="F312" s="33"/>
    </row>
    <row r="313" spans="3:6">
      <c r="C313" s="32"/>
      <c r="D313" s="32"/>
      <c r="F313" s="33"/>
    </row>
    <row r="314" spans="3:6">
      <c r="C314" s="32"/>
      <c r="D314" s="32"/>
      <c r="F314" s="33"/>
    </row>
    <row r="315" spans="3:6">
      <c r="C315" s="32"/>
      <c r="D315" s="32"/>
      <c r="F315" s="33"/>
    </row>
    <row r="316" spans="3:6">
      <c r="C316" s="32"/>
      <c r="D316" s="32"/>
      <c r="F316" s="33"/>
    </row>
    <row r="317" spans="3:6">
      <c r="C317" s="32"/>
      <c r="D317" s="32"/>
      <c r="F317" s="33"/>
    </row>
    <row r="318" spans="3:6">
      <c r="C318" s="32"/>
      <c r="D318" s="32"/>
      <c r="F318" s="33"/>
    </row>
    <row r="319" spans="3:6">
      <c r="C319" s="32"/>
      <c r="D319" s="32"/>
      <c r="F319" s="33"/>
    </row>
    <row r="320" spans="3:6">
      <c r="C320" s="32"/>
      <c r="D320" s="32"/>
      <c r="F320" s="33"/>
    </row>
    <row r="321" spans="3:6">
      <c r="C321" s="32"/>
      <c r="D321" s="32"/>
      <c r="F321" s="33"/>
    </row>
    <row r="322" spans="3:6">
      <c r="C322" s="32"/>
      <c r="D322" s="32"/>
      <c r="F322" s="33"/>
    </row>
    <row r="323" spans="3:6">
      <c r="C323" s="32"/>
      <c r="D323" s="32"/>
      <c r="F323" s="33"/>
    </row>
    <row r="324" spans="3:6">
      <c r="C324" s="32"/>
      <c r="D324" s="32"/>
      <c r="F324" s="33"/>
    </row>
    <row r="325" spans="3:6">
      <c r="C325" s="32"/>
      <c r="D325" s="32"/>
      <c r="F325" s="33"/>
    </row>
    <row r="326" spans="3:6">
      <c r="C326" s="32"/>
      <c r="D326" s="32"/>
      <c r="F326" s="33"/>
    </row>
    <row r="327" spans="3:6">
      <c r="C327" s="32"/>
      <c r="D327" s="32"/>
      <c r="F327" s="33"/>
    </row>
    <row r="328" spans="3:6">
      <c r="C328" s="32"/>
      <c r="D328" s="32"/>
      <c r="F328" s="33"/>
    </row>
    <row r="329" spans="3:6">
      <c r="C329" s="32"/>
      <c r="D329" s="32"/>
      <c r="F329" s="33"/>
    </row>
    <row r="330" spans="3:6">
      <c r="C330" s="32"/>
      <c r="D330" s="32"/>
      <c r="F330" s="33"/>
    </row>
    <row r="331" spans="3:6">
      <c r="C331" s="32"/>
      <c r="D331" s="32"/>
      <c r="F331" s="33"/>
    </row>
    <row r="332" spans="3:6">
      <c r="C332" s="32"/>
      <c r="D332" s="32"/>
      <c r="F332" s="33"/>
    </row>
    <row r="333" spans="3:6">
      <c r="C333" s="32"/>
      <c r="D333" s="32"/>
      <c r="F333" s="33"/>
    </row>
    <row r="334" spans="3:6">
      <c r="C334" s="32"/>
      <c r="D334" s="32"/>
      <c r="F334" s="33"/>
    </row>
    <row r="335" spans="3:6">
      <c r="C335" s="32"/>
      <c r="D335" s="32"/>
      <c r="F335" s="33"/>
    </row>
    <row r="336" spans="3:6">
      <c r="C336" s="32"/>
      <c r="D336" s="32"/>
      <c r="F336" s="33"/>
    </row>
    <row r="337" spans="3:6">
      <c r="C337" s="32"/>
      <c r="D337" s="32"/>
      <c r="F337" s="33"/>
    </row>
    <row r="338" spans="3:6">
      <c r="C338" s="32"/>
      <c r="D338" s="32"/>
      <c r="F338" s="33"/>
    </row>
    <row r="339" spans="3:6">
      <c r="C339" s="32"/>
      <c r="D339" s="32"/>
      <c r="F339" s="33"/>
    </row>
    <row r="340" spans="3:6">
      <c r="C340" s="32"/>
      <c r="D340" s="32"/>
      <c r="F340" s="33"/>
    </row>
    <row r="341" spans="3:6">
      <c r="C341" s="32"/>
      <c r="D341" s="32"/>
      <c r="F341" s="33"/>
    </row>
    <row r="342" spans="3:6">
      <c r="C342" s="32"/>
      <c r="D342" s="32"/>
      <c r="F342" s="33"/>
    </row>
    <row r="343" spans="3:6">
      <c r="C343" s="32"/>
      <c r="D343" s="32"/>
      <c r="F343" s="33"/>
    </row>
    <row r="344" spans="3:6">
      <c r="C344" s="32"/>
      <c r="D344" s="32"/>
      <c r="F344" s="33"/>
    </row>
    <row r="345" spans="3:6">
      <c r="C345" s="32"/>
      <c r="D345" s="32"/>
      <c r="F345" s="33"/>
    </row>
    <row r="346" spans="3:6">
      <c r="C346" s="32"/>
      <c r="D346" s="32"/>
      <c r="F346" s="33"/>
    </row>
    <row r="347" spans="3:6">
      <c r="C347" s="32"/>
      <c r="D347" s="32"/>
      <c r="F347" s="33"/>
    </row>
    <row r="348" spans="3:6">
      <c r="C348" s="32"/>
      <c r="D348" s="32"/>
      <c r="F348" s="33"/>
    </row>
    <row r="349" spans="3:6">
      <c r="C349" s="32"/>
      <c r="D349" s="32"/>
      <c r="F349" s="33"/>
    </row>
    <row r="350" spans="3:6">
      <c r="C350" s="32"/>
      <c r="D350" s="32"/>
      <c r="F350" s="33"/>
    </row>
    <row r="351" spans="3:6">
      <c r="C351" s="32"/>
      <c r="D351" s="32"/>
      <c r="F351" s="33"/>
    </row>
    <row r="352" spans="3:6">
      <c r="C352" s="32"/>
      <c r="D352" s="32"/>
      <c r="F352" s="33"/>
    </row>
    <row r="353" spans="3:6">
      <c r="C353" s="32"/>
      <c r="D353" s="32"/>
      <c r="F353" s="33"/>
    </row>
    <row r="354" spans="3:6">
      <c r="C354" s="32"/>
      <c r="D354" s="32"/>
      <c r="F354" s="33"/>
    </row>
    <row r="355" spans="3:6">
      <c r="C355" s="32"/>
      <c r="D355" s="32"/>
      <c r="F355" s="33"/>
    </row>
    <row r="356" spans="3:6">
      <c r="C356" s="32"/>
      <c r="D356" s="32"/>
      <c r="F356" s="33"/>
    </row>
    <row r="357" spans="3:6">
      <c r="C357" s="32"/>
      <c r="D357" s="32"/>
      <c r="F357" s="33"/>
    </row>
    <row r="358" spans="3:6">
      <c r="C358" s="32"/>
      <c r="D358" s="32"/>
      <c r="F358" s="33"/>
    </row>
    <row r="359" spans="3:6">
      <c r="C359" s="32"/>
      <c r="D359" s="32"/>
      <c r="F359" s="33"/>
    </row>
    <row r="360" spans="3:6">
      <c r="C360" s="32"/>
      <c r="D360" s="32"/>
      <c r="F360" s="33"/>
    </row>
    <row r="361" spans="3:6">
      <c r="C361" s="32"/>
      <c r="D361" s="32"/>
      <c r="F361" s="33"/>
    </row>
    <row r="362" spans="3:6">
      <c r="C362" s="32"/>
      <c r="D362" s="32"/>
      <c r="F362" s="33"/>
    </row>
    <row r="363" spans="3:6">
      <c r="C363" s="32"/>
      <c r="D363" s="32"/>
      <c r="F363" s="33"/>
    </row>
    <row r="364" spans="3:6">
      <c r="C364" s="32"/>
      <c r="D364" s="32"/>
      <c r="F364" s="33"/>
    </row>
    <row r="365" spans="3:6">
      <c r="C365" s="32"/>
      <c r="D365" s="32"/>
      <c r="F365" s="33"/>
    </row>
    <row r="366" spans="3:6">
      <c r="C366" s="32"/>
      <c r="D366" s="32"/>
      <c r="F366" s="33"/>
    </row>
    <row r="367" spans="3:6">
      <c r="C367" s="32"/>
      <c r="D367" s="32"/>
      <c r="F367" s="33"/>
    </row>
    <row r="368" spans="3:6">
      <c r="C368" s="32"/>
      <c r="D368" s="32"/>
      <c r="F368" s="33"/>
    </row>
    <row r="369" spans="3:6">
      <c r="C369" s="32"/>
      <c r="D369" s="32"/>
      <c r="F369" s="33"/>
    </row>
    <row r="370" spans="3:6">
      <c r="C370" s="32"/>
      <c r="D370" s="32"/>
      <c r="F370" s="33"/>
    </row>
    <row r="371" spans="3:6">
      <c r="C371" s="32"/>
      <c r="D371" s="32"/>
      <c r="F371" s="33"/>
    </row>
    <row r="372" spans="3:6">
      <c r="C372" s="32"/>
      <c r="D372" s="32"/>
      <c r="F372" s="33"/>
    </row>
    <row r="373" spans="3:6">
      <c r="C373" s="32"/>
      <c r="D373" s="32"/>
      <c r="F373" s="33"/>
    </row>
    <row r="374" spans="3:6">
      <c r="C374" s="32"/>
      <c r="D374" s="32"/>
      <c r="F374" s="33"/>
    </row>
    <row r="375" spans="3:6">
      <c r="C375" s="32"/>
      <c r="D375" s="32"/>
      <c r="F375" s="33"/>
    </row>
    <row r="376" spans="3:6">
      <c r="C376" s="32"/>
      <c r="D376" s="32"/>
      <c r="F376" s="33"/>
    </row>
    <row r="377" spans="3:6">
      <c r="C377" s="32"/>
      <c r="D377" s="32"/>
      <c r="F377" s="33"/>
    </row>
    <row r="378" spans="3:6">
      <c r="C378" s="32"/>
      <c r="D378" s="32"/>
      <c r="F378" s="33"/>
    </row>
    <row r="379" spans="3:6">
      <c r="C379" s="32"/>
      <c r="D379" s="32"/>
      <c r="F379" s="33"/>
    </row>
    <row r="380" spans="3:6">
      <c r="C380" s="32"/>
      <c r="D380" s="32"/>
      <c r="F380" s="33"/>
    </row>
    <row r="381" spans="3:6">
      <c r="C381" s="32"/>
      <c r="D381" s="32"/>
      <c r="F381" s="33"/>
    </row>
    <row r="382" spans="3:6">
      <c r="C382" s="32"/>
      <c r="D382" s="32"/>
      <c r="F382" s="33"/>
    </row>
    <row r="383" spans="3:6">
      <c r="C383" s="32"/>
      <c r="D383" s="32"/>
      <c r="F383" s="33"/>
    </row>
    <row r="384" spans="3:6">
      <c r="C384" s="32"/>
      <c r="D384" s="32"/>
      <c r="F384" s="33"/>
    </row>
    <row r="385" spans="3:6">
      <c r="C385" s="32"/>
      <c r="D385" s="32"/>
      <c r="F385" s="33"/>
    </row>
    <row r="386" spans="3:6">
      <c r="C386" s="32"/>
      <c r="D386" s="32"/>
      <c r="F386" s="33"/>
    </row>
    <row r="387" spans="3:6">
      <c r="C387" s="32"/>
      <c r="D387" s="32"/>
      <c r="F387" s="33"/>
    </row>
    <row r="388" spans="3:6">
      <c r="C388" s="32"/>
      <c r="D388" s="32"/>
      <c r="F388" s="33"/>
    </row>
    <row r="389" spans="3:6">
      <c r="C389" s="32"/>
      <c r="D389" s="32"/>
      <c r="F389" s="33"/>
    </row>
    <row r="390" spans="3:6">
      <c r="C390" s="32"/>
      <c r="D390" s="32"/>
      <c r="F390" s="33"/>
    </row>
    <row r="391" spans="3:6">
      <c r="C391" s="32"/>
      <c r="D391" s="32"/>
      <c r="F391" s="33"/>
    </row>
    <row r="392" spans="3:6">
      <c r="C392" s="32"/>
      <c r="D392" s="32"/>
      <c r="F392" s="33"/>
    </row>
    <row r="393" spans="3:6">
      <c r="C393" s="32"/>
      <c r="D393" s="32"/>
      <c r="F393" s="33"/>
    </row>
    <row r="394" spans="3:6">
      <c r="C394" s="32"/>
      <c r="D394" s="32"/>
      <c r="F394" s="33"/>
    </row>
    <row r="395" spans="3:6">
      <c r="C395" s="32"/>
      <c r="D395" s="32"/>
      <c r="F395" s="33"/>
    </row>
    <row r="396" spans="3:6">
      <c r="C396" s="32"/>
      <c r="D396" s="32"/>
      <c r="F396" s="33"/>
    </row>
    <row r="397" spans="3:6">
      <c r="C397" s="32"/>
      <c r="D397" s="32"/>
      <c r="F397" s="33"/>
    </row>
    <row r="398" spans="3:6">
      <c r="C398" s="32"/>
      <c r="D398" s="32"/>
      <c r="F398" s="33"/>
    </row>
    <row r="399" spans="3:6">
      <c r="C399" s="32"/>
      <c r="D399" s="32"/>
      <c r="F399" s="33"/>
    </row>
    <row r="400" spans="3:6">
      <c r="C400" s="32"/>
      <c r="D400" s="32"/>
      <c r="F400" s="33"/>
    </row>
    <row r="401" spans="3:6">
      <c r="C401" s="32"/>
      <c r="D401" s="32"/>
      <c r="F401" s="33"/>
    </row>
    <row r="402" spans="3:6">
      <c r="C402" s="32"/>
      <c r="D402" s="32"/>
      <c r="F402" s="33"/>
    </row>
    <row r="403" spans="3:6">
      <c r="C403" s="32"/>
      <c r="D403" s="32"/>
      <c r="F403" s="33"/>
    </row>
    <row r="404" spans="3:6">
      <c r="C404" s="32"/>
      <c r="D404" s="32"/>
      <c r="F404" s="33"/>
    </row>
    <row r="405" spans="3:6">
      <c r="C405" s="32"/>
      <c r="D405" s="32"/>
      <c r="F405" s="33"/>
    </row>
    <row r="406" spans="3:6">
      <c r="C406" s="32"/>
      <c r="D406" s="32"/>
      <c r="F406" s="33"/>
    </row>
    <row r="407" spans="3:6">
      <c r="C407" s="32"/>
      <c r="D407" s="32"/>
      <c r="F407" s="33"/>
    </row>
    <row r="408" spans="3:6">
      <c r="C408" s="32"/>
      <c r="D408" s="32"/>
      <c r="F408" s="33"/>
    </row>
    <row r="409" spans="3:6">
      <c r="C409" s="32"/>
      <c r="D409" s="32"/>
      <c r="F409" s="33"/>
    </row>
    <row r="410" spans="3:6">
      <c r="C410" s="32"/>
      <c r="D410" s="32"/>
      <c r="F410" s="33"/>
    </row>
    <row r="411" spans="3:6">
      <c r="C411" s="32"/>
      <c r="D411" s="32"/>
      <c r="F411" s="33"/>
    </row>
    <row r="412" spans="3:6">
      <c r="C412" s="32"/>
      <c r="D412" s="32"/>
      <c r="F412" s="33"/>
    </row>
    <row r="413" spans="3:6">
      <c r="C413" s="32"/>
      <c r="D413" s="32"/>
      <c r="F413" s="33"/>
    </row>
    <row r="414" spans="3:6">
      <c r="C414" s="32"/>
      <c r="D414" s="32"/>
      <c r="F414" s="33"/>
    </row>
    <row r="415" spans="3:6">
      <c r="C415" s="32"/>
      <c r="D415" s="32"/>
      <c r="F415" s="33"/>
    </row>
    <row r="416" spans="3:6">
      <c r="C416" s="32"/>
      <c r="D416" s="32"/>
      <c r="F416" s="33"/>
    </row>
    <row r="417" spans="3:6">
      <c r="C417" s="32"/>
      <c r="D417" s="32"/>
      <c r="F417" s="33"/>
    </row>
    <row r="418" spans="3:6">
      <c r="C418" s="32"/>
      <c r="D418" s="32"/>
      <c r="F418" s="33"/>
    </row>
    <row r="419" spans="3:6">
      <c r="C419" s="32"/>
      <c r="D419" s="32"/>
      <c r="F419" s="33"/>
    </row>
    <row r="420" spans="3:6">
      <c r="C420" s="32"/>
      <c r="D420" s="32"/>
      <c r="F420" s="33"/>
    </row>
    <row r="421" spans="3:6">
      <c r="C421" s="32"/>
      <c r="D421" s="32"/>
      <c r="F421" s="33"/>
    </row>
    <row r="422" spans="3:6">
      <c r="C422" s="32"/>
      <c r="D422" s="32"/>
      <c r="F422" s="33"/>
    </row>
    <row r="423" spans="3:6">
      <c r="C423" s="32"/>
      <c r="D423" s="32"/>
      <c r="F423" s="33"/>
    </row>
    <row r="424" spans="3:6">
      <c r="C424" s="32"/>
      <c r="D424" s="32"/>
      <c r="F424" s="33"/>
    </row>
    <row r="425" spans="3:6">
      <c r="C425" s="32"/>
      <c r="D425" s="32"/>
      <c r="F425" s="33"/>
    </row>
    <row r="426" spans="3:6">
      <c r="C426" s="32"/>
      <c r="D426" s="32"/>
      <c r="F426" s="33"/>
    </row>
    <row r="427" spans="3:6">
      <c r="C427" s="32"/>
      <c r="D427" s="32"/>
      <c r="F427" s="33"/>
    </row>
    <row r="428" spans="3:6">
      <c r="C428" s="32"/>
      <c r="D428" s="32"/>
      <c r="F428" s="33"/>
    </row>
    <row r="429" spans="3:6">
      <c r="C429" s="32"/>
      <c r="D429" s="32"/>
      <c r="F429" s="33"/>
    </row>
    <row r="430" spans="3:6">
      <c r="C430" s="32"/>
      <c r="D430" s="32"/>
      <c r="F430" s="33"/>
    </row>
    <row r="431" spans="3:6">
      <c r="C431" s="32"/>
      <c r="D431" s="32"/>
      <c r="F431" s="33"/>
    </row>
    <row r="432" spans="3:6">
      <c r="C432" s="32"/>
      <c r="D432" s="32"/>
      <c r="F432" s="33"/>
    </row>
    <row r="433" spans="3:6">
      <c r="C433" s="32"/>
      <c r="D433" s="32"/>
      <c r="F433" s="33"/>
    </row>
    <row r="434" spans="3:6">
      <c r="C434" s="32"/>
      <c r="D434" s="32"/>
      <c r="F434" s="33"/>
    </row>
    <row r="435" spans="3:6">
      <c r="C435" s="32"/>
      <c r="D435" s="32"/>
      <c r="F435" s="33"/>
    </row>
    <row r="436" spans="3:6">
      <c r="C436" s="32"/>
      <c r="D436" s="32"/>
      <c r="F436" s="33"/>
    </row>
    <row r="437" spans="3:6">
      <c r="C437" s="32"/>
      <c r="D437" s="32"/>
      <c r="F437" s="33"/>
    </row>
    <row r="438" spans="3:6">
      <c r="C438" s="32"/>
      <c r="D438" s="32"/>
      <c r="F438" s="33"/>
    </row>
    <row r="439" spans="3:6">
      <c r="C439" s="32"/>
      <c r="D439" s="32"/>
      <c r="F439" s="33"/>
    </row>
    <row r="440" spans="3:6">
      <c r="C440" s="32"/>
      <c r="D440" s="32"/>
      <c r="F440" s="33"/>
    </row>
    <row r="441" spans="3:6">
      <c r="C441" s="32"/>
      <c r="D441" s="32"/>
      <c r="F441" s="33"/>
    </row>
    <row r="442" spans="3:6">
      <c r="C442" s="32"/>
      <c r="D442" s="32"/>
      <c r="F442" s="33"/>
    </row>
    <row r="443" spans="3:6">
      <c r="C443" s="32"/>
      <c r="D443" s="32"/>
      <c r="F443" s="33"/>
    </row>
    <row r="444" spans="3:6">
      <c r="C444" s="32"/>
      <c r="D444" s="32"/>
      <c r="F444" s="33"/>
    </row>
    <row r="445" spans="3:6">
      <c r="C445" s="32"/>
      <c r="D445" s="32"/>
      <c r="F445" s="33"/>
    </row>
    <row r="446" spans="3:6">
      <c r="C446" s="32"/>
      <c r="D446" s="32"/>
      <c r="F446" s="33"/>
    </row>
    <row r="447" spans="3:6">
      <c r="C447" s="32"/>
      <c r="D447" s="32"/>
      <c r="F447" s="33"/>
    </row>
    <row r="448" spans="3:6">
      <c r="C448" s="32"/>
      <c r="D448" s="32"/>
      <c r="F448" s="33"/>
    </row>
    <row r="449" spans="3:6">
      <c r="C449" s="32"/>
      <c r="D449" s="32"/>
      <c r="F449" s="33"/>
    </row>
    <row r="450" spans="3:6">
      <c r="C450" s="32"/>
      <c r="D450" s="32"/>
      <c r="F450" s="33"/>
    </row>
    <row r="451" spans="3:6">
      <c r="C451" s="32"/>
      <c r="D451" s="32"/>
      <c r="F451" s="33"/>
    </row>
    <row r="452" spans="3:6">
      <c r="C452" s="32"/>
      <c r="D452" s="32"/>
      <c r="F452" s="33"/>
    </row>
    <row r="453" spans="3:6">
      <c r="C453" s="32"/>
      <c r="D453" s="32"/>
      <c r="F453" s="33"/>
    </row>
    <row r="454" spans="3:6">
      <c r="C454" s="32"/>
      <c r="D454" s="32"/>
      <c r="F454" s="33"/>
    </row>
    <row r="455" spans="3:6">
      <c r="C455" s="32"/>
      <c r="D455" s="32"/>
      <c r="F455" s="33"/>
    </row>
    <row r="456" spans="3:6">
      <c r="C456" s="32"/>
      <c r="D456" s="32"/>
      <c r="F456" s="33"/>
    </row>
    <row r="457" spans="3:6">
      <c r="C457" s="32"/>
      <c r="D457" s="32"/>
      <c r="F457" s="33"/>
    </row>
    <row r="458" spans="3:6">
      <c r="C458" s="32"/>
      <c r="D458" s="32"/>
      <c r="F458" s="33"/>
    </row>
    <row r="459" spans="3:6">
      <c r="C459" s="32"/>
      <c r="D459" s="32"/>
      <c r="F459" s="33"/>
    </row>
    <row r="460" spans="3:6">
      <c r="C460" s="32"/>
      <c r="D460" s="32"/>
      <c r="F460" s="33"/>
    </row>
    <row r="461" spans="3:6">
      <c r="C461" s="32"/>
      <c r="D461" s="32"/>
      <c r="F461" s="33"/>
    </row>
    <row r="462" spans="3:6">
      <c r="C462" s="32"/>
      <c r="D462" s="32"/>
      <c r="F462" s="33"/>
    </row>
    <row r="463" spans="3:6">
      <c r="C463" s="32"/>
      <c r="D463" s="32"/>
      <c r="F463" s="33"/>
    </row>
    <row r="464" spans="3:6">
      <c r="C464" s="32"/>
      <c r="D464" s="32"/>
      <c r="F464" s="33"/>
    </row>
    <row r="465" spans="3:6">
      <c r="C465" s="32"/>
      <c r="D465" s="32"/>
      <c r="F465" s="33"/>
    </row>
    <row r="466" spans="3:6">
      <c r="C466" s="32"/>
      <c r="D466" s="32"/>
      <c r="F466" s="33"/>
    </row>
    <row r="467" spans="3:6">
      <c r="C467" s="32"/>
      <c r="D467" s="32"/>
      <c r="F467" s="33"/>
    </row>
    <row r="468" spans="3:6">
      <c r="C468" s="32"/>
      <c r="D468" s="32"/>
      <c r="F468" s="33"/>
    </row>
    <row r="469" spans="3:6">
      <c r="C469" s="32"/>
      <c r="D469" s="32"/>
      <c r="F469" s="33"/>
    </row>
    <row r="470" spans="3:6">
      <c r="C470" s="32"/>
      <c r="D470" s="32"/>
      <c r="F470" s="33"/>
    </row>
    <row r="471" spans="3:6">
      <c r="C471" s="32"/>
      <c r="D471" s="32"/>
      <c r="F471" s="33"/>
    </row>
    <row r="472" spans="3:6">
      <c r="C472" s="32"/>
      <c r="D472" s="32"/>
      <c r="F472" s="33"/>
    </row>
    <row r="473" spans="3:6">
      <c r="C473" s="32"/>
      <c r="D473" s="32"/>
      <c r="F473" s="33"/>
    </row>
    <row r="474" spans="3:6">
      <c r="C474" s="32"/>
      <c r="D474" s="32"/>
      <c r="F474" s="33"/>
    </row>
    <row r="475" spans="3:6">
      <c r="C475" s="32"/>
      <c r="D475" s="32"/>
      <c r="F475" s="33"/>
    </row>
    <row r="476" spans="3:6">
      <c r="C476" s="32"/>
      <c r="D476" s="32"/>
      <c r="F476" s="33"/>
    </row>
    <row r="477" spans="3:6">
      <c r="C477" s="32"/>
      <c r="D477" s="32"/>
      <c r="F477" s="3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21"/>
  <sheetViews>
    <sheetView workbookViewId="0">
      <selection activeCell="A22" sqref="A22"/>
    </sheetView>
  </sheetViews>
  <sheetFormatPr defaultRowHeight="12.75"/>
  <cols>
    <col min="1" max="1" width="54.85546875" style="389" bestFit="1" customWidth="1"/>
    <col min="2" max="2" width="6.85546875" style="389" bestFit="1" customWidth="1"/>
    <col min="3" max="3" width="16" style="389" customWidth="1"/>
    <col min="4" max="4" width="14.140625" style="389" customWidth="1"/>
    <col min="5" max="16384" width="9.140625" style="7"/>
  </cols>
  <sheetData>
    <row r="1" spans="1:7" s="4" customFormat="1">
      <c r="A1" s="170" t="s">
        <v>0</v>
      </c>
      <c r="B1" s="169"/>
      <c r="C1" s="169"/>
      <c r="D1" s="458" t="s">
        <v>13</v>
      </c>
    </row>
    <row r="2" spans="1:7" s="4" customFormat="1">
      <c r="A2" s="167" t="s">
        <v>69</v>
      </c>
      <c r="B2" s="166"/>
      <c r="C2" s="166"/>
      <c r="D2" s="458"/>
    </row>
    <row r="3" spans="1:7" s="4" customFormat="1">
      <c r="A3" s="167" t="s">
        <v>1</v>
      </c>
      <c r="B3" s="166"/>
      <c r="C3" s="166"/>
      <c r="D3" s="458"/>
    </row>
    <row r="4" spans="1:7" s="4" customFormat="1">
      <c r="A4" s="167" t="s">
        <v>2</v>
      </c>
      <c r="B4" s="166"/>
      <c r="C4" s="166"/>
      <c r="D4" s="458"/>
    </row>
    <row r="5" spans="1:7">
      <c r="A5" s="167"/>
      <c r="B5" s="166"/>
      <c r="C5" s="166"/>
    </row>
    <row r="6" spans="1:7">
      <c r="A6" s="459"/>
      <c r="B6" s="166"/>
      <c r="C6" s="166"/>
    </row>
    <row r="7" spans="1:7">
      <c r="A7" s="460" t="s">
        <v>4</v>
      </c>
      <c r="B7" s="387" t="s">
        <v>5</v>
      </c>
      <c r="C7" s="387" t="s">
        <v>6</v>
      </c>
      <c r="D7" s="387" t="s">
        <v>7</v>
      </c>
    </row>
    <row r="9" spans="1:7">
      <c r="A9" s="157" t="s">
        <v>8</v>
      </c>
      <c r="B9" s="455">
        <v>904</v>
      </c>
      <c r="C9" s="461">
        <v>2509.02</v>
      </c>
      <c r="D9" s="462">
        <v>816088.35</v>
      </c>
      <c r="E9" s="10"/>
      <c r="F9" s="11"/>
      <c r="G9"/>
    </row>
    <row r="10" spans="1:7">
      <c r="A10" s="157"/>
      <c r="B10" s="157"/>
      <c r="C10" s="157"/>
      <c r="D10" s="463"/>
      <c r="E10" s="13"/>
      <c r="F10" s="12"/>
      <c r="G10" s="13"/>
    </row>
    <row r="11" spans="1:7">
      <c r="A11" s="159" t="s">
        <v>9</v>
      </c>
      <c r="B11" s="157"/>
      <c r="C11" s="157"/>
      <c r="D11" s="151"/>
      <c r="E11" s="14"/>
      <c r="F11" s="14"/>
      <c r="G11" s="14"/>
    </row>
    <row r="12" spans="1:7">
      <c r="A12" s="157" t="s">
        <v>10</v>
      </c>
      <c r="B12" s="157"/>
      <c r="C12" s="464">
        <f>'[14]TCC Test Yr'!$E$17</f>
        <v>-2500</v>
      </c>
      <c r="D12" s="462">
        <f>'[14]TCC Test Yr'!$E$99</f>
        <v>-789340.03</v>
      </c>
      <c r="E12" s="14"/>
      <c r="F12" s="14"/>
      <c r="G12" s="14"/>
    </row>
    <row r="13" spans="1:7">
      <c r="A13" s="157"/>
      <c r="B13" s="157"/>
      <c r="C13" s="157"/>
      <c r="D13" s="462"/>
      <c r="E13" s="15"/>
      <c r="F13" s="14"/>
      <c r="G13" s="14"/>
    </row>
    <row r="14" spans="1:7">
      <c r="A14" s="159" t="s">
        <v>11</v>
      </c>
      <c r="B14" s="157"/>
      <c r="C14" s="465">
        <f>C12</f>
        <v>-2500</v>
      </c>
      <c r="D14" s="465">
        <f>D12</f>
        <v>-789340.03</v>
      </c>
      <c r="E14" s="14"/>
      <c r="F14" s="14"/>
      <c r="G14" s="14"/>
    </row>
    <row r="15" spans="1:7">
      <c r="A15" s="157"/>
      <c r="B15" s="157"/>
      <c r="C15" s="157"/>
      <c r="D15" s="15"/>
      <c r="E15" s="14"/>
      <c r="F15" s="14"/>
      <c r="G15" s="14"/>
    </row>
    <row r="16" spans="1:7">
      <c r="A16" s="466" t="s">
        <v>12</v>
      </c>
      <c r="B16" s="157"/>
      <c r="C16" s="462">
        <f>SUM(C9:C12)</f>
        <v>9.0199999999999818</v>
      </c>
      <c r="D16" s="462">
        <f>SUM(D9:D12)</f>
        <v>26748.319999999949</v>
      </c>
      <c r="E16" s="14"/>
      <c r="F16" s="14"/>
      <c r="G16" s="14"/>
    </row>
    <row r="17" spans="1:7">
      <c r="B17" s="157"/>
      <c r="C17" s="157"/>
      <c r="D17" s="467"/>
      <c r="E17" s="16"/>
      <c r="F17" s="16"/>
      <c r="G17" s="16"/>
    </row>
    <row r="18" spans="1:7" ht="13.5" thickBot="1">
      <c r="A18" s="389" t="s">
        <v>14</v>
      </c>
      <c r="B18" s="157"/>
      <c r="C18" s="468">
        <f>SUM(C16:D16)</f>
        <v>26757.339999999949</v>
      </c>
      <c r="D18" s="15"/>
      <c r="E18" s="14"/>
      <c r="F18" s="14"/>
      <c r="G18" s="14"/>
    </row>
    <row r="19" spans="1:7" ht="13.5" thickTop="1">
      <c r="B19" s="157"/>
      <c r="C19" s="157"/>
      <c r="D19" s="15"/>
      <c r="E19" s="14"/>
      <c r="F19" s="14"/>
      <c r="G19" s="14"/>
    </row>
    <row r="20" spans="1:7">
      <c r="A20" s="157"/>
      <c r="B20" s="157"/>
      <c r="C20" s="157"/>
      <c r="D20" s="15"/>
      <c r="E20" s="17"/>
      <c r="F20" s="14"/>
      <c r="G20" s="17"/>
    </row>
    <row r="21" spans="1:7">
      <c r="A21" s="389" t="s">
        <v>999</v>
      </c>
    </row>
  </sheetData>
  <customSheetViews>
    <customSheetView guid="{BCE458C7-5D9D-426A-8684-167ACD5760F4}">
      <selection activeCell="C27" sqref="C27"/>
      <pageMargins left="0.75" right="0.75" top="1" bottom="1" header="0.5" footer="0.5"/>
      <pageSetup scale="95" orientation="portrait" r:id="rId1"/>
      <headerFooter alignWithMargins="0"/>
    </customSheetView>
    <customSheetView guid="{D793F1BD-CEA1-4C8F-AD91-71A1DCD6721F}">
      <selection activeCell="A20" sqref="A20"/>
      <pageMargins left="0.75" right="0.75" top="1" bottom="1" header="0.5" footer="0.5"/>
      <pageSetup scale="95" orientation="portrait" r:id="rId2"/>
      <headerFooter alignWithMargins="0"/>
    </customSheetView>
  </customSheetViews>
  <pageMargins left="0.75" right="0.75" top="1" bottom="1" header="0.5" footer="0.5"/>
  <pageSetup scale="95" orientation="portrait" r:id="rId3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I23"/>
  <sheetViews>
    <sheetView zoomScaleNormal="100" workbookViewId="0">
      <selection activeCell="E12" sqref="E12:G12"/>
    </sheetView>
  </sheetViews>
  <sheetFormatPr defaultRowHeight="12.75"/>
  <cols>
    <col min="1" max="1" width="5.5703125" style="20" customWidth="1"/>
    <col min="2" max="2" width="9.140625" style="20"/>
    <col min="3" max="3" width="38" style="20" customWidth="1"/>
    <col min="4" max="4" width="9.140625" style="20"/>
    <col min="5" max="5" width="17.140625" style="20" customWidth="1"/>
    <col min="6" max="6" width="16.140625" style="20" customWidth="1"/>
    <col min="7" max="7" width="15" style="20" customWidth="1"/>
    <col min="8" max="8" width="5.5703125" style="20" customWidth="1"/>
    <col min="9" max="9" width="11.28515625" style="20" customWidth="1"/>
    <col min="10" max="16384" width="9.140625" style="20"/>
  </cols>
  <sheetData>
    <row r="1" spans="1:9">
      <c r="A1" s="18" t="s">
        <v>0</v>
      </c>
      <c r="B1" s="31"/>
      <c r="C1" s="31"/>
      <c r="D1" s="31"/>
      <c r="E1" s="31"/>
      <c r="F1" s="31"/>
      <c r="G1" s="31" t="s">
        <v>95</v>
      </c>
      <c r="H1" s="31"/>
    </row>
    <row r="2" spans="1:9">
      <c r="A2" s="8" t="s">
        <v>69</v>
      </c>
      <c r="B2" s="6"/>
      <c r="C2" s="6"/>
      <c r="D2" s="6"/>
      <c r="E2" s="6"/>
      <c r="F2" s="6"/>
      <c r="G2" s="6"/>
      <c r="H2" s="6"/>
    </row>
    <row r="3" spans="1:9">
      <c r="A3" s="8" t="s">
        <v>96</v>
      </c>
      <c r="B3" s="6"/>
      <c r="C3" s="6"/>
      <c r="D3" s="6"/>
      <c r="E3" s="6"/>
      <c r="F3" s="6"/>
      <c r="G3" s="6"/>
      <c r="H3" s="6"/>
      <c r="I3" s="31"/>
    </row>
    <row r="4" spans="1:9">
      <c r="A4" s="8" t="s">
        <v>2</v>
      </c>
      <c r="B4" s="6"/>
      <c r="C4" s="6"/>
      <c r="D4" s="6"/>
      <c r="E4" s="6"/>
      <c r="F4" s="6"/>
      <c r="G4" s="6"/>
      <c r="H4" s="6"/>
      <c r="I4" s="31"/>
    </row>
    <row r="5" spans="1:9">
      <c r="A5" s="8"/>
      <c r="B5" s="6"/>
      <c r="C5" s="6"/>
      <c r="D5" s="6"/>
      <c r="E5" s="6"/>
      <c r="F5" s="6"/>
      <c r="G5" s="6"/>
      <c r="H5" s="6"/>
      <c r="I5" s="31"/>
    </row>
    <row r="6" spans="1:9">
      <c r="A6" s="31"/>
      <c r="B6" s="31"/>
      <c r="C6" s="31"/>
      <c r="D6" s="31"/>
      <c r="E6" s="31"/>
      <c r="F6" s="31"/>
      <c r="G6" s="31"/>
      <c r="H6" s="31"/>
      <c r="I6" s="31"/>
    </row>
    <row r="7" spans="1:9">
      <c r="A7" s="31"/>
      <c r="B7" s="31"/>
      <c r="C7" s="31"/>
      <c r="D7" s="31"/>
      <c r="E7" s="31"/>
      <c r="F7" s="31"/>
      <c r="G7" s="31"/>
      <c r="H7" s="31"/>
      <c r="I7" s="31"/>
    </row>
    <row r="8" spans="1:9" s="49" customFormat="1" ht="25.5">
      <c r="A8" s="650" t="s">
        <v>85</v>
      </c>
      <c r="B8" s="667" t="s">
        <v>84</v>
      </c>
      <c r="C8" s="715" t="s">
        <v>66</v>
      </c>
      <c r="D8" s="715"/>
      <c r="E8" s="667" t="s">
        <v>6</v>
      </c>
      <c r="F8" s="667" t="s">
        <v>7</v>
      </c>
      <c r="G8" s="667" t="s">
        <v>83</v>
      </c>
    </row>
    <row r="9" spans="1:9" s="31" customFormat="1">
      <c r="A9" s="45">
        <v>1</v>
      </c>
      <c r="B9" s="45">
        <v>9110</v>
      </c>
      <c r="C9" s="31" t="s">
        <v>82</v>
      </c>
      <c r="E9" s="666">
        <v>0</v>
      </c>
      <c r="F9" s="43">
        <f>-13.02+2.26</f>
        <v>-10.76</v>
      </c>
      <c r="G9" s="43">
        <f>+SUM(E9:F9)</f>
        <v>-10.76</v>
      </c>
    </row>
    <row r="10" spans="1:9" s="31" customFormat="1">
      <c r="A10" s="45">
        <v>2</v>
      </c>
      <c r="B10" s="44">
        <v>9120</v>
      </c>
      <c r="C10" s="31" t="s">
        <v>81</v>
      </c>
      <c r="E10" s="43">
        <f>-10191.47-'[10]Attachment II-D-1 O&amp;M'!$I$146</f>
        <v>-9585.23</v>
      </c>
      <c r="F10" s="43">
        <f>-246971.4-'[10]Attachment II-D-1 O&amp;M'!$I$199</f>
        <v>-232338.6</v>
      </c>
      <c r="G10" s="43">
        <f>+SUM(E10:F10)</f>
        <v>-241923.83000000002</v>
      </c>
    </row>
    <row r="11" spans="1:9" s="31" customFormat="1">
      <c r="A11" s="45"/>
      <c r="B11" s="44"/>
      <c r="E11" s="43"/>
      <c r="F11" s="43"/>
      <c r="G11" s="43"/>
    </row>
    <row r="12" spans="1:9" s="31" customFormat="1">
      <c r="A12" s="45">
        <v>3</v>
      </c>
      <c r="C12" s="31" t="s">
        <v>21</v>
      </c>
      <c r="E12" s="179">
        <f>+SUM(E9:E10)</f>
        <v>-9585.23</v>
      </c>
      <c r="F12" s="179">
        <f>+SUM(F9:F10)</f>
        <v>-232349.36000000002</v>
      </c>
      <c r="G12" s="179">
        <f>+SUM(G9:G10)</f>
        <v>-241934.59000000003</v>
      </c>
    </row>
    <row r="13" spans="1:9" s="31" customFormat="1"/>
    <row r="14" spans="1:9">
      <c r="A14" s="31"/>
      <c r="B14" s="31"/>
      <c r="C14" s="31"/>
      <c r="D14" s="31"/>
      <c r="E14" s="31"/>
      <c r="F14" s="31"/>
      <c r="G14" s="31"/>
      <c r="H14" s="31"/>
      <c r="I14" s="31"/>
    </row>
    <row r="15" spans="1:9">
      <c r="A15" s="31"/>
      <c r="B15" s="31"/>
      <c r="C15" s="31"/>
      <c r="D15" s="31"/>
      <c r="E15" s="31"/>
      <c r="F15" s="31"/>
      <c r="G15" s="31"/>
      <c r="H15" s="31"/>
      <c r="I15" s="31"/>
    </row>
    <row r="16" spans="1:9">
      <c r="A16" s="31"/>
      <c r="B16" s="31"/>
      <c r="C16" s="31"/>
      <c r="D16" s="31"/>
      <c r="E16" s="31"/>
      <c r="F16" s="31"/>
      <c r="G16" s="31"/>
      <c r="H16" s="31"/>
      <c r="I16" s="31"/>
    </row>
    <row r="22" spans="2:7">
      <c r="B22" s="716" t="s">
        <v>1000</v>
      </c>
      <c r="C22" s="716"/>
      <c r="D22" s="716"/>
      <c r="E22" s="716"/>
      <c r="F22" s="716"/>
      <c r="G22" s="716"/>
    </row>
    <row r="23" spans="2:7">
      <c r="B23" s="716"/>
      <c r="C23" s="716"/>
      <c r="D23" s="716"/>
      <c r="E23" s="716"/>
      <c r="F23" s="716"/>
      <c r="G23" s="716"/>
    </row>
  </sheetData>
  <mergeCells count="2">
    <mergeCell ref="C8:D8"/>
    <mergeCell ref="B22:G23"/>
  </mergeCells>
  <pageMargins left="0.75" right="0.75" top="1" bottom="1" header="0.5" footer="0.5"/>
  <pageSetup scale="83" orientation="portrait" r:id="rId1"/>
  <headerFooter alignWithMargins="0">
    <oddFooter>&amp;L&amp;D &amp;T&amp;CWP/ II-D-1-x&amp;R&amp;P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H38"/>
  <sheetViews>
    <sheetView zoomScaleNormal="100" workbookViewId="0">
      <selection activeCell="A8" sqref="A8:E8"/>
    </sheetView>
  </sheetViews>
  <sheetFormatPr defaultRowHeight="11.25"/>
  <cols>
    <col min="1" max="1" width="5.140625" style="52" customWidth="1"/>
    <col min="2" max="2" width="26" style="52" customWidth="1"/>
    <col min="3" max="3" width="25.140625" style="52" customWidth="1"/>
    <col min="4" max="4" width="18.5703125" style="52" customWidth="1"/>
    <col min="5" max="5" width="18.140625" style="52" customWidth="1"/>
    <col min="6" max="16384" width="9.140625" style="52"/>
  </cols>
  <sheetData>
    <row r="1" spans="1:8">
      <c r="A1" s="580" t="s">
        <v>0</v>
      </c>
      <c r="B1" s="59"/>
      <c r="C1" s="59"/>
      <c r="D1" s="59"/>
      <c r="E1" s="70" t="s">
        <v>94</v>
      </c>
      <c r="F1" s="59"/>
    </row>
    <row r="2" spans="1:8">
      <c r="A2" s="352" t="s">
        <v>69</v>
      </c>
      <c r="B2" s="60"/>
      <c r="C2" s="60"/>
      <c r="D2" s="60"/>
      <c r="E2" s="60"/>
      <c r="F2" s="60"/>
    </row>
    <row r="3" spans="1:8">
      <c r="A3" s="352" t="s">
        <v>97</v>
      </c>
      <c r="B3" s="60"/>
      <c r="C3" s="60"/>
      <c r="D3" s="60"/>
      <c r="E3" s="60"/>
      <c r="F3" s="60"/>
      <c r="G3" s="59"/>
    </row>
    <row r="4" spans="1:8">
      <c r="A4" s="352" t="s">
        <v>2</v>
      </c>
      <c r="B4" s="60"/>
      <c r="C4" s="60"/>
      <c r="D4" s="60"/>
      <c r="E4" s="60"/>
      <c r="F4" s="60"/>
      <c r="G4" s="59"/>
    </row>
    <row r="5" spans="1:8">
      <c r="A5" s="352"/>
      <c r="B5" s="60"/>
      <c r="C5" s="60"/>
      <c r="D5" s="60"/>
      <c r="E5" s="60"/>
      <c r="F5" s="60"/>
      <c r="G5" s="59"/>
    </row>
    <row r="6" spans="1:8">
      <c r="A6" s="59"/>
      <c r="B6" s="59"/>
      <c r="C6" s="59"/>
      <c r="D6" s="59"/>
      <c r="E6" s="59"/>
      <c r="F6" s="59"/>
      <c r="G6" s="59"/>
    </row>
    <row r="7" spans="1:8" s="668" customFormat="1">
      <c r="A7" s="59"/>
      <c r="B7" s="59"/>
      <c r="C7" s="59"/>
      <c r="D7" s="59"/>
      <c r="E7" s="59"/>
      <c r="F7" s="59"/>
      <c r="G7" s="59"/>
      <c r="H7" s="59"/>
    </row>
    <row r="8" spans="1:8" s="668" customFormat="1" ht="22.5">
      <c r="A8" s="673" t="s">
        <v>85</v>
      </c>
      <c r="B8" s="673" t="s">
        <v>84</v>
      </c>
      <c r="C8" s="673" t="s">
        <v>6</v>
      </c>
      <c r="D8" s="673" t="s">
        <v>7</v>
      </c>
      <c r="E8" s="673" t="s">
        <v>83</v>
      </c>
      <c r="F8" s="57"/>
      <c r="G8" s="57"/>
      <c r="H8" s="57"/>
    </row>
    <row r="9" spans="1:8" s="668" customFormat="1">
      <c r="A9" s="669">
        <v>1</v>
      </c>
      <c r="B9" s="670" t="s">
        <v>59</v>
      </c>
      <c r="C9" s="671">
        <v>-647.64</v>
      </c>
      <c r="D9" s="53">
        <v>0</v>
      </c>
      <c r="E9" s="53">
        <f t="shared" ref="E9:E26" si="0">+SUM(C9:D9)</f>
        <v>-647.64</v>
      </c>
    </row>
    <row r="10" spans="1:8" s="59" customFormat="1">
      <c r="A10" s="672">
        <f t="shared" ref="A10:A26" si="1">+A9+1</f>
        <v>2</v>
      </c>
      <c r="B10" s="60" t="s">
        <v>55</v>
      </c>
      <c r="C10" s="671">
        <v>-41.13</v>
      </c>
      <c r="D10" s="53">
        <v>0</v>
      </c>
      <c r="E10" s="53">
        <f t="shared" si="0"/>
        <v>-41.13</v>
      </c>
    </row>
    <row r="11" spans="1:8" s="59" customFormat="1">
      <c r="A11" s="672">
        <f t="shared" si="1"/>
        <v>3</v>
      </c>
      <c r="B11" s="60" t="s">
        <v>49</v>
      </c>
      <c r="C11" s="671">
        <v>0</v>
      </c>
      <c r="D11" s="53">
        <v>-895.08</v>
      </c>
      <c r="E11" s="53">
        <f t="shared" si="0"/>
        <v>-895.08</v>
      </c>
    </row>
    <row r="12" spans="1:8" s="59" customFormat="1">
      <c r="A12" s="672">
        <f t="shared" si="1"/>
        <v>4</v>
      </c>
      <c r="B12" s="60" t="s">
        <v>48</v>
      </c>
      <c r="C12" s="671">
        <v>0</v>
      </c>
      <c r="D12" s="53">
        <v>-290.14</v>
      </c>
      <c r="E12" s="53">
        <f t="shared" si="0"/>
        <v>-290.14</v>
      </c>
    </row>
    <row r="13" spans="1:8" s="59" customFormat="1">
      <c r="A13" s="672">
        <f t="shared" si="1"/>
        <v>5</v>
      </c>
      <c r="B13" s="60" t="s">
        <v>46</v>
      </c>
      <c r="C13" s="671">
        <v>0</v>
      </c>
      <c r="D13" s="53">
        <v>-52.33</v>
      </c>
      <c r="E13" s="53">
        <f t="shared" si="0"/>
        <v>-52.33</v>
      </c>
    </row>
    <row r="14" spans="1:8" s="59" customFormat="1">
      <c r="A14" s="672">
        <f t="shared" si="1"/>
        <v>6</v>
      </c>
      <c r="B14" s="60" t="s">
        <v>45</v>
      </c>
      <c r="C14" s="671">
        <v>0</v>
      </c>
      <c r="D14" s="53">
        <v>-198.55</v>
      </c>
      <c r="E14" s="53">
        <f t="shared" si="0"/>
        <v>-198.55</v>
      </c>
    </row>
    <row r="15" spans="1:8" s="59" customFormat="1">
      <c r="A15" s="672">
        <f t="shared" si="1"/>
        <v>7</v>
      </c>
      <c r="B15" s="60" t="s">
        <v>43</v>
      </c>
      <c r="C15" s="671">
        <v>0</v>
      </c>
      <c r="D15" s="53">
        <v>-2605.8200000000002</v>
      </c>
      <c r="E15" s="53">
        <f t="shared" si="0"/>
        <v>-2605.8200000000002</v>
      </c>
    </row>
    <row r="16" spans="1:8" s="59" customFormat="1">
      <c r="A16" s="672">
        <f t="shared" si="1"/>
        <v>8</v>
      </c>
      <c r="B16" s="60" t="s">
        <v>41</v>
      </c>
      <c r="C16" s="671">
        <v>0</v>
      </c>
      <c r="D16" s="53">
        <v>-7906.67</v>
      </c>
      <c r="E16" s="53">
        <f t="shared" si="0"/>
        <v>-7906.67</v>
      </c>
    </row>
    <row r="17" spans="1:5" s="59" customFormat="1">
      <c r="A17" s="672">
        <f t="shared" si="1"/>
        <v>9</v>
      </c>
      <c r="B17" s="60" t="s">
        <v>39</v>
      </c>
      <c r="C17" s="671">
        <v>-127.56</v>
      </c>
      <c r="D17" s="53">
        <v>0</v>
      </c>
      <c r="E17" s="53">
        <f t="shared" si="0"/>
        <v>-127.56</v>
      </c>
    </row>
    <row r="18" spans="1:5" s="59" customFormat="1">
      <c r="A18" s="672">
        <f t="shared" si="1"/>
        <v>10</v>
      </c>
      <c r="B18" s="60" t="s">
        <v>38</v>
      </c>
      <c r="C18" s="671">
        <v>0</v>
      </c>
      <c r="D18" s="53">
        <v>-29.54</v>
      </c>
      <c r="E18" s="53">
        <f t="shared" si="0"/>
        <v>-29.54</v>
      </c>
    </row>
    <row r="19" spans="1:5" s="59" customFormat="1">
      <c r="A19" s="672">
        <f t="shared" si="1"/>
        <v>11</v>
      </c>
      <c r="B19" s="60" t="s">
        <v>36</v>
      </c>
      <c r="C19" s="671">
        <v>0</v>
      </c>
      <c r="D19" s="53">
        <v>-81.459999999999994</v>
      </c>
      <c r="E19" s="53">
        <f t="shared" si="0"/>
        <v>-81.459999999999994</v>
      </c>
    </row>
    <row r="20" spans="1:5" s="59" customFormat="1">
      <c r="A20" s="672">
        <f t="shared" si="1"/>
        <v>12</v>
      </c>
      <c r="B20" s="60" t="s">
        <v>32</v>
      </c>
      <c r="C20" s="671">
        <v>0</v>
      </c>
      <c r="D20" s="53">
        <v>-173.17</v>
      </c>
      <c r="E20" s="53">
        <f t="shared" si="0"/>
        <v>-173.17</v>
      </c>
    </row>
    <row r="21" spans="1:5" s="59" customFormat="1">
      <c r="A21" s="672">
        <f t="shared" si="1"/>
        <v>13</v>
      </c>
      <c r="B21" s="60" t="s">
        <v>30</v>
      </c>
      <c r="C21" s="671">
        <v>0</v>
      </c>
      <c r="D21" s="53">
        <v>-2142.69</v>
      </c>
      <c r="E21" s="53">
        <f t="shared" si="0"/>
        <v>-2142.69</v>
      </c>
    </row>
    <row r="22" spans="1:5" s="59" customFormat="1">
      <c r="A22" s="672">
        <f t="shared" si="1"/>
        <v>14</v>
      </c>
      <c r="B22" s="60" t="s">
        <v>89</v>
      </c>
      <c r="C22" s="671">
        <v>0</v>
      </c>
      <c r="D22" s="53">
        <v>-250</v>
      </c>
      <c r="E22" s="53">
        <f t="shared" si="0"/>
        <v>-250</v>
      </c>
    </row>
    <row r="23" spans="1:5" s="59" customFormat="1">
      <c r="A23" s="672">
        <f t="shared" si="1"/>
        <v>15</v>
      </c>
      <c r="B23" s="60" t="s">
        <v>28</v>
      </c>
      <c r="C23" s="671">
        <v>0</v>
      </c>
      <c r="D23" s="53">
        <v>-2017.47</v>
      </c>
      <c r="E23" s="53">
        <f t="shared" si="0"/>
        <v>-2017.47</v>
      </c>
    </row>
    <row r="24" spans="1:5" s="59" customFormat="1">
      <c r="A24" s="672">
        <f t="shared" si="1"/>
        <v>16</v>
      </c>
      <c r="B24" s="60" t="s">
        <v>26</v>
      </c>
      <c r="C24" s="671">
        <v>0</v>
      </c>
      <c r="D24" s="53">
        <v>-35744.06</v>
      </c>
      <c r="E24" s="53">
        <f t="shared" si="0"/>
        <v>-35744.06</v>
      </c>
    </row>
    <row r="25" spans="1:5" s="59" customFormat="1">
      <c r="A25" s="672">
        <f t="shared" si="1"/>
        <v>17</v>
      </c>
      <c r="B25" s="60" t="s">
        <v>25</v>
      </c>
      <c r="C25" s="671">
        <v>0</v>
      </c>
      <c r="D25" s="53">
        <v>-84.32</v>
      </c>
      <c r="E25" s="53">
        <f t="shared" si="0"/>
        <v>-84.32</v>
      </c>
    </row>
    <row r="26" spans="1:5" s="59" customFormat="1">
      <c r="A26" s="672">
        <f t="shared" si="1"/>
        <v>18</v>
      </c>
      <c r="B26" s="60" t="s">
        <v>22</v>
      </c>
      <c r="C26" s="671">
        <v>0</v>
      </c>
      <c r="D26" s="53">
        <v>-1141.97</v>
      </c>
      <c r="E26" s="53">
        <f t="shared" si="0"/>
        <v>-1141.97</v>
      </c>
    </row>
    <row r="27" spans="1:5" s="59" customFormat="1">
      <c r="A27" s="59" t="s">
        <v>21</v>
      </c>
      <c r="C27" s="671">
        <f>+SUM(C9:C26)</f>
        <v>-816.32999999999993</v>
      </c>
      <c r="D27" s="671">
        <f>+SUM(D9:D26)</f>
        <v>-53613.27</v>
      </c>
      <c r="E27" s="671">
        <f>+SUM(E9:E26)</f>
        <v>-54429.599999999999</v>
      </c>
    </row>
    <row r="28" spans="1:5" s="59" customFormat="1"/>
    <row r="29" spans="1:5" s="59" customFormat="1"/>
    <row r="30" spans="1:5" s="59" customFormat="1"/>
    <row r="31" spans="1:5" s="59" customFormat="1">
      <c r="B31" s="59" t="s">
        <v>1001</v>
      </c>
    </row>
    <row r="32" spans="1:5" s="59" customFormat="1"/>
    <row r="33" s="59" customFormat="1"/>
    <row r="34" s="59" customFormat="1"/>
    <row r="35" s="59" customFormat="1"/>
    <row r="36" s="59" customFormat="1"/>
    <row r="37" s="59" customFormat="1"/>
    <row r="38" s="59" customFormat="1"/>
  </sheetData>
  <pageMargins left="0.75" right="0.75" top="1" bottom="1" header="0.5" footer="0.5"/>
  <pageSetup scale="96" orientation="portrait" r:id="rId1"/>
  <headerFooter alignWithMargins="0">
    <oddFooter>&amp;L&amp;D &amp;T&amp;CWP/ II-D-1-x
&amp;R&amp;P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I23"/>
  <sheetViews>
    <sheetView zoomScaleNormal="100" workbookViewId="0">
      <selection activeCell="B24" sqref="B24"/>
    </sheetView>
  </sheetViews>
  <sheetFormatPr defaultRowHeight="12.75"/>
  <cols>
    <col min="1" max="1" width="5.5703125" style="20" customWidth="1"/>
    <col min="2" max="2" width="9.140625" style="20"/>
    <col min="3" max="3" width="28.42578125" style="20" customWidth="1"/>
    <col min="4" max="4" width="9.140625" style="20"/>
    <col min="5" max="5" width="17.140625" style="20" customWidth="1"/>
    <col min="6" max="6" width="16.140625" style="20" customWidth="1"/>
    <col min="7" max="7" width="15" style="20" customWidth="1"/>
    <col min="8" max="8" width="5.5703125" style="20" customWidth="1"/>
    <col min="9" max="9" width="11.28515625" style="20" customWidth="1"/>
    <col min="10" max="16384" width="9.140625" style="20"/>
  </cols>
  <sheetData>
    <row r="1" spans="1:9">
      <c r="A1" s="18" t="s">
        <v>0</v>
      </c>
      <c r="B1" s="31"/>
      <c r="C1" s="31"/>
      <c r="D1" s="31"/>
      <c r="E1" s="31"/>
      <c r="F1" s="31"/>
      <c r="G1" s="31" t="s">
        <v>250</v>
      </c>
      <c r="H1" s="31"/>
    </row>
    <row r="2" spans="1:9">
      <c r="A2" s="8" t="s">
        <v>69</v>
      </c>
      <c r="B2" s="6"/>
      <c r="C2" s="6"/>
      <c r="D2" s="6"/>
      <c r="E2" s="6"/>
      <c r="F2" s="6"/>
      <c r="G2" s="6"/>
      <c r="H2" s="6"/>
    </row>
    <row r="3" spans="1:9">
      <c r="A3" s="8" t="s">
        <v>249</v>
      </c>
      <c r="B3" s="6"/>
      <c r="C3" s="6"/>
      <c r="D3" s="6"/>
      <c r="E3" s="6"/>
      <c r="F3" s="6"/>
      <c r="G3" s="6"/>
      <c r="H3" s="6"/>
      <c r="I3" s="31"/>
    </row>
    <row r="4" spans="1:9">
      <c r="A4" s="8" t="s">
        <v>2</v>
      </c>
      <c r="B4" s="6"/>
      <c r="C4" s="6"/>
      <c r="D4" s="6"/>
      <c r="E4" s="6"/>
      <c r="F4" s="6"/>
      <c r="G4" s="6"/>
      <c r="H4" s="6"/>
      <c r="I4" s="31"/>
    </row>
    <row r="5" spans="1:9">
      <c r="A5" s="8"/>
      <c r="B5" s="6"/>
      <c r="C5" s="6"/>
      <c r="D5" s="6"/>
      <c r="E5" s="6"/>
      <c r="F5" s="6"/>
      <c r="G5" s="6"/>
      <c r="H5" s="6"/>
      <c r="I5" s="31"/>
    </row>
    <row r="6" spans="1:9">
      <c r="A6" s="31"/>
      <c r="B6" s="31"/>
      <c r="C6" s="31"/>
      <c r="D6" s="31"/>
      <c r="E6" s="31"/>
      <c r="F6" s="31"/>
      <c r="G6" s="31"/>
      <c r="H6" s="31"/>
      <c r="I6" s="31"/>
    </row>
    <row r="7" spans="1:9">
      <c r="A7" s="31"/>
      <c r="B7" s="31"/>
      <c r="C7" s="31"/>
      <c r="D7" s="31"/>
      <c r="E7" s="31"/>
      <c r="F7" s="31"/>
      <c r="G7" s="31"/>
      <c r="H7" s="31"/>
      <c r="I7" s="31"/>
    </row>
    <row r="8" spans="1:9" s="48" customFormat="1" ht="25.5">
      <c r="A8" s="650" t="s">
        <v>85</v>
      </c>
      <c r="B8" s="667" t="s">
        <v>84</v>
      </c>
      <c r="C8" s="715" t="s">
        <v>66</v>
      </c>
      <c r="D8" s="715"/>
      <c r="E8" s="667" t="s">
        <v>6</v>
      </c>
      <c r="F8" s="667" t="s">
        <v>7</v>
      </c>
      <c r="G8" s="667" t="s">
        <v>83</v>
      </c>
      <c r="H8" s="49"/>
      <c r="I8" s="49"/>
    </row>
    <row r="9" spans="1:9" s="48" customFormat="1">
      <c r="A9" s="49"/>
      <c r="B9" s="130"/>
      <c r="C9" s="130"/>
      <c r="D9" s="130"/>
      <c r="E9" s="130"/>
      <c r="F9" s="130"/>
      <c r="G9" s="130"/>
      <c r="H9" s="49"/>
      <c r="I9" s="49"/>
    </row>
    <row r="10" spans="1:9">
      <c r="A10" s="45">
        <v>1</v>
      </c>
      <c r="B10" s="21">
        <v>5930</v>
      </c>
      <c r="C10" s="20" t="s">
        <v>624</v>
      </c>
      <c r="E10" s="47"/>
      <c r="F10" s="46">
        <v>4000000</v>
      </c>
      <c r="G10" s="43">
        <f>+SUM(E10:F10)</f>
        <v>4000000</v>
      </c>
      <c r="H10" s="31"/>
      <c r="I10" s="31"/>
    </row>
    <row r="11" spans="1:9">
      <c r="A11" s="45"/>
      <c r="B11" s="44"/>
      <c r="C11" s="31"/>
      <c r="D11" s="31"/>
      <c r="E11" s="43"/>
      <c r="F11" s="43"/>
      <c r="G11" s="43"/>
      <c r="H11" s="31"/>
      <c r="I11" s="31"/>
    </row>
    <row r="12" spans="1:9" s="31" customFormat="1">
      <c r="A12" s="45">
        <v>3</v>
      </c>
      <c r="C12" s="31" t="s">
        <v>21</v>
      </c>
      <c r="E12" s="179">
        <f>+SUM(E10:E10)</f>
        <v>0</v>
      </c>
      <c r="F12" s="179">
        <f>+SUM(F10:F10)</f>
        <v>4000000</v>
      </c>
      <c r="G12" s="179">
        <f>+SUM(G10:G10)</f>
        <v>4000000</v>
      </c>
    </row>
    <row r="13" spans="1:9">
      <c r="A13" s="31"/>
      <c r="B13" s="31"/>
      <c r="C13" s="31"/>
      <c r="D13" s="31"/>
      <c r="E13" s="31"/>
      <c r="F13" s="31"/>
      <c r="G13" s="31"/>
      <c r="H13" s="31"/>
      <c r="I13" s="31"/>
    </row>
    <row r="14" spans="1:9">
      <c r="A14" s="31"/>
      <c r="B14" s="31"/>
      <c r="C14" s="31"/>
      <c r="D14" s="31"/>
      <c r="E14" s="31"/>
      <c r="F14" s="31"/>
      <c r="G14" s="31"/>
      <c r="H14" s="31"/>
      <c r="I14" s="31"/>
    </row>
    <row r="15" spans="1:9">
      <c r="A15" s="31"/>
      <c r="B15" s="31"/>
      <c r="C15" s="31"/>
      <c r="D15" s="31"/>
      <c r="E15" s="31"/>
      <c r="F15" s="31"/>
      <c r="G15" s="31"/>
      <c r="H15" s="31"/>
      <c r="I15" s="31"/>
    </row>
    <row r="16" spans="1:9">
      <c r="A16" s="31"/>
      <c r="B16" s="31"/>
      <c r="C16" s="31"/>
      <c r="D16" s="31"/>
      <c r="E16" s="31"/>
      <c r="F16" s="31"/>
      <c r="G16" s="31"/>
      <c r="H16" s="31"/>
      <c r="I16" s="31"/>
    </row>
    <row r="22" spans="2:7">
      <c r="B22" s="716" t="s">
        <v>1004</v>
      </c>
      <c r="C22" s="716"/>
      <c r="D22" s="716"/>
      <c r="E22" s="716"/>
      <c r="F22" s="716"/>
      <c r="G22" s="716"/>
    </row>
    <row r="23" spans="2:7">
      <c r="B23" s="716"/>
      <c r="C23" s="716"/>
      <c r="D23" s="716"/>
      <c r="E23" s="716"/>
      <c r="F23" s="716"/>
      <c r="G23" s="716"/>
    </row>
  </sheetData>
  <mergeCells count="2">
    <mergeCell ref="C8:D8"/>
    <mergeCell ref="B22:G23"/>
  </mergeCells>
  <pageMargins left="0.75" right="0.75" top="1" bottom="1" header="0.5" footer="0.5"/>
  <pageSetup scale="89" orientation="portrait" r:id="rId1"/>
  <headerFooter alignWithMargins="0">
    <oddFooter>&amp;L&amp;D &amp;T&amp;CWP/ II-D-1-x&amp;R&amp;P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zoomScaleNormal="100" workbookViewId="0">
      <selection activeCell="B25" sqref="B25"/>
    </sheetView>
  </sheetViews>
  <sheetFormatPr defaultRowHeight="12.75"/>
  <cols>
    <col min="1" max="1" width="5.5703125" style="20" customWidth="1"/>
    <col min="2" max="2" width="9.140625" style="20"/>
    <col min="3" max="3" width="28.42578125" style="20" customWidth="1"/>
    <col min="4" max="4" width="9.140625" style="20"/>
    <col min="5" max="5" width="17.140625" style="20" customWidth="1"/>
    <col min="6" max="6" width="16.140625" style="20" customWidth="1"/>
    <col min="7" max="7" width="15" style="20" customWidth="1"/>
    <col min="8" max="8" width="5.5703125" style="20" customWidth="1"/>
    <col min="9" max="9" width="11.28515625" style="20" customWidth="1"/>
    <col min="10" max="16384" width="9.140625" style="20"/>
  </cols>
  <sheetData>
    <row r="1" spans="1:9">
      <c r="A1" s="18" t="s">
        <v>0</v>
      </c>
      <c r="B1" s="31"/>
      <c r="C1" s="31"/>
      <c r="D1" s="31"/>
      <c r="E1" s="31"/>
      <c r="F1" s="31"/>
      <c r="G1" s="31" t="s">
        <v>1002</v>
      </c>
      <c r="H1" s="31"/>
    </row>
    <row r="2" spans="1:9">
      <c r="A2" s="8" t="s">
        <v>69</v>
      </c>
      <c r="B2" s="6"/>
      <c r="C2" s="6"/>
      <c r="D2" s="6"/>
      <c r="E2" s="6"/>
      <c r="F2" s="6"/>
      <c r="G2" s="6"/>
      <c r="H2" s="6"/>
    </row>
    <row r="3" spans="1:9">
      <c r="A3" s="8" t="s">
        <v>622</v>
      </c>
      <c r="B3" s="6"/>
      <c r="C3" s="6"/>
      <c r="D3" s="6"/>
      <c r="E3" s="6"/>
      <c r="F3" s="6"/>
      <c r="G3" s="6"/>
      <c r="H3" s="6"/>
      <c r="I3" s="31"/>
    </row>
    <row r="4" spans="1:9">
      <c r="A4" s="8" t="s">
        <v>2</v>
      </c>
      <c r="B4" s="6"/>
      <c r="C4" s="6"/>
      <c r="D4" s="6"/>
      <c r="E4" s="6"/>
      <c r="F4" s="6"/>
      <c r="G4" s="6"/>
      <c r="H4" s="6"/>
      <c r="I4" s="31"/>
    </row>
    <row r="5" spans="1:9">
      <c r="A5" s="8"/>
      <c r="B5" s="6"/>
      <c r="C5" s="6"/>
      <c r="D5" s="6"/>
      <c r="E5" s="6"/>
      <c r="F5" s="6"/>
      <c r="G5" s="6"/>
      <c r="H5" s="6"/>
      <c r="I5" s="31"/>
    </row>
    <row r="6" spans="1:9">
      <c r="A6" s="31"/>
      <c r="B6" s="31"/>
      <c r="C6" s="31"/>
      <c r="D6" s="31"/>
      <c r="E6" s="31"/>
      <c r="F6" s="31"/>
      <c r="G6" s="31"/>
      <c r="H6" s="31"/>
      <c r="I6" s="31"/>
    </row>
    <row r="7" spans="1:9">
      <c r="A7" s="31"/>
      <c r="B7" s="31"/>
      <c r="C7" s="31"/>
      <c r="D7" s="31"/>
      <c r="E7" s="31"/>
      <c r="F7" s="31"/>
      <c r="G7" s="31"/>
      <c r="H7" s="31"/>
      <c r="I7" s="31"/>
    </row>
    <row r="8" spans="1:9" s="48" customFormat="1" ht="25.5">
      <c r="A8" s="650" t="s">
        <v>85</v>
      </c>
      <c r="B8" s="667" t="s">
        <v>84</v>
      </c>
      <c r="C8" s="715" t="s">
        <v>66</v>
      </c>
      <c r="D8" s="715"/>
      <c r="E8" s="667" t="s">
        <v>6</v>
      </c>
      <c r="F8" s="667" t="s">
        <v>7</v>
      </c>
      <c r="G8" s="667" t="s">
        <v>83</v>
      </c>
      <c r="H8" s="49"/>
      <c r="I8" s="49"/>
    </row>
    <row r="9" spans="1:9" s="48" customFormat="1">
      <c r="A9" s="49"/>
      <c r="B9" s="130"/>
      <c r="C9" s="130"/>
      <c r="D9" s="130"/>
      <c r="E9" s="130"/>
      <c r="F9" s="130"/>
      <c r="G9" s="130"/>
      <c r="H9" s="49"/>
      <c r="I9" s="49"/>
    </row>
    <row r="10" spans="1:9">
      <c r="A10" s="45">
        <v>1</v>
      </c>
      <c r="B10" s="21">
        <v>5630</v>
      </c>
      <c r="C10" s="31" t="s">
        <v>586</v>
      </c>
      <c r="E10" s="46">
        <v>255107</v>
      </c>
      <c r="F10" s="46"/>
      <c r="G10" s="43">
        <f>+SUM(E10:F10)</f>
        <v>255107</v>
      </c>
      <c r="H10" s="31"/>
      <c r="I10" s="31"/>
    </row>
    <row r="11" spans="1:9">
      <c r="A11" s="45">
        <v>2</v>
      </c>
      <c r="B11" s="44">
        <v>5930</v>
      </c>
      <c r="C11" s="31" t="s">
        <v>586</v>
      </c>
      <c r="D11" s="31"/>
      <c r="E11" s="43"/>
      <c r="F11" s="43">
        <v>2726923</v>
      </c>
      <c r="G11" s="43">
        <f>+SUM(E11:F11)</f>
        <v>2726923</v>
      </c>
      <c r="H11" s="31"/>
      <c r="I11" s="31"/>
    </row>
    <row r="12" spans="1:9">
      <c r="A12" s="45"/>
      <c r="B12" s="44"/>
      <c r="C12" s="31"/>
      <c r="D12" s="31"/>
      <c r="E12" s="43"/>
      <c r="F12" s="43"/>
      <c r="G12" s="43"/>
      <c r="H12" s="31"/>
      <c r="I12" s="31"/>
    </row>
    <row r="13" spans="1:9" s="31" customFormat="1">
      <c r="A13" s="45">
        <v>3</v>
      </c>
      <c r="C13" s="31" t="s">
        <v>21</v>
      </c>
      <c r="E13" s="179">
        <f>+SUM(E10:E11)</f>
        <v>255107</v>
      </c>
      <c r="F13" s="179">
        <f>+SUM(F10:F11)</f>
        <v>2726923</v>
      </c>
      <c r="G13" s="179">
        <f>+SUM(G10:G11)</f>
        <v>2982030</v>
      </c>
    </row>
    <row r="14" spans="1:9">
      <c r="A14" s="31"/>
      <c r="B14" s="31"/>
      <c r="C14" s="31"/>
      <c r="D14" s="31"/>
      <c r="E14" s="31"/>
      <c r="F14" s="31"/>
      <c r="G14" s="31"/>
      <c r="H14" s="31"/>
      <c r="I14" s="31"/>
    </row>
    <row r="15" spans="1:9">
      <c r="A15" s="31"/>
      <c r="B15" s="31"/>
      <c r="C15" s="31"/>
      <c r="D15" s="31"/>
      <c r="E15" s="31"/>
      <c r="F15" s="31"/>
      <c r="G15" s="31"/>
      <c r="H15" s="31"/>
      <c r="I15" s="31"/>
    </row>
    <row r="16" spans="1:9">
      <c r="A16" s="31"/>
      <c r="B16" s="31"/>
      <c r="C16" s="31"/>
      <c r="D16" s="31"/>
      <c r="E16" s="31"/>
      <c r="F16" s="31"/>
      <c r="G16" s="31"/>
      <c r="H16" s="31"/>
      <c r="I16" s="31"/>
    </row>
    <row r="17" spans="1:9">
      <c r="A17" s="31"/>
      <c r="B17" s="31"/>
      <c r="C17" s="31"/>
      <c r="D17" s="31"/>
      <c r="E17" s="31"/>
      <c r="F17" s="31"/>
      <c r="G17" s="31"/>
      <c r="H17" s="31"/>
      <c r="I17" s="31"/>
    </row>
    <row r="23" spans="1:9">
      <c r="B23" s="716" t="s">
        <v>1003</v>
      </c>
      <c r="C23" s="716"/>
      <c r="D23" s="716"/>
      <c r="E23" s="716"/>
      <c r="F23" s="716"/>
      <c r="G23" s="716"/>
    </row>
    <row r="24" spans="1:9">
      <c r="B24" s="716"/>
      <c r="C24" s="716"/>
      <c r="D24" s="716"/>
      <c r="E24" s="716"/>
      <c r="F24" s="716"/>
      <c r="G24" s="716"/>
    </row>
  </sheetData>
  <mergeCells count="2">
    <mergeCell ref="C8:D8"/>
    <mergeCell ref="B23:G24"/>
  </mergeCells>
  <pageMargins left="0.75" right="0.75" top="1" bottom="1" header="0.5" footer="0.5"/>
  <pageSetup scale="89" orientation="portrait" r:id="rId1"/>
  <headerFooter alignWithMargins="0">
    <oddFooter>&amp;L&amp;D &amp;T&amp;CWP/ II-D-1-x&amp;R&amp;P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I22"/>
  <sheetViews>
    <sheetView zoomScaleNormal="100" workbookViewId="0">
      <selection activeCell="G2" sqref="G2"/>
    </sheetView>
  </sheetViews>
  <sheetFormatPr defaultRowHeight="12.75"/>
  <cols>
    <col min="1" max="1" width="4.7109375" style="20" customWidth="1"/>
    <col min="2" max="2" width="9.140625" style="20"/>
    <col min="3" max="3" width="28.42578125" style="20" customWidth="1"/>
    <col min="4" max="4" width="9.140625" style="20"/>
    <col min="5" max="5" width="17.140625" style="20" customWidth="1"/>
    <col min="6" max="6" width="16.140625" style="20" customWidth="1"/>
    <col min="7" max="7" width="15" style="20" customWidth="1"/>
    <col min="8" max="8" width="5.5703125" style="20" customWidth="1"/>
    <col min="9" max="9" width="11.28515625" style="20" customWidth="1"/>
    <col min="10" max="16384" width="9.140625" style="20"/>
  </cols>
  <sheetData>
    <row r="1" spans="1:9">
      <c r="A1" s="18" t="s">
        <v>0</v>
      </c>
      <c r="B1" s="31"/>
      <c r="C1" s="31"/>
      <c r="D1" s="31"/>
      <c r="E1" s="31"/>
      <c r="F1" s="31"/>
      <c r="G1" s="31" t="s">
        <v>1006</v>
      </c>
      <c r="H1" s="31"/>
    </row>
    <row r="2" spans="1:9">
      <c r="A2" s="8" t="s">
        <v>69</v>
      </c>
      <c r="B2" s="6"/>
      <c r="C2" s="6"/>
      <c r="D2" s="6"/>
      <c r="E2" s="6"/>
      <c r="F2" s="6"/>
      <c r="G2" s="6"/>
      <c r="H2" s="6"/>
    </row>
    <row r="3" spans="1:9">
      <c r="A3" s="8" t="s">
        <v>93</v>
      </c>
      <c r="B3" s="6"/>
      <c r="C3" s="6"/>
      <c r="D3" s="6"/>
      <c r="E3" s="6"/>
      <c r="F3" s="6"/>
      <c r="G3" s="6"/>
      <c r="H3" s="6"/>
      <c r="I3" s="31"/>
    </row>
    <row r="4" spans="1:9">
      <c r="A4" s="8" t="s">
        <v>2</v>
      </c>
      <c r="B4" s="6"/>
      <c r="C4" s="6"/>
      <c r="D4" s="6"/>
      <c r="E4" s="6"/>
      <c r="F4" s="6"/>
      <c r="G4" s="6"/>
      <c r="H4" s="6"/>
      <c r="I4" s="31"/>
    </row>
    <row r="5" spans="1:9">
      <c r="A5" s="8"/>
      <c r="B5" s="6"/>
      <c r="C5" s="6"/>
      <c r="D5" s="6"/>
      <c r="E5" s="6"/>
      <c r="F5" s="6"/>
      <c r="G5" s="6"/>
      <c r="H5" s="6"/>
      <c r="I5" s="31"/>
    </row>
    <row r="6" spans="1:9">
      <c r="A6" s="31"/>
      <c r="B6" s="31"/>
      <c r="C6" s="31"/>
      <c r="D6" s="31"/>
      <c r="E6" s="31"/>
      <c r="F6" s="31"/>
      <c r="G6" s="31"/>
      <c r="H6" s="31"/>
      <c r="I6" s="31"/>
    </row>
    <row r="7" spans="1:9">
      <c r="A7" s="31"/>
      <c r="B7" s="31"/>
      <c r="C7" s="31"/>
      <c r="D7" s="31"/>
      <c r="E7" s="31"/>
      <c r="F7" s="31"/>
      <c r="G7" s="31"/>
      <c r="H7" s="31"/>
      <c r="I7" s="31"/>
    </row>
    <row r="8" spans="1:9" s="48" customFormat="1" ht="25.5">
      <c r="A8" s="650" t="s">
        <v>85</v>
      </c>
      <c r="B8" s="667" t="s">
        <v>84</v>
      </c>
      <c r="C8" s="715" t="s">
        <v>66</v>
      </c>
      <c r="D8" s="715"/>
      <c r="E8" s="667" t="s">
        <v>6</v>
      </c>
      <c r="F8" s="667" t="s">
        <v>7</v>
      </c>
      <c r="G8" s="667" t="s">
        <v>83</v>
      </c>
      <c r="H8" s="49"/>
      <c r="I8" s="49"/>
    </row>
    <row r="9" spans="1:9">
      <c r="A9" s="45">
        <v>1</v>
      </c>
      <c r="B9" s="44">
        <v>9302</v>
      </c>
      <c r="C9" s="31" t="s">
        <v>87</v>
      </c>
      <c r="D9" s="31"/>
      <c r="E9" s="43">
        <v>98080.62</v>
      </c>
      <c r="F9" s="43">
        <v>121265.56999999999</v>
      </c>
      <c r="G9" s="43">
        <f>SUM(E9:F9)</f>
        <v>219346.19</v>
      </c>
      <c r="H9" s="31"/>
      <c r="I9" s="31"/>
    </row>
    <row r="10" spans="1:9">
      <c r="A10" s="31"/>
      <c r="B10" s="31"/>
      <c r="C10" s="31"/>
      <c r="D10" s="31"/>
      <c r="E10" s="31"/>
      <c r="F10" s="31"/>
      <c r="G10" s="31"/>
      <c r="H10" s="31"/>
      <c r="I10" s="31"/>
    </row>
    <row r="11" spans="1:9">
      <c r="A11" s="31"/>
      <c r="B11" s="31"/>
      <c r="C11" s="31"/>
      <c r="D11" s="31"/>
      <c r="E11" s="31"/>
      <c r="F11" s="31"/>
      <c r="G11" s="31"/>
      <c r="H11" s="31"/>
      <c r="I11" s="31"/>
    </row>
    <row r="12" spans="1:9">
      <c r="A12" s="31"/>
      <c r="B12" s="31"/>
      <c r="C12" s="31"/>
      <c r="D12" s="31"/>
      <c r="E12" s="31"/>
      <c r="F12" s="31"/>
      <c r="G12" s="31"/>
      <c r="H12" s="31"/>
      <c r="I12" s="31"/>
    </row>
    <row r="13" spans="1:9">
      <c r="A13" s="31"/>
      <c r="B13" s="31"/>
      <c r="C13" s="31"/>
      <c r="D13" s="31"/>
      <c r="E13" s="31"/>
      <c r="F13" s="31"/>
      <c r="G13" s="31"/>
      <c r="H13" s="31"/>
      <c r="I13" s="31"/>
    </row>
    <row r="14" spans="1:9">
      <c r="A14" s="31"/>
      <c r="B14" s="31"/>
      <c r="C14" s="31"/>
      <c r="D14" s="31"/>
      <c r="E14" s="31"/>
      <c r="F14" s="31"/>
      <c r="G14" s="31"/>
      <c r="H14" s="31"/>
      <c r="I14" s="31"/>
    </row>
    <row r="15" spans="1:9">
      <c r="A15" s="31"/>
      <c r="B15" s="31"/>
      <c r="C15" s="31"/>
      <c r="D15" s="31"/>
      <c r="E15" s="31"/>
      <c r="F15" s="31"/>
      <c r="G15" s="31"/>
      <c r="H15" s="31"/>
      <c r="I15" s="31"/>
    </row>
    <row r="21" spans="2:2">
      <c r="B21" s="20" t="s">
        <v>1005</v>
      </c>
    </row>
    <row r="22" spans="2:2">
      <c r="B22" s="20" t="s">
        <v>86</v>
      </c>
    </row>
  </sheetData>
  <mergeCells count="1">
    <mergeCell ref="C8:D8"/>
  </mergeCells>
  <pageMargins left="0.75" right="0.75" top="1" bottom="1" header="0.5" footer="0.5"/>
  <pageSetup scale="91" orientation="portrait" r:id="rId1"/>
  <headerFooter alignWithMargins="0">
    <oddFooter>&amp;L&amp;D &amp;T&amp;CWP/ II-D-2-x&amp;R&amp;P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B21" sqref="B21"/>
    </sheetView>
  </sheetViews>
  <sheetFormatPr defaultRowHeight="12.75"/>
  <cols>
    <col min="1" max="1" width="5.42578125" style="674" customWidth="1"/>
    <col min="2" max="2" width="7.85546875" style="674" bestFit="1" customWidth="1"/>
    <col min="3" max="3" width="40.7109375" style="674" bestFit="1" customWidth="1"/>
    <col min="4" max="4" width="13.28515625" style="674" customWidth="1"/>
    <col min="5" max="5" width="14.5703125" style="674" bestFit="1" customWidth="1"/>
    <col min="6" max="6" width="13.42578125" style="674" bestFit="1" customWidth="1"/>
    <col min="7" max="16384" width="9.140625" style="674"/>
  </cols>
  <sheetData>
    <row r="1" spans="1:6">
      <c r="B1" s="570" t="s">
        <v>0</v>
      </c>
      <c r="C1" s="94"/>
      <c r="D1" s="94"/>
      <c r="E1" s="94"/>
      <c r="F1" s="332" t="s">
        <v>88</v>
      </c>
    </row>
    <row r="2" spans="1:6">
      <c r="B2" s="443" t="s">
        <v>69</v>
      </c>
      <c r="C2" s="260"/>
      <c r="D2" s="260"/>
      <c r="E2" s="260"/>
      <c r="F2" s="260"/>
    </row>
    <row r="3" spans="1:6">
      <c r="B3" s="443" t="s">
        <v>327</v>
      </c>
      <c r="C3" s="260"/>
      <c r="D3" s="260"/>
      <c r="E3" s="260"/>
      <c r="F3" s="260"/>
    </row>
    <row r="4" spans="1:6">
      <c r="B4" s="443" t="s">
        <v>2</v>
      </c>
      <c r="C4" s="260"/>
      <c r="D4" s="260"/>
      <c r="E4" s="260"/>
      <c r="F4" s="260"/>
    </row>
    <row r="5" spans="1:6">
      <c r="A5" s="260"/>
      <c r="B5" s="260"/>
      <c r="C5" s="260"/>
      <c r="D5" s="260"/>
      <c r="E5" s="260"/>
      <c r="F5" s="260"/>
    </row>
    <row r="6" spans="1:6">
      <c r="A6" s="94"/>
      <c r="B6" s="94"/>
      <c r="C6" s="94"/>
      <c r="D6" s="94"/>
      <c r="E6" s="94"/>
      <c r="F6" s="94"/>
    </row>
    <row r="7" spans="1:6">
      <c r="A7" s="94"/>
      <c r="B7" s="94"/>
      <c r="C7" s="94"/>
      <c r="D7" s="94"/>
      <c r="E7" s="94"/>
      <c r="F7" s="94"/>
    </row>
    <row r="8" spans="1:6" ht="25.5">
      <c r="A8" s="675" t="s">
        <v>85</v>
      </c>
      <c r="B8" s="675" t="s">
        <v>84</v>
      </c>
      <c r="C8" s="675" t="s">
        <v>66</v>
      </c>
      <c r="D8" s="675" t="s">
        <v>6</v>
      </c>
      <c r="E8" s="675" t="s">
        <v>7</v>
      </c>
      <c r="F8" s="675" t="s">
        <v>83</v>
      </c>
    </row>
    <row r="9" spans="1:6">
      <c r="A9" s="676">
        <v>1</v>
      </c>
      <c r="B9" s="254">
        <v>1823</v>
      </c>
      <c r="C9" s="94" t="s">
        <v>326</v>
      </c>
      <c r="D9" s="677">
        <v>-4536379.0436608903</v>
      </c>
      <c r="E9" s="677">
        <v>13719897.537</v>
      </c>
      <c r="F9" s="677">
        <f>SUM(D9:E9)</f>
        <v>9183518.4933391102</v>
      </c>
    </row>
    <row r="10" spans="1:6">
      <c r="A10" s="676">
        <v>2</v>
      </c>
      <c r="B10" s="254">
        <v>1823</v>
      </c>
      <c r="C10" s="94" t="s">
        <v>325</v>
      </c>
      <c r="D10" s="678">
        <f>'[15]Pro-Forma Adjustment'!$D$10</f>
        <v>160445.36458087247</v>
      </c>
      <c r="E10" s="678">
        <f>'[15]Pro-Forma Adjustment'!$E$10</f>
        <v>10439554.635419127</v>
      </c>
      <c r="F10" s="679">
        <f>SUM(D10:E10)</f>
        <v>10600000</v>
      </c>
    </row>
    <row r="11" spans="1:6">
      <c r="A11" s="255">
        <v>3</v>
      </c>
      <c r="B11" s="255">
        <v>1823</v>
      </c>
      <c r="C11" s="94" t="s">
        <v>63</v>
      </c>
      <c r="D11" s="680">
        <f>D10-D9</f>
        <v>4696824.4082417628</v>
      </c>
      <c r="E11" s="680">
        <f>E10-E9</f>
        <v>-3280342.9015808739</v>
      </c>
      <c r="F11" s="677">
        <f>SUM(D11:E11)</f>
        <v>1416481.5066608889</v>
      </c>
    </row>
    <row r="12" spans="1:6">
      <c r="A12" s="75">
        <v>4</v>
      </c>
      <c r="B12" s="75" t="s">
        <v>324</v>
      </c>
      <c r="C12" s="73" t="s">
        <v>323</v>
      </c>
      <c r="D12" s="572">
        <v>3</v>
      </c>
      <c r="E12" s="572">
        <v>3</v>
      </c>
      <c r="F12" s="572">
        <v>3</v>
      </c>
    </row>
    <row r="13" spans="1:6">
      <c r="A13" s="75">
        <v>5</v>
      </c>
      <c r="B13" s="75">
        <v>924</v>
      </c>
      <c r="C13" s="73" t="s">
        <v>322</v>
      </c>
      <c r="D13" s="681">
        <f>D11/D12</f>
        <v>1565608.1360805875</v>
      </c>
      <c r="E13" s="681">
        <f>E11/E12</f>
        <v>-1093447.6338602912</v>
      </c>
      <c r="F13" s="681">
        <f>SUM(D13:E13)</f>
        <v>472160.5022202963</v>
      </c>
    </row>
    <row r="14" spans="1:6">
      <c r="A14" s="73"/>
      <c r="B14" s="73"/>
      <c r="C14" s="73"/>
      <c r="D14" s="73"/>
      <c r="E14" s="73"/>
      <c r="F14" s="73"/>
    </row>
    <row r="15" spans="1:6">
      <c r="A15" s="75">
        <v>6</v>
      </c>
      <c r="B15" s="75">
        <v>924</v>
      </c>
      <c r="C15" s="73" t="s">
        <v>625</v>
      </c>
      <c r="D15" s="678">
        <f>'[15]Pro-Forma Adjustment'!$D$15</f>
        <v>35570.434600476445</v>
      </c>
      <c r="E15" s="682">
        <f>'[15]Pro-Forma Adjustment'!$E$15</f>
        <v>2314429.5653995234</v>
      </c>
      <c r="F15" s="683">
        <f>D15+E15</f>
        <v>2350000</v>
      </c>
    </row>
    <row r="16" spans="1:6">
      <c r="A16" s="75">
        <v>7</v>
      </c>
      <c r="B16" s="75">
        <v>924</v>
      </c>
      <c r="C16" s="73" t="s">
        <v>626</v>
      </c>
      <c r="D16" s="681">
        <f>D13+D15</f>
        <v>1601178.5706810639</v>
      </c>
      <c r="E16" s="681">
        <f>E13+E15</f>
        <v>1220981.9315392321</v>
      </c>
      <c r="F16" s="681">
        <f>F13+F15</f>
        <v>2822160.5022202963</v>
      </c>
    </row>
    <row r="17" spans="1:6">
      <c r="A17" s="75">
        <v>8</v>
      </c>
      <c r="B17" s="75">
        <v>924</v>
      </c>
      <c r="C17" s="73" t="s">
        <v>627</v>
      </c>
      <c r="D17" s="684">
        <v>-126918</v>
      </c>
      <c r="E17" s="684">
        <v>-1173081.96</v>
      </c>
      <c r="F17" s="684">
        <f>SUM(D17:E17)</f>
        <v>-1299999.96</v>
      </c>
    </row>
    <row r="18" spans="1:6">
      <c r="A18" s="75">
        <v>9</v>
      </c>
      <c r="B18" s="75">
        <v>924</v>
      </c>
      <c r="C18" s="73" t="s">
        <v>628</v>
      </c>
      <c r="D18" s="681">
        <f>D16+D17</f>
        <v>1474260.5706810639</v>
      </c>
      <c r="E18" s="681">
        <f t="shared" ref="E18:F18" si="0">E16+E17</f>
        <v>47899.971539232181</v>
      </c>
      <c r="F18" s="681">
        <f t="shared" si="0"/>
        <v>1522160.5422202963</v>
      </c>
    </row>
    <row r="19" spans="1:6">
      <c r="A19" s="73"/>
      <c r="B19" s="73"/>
      <c r="C19" s="73"/>
      <c r="D19" s="73"/>
      <c r="E19" s="73"/>
      <c r="F19" s="73"/>
    </row>
    <row r="20" spans="1:6">
      <c r="A20" s="73"/>
      <c r="B20" s="73"/>
      <c r="C20" s="73"/>
      <c r="D20" s="73"/>
      <c r="E20" s="73"/>
      <c r="F20" s="73"/>
    </row>
    <row r="21" spans="1:6">
      <c r="B21" s="73" t="s">
        <v>1007</v>
      </c>
      <c r="C21" s="73"/>
      <c r="D21" s="73"/>
      <c r="E21" s="73"/>
      <c r="F21" s="73"/>
    </row>
  </sheetData>
  <printOptions horizontalCentered="1"/>
  <pageMargins left="0.7" right="0.7" top="0.75" bottom="0.75" header="0.3" footer="0.3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I31"/>
  <sheetViews>
    <sheetView zoomScaleNormal="100" workbookViewId="0">
      <selection activeCell="B31" sqref="B31"/>
    </sheetView>
  </sheetViews>
  <sheetFormatPr defaultRowHeight="12.75"/>
  <cols>
    <col min="1" max="1" width="5.5703125" style="73" customWidth="1"/>
    <col min="2" max="2" width="9.140625" style="73"/>
    <col min="3" max="3" width="44.5703125" style="73" customWidth="1"/>
    <col min="4" max="4" width="10.85546875" style="73" customWidth="1"/>
    <col min="5" max="5" width="14.28515625" style="73" customWidth="1"/>
    <col min="6" max="6" width="11.5703125" style="73" customWidth="1"/>
    <col min="7" max="7" width="13.85546875" style="73" customWidth="1"/>
    <col min="8" max="8" width="15" style="73" customWidth="1"/>
    <col min="9" max="9" width="16.140625" style="73" customWidth="1"/>
    <col min="10" max="10" width="11.28515625" style="73" customWidth="1"/>
    <col min="11" max="16384" width="9.140625" style="73"/>
  </cols>
  <sheetData>
    <row r="1" spans="1:9" s="20" customFormat="1">
      <c r="A1" s="18" t="s">
        <v>0</v>
      </c>
      <c r="B1" s="31"/>
      <c r="C1" s="31"/>
      <c r="D1" s="31"/>
      <c r="E1" s="31"/>
      <c r="F1" s="31"/>
      <c r="G1" s="31" t="s">
        <v>121</v>
      </c>
    </row>
    <row r="2" spans="1:9" s="20" customFormat="1">
      <c r="A2" s="8" t="s">
        <v>69</v>
      </c>
      <c r="B2" s="6"/>
      <c r="C2" s="6"/>
      <c r="D2" s="6"/>
      <c r="E2" s="6"/>
      <c r="F2" s="6"/>
    </row>
    <row r="3" spans="1:9" s="20" customFormat="1">
      <c r="A3" s="8" t="s">
        <v>119</v>
      </c>
      <c r="B3" s="6"/>
      <c r="C3" s="6"/>
      <c r="D3" s="6"/>
      <c r="E3" s="6"/>
      <c r="F3" s="6"/>
      <c r="G3" s="31"/>
    </row>
    <row r="4" spans="1:9" s="20" customFormat="1">
      <c r="A4" s="8" t="s">
        <v>2</v>
      </c>
      <c r="B4" s="6"/>
      <c r="C4" s="6"/>
      <c r="D4" s="6"/>
      <c r="E4" s="6"/>
      <c r="F4" s="6"/>
      <c r="G4" s="31"/>
    </row>
    <row r="5" spans="1:9" s="20" customFormat="1">
      <c r="A5" s="8"/>
      <c r="B5" s="6"/>
      <c r="C5" s="6"/>
      <c r="D5" s="6"/>
      <c r="E5" s="6"/>
      <c r="F5" s="6"/>
      <c r="G5" s="31"/>
    </row>
    <row r="7" spans="1:9" ht="13.5" thickBot="1">
      <c r="G7" s="94"/>
      <c r="H7" s="94"/>
      <c r="I7" s="94"/>
    </row>
    <row r="8" spans="1:9" s="48" customFormat="1" ht="26.25" thickBot="1">
      <c r="A8" s="51" t="s">
        <v>85</v>
      </c>
      <c r="B8" s="50" t="s">
        <v>84</v>
      </c>
      <c r="C8" s="96" t="s">
        <v>66</v>
      </c>
      <c r="D8" s="50" t="s">
        <v>118</v>
      </c>
      <c r="E8" s="50" t="s">
        <v>6</v>
      </c>
      <c r="F8" s="50" t="s">
        <v>7</v>
      </c>
      <c r="G8" s="50" t="s">
        <v>83</v>
      </c>
      <c r="H8" s="49"/>
      <c r="I8" s="49"/>
    </row>
    <row r="9" spans="1:9">
      <c r="A9" s="75">
        <v>1</v>
      </c>
      <c r="B9" s="95" t="s">
        <v>117</v>
      </c>
      <c r="C9" s="95"/>
      <c r="D9" s="95"/>
      <c r="E9" s="95"/>
      <c r="F9" s="95"/>
      <c r="G9" s="94"/>
      <c r="H9" s="94"/>
      <c r="I9" s="94"/>
    </row>
    <row r="10" spans="1:9">
      <c r="A10" s="75">
        <f>A9+1</f>
        <v>2</v>
      </c>
      <c r="B10" s="92" t="s">
        <v>116</v>
      </c>
      <c r="C10" s="91" t="s">
        <v>115</v>
      </c>
      <c r="E10" s="93">
        <v>998625.00000000012</v>
      </c>
      <c r="F10" s="89">
        <v>5942628.9699999997</v>
      </c>
      <c r="G10" s="89">
        <f>+SUM(E10:F10)</f>
        <v>6941253.9699999997</v>
      </c>
    </row>
    <row r="11" spans="1:9">
      <c r="A11" s="75">
        <f t="shared" ref="A11:A28" si="0">A10+1</f>
        <v>3</v>
      </c>
      <c r="B11" s="75" t="s">
        <v>114</v>
      </c>
      <c r="C11" s="73" t="s">
        <v>113</v>
      </c>
      <c r="E11" s="90"/>
      <c r="F11" s="90">
        <v>21570</v>
      </c>
      <c r="G11" s="89">
        <f>+SUM(F11:F11)</f>
        <v>21570</v>
      </c>
    </row>
    <row r="12" spans="1:9">
      <c r="A12" s="75">
        <f t="shared" si="0"/>
        <v>4</v>
      </c>
      <c r="B12" s="75" t="s">
        <v>112</v>
      </c>
      <c r="C12" s="73" t="s">
        <v>111</v>
      </c>
      <c r="E12" s="90"/>
      <c r="F12" s="90">
        <v>184591.00000000003</v>
      </c>
      <c r="G12" s="89">
        <f>+SUM(F12:F12)</f>
        <v>184591.00000000003</v>
      </c>
      <c r="H12" s="80"/>
    </row>
    <row r="13" spans="1:9">
      <c r="A13" s="75">
        <f t="shared" si="0"/>
        <v>5</v>
      </c>
      <c r="B13" s="92" t="s">
        <v>110</v>
      </c>
      <c r="C13" s="91" t="s">
        <v>109</v>
      </c>
      <c r="E13" s="90">
        <v>-682770.92999999993</v>
      </c>
      <c r="F13" s="90">
        <v>-2546376.56</v>
      </c>
      <c r="G13" s="89">
        <f>+SUM(E13:F13)</f>
        <v>-3229147.49</v>
      </c>
      <c r="H13" s="80"/>
    </row>
    <row r="14" spans="1:9">
      <c r="A14" s="75">
        <f t="shared" si="0"/>
        <v>6</v>
      </c>
      <c r="B14" s="75" t="s">
        <v>108</v>
      </c>
      <c r="C14" s="73" t="s">
        <v>107</v>
      </c>
      <c r="E14" s="90">
        <v>-110011.05999999998</v>
      </c>
      <c r="F14" s="90">
        <v>-1886067</v>
      </c>
      <c r="G14" s="89">
        <f>+SUM(E14:F14)</f>
        <v>-1996078.06</v>
      </c>
      <c r="H14" s="80"/>
    </row>
    <row r="15" spans="1:9">
      <c r="A15" s="75">
        <f t="shared" si="0"/>
        <v>7</v>
      </c>
      <c r="C15" s="88" t="s">
        <v>106</v>
      </c>
      <c r="E15" s="87">
        <f>SUM(E10:E14)</f>
        <v>205843.01000000018</v>
      </c>
      <c r="F15" s="87">
        <f>SUM(F10:F14)</f>
        <v>1716346.4099999997</v>
      </c>
      <c r="G15" s="87">
        <f>SUM(G10:G14)</f>
        <v>1922189.4199999995</v>
      </c>
      <c r="H15" s="80"/>
    </row>
    <row r="16" spans="1:9">
      <c r="A16" s="75">
        <f t="shared" si="0"/>
        <v>8</v>
      </c>
      <c r="B16" s="75"/>
      <c r="E16" s="83"/>
      <c r="F16" s="83"/>
      <c r="G16" s="83"/>
      <c r="H16" s="80"/>
    </row>
    <row r="17" spans="1:8">
      <c r="A17" s="75">
        <f t="shared" si="0"/>
        <v>9</v>
      </c>
      <c r="B17" s="77" t="s">
        <v>120</v>
      </c>
      <c r="E17" s="83"/>
      <c r="F17" s="83"/>
      <c r="G17" s="83">
        <f>+SUM(G10:G12)+SUM(G14)</f>
        <v>5151336.91</v>
      </c>
      <c r="H17" s="80"/>
    </row>
    <row r="18" spans="1:8">
      <c r="A18" s="75">
        <f t="shared" si="0"/>
        <v>10</v>
      </c>
      <c r="B18" s="75"/>
      <c r="E18" s="83"/>
      <c r="F18" s="83"/>
      <c r="G18" s="83"/>
      <c r="H18" s="80"/>
    </row>
    <row r="19" spans="1:8">
      <c r="A19" s="75">
        <f t="shared" si="0"/>
        <v>11</v>
      </c>
      <c r="B19" s="86" t="s">
        <v>105</v>
      </c>
      <c r="E19" s="83"/>
      <c r="F19" s="83"/>
      <c r="G19" s="83"/>
      <c r="H19" s="80"/>
    </row>
    <row r="20" spans="1:8">
      <c r="A20" s="75">
        <f t="shared" si="0"/>
        <v>12</v>
      </c>
      <c r="B20" s="75"/>
      <c r="C20" s="73" t="s">
        <v>104</v>
      </c>
      <c r="D20" s="73" t="s">
        <v>103</v>
      </c>
      <c r="E20" s="84">
        <v>831000</v>
      </c>
      <c r="F20" s="84">
        <v>3354000</v>
      </c>
      <c r="G20" s="84">
        <f>+SUM(E20:F20)</f>
        <v>4185000</v>
      </c>
      <c r="H20" s="80"/>
    </row>
    <row r="21" spans="1:8">
      <c r="A21" s="75">
        <f t="shared" si="0"/>
        <v>13</v>
      </c>
      <c r="B21" s="75"/>
      <c r="C21" s="73" t="s">
        <v>102</v>
      </c>
      <c r="D21" s="73" t="s">
        <v>101</v>
      </c>
      <c r="E21" s="85">
        <v>0</v>
      </c>
      <c r="F21" s="85">
        <v>179000</v>
      </c>
      <c r="G21" s="85">
        <f>+SUM(E21:F21)</f>
        <v>179000</v>
      </c>
      <c r="H21" s="80"/>
    </row>
    <row r="22" spans="1:8">
      <c r="A22" s="75">
        <f t="shared" si="0"/>
        <v>14</v>
      </c>
      <c r="B22" s="75"/>
      <c r="E22" s="84">
        <f>SUM(E20:E21)</f>
        <v>831000</v>
      </c>
      <c r="F22" s="84">
        <f>SUM(F20:F21)</f>
        <v>3533000</v>
      </c>
      <c r="G22" s="84">
        <f>SUM(G20:G21)</f>
        <v>4364000</v>
      </c>
      <c r="H22" s="80"/>
    </row>
    <row r="23" spans="1:8">
      <c r="A23" s="75">
        <f t="shared" si="0"/>
        <v>15</v>
      </c>
      <c r="B23" s="75"/>
      <c r="E23" s="83"/>
      <c r="F23" s="83"/>
      <c r="G23" s="83"/>
      <c r="H23" s="80"/>
    </row>
    <row r="24" spans="1:8">
      <c r="A24" s="75">
        <f t="shared" si="0"/>
        <v>16</v>
      </c>
      <c r="B24" s="77" t="s">
        <v>100</v>
      </c>
      <c r="E24" s="82">
        <f>'[10]II-D-3.4 Exp vs Capital'!$C$24/'[10]II-D-3.4 Exp vs Capital'!$F$24</f>
        <v>0.30070908901399984</v>
      </c>
      <c r="F24" s="82">
        <f>'[10]II-D-3.4 Exp vs Capital'!$AD$24/'[10]II-D-3.4 Exp vs Capital'!$AG$24</f>
        <v>0.44676300476095071</v>
      </c>
      <c r="G24" s="81"/>
      <c r="H24" s="80"/>
    </row>
    <row r="25" spans="1:8">
      <c r="A25" s="75">
        <f t="shared" si="0"/>
        <v>17</v>
      </c>
      <c r="B25" s="77" t="s">
        <v>99</v>
      </c>
      <c r="E25" s="79">
        <f>+E22*E24</f>
        <v>249889.25297063388</v>
      </c>
      <c r="F25" s="79">
        <f>+F22*F24</f>
        <v>1578413.6958204389</v>
      </c>
      <c r="G25" s="79">
        <f>SUM(E25:F25)</f>
        <v>1828302.9487910727</v>
      </c>
    </row>
    <row r="26" spans="1:8">
      <c r="A26" s="75">
        <f t="shared" si="0"/>
        <v>18</v>
      </c>
      <c r="B26" s="75"/>
      <c r="E26" s="78"/>
      <c r="F26" s="78"/>
      <c r="G26" s="78"/>
    </row>
    <row r="27" spans="1:8">
      <c r="A27" s="75">
        <f t="shared" si="0"/>
        <v>19</v>
      </c>
      <c r="B27" s="75"/>
      <c r="E27" s="78"/>
      <c r="F27" s="78"/>
      <c r="G27" s="78"/>
    </row>
    <row r="28" spans="1:8" ht="13.5" thickBot="1">
      <c r="A28" s="75">
        <f t="shared" si="0"/>
        <v>20</v>
      </c>
      <c r="B28" s="77" t="s">
        <v>98</v>
      </c>
      <c r="D28" s="75">
        <v>926</v>
      </c>
      <c r="E28" s="76">
        <f>+E25-E15</f>
        <v>44046.242970633699</v>
      </c>
      <c r="F28" s="685">
        <f>+F25-F15</f>
        <v>-137932.71417956077</v>
      </c>
      <c r="G28" s="685">
        <f>+G25-G15</f>
        <v>-93886.471208926756</v>
      </c>
    </row>
    <row r="29" spans="1:8" ht="13.5" thickTop="1">
      <c r="B29" s="75"/>
      <c r="E29" s="74"/>
      <c r="F29" s="74"/>
      <c r="G29" s="74"/>
    </row>
    <row r="30" spans="1:8">
      <c r="E30" s="74"/>
      <c r="F30" s="74"/>
      <c r="G30" s="74"/>
    </row>
    <row r="31" spans="1:8">
      <c r="B31" s="73" t="s">
        <v>1008</v>
      </c>
    </row>
  </sheetData>
  <pageMargins left="0.56000000000000005" right="0.25" top="1" bottom="1" header="0.5" footer="0.5"/>
  <pageSetup scale="89" orientation="portrait" r:id="rId1"/>
  <headerFooter alignWithMargins="0">
    <oddFooter>&amp;L&amp;D &amp;T&amp;C&amp;A&amp;R&amp;P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47"/>
  <sheetViews>
    <sheetView zoomScaleNormal="100" workbookViewId="0">
      <selection activeCell="A8" sqref="A8:G8"/>
    </sheetView>
  </sheetViews>
  <sheetFormatPr defaultColWidth="10.28515625" defaultRowHeight="12.75"/>
  <cols>
    <col min="1" max="1" width="6.42578125" style="97" customWidth="1"/>
    <col min="2" max="2" width="9.28515625" style="97" customWidth="1"/>
    <col min="3" max="3" width="56" style="97" customWidth="1"/>
    <col min="4" max="4" width="11.85546875" style="97" bestFit="1" customWidth="1"/>
    <col min="5" max="5" width="12.28515625" style="97" customWidth="1"/>
    <col min="6" max="6" width="14.42578125" style="98" customWidth="1"/>
    <col min="7" max="7" width="12" style="97" customWidth="1"/>
    <col min="8" max="8" width="10.85546875" style="97" customWidth="1"/>
    <col min="9" max="16384" width="10.28515625" style="97"/>
  </cols>
  <sheetData>
    <row r="1" spans="1:10" s="20" customFormat="1">
      <c r="A1" s="18" t="s">
        <v>0</v>
      </c>
      <c r="B1" s="31"/>
      <c r="C1" s="31"/>
      <c r="D1" s="31"/>
      <c r="E1" s="31"/>
      <c r="F1" s="31"/>
      <c r="G1" s="31" t="s">
        <v>128</v>
      </c>
    </row>
    <row r="2" spans="1:10" s="20" customFormat="1">
      <c r="A2" s="8" t="s">
        <v>69</v>
      </c>
      <c r="B2" s="6"/>
      <c r="C2" s="6"/>
      <c r="D2" s="6"/>
      <c r="E2" s="6"/>
      <c r="F2" s="6"/>
    </row>
    <row r="3" spans="1:10" s="20" customFormat="1">
      <c r="A3" s="8" t="s">
        <v>129</v>
      </c>
      <c r="B3" s="6"/>
      <c r="C3" s="6"/>
      <c r="D3" s="6"/>
      <c r="E3" s="6"/>
      <c r="F3" s="6"/>
      <c r="G3" s="31"/>
    </row>
    <row r="4" spans="1:10" s="20" customFormat="1">
      <c r="A4" s="8" t="s">
        <v>2</v>
      </c>
      <c r="B4" s="6"/>
      <c r="C4" s="6"/>
      <c r="D4" s="6"/>
      <c r="E4" s="6"/>
      <c r="F4" s="6"/>
      <c r="G4" s="31"/>
    </row>
    <row r="5" spans="1:10" s="20" customFormat="1">
      <c r="A5" s="8"/>
      <c r="B5" s="6"/>
      <c r="C5" s="6"/>
      <c r="D5" s="6"/>
      <c r="E5" s="6"/>
      <c r="F5" s="6"/>
      <c r="G5" s="31"/>
    </row>
    <row r="6" spans="1:10">
      <c r="F6" s="120"/>
      <c r="J6" s="73"/>
    </row>
    <row r="7" spans="1:10">
      <c r="F7" s="120"/>
      <c r="J7" s="73"/>
    </row>
    <row r="8" spans="1:10" s="48" customFormat="1" ht="25.5">
      <c r="A8" s="650" t="s">
        <v>85</v>
      </c>
      <c r="B8" s="667" t="s">
        <v>84</v>
      </c>
      <c r="C8" s="650" t="s">
        <v>66</v>
      </c>
      <c r="D8" s="667" t="s">
        <v>118</v>
      </c>
      <c r="E8" s="667" t="s">
        <v>6</v>
      </c>
      <c r="F8" s="667" t="s">
        <v>7</v>
      </c>
      <c r="G8" s="667" t="s">
        <v>83</v>
      </c>
      <c r="H8" s="49"/>
      <c r="I8" s="49"/>
    </row>
    <row r="9" spans="1:10">
      <c r="A9" s="109">
        <v>1</v>
      </c>
      <c r="C9" s="110" t="s">
        <v>125</v>
      </c>
      <c r="D9" s="97" t="s">
        <v>124</v>
      </c>
      <c r="E9" s="119">
        <v>-455000</v>
      </c>
      <c r="F9" s="112">
        <v>-4733000</v>
      </c>
      <c r="G9" s="112">
        <f>SUM(E9:F9)</f>
        <v>-5188000</v>
      </c>
      <c r="H9" s="105"/>
      <c r="I9" s="73"/>
    </row>
    <row r="10" spans="1:10">
      <c r="A10" s="109">
        <f>A9+1</f>
        <v>2</v>
      </c>
      <c r="C10" s="118" t="s">
        <v>123</v>
      </c>
      <c r="D10" s="97" t="s">
        <v>132</v>
      </c>
      <c r="E10" s="117">
        <f>'[10]II-D-3.4 Exp vs Capital'!$C$24/'[10]II-D-3.4 Exp vs Capital'!$F$24</f>
        <v>0.30070908901399984</v>
      </c>
      <c r="F10" s="116">
        <f>'[10]II-D-3.4 Exp vs Capital'!$AD$24/'[10]II-D-3.4 Exp vs Capital'!$AG$24</f>
        <v>0.44676300476095071</v>
      </c>
      <c r="G10" s="115"/>
      <c r="I10" s="73"/>
    </row>
    <row r="11" spans="1:10">
      <c r="A11" s="109">
        <f t="shared" ref="A11:A19" si="0">A10+1</f>
        <v>3</v>
      </c>
      <c r="C11" s="110" t="s">
        <v>131</v>
      </c>
      <c r="D11" s="172" t="s">
        <v>159</v>
      </c>
      <c r="E11" s="108">
        <f>+E9*E10</f>
        <v>-136822.63550136992</v>
      </c>
      <c r="F11" s="108">
        <f>+F9*F10</f>
        <v>-2114529.3015335798</v>
      </c>
      <c r="G11" s="114">
        <f>SUM(E11:F11)</f>
        <v>-2251351.9370349497</v>
      </c>
      <c r="H11" s="105"/>
      <c r="I11" s="73"/>
    </row>
    <row r="12" spans="1:10">
      <c r="A12" s="109">
        <f t="shared" si="0"/>
        <v>4</v>
      </c>
      <c r="D12" s="109"/>
      <c r="E12" s="90"/>
      <c r="F12" s="105"/>
      <c r="G12" s="105"/>
      <c r="H12" s="105"/>
      <c r="I12" s="73"/>
    </row>
    <row r="13" spans="1:10">
      <c r="A13" s="109">
        <f t="shared" si="0"/>
        <v>5</v>
      </c>
      <c r="B13" s="129">
        <v>9260021</v>
      </c>
      <c r="C13" s="110" t="s">
        <v>134</v>
      </c>
      <c r="D13" s="109"/>
      <c r="E13" s="106">
        <v>86465.03</v>
      </c>
      <c r="F13" s="106">
        <v>588695.02999999991</v>
      </c>
      <c r="G13" s="113">
        <f>SUM(E13:F13)</f>
        <v>675160.05999999994</v>
      </c>
      <c r="H13" s="105"/>
      <c r="I13" s="73"/>
    </row>
    <row r="14" spans="1:10">
      <c r="A14" s="109">
        <f t="shared" si="0"/>
        <v>6</v>
      </c>
      <c r="B14" s="129">
        <v>9260043</v>
      </c>
      <c r="C14" s="110" t="s">
        <v>133</v>
      </c>
      <c r="D14" s="109"/>
      <c r="E14" s="106">
        <v>-663769.06999999983</v>
      </c>
      <c r="F14" s="106">
        <v>-6548250.96</v>
      </c>
      <c r="G14" s="112">
        <f>SUM(E14:F14)</f>
        <v>-7212020.0299999993</v>
      </c>
      <c r="H14" s="105"/>
      <c r="I14" s="73"/>
    </row>
    <row r="15" spans="1:10">
      <c r="A15" s="109">
        <f t="shared" si="0"/>
        <v>7</v>
      </c>
      <c r="B15" s="129">
        <v>9260053</v>
      </c>
      <c r="C15" s="110" t="s">
        <v>135</v>
      </c>
      <c r="D15" s="109" t="s">
        <v>122</v>
      </c>
      <c r="E15" s="106">
        <f>'WP II-D-2-4-1 OPEB_FAS 112'!F20</f>
        <v>-34771.538536154956</v>
      </c>
      <c r="F15" s="106">
        <f>'WP II-D-2-4-1 OPEB_FAS 112'!F12</f>
        <v>-12698.18366889979</v>
      </c>
      <c r="G15" s="90">
        <f>SUM(E15:F15)</f>
        <v>-47469.722205054743</v>
      </c>
      <c r="H15" s="105"/>
      <c r="I15" s="73"/>
    </row>
    <row r="16" spans="1:10">
      <c r="A16" s="109">
        <f t="shared" si="0"/>
        <v>8</v>
      </c>
      <c r="B16" s="129">
        <v>9260060</v>
      </c>
      <c r="C16" s="97" t="s">
        <v>136</v>
      </c>
      <c r="D16" s="109"/>
      <c r="E16" s="111">
        <v>52826.52</v>
      </c>
      <c r="F16" s="111">
        <v>478915.8000000001</v>
      </c>
      <c r="G16" s="111">
        <f>SUM(E16:F16)</f>
        <v>531742.32000000007</v>
      </c>
      <c r="H16" s="105"/>
      <c r="I16" s="73"/>
    </row>
    <row r="17" spans="1:10">
      <c r="A17" s="109">
        <f t="shared" si="0"/>
        <v>9</v>
      </c>
      <c r="C17" s="97" t="s">
        <v>137</v>
      </c>
      <c r="D17" s="172" t="s">
        <v>156</v>
      </c>
      <c r="E17" s="111">
        <f>SUM(E13:E16)</f>
        <v>-559249.05853615468</v>
      </c>
      <c r="F17" s="111">
        <f>SUM(F13:F16)</f>
        <v>-5493338.3136688992</v>
      </c>
      <c r="G17" s="108">
        <f>SUM(G13:G16)</f>
        <v>-6052587.3722050544</v>
      </c>
      <c r="H17" s="105"/>
      <c r="I17" s="73"/>
    </row>
    <row r="18" spans="1:10">
      <c r="A18" s="109">
        <f t="shared" si="0"/>
        <v>10</v>
      </c>
      <c r="D18" s="172"/>
      <c r="E18" s="90"/>
      <c r="F18" s="105"/>
      <c r="G18" s="105"/>
      <c r="H18" s="105"/>
      <c r="I18" s="73"/>
    </row>
    <row r="19" spans="1:10">
      <c r="A19" s="109">
        <f t="shared" si="0"/>
        <v>11</v>
      </c>
      <c r="C19" s="110" t="s">
        <v>138</v>
      </c>
      <c r="D19" s="172" t="s">
        <v>172</v>
      </c>
      <c r="E19" s="108">
        <f>E11-E17</f>
        <v>422426.42303478473</v>
      </c>
      <c r="F19" s="108">
        <f>F11-F17</f>
        <v>3378809.0121353194</v>
      </c>
      <c r="G19" s="108">
        <f>G11-G17</f>
        <v>3801235.4351701047</v>
      </c>
      <c r="H19" s="105"/>
      <c r="I19" s="73"/>
    </row>
    <row r="20" spans="1:10">
      <c r="F20" s="90"/>
      <c r="G20" s="105"/>
      <c r="H20" s="105"/>
      <c r="I20" s="105"/>
      <c r="J20" s="73"/>
    </row>
    <row r="21" spans="1:10">
      <c r="D21" s="100"/>
      <c r="F21" s="90"/>
      <c r="G21" s="105"/>
      <c r="H21" s="105"/>
      <c r="I21" s="105"/>
      <c r="J21" s="73"/>
    </row>
    <row r="22" spans="1:10">
      <c r="A22" s="107"/>
      <c r="B22" s="100"/>
      <c r="C22" s="100"/>
      <c r="D22" s="100"/>
      <c r="E22" s="100"/>
      <c r="F22" s="106"/>
      <c r="G22" s="105"/>
      <c r="H22" s="105"/>
      <c r="I22" s="105"/>
      <c r="J22" s="73"/>
    </row>
    <row r="23" spans="1:10">
      <c r="A23" s="104"/>
      <c r="B23" s="100"/>
      <c r="C23" s="100"/>
      <c r="D23" s="100"/>
      <c r="E23" s="100"/>
      <c r="F23" s="99"/>
      <c r="H23" s="103"/>
      <c r="J23" s="73"/>
    </row>
    <row r="24" spans="1:10">
      <c r="A24" s="100"/>
      <c r="B24" s="100"/>
      <c r="C24" s="100"/>
      <c r="D24" s="100"/>
      <c r="E24" s="100"/>
      <c r="F24" s="99"/>
      <c r="J24" s="73"/>
    </row>
    <row r="25" spans="1:10">
      <c r="A25" s="100"/>
      <c r="B25" s="100"/>
      <c r="C25" s="100"/>
      <c r="D25" s="100"/>
      <c r="E25" s="100"/>
      <c r="F25" s="99"/>
      <c r="J25" s="73"/>
    </row>
    <row r="26" spans="1:10">
      <c r="A26" s="100"/>
      <c r="B26" s="110" t="s">
        <v>130</v>
      </c>
      <c r="C26" s="100"/>
      <c r="D26" s="100"/>
      <c r="E26" s="100"/>
      <c r="F26" s="99"/>
      <c r="J26" s="73"/>
    </row>
    <row r="27" spans="1:10">
      <c r="A27" s="100"/>
      <c r="B27" s="100"/>
      <c r="C27" s="100"/>
      <c r="D27" s="100"/>
      <c r="E27" s="100"/>
      <c r="F27" s="99"/>
      <c r="J27" s="73"/>
    </row>
    <row r="28" spans="1:10">
      <c r="A28" s="100"/>
      <c r="B28" s="100"/>
      <c r="C28" s="100"/>
      <c r="D28" s="100"/>
      <c r="E28" s="100"/>
      <c r="F28" s="99"/>
      <c r="J28" s="73"/>
    </row>
    <row r="29" spans="1:10">
      <c r="A29" s="100"/>
      <c r="B29" s="100"/>
      <c r="C29" s="100"/>
      <c r="D29" s="100"/>
      <c r="E29" s="100"/>
      <c r="F29" s="99"/>
      <c r="J29" s="73"/>
    </row>
    <row r="30" spans="1:10">
      <c r="A30" s="100"/>
      <c r="B30" s="100"/>
      <c r="C30" s="100"/>
      <c r="D30" s="100"/>
      <c r="E30" s="100"/>
      <c r="F30" s="102"/>
      <c r="J30" s="73"/>
    </row>
    <row r="31" spans="1:10" ht="15">
      <c r="A31" s="100"/>
      <c r="B31" s="100"/>
      <c r="C31" s="100"/>
      <c r="D31" s="100"/>
      <c r="E31" s="100"/>
      <c r="F31" s="101"/>
      <c r="J31" s="73"/>
    </row>
    <row r="32" spans="1:10">
      <c r="A32" s="100"/>
      <c r="B32" s="100"/>
      <c r="C32" s="100"/>
      <c r="E32" s="100"/>
      <c r="F32" s="99"/>
    </row>
    <row r="33" spans="6:6">
      <c r="F33" s="97"/>
    </row>
    <row r="34" spans="6:6">
      <c r="F34" s="97"/>
    </row>
    <row r="35" spans="6:6">
      <c r="F35" s="97"/>
    </row>
    <row r="36" spans="6:6">
      <c r="F36" s="97"/>
    </row>
    <row r="37" spans="6:6">
      <c r="F37" s="97"/>
    </row>
    <row r="38" spans="6:6">
      <c r="F38" s="97"/>
    </row>
    <row r="39" spans="6:6">
      <c r="F39" s="97"/>
    </row>
    <row r="42" spans="6:6">
      <c r="F42" s="97"/>
    </row>
    <row r="44" spans="6:6">
      <c r="F44" s="97"/>
    </row>
    <row r="45" spans="6:6">
      <c r="F45" s="97"/>
    </row>
    <row r="46" spans="6:6">
      <c r="F46" s="97"/>
    </row>
    <row r="47" spans="6:6">
      <c r="F47" s="97"/>
    </row>
  </sheetData>
  <printOptions horizontalCentered="1"/>
  <pageMargins left="0.56000000000000005" right="0.25" top="1" bottom="1" header="0.5" footer="0.5"/>
  <pageSetup scale="76" orientation="portrait" r:id="rId1"/>
  <headerFooter alignWithMargins="0">
    <oddFooter>&amp;L&amp;D &amp;T&amp;C&amp;A&amp;R&amp;P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162"/>
  <sheetViews>
    <sheetView zoomScaleNormal="100" workbookViewId="0">
      <selection activeCell="E31" sqref="E31"/>
    </sheetView>
  </sheetViews>
  <sheetFormatPr defaultColWidth="10.28515625" defaultRowHeight="12.75"/>
  <cols>
    <col min="1" max="1" width="6.140625" style="97" customWidth="1"/>
    <col min="2" max="2" width="4.85546875" style="97" customWidth="1"/>
    <col min="3" max="3" width="30.85546875" style="97" customWidth="1"/>
    <col min="4" max="4" width="11.85546875" style="97" bestFit="1" customWidth="1"/>
    <col min="5" max="5" width="10.5703125" style="97" customWidth="1"/>
    <col min="6" max="6" width="14.42578125" style="98" customWidth="1"/>
    <col min="7" max="7" width="12" style="97" customWidth="1"/>
    <col min="8" max="8" width="10.85546875" style="97" customWidth="1"/>
    <col min="9" max="16384" width="10.28515625" style="97"/>
  </cols>
  <sheetData>
    <row r="1" spans="1:7" s="20" customFormat="1">
      <c r="A1" s="18" t="s">
        <v>0</v>
      </c>
      <c r="B1" s="31"/>
      <c r="C1" s="31"/>
      <c r="D1" s="31"/>
      <c r="E1" s="31"/>
      <c r="F1" s="31"/>
      <c r="G1" s="31" t="s">
        <v>140</v>
      </c>
    </row>
    <row r="2" spans="1:7" s="20" customFormat="1">
      <c r="A2" s="8" t="s">
        <v>69</v>
      </c>
      <c r="B2" s="6"/>
      <c r="C2" s="6"/>
      <c r="D2" s="6"/>
      <c r="E2" s="6"/>
      <c r="F2" s="6"/>
    </row>
    <row r="3" spans="1:7" s="20" customFormat="1">
      <c r="A3" s="8" t="s">
        <v>139</v>
      </c>
      <c r="B3" s="6"/>
      <c r="C3" s="6"/>
      <c r="D3" s="6"/>
      <c r="E3" s="6"/>
      <c r="F3" s="6"/>
      <c r="G3" s="31"/>
    </row>
    <row r="4" spans="1:7" s="20" customFormat="1">
      <c r="A4" s="8" t="s">
        <v>2</v>
      </c>
      <c r="B4" s="6"/>
      <c r="C4" s="6"/>
      <c r="D4" s="6"/>
      <c r="E4" s="6"/>
      <c r="F4" s="6"/>
      <c r="G4" s="31"/>
    </row>
    <row r="5" spans="1:7" s="20" customFormat="1">
      <c r="A5" s="8"/>
      <c r="B5" s="6"/>
      <c r="C5" s="6"/>
      <c r="D5" s="6"/>
      <c r="E5" s="6"/>
      <c r="F5" s="6"/>
      <c r="G5" s="31"/>
    </row>
    <row r="6" spans="1:7">
      <c r="A6" s="137"/>
      <c r="B6" s="137"/>
      <c r="C6" s="137"/>
      <c r="D6" s="137"/>
      <c r="E6" s="137"/>
      <c r="F6" s="137"/>
    </row>
    <row r="7" spans="1:7">
      <c r="A7" s="109"/>
      <c r="B7" s="109"/>
      <c r="C7" s="109"/>
      <c r="D7" s="109"/>
      <c r="E7" s="109"/>
      <c r="F7" s="109"/>
    </row>
    <row r="8" spans="1:7">
      <c r="A8" s="128" t="s">
        <v>67</v>
      </c>
      <c r="B8" s="138"/>
      <c r="C8" s="138"/>
      <c r="D8" s="109" t="s">
        <v>65</v>
      </c>
      <c r="E8" s="109" t="s">
        <v>145</v>
      </c>
      <c r="F8" s="134" t="s">
        <v>147</v>
      </c>
    </row>
    <row r="9" spans="1:7">
      <c r="A9" s="140" t="s">
        <v>149</v>
      </c>
      <c r="B9" s="141"/>
      <c r="C9" s="141"/>
      <c r="D9" s="124" t="s">
        <v>146</v>
      </c>
      <c r="E9" s="142"/>
      <c r="F9" s="143" t="s">
        <v>148</v>
      </c>
    </row>
    <row r="10" spans="1:7">
      <c r="A10" s="139">
        <v>1</v>
      </c>
      <c r="B10" s="127" t="s">
        <v>127</v>
      </c>
      <c r="C10" s="122"/>
      <c r="F10" s="97"/>
      <c r="G10" s="122"/>
    </row>
    <row r="11" spans="1:7">
      <c r="A11" s="139">
        <f>A10+1</f>
        <v>2</v>
      </c>
      <c r="B11" s="122" t="s">
        <v>141</v>
      </c>
      <c r="C11" s="122"/>
      <c r="D11" s="122"/>
      <c r="E11" s="122"/>
      <c r="F11" s="125"/>
      <c r="G11" s="122"/>
    </row>
    <row r="12" spans="1:7">
      <c r="A12" s="139">
        <f t="shared" ref="A12:A24" si="0">A11+1</f>
        <v>3</v>
      </c>
      <c r="B12" s="127"/>
      <c r="C12" s="122" t="s">
        <v>142</v>
      </c>
      <c r="D12" s="121">
        <v>86465.03</v>
      </c>
      <c r="E12" s="132">
        <f>D12/D14</f>
        <v>-3.7500327935298929E-2</v>
      </c>
      <c r="F12" s="133">
        <f>E12*F16</f>
        <v>-12698.18366889979</v>
      </c>
      <c r="G12" s="122"/>
    </row>
    <row r="13" spans="1:7">
      <c r="A13" s="139">
        <f t="shared" si="0"/>
        <v>4</v>
      </c>
      <c r="B13" s="127"/>
      <c r="C13" s="122" t="s">
        <v>143</v>
      </c>
      <c r="D13" s="123">
        <v>-2392179</v>
      </c>
      <c r="E13" s="132">
        <f>D13/D14</f>
        <v>1.0375003279352988</v>
      </c>
      <c r="F13" s="135">
        <f>E13*F16</f>
        <v>351313.45366889978</v>
      </c>
      <c r="G13" s="122"/>
    </row>
    <row r="14" spans="1:7">
      <c r="A14" s="139">
        <f t="shared" si="0"/>
        <v>5</v>
      </c>
      <c r="B14" s="127"/>
      <c r="C14" s="122"/>
      <c r="D14" s="131">
        <f>SUM(D12:D13)</f>
        <v>-2305713.9700000002</v>
      </c>
      <c r="E14" s="122"/>
      <c r="F14" s="133">
        <f>SUM(F12:F13)</f>
        <v>338615.26999999996</v>
      </c>
      <c r="G14" s="122"/>
    </row>
    <row r="15" spans="1:7">
      <c r="A15" s="139">
        <f t="shared" si="0"/>
        <v>6</v>
      </c>
      <c r="B15" s="127"/>
      <c r="C15" s="122"/>
      <c r="D15" s="131"/>
      <c r="E15" s="122"/>
      <c r="F15" s="125"/>
      <c r="G15" s="122"/>
    </row>
    <row r="16" spans="1:7" ht="13.5" thickBot="1">
      <c r="A16" s="139">
        <f t="shared" si="0"/>
        <v>7</v>
      </c>
      <c r="C16" s="122" t="s">
        <v>144</v>
      </c>
      <c r="D16" s="122"/>
      <c r="E16" s="122"/>
      <c r="F16" s="126">
        <v>338615.27</v>
      </c>
      <c r="G16" s="122"/>
    </row>
    <row r="17" spans="1:10" ht="13.5" thickTop="1">
      <c r="A17" s="139">
        <f t="shared" si="0"/>
        <v>8</v>
      </c>
      <c r="B17" s="122"/>
      <c r="C17" s="122"/>
      <c r="D17" s="122"/>
      <c r="E17" s="122"/>
      <c r="F17" s="125"/>
      <c r="G17" s="122"/>
    </row>
    <row r="18" spans="1:10">
      <c r="A18" s="139">
        <f t="shared" si="0"/>
        <v>9</v>
      </c>
      <c r="B18" s="127" t="s">
        <v>126</v>
      </c>
      <c r="C18" s="122"/>
      <c r="D18" s="122"/>
      <c r="E18" s="122"/>
      <c r="F18" s="122"/>
      <c r="G18" s="122"/>
      <c r="H18" s="122"/>
      <c r="I18" s="125"/>
      <c r="J18" s="122"/>
    </row>
    <row r="19" spans="1:10">
      <c r="A19" s="139">
        <f t="shared" si="0"/>
        <v>10</v>
      </c>
      <c r="B19" s="122" t="s">
        <v>141</v>
      </c>
      <c r="C19" s="122"/>
      <c r="F19" s="97"/>
    </row>
    <row r="20" spans="1:10">
      <c r="A20" s="139">
        <f t="shared" si="0"/>
        <v>11</v>
      </c>
      <c r="B20" s="127"/>
      <c r="C20" s="122" t="s">
        <v>142</v>
      </c>
      <c r="D20" s="121">
        <v>86465.03</v>
      </c>
      <c r="E20" s="136">
        <f>D20/D22</f>
        <v>-0.17533567599478908</v>
      </c>
      <c r="F20" s="133">
        <f>E20*F24</f>
        <v>-34771.538536154956</v>
      </c>
    </row>
    <row r="21" spans="1:10">
      <c r="A21" s="139">
        <f t="shared" si="0"/>
        <v>12</v>
      </c>
      <c r="B21" s="127"/>
      <c r="C21" s="122" t="s">
        <v>143</v>
      </c>
      <c r="D21" s="123">
        <v>-579605</v>
      </c>
      <c r="E21" s="136">
        <f>D21/D22</f>
        <v>1.1753356759947891</v>
      </c>
      <c r="F21" s="135">
        <f>E21*F24</f>
        <v>233085.64853615494</v>
      </c>
    </row>
    <row r="22" spans="1:10">
      <c r="A22" s="139">
        <f t="shared" si="0"/>
        <v>13</v>
      </c>
      <c r="B22" s="122"/>
      <c r="C22" s="122"/>
      <c r="D22" s="121">
        <f>+D20+D21</f>
        <v>-493139.97</v>
      </c>
      <c r="E22" s="121"/>
      <c r="F22" s="121">
        <f>SUM(F20:F21)</f>
        <v>198314.11</v>
      </c>
    </row>
    <row r="23" spans="1:10">
      <c r="A23" s="139">
        <f t="shared" si="0"/>
        <v>14</v>
      </c>
      <c r="B23" s="122"/>
      <c r="C23" s="122"/>
      <c r="D23" s="121"/>
      <c r="E23" s="121"/>
      <c r="F23" s="121"/>
    </row>
    <row r="24" spans="1:10" ht="13.5" thickBot="1">
      <c r="A24" s="139">
        <f t="shared" si="0"/>
        <v>15</v>
      </c>
      <c r="C24" s="122" t="s">
        <v>144</v>
      </c>
      <c r="D24" s="122"/>
      <c r="E24" s="122"/>
      <c r="F24" s="126">
        <v>198314.11</v>
      </c>
      <c r="G24" s="122"/>
    </row>
    <row r="25" spans="1:10" ht="13.5" thickTop="1">
      <c r="B25" s="122"/>
      <c r="C25" s="122"/>
      <c r="D25" s="125"/>
      <c r="E25" s="125"/>
      <c r="F25" s="125"/>
    </row>
    <row r="26" spans="1:10">
      <c r="D26" s="105"/>
      <c r="E26" s="105"/>
      <c r="F26" s="105"/>
    </row>
    <row r="27" spans="1:10">
      <c r="B27" s="122"/>
      <c r="F27" s="97"/>
    </row>
    <row r="28" spans="1:10">
      <c r="B28" s="122"/>
      <c r="F28" s="97"/>
    </row>
    <row r="29" spans="1:10">
      <c r="B29" s="122"/>
      <c r="F29" s="97"/>
    </row>
    <row r="30" spans="1:10">
      <c r="B30" s="122"/>
      <c r="F30" s="97"/>
    </row>
    <row r="31" spans="1:10">
      <c r="F31" s="97"/>
    </row>
    <row r="32" spans="1:10">
      <c r="F32" s="97"/>
    </row>
    <row r="33" spans="5:6">
      <c r="F33" s="97"/>
    </row>
    <row r="34" spans="5:6">
      <c r="F34" s="97"/>
    </row>
    <row r="35" spans="5:6">
      <c r="F35" s="97"/>
    </row>
    <row r="36" spans="5:6">
      <c r="F36" s="97"/>
    </row>
    <row r="37" spans="5:6">
      <c r="F37" s="97"/>
    </row>
    <row r="38" spans="5:6">
      <c r="F38" s="97"/>
    </row>
    <row r="39" spans="5:6">
      <c r="F39" s="97"/>
    </row>
    <row r="40" spans="5:6">
      <c r="F40" s="97"/>
    </row>
    <row r="41" spans="5:6">
      <c r="F41" s="97"/>
    </row>
    <row r="42" spans="5:6">
      <c r="F42" s="97"/>
    </row>
    <row r="43" spans="5:6">
      <c r="F43" s="97"/>
    </row>
    <row r="44" spans="5:6">
      <c r="F44" s="97"/>
    </row>
    <row r="45" spans="5:6">
      <c r="F45" s="97"/>
    </row>
    <row r="46" spans="5:6">
      <c r="F46" s="97"/>
    </row>
    <row r="47" spans="5:6">
      <c r="F47" s="97"/>
    </row>
    <row r="48" spans="5:6">
      <c r="E48" s="98"/>
      <c r="F48" s="97"/>
    </row>
    <row r="49" spans="5:6">
      <c r="E49" s="98"/>
      <c r="F49" s="97"/>
    </row>
    <row r="50" spans="5:6">
      <c r="E50" s="98"/>
      <c r="F50" s="97"/>
    </row>
    <row r="51" spans="5:6">
      <c r="E51" s="98"/>
      <c r="F51" s="97"/>
    </row>
    <row r="52" spans="5:6">
      <c r="E52" s="98"/>
      <c r="F52" s="97"/>
    </row>
    <row r="53" spans="5:6">
      <c r="E53" s="98"/>
      <c r="F53" s="97"/>
    </row>
    <row r="54" spans="5:6">
      <c r="E54" s="98"/>
      <c r="F54" s="97"/>
    </row>
    <row r="55" spans="5:6">
      <c r="E55" s="98"/>
      <c r="F55" s="97"/>
    </row>
    <row r="56" spans="5:6">
      <c r="E56" s="98"/>
      <c r="F56" s="97"/>
    </row>
    <row r="57" spans="5:6">
      <c r="E57" s="98"/>
      <c r="F57" s="97"/>
    </row>
    <row r="58" spans="5:6">
      <c r="E58" s="98"/>
      <c r="F58" s="97"/>
    </row>
    <row r="59" spans="5:6">
      <c r="E59" s="98"/>
      <c r="F59" s="97"/>
    </row>
    <row r="60" spans="5:6">
      <c r="E60" s="98"/>
      <c r="F60" s="97"/>
    </row>
    <row r="61" spans="5:6">
      <c r="E61" s="98"/>
      <c r="F61" s="97"/>
    </row>
    <row r="62" spans="5:6">
      <c r="E62" s="98"/>
      <c r="F62" s="97"/>
    </row>
    <row r="63" spans="5:6">
      <c r="E63" s="98"/>
      <c r="F63" s="97"/>
    </row>
    <row r="64" spans="5:6">
      <c r="E64" s="98"/>
      <c r="F64" s="97"/>
    </row>
    <row r="65" spans="5:6">
      <c r="E65" s="98"/>
      <c r="F65" s="97"/>
    </row>
    <row r="66" spans="5:6">
      <c r="E66" s="98"/>
      <c r="F66" s="97"/>
    </row>
    <row r="67" spans="5:6">
      <c r="E67" s="98"/>
      <c r="F67" s="97"/>
    </row>
    <row r="68" spans="5:6">
      <c r="E68" s="98"/>
      <c r="F68" s="97"/>
    </row>
    <row r="69" spans="5:6">
      <c r="E69" s="98"/>
      <c r="F69" s="97"/>
    </row>
    <row r="70" spans="5:6">
      <c r="E70" s="98"/>
      <c r="F70" s="97"/>
    </row>
    <row r="71" spans="5:6">
      <c r="E71" s="98"/>
      <c r="F71" s="97"/>
    </row>
    <row r="72" spans="5:6">
      <c r="E72" s="98"/>
      <c r="F72" s="97"/>
    </row>
    <row r="73" spans="5:6">
      <c r="E73" s="98"/>
      <c r="F73" s="97"/>
    </row>
    <row r="74" spans="5:6">
      <c r="E74" s="98"/>
      <c r="F74" s="97"/>
    </row>
    <row r="75" spans="5:6">
      <c r="E75" s="98"/>
      <c r="F75" s="97"/>
    </row>
    <row r="76" spans="5:6">
      <c r="E76" s="98"/>
      <c r="F76" s="97"/>
    </row>
    <row r="77" spans="5:6">
      <c r="E77" s="98"/>
      <c r="F77" s="97"/>
    </row>
    <row r="78" spans="5:6">
      <c r="E78" s="98"/>
      <c r="F78" s="97"/>
    </row>
    <row r="79" spans="5:6">
      <c r="E79" s="98"/>
      <c r="F79" s="97"/>
    </row>
    <row r="80" spans="5:6">
      <c r="E80" s="98"/>
      <c r="F80" s="97"/>
    </row>
    <row r="81" spans="5:6">
      <c r="E81" s="98"/>
      <c r="F81" s="97"/>
    </row>
    <row r="82" spans="5:6">
      <c r="E82" s="98"/>
      <c r="F82" s="97"/>
    </row>
    <row r="83" spans="5:6">
      <c r="E83" s="98"/>
      <c r="F83" s="97"/>
    </row>
    <row r="84" spans="5:6">
      <c r="E84" s="98"/>
      <c r="F84" s="97"/>
    </row>
    <row r="85" spans="5:6">
      <c r="E85" s="98"/>
      <c r="F85" s="97"/>
    </row>
    <row r="86" spans="5:6">
      <c r="E86" s="98"/>
      <c r="F86" s="97"/>
    </row>
    <row r="87" spans="5:6">
      <c r="E87" s="98"/>
      <c r="F87" s="97"/>
    </row>
    <row r="88" spans="5:6">
      <c r="E88" s="98"/>
      <c r="F88" s="97"/>
    </row>
    <row r="89" spans="5:6">
      <c r="E89" s="98"/>
      <c r="F89" s="97"/>
    </row>
    <row r="90" spans="5:6">
      <c r="E90" s="98"/>
      <c r="F90" s="97"/>
    </row>
    <row r="91" spans="5:6">
      <c r="E91" s="98"/>
      <c r="F91" s="97"/>
    </row>
    <row r="92" spans="5:6">
      <c r="E92" s="98"/>
      <c r="F92" s="97"/>
    </row>
    <row r="93" spans="5:6">
      <c r="E93" s="98"/>
      <c r="F93" s="97"/>
    </row>
    <row r="94" spans="5:6">
      <c r="E94" s="98"/>
      <c r="F94" s="97"/>
    </row>
    <row r="95" spans="5:6">
      <c r="E95" s="98"/>
      <c r="F95" s="97"/>
    </row>
    <row r="96" spans="5:6">
      <c r="E96" s="98"/>
      <c r="F96" s="97"/>
    </row>
    <row r="97" spans="5:6">
      <c r="E97" s="98"/>
      <c r="F97" s="97"/>
    </row>
    <row r="98" spans="5:6">
      <c r="E98" s="98"/>
      <c r="F98" s="97"/>
    </row>
    <row r="99" spans="5:6">
      <c r="E99" s="98"/>
      <c r="F99" s="97"/>
    </row>
    <row r="100" spans="5:6">
      <c r="E100" s="98"/>
      <c r="F100" s="97"/>
    </row>
    <row r="101" spans="5:6">
      <c r="E101" s="98"/>
      <c r="F101" s="97"/>
    </row>
    <row r="102" spans="5:6">
      <c r="E102" s="98"/>
      <c r="F102" s="97"/>
    </row>
    <row r="103" spans="5:6">
      <c r="E103" s="98"/>
      <c r="F103" s="97"/>
    </row>
    <row r="104" spans="5:6">
      <c r="E104" s="98"/>
      <c r="F104" s="97"/>
    </row>
    <row r="105" spans="5:6">
      <c r="E105" s="98"/>
      <c r="F105" s="97"/>
    </row>
    <row r="106" spans="5:6">
      <c r="E106" s="98"/>
      <c r="F106" s="97"/>
    </row>
    <row r="107" spans="5:6">
      <c r="E107" s="98"/>
      <c r="F107" s="97"/>
    </row>
    <row r="108" spans="5:6">
      <c r="E108" s="98"/>
      <c r="F108" s="97"/>
    </row>
    <row r="109" spans="5:6">
      <c r="E109" s="98"/>
      <c r="F109" s="97"/>
    </row>
    <row r="110" spans="5:6">
      <c r="E110" s="98"/>
      <c r="F110" s="97"/>
    </row>
    <row r="111" spans="5:6">
      <c r="E111" s="98"/>
      <c r="F111" s="97"/>
    </row>
    <row r="112" spans="5:6">
      <c r="E112" s="98"/>
      <c r="F112" s="97"/>
    </row>
    <row r="113" spans="5:6">
      <c r="E113" s="98"/>
      <c r="F113" s="97"/>
    </row>
    <row r="114" spans="5:6">
      <c r="E114" s="98"/>
      <c r="F114" s="97"/>
    </row>
    <row r="115" spans="5:6">
      <c r="E115" s="98"/>
      <c r="F115" s="97"/>
    </row>
    <row r="116" spans="5:6">
      <c r="E116" s="98"/>
      <c r="F116" s="97"/>
    </row>
    <row r="117" spans="5:6">
      <c r="E117" s="98"/>
      <c r="F117" s="97"/>
    </row>
    <row r="118" spans="5:6">
      <c r="E118" s="98"/>
      <c r="F118" s="97"/>
    </row>
    <row r="119" spans="5:6">
      <c r="E119" s="98"/>
      <c r="F119" s="97"/>
    </row>
    <row r="120" spans="5:6">
      <c r="E120" s="98"/>
      <c r="F120" s="97"/>
    </row>
    <row r="121" spans="5:6">
      <c r="E121" s="98"/>
      <c r="F121" s="97"/>
    </row>
    <row r="122" spans="5:6">
      <c r="E122" s="98"/>
      <c r="F122" s="97"/>
    </row>
    <row r="123" spans="5:6">
      <c r="E123" s="98"/>
      <c r="F123" s="97"/>
    </row>
    <row r="124" spans="5:6">
      <c r="E124" s="98"/>
      <c r="F124" s="97"/>
    </row>
    <row r="125" spans="5:6">
      <c r="E125" s="98"/>
      <c r="F125" s="97"/>
    </row>
    <row r="126" spans="5:6">
      <c r="E126" s="98"/>
      <c r="F126" s="97"/>
    </row>
    <row r="127" spans="5:6">
      <c r="E127" s="98"/>
      <c r="F127" s="97"/>
    </row>
    <row r="128" spans="5:6">
      <c r="E128" s="98"/>
      <c r="F128" s="97"/>
    </row>
    <row r="129" spans="5:6">
      <c r="E129" s="98"/>
      <c r="F129" s="97"/>
    </row>
    <row r="130" spans="5:6">
      <c r="E130" s="98"/>
      <c r="F130" s="97"/>
    </row>
    <row r="131" spans="5:6">
      <c r="E131" s="98"/>
      <c r="F131" s="97"/>
    </row>
    <row r="132" spans="5:6">
      <c r="E132" s="98"/>
      <c r="F132" s="97"/>
    </row>
    <row r="133" spans="5:6">
      <c r="E133" s="98"/>
      <c r="F133" s="97"/>
    </row>
    <row r="134" spans="5:6">
      <c r="E134" s="98"/>
      <c r="F134" s="97"/>
    </row>
    <row r="135" spans="5:6">
      <c r="E135" s="98"/>
      <c r="F135" s="97"/>
    </row>
    <row r="136" spans="5:6">
      <c r="E136" s="98"/>
      <c r="F136" s="97"/>
    </row>
    <row r="137" spans="5:6">
      <c r="E137" s="98"/>
      <c r="F137" s="97"/>
    </row>
    <row r="138" spans="5:6">
      <c r="E138" s="98"/>
      <c r="F138" s="97"/>
    </row>
    <row r="139" spans="5:6">
      <c r="E139" s="98"/>
      <c r="F139" s="97"/>
    </row>
    <row r="140" spans="5:6">
      <c r="E140" s="98"/>
      <c r="F140" s="97"/>
    </row>
    <row r="141" spans="5:6">
      <c r="E141" s="98"/>
      <c r="F141" s="97"/>
    </row>
    <row r="142" spans="5:6">
      <c r="E142" s="98"/>
      <c r="F142" s="97"/>
    </row>
    <row r="143" spans="5:6">
      <c r="E143" s="98"/>
      <c r="F143" s="97"/>
    </row>
    <row r="144" spans="5:6">
      <c r="E144" s="98"/>
      <c r="F144" s="97"/>
    </row>
    <row r="145" spans="5:6">
      <c r="E145" s="98"/>
      <c r="F145" s="97"/>
    </row>
    <row r="146" spans="5:6">
      <c r="E146" s="98"/>
      <c r="F146" s="97"/>
    </row>
    <row r="147" spans="5:6">
      <c r="E147" s="98"/>
      <c r="F147" s="97"/>
    </row>
    <row r="148" spans="5:6">
      <c r="E148" s="98"/>
      <c r="F148" s="97"/>
    </row>
    <row r="149" spans="5:6">
      <c r="E149" s="98"/>
      <c r="F149" s="97"/>
    </row>
    <row r="150" spans="5:6">
      <c r="E150" s="98"/>
      <c r="F150" s="97"/>
    </row>
    <row r="151" spans="5:6">
      <c r="E151" s="98"/>
      <c r="F151" s="97"/>
    </row>
    <row r="152" spans="5:6">
      <c r="E152" s="98"/>
      <c r="F152" s="97"/>
    </row>
    <row r="153" spans="5:6">
      <c r="E153" s="98"/>
      <c r="F153" s="97"/>
    </row>
    <row r="154" spans="5:6">
      <c r="E154" s="98"/>
      <c r="F154" s="97"/>
    </row>
    <row r="155" spans="5:6">
      <c r="E155" s="98"/>
      <c r="F155" s="97"/>
    </row>
    <row r="156" spans="5:6">
      <c r="E156" s="98"/>
      <c r="F156" s="97"/>
    </row>
    <row r="157" spans="5:6">
      <c r="E157" s="98"/>
      <c r="F157" s="97"/>
    </row>
    <row r="158" spans="5:6">
      <c r="E158" s="98"/>
      <c r="F158" s="97"/>
    </row>
    <row r="159" spans="5:6">
      <c r="E159" s="98"/>
      <c r="F159" s="97"/>
    </row>
    <row r="160" spans="5:6">
      <c r="E160" s="98"/>
      <c r="F160" s="97"/>
    </row>
    <row r="161" spans="5:6">
      <c r="E161" s="98"/>
      <c r="F161" s="97"/>
    </row>
    <row r="162" spans="5:6">
      <c r="E162" s="98"/>
      <c r="F162" s="97"/>
    </row>
  </sheetData>
  <printOptions horizontalCentered="1"/>
  <pageMargins left="0.56000000000000005" right="0.25" top="1" bottom="1" header="0.5" footer="0.5"/>
  <pageSetup scale="76" orientation="portrait" r:id="rId1"/>
  <headerFooter alignWithMargins="0">
    <oddFooter>&amp;L&amp;D &amp;T&amp;C&amp;A&amp;R&amp;P of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41"/>
  <sheetViews>
    <sheetView zoomScaleNormal="100" workbookViewId="0">
      <selection activeCell="C31" sqref="C31"/>
    </sheetView>
  </sheetViews>
  <sheetFormatPr defaultColWidth="10.28515625" defaultRowHeight="12.75"/>
  <cols>
    <col min="1" max="1" width="4.85546875" style="97" customWidth="1"/>
    <col min="2" max="2" width="8.42578125" style="97" customWidth="1"/>
    <col min="3" max="3" width="52.42578125" style="97" customWidth="1"/>
    <col min="4" max="5" width="14.28515625" style="97" customWidth="1"/>
    <col min="6" max="6" width="12.7109375" style="98" customWidth="1"/>
    <col min="7" max="7" width="12" style="97" customWidth="1"/>
    <col min="8" max="8" width="13" style="97" customWidth="1"/>
    <col min="9" max="16384" width="10.28515625" style="97"/>
  </cols>
  <sheetData>
    <row r="1" spans="1:10" s="20" customFormat="1">
      <c r="A1" s="18" t="s">
        <v>0</v>
      </c>
      <c r="B1" s="31"/>
      <c r="C1" s="31"/>
      <c r="D1" s="31"/>
      <c r="E1" s="31"/>
      <c r="F1" s="31"/>
      <c r="G1" s="31" t="s">
        <v>245</v>
      </c>
    </row>
    <row r="2" spans="1:10" s="20" customFormat="1">
      <c r="A2" s="8" t="s">
        <v>69</v>
      </c>
      <c r="B2" s="6"/>
      <c r="C2" s="6"/>
      <c r="D2" s="6"/>
      <c r="E2" s="6"/>
      <c r="F2" s="6"/>
    </row>
    <row r="3" spans="1:10" s="20" customFormat="1">
      <c r="A3" s="8" t="s">
        <v>248</v>
      </c>
      <c r="B3" s="6"/>
      <c r="C3" s="6"/>
      <c r="D3" s="6"/>
      <c r="E3" s="6"/>
      <c r="F3" s="6"/>
      <c r="G3" s="31"/>
    </row>
    <row r="4" spans="1:10" s="20" customFormat="1">
      <c r="A4" s="8" t="s">
        <v>2</v>
      </c>
      <c r="B4" s="6"/>
      <c r="C4" s="6"/>
      <c r="D4" s="6"/>
      <c r="E4" s="6"/>
      <c r="F4" s="6"/>
      <c r="G4" s="31"/>
    </row>
    <row r="5" spans="1:10" s="20" customFormat="1">
      <c r="A5" s="8"/>
      <c r="B5" s="6"/>
      <c r="C5" s="6"/>
      <c r="D5" s="6"/>
      <c r="E5" s="6"/>
      <c r="F5" s="6"/>
      <c r="G5" s="31"/>
    </row>
    <row r="6" spans="1:10">
      <c r="F6" s="120"/>
      <c r="J6" s="73"/>
    </row>
    <row r="7" spans="1:10">
      <c r="F7" s="120"/>
      <c r="J7" s="73"/>
    </row>
    <row r="8" spans="1:10" s="48" customFormat="1" ht="25.5">
      <c r="A8" s="650" t="s">
        <v>85</v>
      </c>
      <c r="B8" s="667" t="s">
        <v>84</v>
      </c>
      <c r="C8" s="650" t="s">
        <v>66</v>
      </c>
      <c r="D8" s="667" t="s">
        <v>118</v>
      </c>
      <c r="E8" s="667" t="s">
        <v>6</v>
      </c>
      <c r="F8" s="667" t="s">
        <v>7</v>
      </c>
      <c r="G8" s="667" t="s">
        <v>83</v>
      </c>
      <c r="H8" s="49"/>
      <c r="I8" s="49"/>
    </row>
    <row r="9" spans="1:10">
      <c r="C9" s="97" t="s">
        <v>246</v>
      </c>
      <c r="D9" s="109" t="s">
        <v>247</v>
      </c>
      <c r="E9" s="90">
        <f>E25</f>
        <v>-30205</v>
      </c>
      <c r="F9" s="90">
        <f>F25</f>
        <v>2225978</v>
      </c>
      <c r="G9" s="90">
        <f>SUM(E9:F9)</f>
        <v>2195773</v>
      </c>
      <c r="H9" s="105"/>
    </row>
    <row r="10" spans="1:10">
      <c r="C10" s="118" t="s">
        <v>123</v>
      </c>
      <c r="D10" s="109" t="s">
        <v>132</v>
      </c>
      <c r="E10" s="117">
        <f>'WP II-D-2-4 ASC 715 OPEB'!E10</f>
        <v>0.30070908901399984</v>
      </c>
      <c r="F10" s="116">
        <f>'WP II-D-2-4 ASC 715 OPEB'!F10</f>
        <v>0.44676300476095071</v>
      </c>
      <c r="G10" s="115"/>
      <c r="H10" s="105"/>
    </row>
    <row r="11" spans="1:10">
      <c r="C11" s="110" t="s">
        <v>244</v>
      </c>
      <c r="E11" s="108">
        <f>+E9*E10</f>
        <v>-9082.9180336678655</v>
      </c>
      <c r="F11" s="108">
        <f>+F9*F10</f>
        <v>994484.61981177155</v>
      </c>
      <c r="G11" s="114">
        <f>SUM(E11:F11)</f>
        <v>985401.70177810371</v>
      </c>
      <c r="H11" s="105"/>
    </row>
    <row r="12" spans="1:10">
      <c r="B12" s="109"/>
      <c r="E12" s="109"/>
      <c r="F12" s="90"/>
      <c r="G12" s="105"/>
      <c r="H12" s="105"/>
      <c r="I12" s="105"/>
    </row>
    <row r="13" spans="1:10">
      <c r="B13" s="109">
        <v>9260040</v>
      </c>
      <c r="C13" s="129" t="s">
        <v>243</v>
      </c>
      <c r="D13" s="109"/>
      <c r="E13" s="90">
        <v>-579605</v>
      </c>
      <c r="F13" s="90">
        <v>-2392179</v>
      </c>
      <c r="G13" s="90">
        <f>SUM(E13:F13)</f>
        <v>-2971784</v>
      </c>
      <c r="H13" s="105"/>
    </row>
    <row r="14" spans="1:10">
      <c r="B14" s="109">
        <v>9260053</v>
      </c>
      <c r="C14" s="118" t="s">
        <v>242</v>
      </c>
      <c r="D14" s="109" t="s">
        <v>122</v>
      </c>
      <c r="E14" s="90">
        <f>+'WP II-D-2-4-1 OPEB_FAS 112'!$F$21</f>
        <v>233085.64853615494</v>
      </c>
      <c r="F14" s="90">
        <f>+'WP II-D-2-4-1 OPEB_FAS 112'!$F$13</f>
        <v>351313.45366889978</v>
      </c>
      <c r="G14" s="90">
        <f>SUM(E14:F14)</f>
        <v>584399.10220505472</v>
      </c>
      <c r="H14" s="105"/>
    </row>
    <row r="15" spans="1:10">
      <c r="B15" s="109"/>
      <c r="C15" s="97" t="s">
        <v>241</v>
      </c>
      <c r="D15" s="109"/>
      <c r="E15" s="108">
        <f>+E13+E14</f>
        <v>-346519.35146384506</v>
      </c>
      <c r="F15" s="108">
        <f>+F13+F14</f>
        <v>-2040865.5463311002</v>
      </c>
      <c r="G15" s="108">
        <f>+G13+G14</f>
        <v>-2387384.8977949452</v>
      </c>
      <c r="H15" s="105"/>
    </row>
    <row r="16" spans="1:10">
      <c r="D16" s="109"/>
      <c r="E16" s="90"/>
      <c r="F16" s="105"/>
      <c r="G16" s="105"/>
      <c r="H16" s="105"/>
    </row>
    <row r="17" spans="1:9">
      <c r="B17" s="109">
        <v>926</v>
      </c>
      <c r="C17" s="110" t="s">
        <v>240</v>
      </c>
      <c r="D17" s="109"/>
      <c r="E17" s="274">
        <f>+E11-E15</f>
        <v>337436.43343017722</v>
      </c>
      <c r="F17" s="274">
        <f>+F11-F15</f>
        <v>3035350.1661428716</v>
      </c>
      <c r="G17" s="274">
        <f>+G11-G15</f>
        <v>3372786.5995730488</v>
      </c>
      <c r="H17" s="105"/>
    </row>
    <row r="18" spans="1:9">
      <c r="F18" s="90"/>
      <c r="G18" s="105"/>
      <c r="H18" s="105"/>
      <c r="I18" s="105"/>
    </row>
    <row r="19" spans="1:9">
      <c r="F19" s="90"/>
      <c r="G19" s="105"/>
      <c r="H19" s="105"/>
      <c r="I19" s="105"/>
    </row>
    <row r="20" spans="1:9">
      <c r="A20" s="100"/>
      <c r="B20" s="100"/>
      <c r="C20" s="100"/>
      <c r="D20" s="100"/>
      <c r="E20" s="100"/>
      <c r="F20" s="106"/>
      <c r="G20" s="105"/>
      <c r="H20" s="105"/>
      <c r="I20" s="105"/>
    </row>
    <row r="21" spans="1:9">
      <c r="A21" s="100"/>
      <c r="B21" s="273" t="s">
        <v>239</v>
      </c>
      <c r="D21" s="100"/>
      <c r="E21" s="100"/>
      <c r="F21" s="106"/>
      <c r="G21" s="105"/>
      <c r="H21" s="105"/>
      <c r="I21" s="105"/>
    </row>
    <row r="22" spans="1:9">
      <c r="A22" s="100"/>
      <c r="B22" s="100"/>
      <c r="D22" s="100"/>
      <c r="E22" s="272" t="s">
        <v>6</v>
      </c>
      <c r="F22" s="271" t="s">
        <v>7</v>
      </c>
      <c r="G22" s="271" t="s">
        <v>21</v>
      </c>
      <c r="H22" s="105"/>
    </row>
    <row r="23" spans="1:9">
      <c r="A23" s="100"/>
      <c r="B23" s="97" t="s">
        <v>238</v>
      </c>
      <c r="D23" s="275" t="s">
        <v>237</v>
      </c>
      <c r="E23" s="276">
        <v>0</v>
      </c>
      <c r="F23" s="113">
        <v>4611939</v>
      </c>
      <c r="G23" s="277">
        <f>SUM(E23:F23)</f>
        <v>4611939</v>
      </c>
      <c r="H23" s="105"/>
    </row>
    <row r="24" spans="1:9">
      <c r="A24" s="100"/>
      <c r="B24" s="97" t="s">
        <v>236</v>
      </c>
      <c r="D24" s="275" t="s">
        <v>235</v>
      </c>
      <c r="E24" s="276">
        <v>30205</v>
      </c>
      <c r="F24" s="277">
        <v>2385961</v>
      </c>
      <c r="G24" s="277">
        <f>SUM(E24:F24)</f>
        <v>2416166</v>
      </c>
      <c r="H24" s="105"/>
    </row>
    <row r="25" spans="1:9" ht="13.5" thickBot="1">
      <c r="A25" s="100"/>
      <c r="B25" s="100" t="s">
        <v>234</v>
      </c>
      <c r="D25" s="100"/>
      <c r="E25" s="270">
        <f>+E23-E24</f>
        <v>-30205</v>
      </c>
      <c r="F25" s="270">
        <f>+F23-F24</f>
        <v>2225978</v>
      </c>
      <c r="G25" s="270">
        <f>+G23-G24</f>
        <v>2195773</v>
      </c>
      <c r="H25" s="105"/>
    </row>
    <row r="26" spans="1:9" ht="13.5" thickTop="1">
      <c r="A26" s="100"/>
      <c r="B26" s="100"/>
      <c r="C26" s="100"/>
      <c r="D26" s="100"/>
      <c r="E26" s="269"/>
      <c r="F26" s="113"/>
      <c r="G26" s="113"/>
      <c r="H26" s="105"/>
    </row>
    <row r="27" spans="1:9">
      <c r="F27" s="105"/>
      <c r="G27" s="105"/>
      <c r="H27" s="105"/>
      <c r="I27" s="105"/>
    </row>
    <row r="28" spans="1:9">
      <c r="F28" s="97"/>
    </row>
    <row r="29" spans="1:9">
      <c r="B29" s="73" t="s">
        <v>1009</v>
      </c>
      <c r="F29" s="97"/>
    </row>
    <row r="30" spans="1:9">
      <c r="F30" s="97"/>
    </row>
    <row r="31" spans="1:9">
      <c r="F31" s="97"/>
    </row>
    <row r="32" spans="1:9">
      <c r="F32" s="97"/>
    </row>
    <row r="33" spans="6:6">
      <c r="F33" s="97"/>
    </row>
    <row r="36" spans="6:6">
      <c r="F36" s="97"/>
    </row>
    <row r="38" spans="6:6">
      <c r="F38" s="97"/>
    </row>
    <row r="39" spans="6:6">
      <c r="F39" s="97"/>
    </row>
    <row r="40" spans="6:6">
      <c r="F40" s="97"/>
    </row>
    <row r="41" spans="6:6">
      <c r="F41" s="97"/>
    </row>
  </sheetData>
  <pageMargins left="0.56000000000000005" right="0.25" top="1" bottom="1" header="0.5" footer="0.5"/>
  <pageSetup scale="76" orientation="portrait" r:id="rId1"/>
  <headerFooter alignWithMargins="0">
    <oddFooter>&amp;L&amp;D &amp;T&amp;C&amp;A&amp;R&amp;P of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60"/>
  <sheetViews>
    <sheetView zoomScaleNormal="100" workbookViewId="0">
      <selection activeCell="I1" sqref="I1"/>
    </sheetView>
  </sheetViews>
  <sheetFormatPr defaultRowHeight="12.75"/>
  <cols>
    <col min="1" max="1" width="4.85546875" style="144" customWidth="1"/>
    <col min="2" max="2" width="20.5703125" style="144" customWidth="1"/>
    <col min="3" max="3" width="16.5703125" style="144" customWidth="1"/>
    <col min="4" max="4" width="16.85546875" style="144" customWidth="1"/>
    <col min="5" max="5" width="14.5703125" style="144" customWidth="1"/>
    <col min="6" max="6" width="13.7109375" style="144" customWidth="1"/>
    <col min="7" max="7" width="14.140625" style="144" bestFit="1" customWidth="1"/>
    <col min="8" max="8" width="15.140625" style="144" bestFit="1" customWidth="1"/>
    <col min="9" max="9" width="12.28515625" style="144" customWidth="1"/>
    <col min="10" max="258" width="9.140625" style="144"/>
    <col min="259" max="259" width="13.140625" style="144" customWidth="1"/>
    <col min="260" max="260" width="14.7109375" style="144" customWidth="1"/>
    <col min="261" max="261" width="14.5703125" style="144" customWidth="1"/>
    <col min="262" max="262" width="13.7109375" style="144" customWidth="1"/>
    <col min="263" max="263" width="13.140625" style="144" customWidth="1"/>
    <col min="264" max="264" width="12.42578125" style="144" customWidth="1"/>
    <col min="265" max="265" width="12.28515625" style="144" customWidth="1"/>
    <col min="266" max="514" width="9.140625" style="144"/>
    <col min="515" max="515" width="13.140625" style="144" customWidth="1"/>
    <col min="516" max="516" width="14.7109375" style="144" customWidth="1"/>
    <col min="517" max="517" width="14.5703125" style="144" customWidth="1"/>
    <col min="518" max="518" width="13.7109375" style="144" customWidth="1"/>
    <col min="519" max="519" width="13.140625" style="144" customWidth="1"/>
    <col min="520" max="520" width="12.42578125" style="144" customWidth="1"/>
    <col min="521" max="521" width="12.28515625" style="144" customWidth="1"/>
    <col min="522" max="770" width="9.140625" style="144"/>
    <col min="771" max="771" width="13.140625" style="144" customWidth="1"/>
    <col min="772" max="772" width="14.7109375" style="144" customWidth="1"/>
    <col min="773" max="773" width="14.5703125" style="144" customWidth="1"/>
    <col min="774" max="774" width="13.7109375" style="144" customWidth="1"/>
    <col min="775" max="775" width="13.140625" style="144" customWidth="1"/>
    <col min="776" max="776" width="12.42578125" style="144" customWidth="1"/>
    <col min="777" max="777" width="12.28515625" style="144" customWidth="1"/>
    <col min="778" max="1026" width="9.140625" style="144"/>
    <col min="1027" max="1027" width="13.140625" style="144" customWidth="1"/>
    <col min="1028" max="1028" width="14.7109375" style="144" customWidth="1"/>
    <col min="1029" max="1029" width="14.5703125" style="144" customWidth="1"/>
    <col min="1030" max="1030" width="13.7109375" style="144" customWidth="1"/>
    <col min="1031" max="1031" width="13.140625" style="144" customWidth="1"/>
    <col min="1032" max="1032" width="12.42578125" style="144" customWidth="1"/>
    <col min="1033" max="1033" width="12.28515625" style="144" customWidth="1"/>
    <col min="1034" max="1282" width="9.140625" style="144"/>
    <col min="1283" max="1283" width="13.140625" style="144" customWidth="1"/>
    <col min="1284" max="1284" width="14.7109375" style="144" customWidth="1"/>
    <col min="1285" max="1285" width="14.5703125" style="144" customWidth="1"/>
    <col min="1286" max="1286" width="13.7109375" style="144" customWidth="1"/>
    <col min="1287" max="1287" width="13.140625" style="144" customWidth="1"/>
    <col min="1288" max="1288" width="12.42578125" style="144" customWidth="1"/>
    <col min="1289" max="1289" width="12.28515625" style="144" customWidth="1"/>
    <col min="1290" max="1538" width="9.140625" style="144"/>
    <col min="1539" max="1539" width="13.140625" style="144" customWidth="1"/>
    <col min="1540" max="1540" width="14.7109375" style="144" customWidth="1"/>
    <col min="1541" max="1541" width="14.5703125" style="144" customWidth="1"/>
    <col min="1542" max="1542" width="13.7109375" style="144" customWidth="1"/>
    <col min="1543" max="1543" width="13.140625" style="144" customWidth="1"/>
    <col min="1544" max="1544" width="12.42578125" style="144" customWidth="1"/>
    <col min="1545" max="1545" width="12.28515625" style="144" customWidth="1"/>
    <col min="1546" max="1794" width="9.140625" style="144"/>
    <col min="1795" max="1795" width="13.140625" style="144" customWidth="1"/>
    <col min="1796" max="1796" width="14.7109375" style="144" customWidth="1"/>
    <col min="1797" max="1797" width="14.5703125" style="144" customWidth="1"/>
    <col min="1798" max="1798" width="13.7109375" style="144" customWidth="1"/>
    <col min="1799" max="1799" width="13.140625" style="144" customWidth="1"/>
    <col min="1800" max="1800" width="12.42578125" style="144" customWidth="1"/>
    <col min="1801" max="1801" width="12.28515625" style="144" customWidth="1"/>
    <col min="1802" max="2050" width="9.140625" style="144"/>
    <col min="2051" max="2051" width="13.140625" style="144" customWidth="1"/>
    <col min="2052" max="2052" width="14.7109375" style="144" customWidth="1"/>
    <col min="2053" max="2053" width="14.5703125" style="144" customWidth="1"/>
    <col min="2054" max="2054" width="13.7109375" style="144" customWidth="1"/>
    <col min="2055" max="2055" width="13.140625" style="144" customWidth="1"/>
    <col min="2056" max="2056" width="12.42578125" style="144" customWidth="1"/>
    <col min="2057" max="2057" width="12.28515625" style="144" customWidth="1"/>
    <col min="2058" max="2306" width="9.140625" style="144"/>
    <col min="2307" max="2307" width="13.140625" style="144" customWidth="1"/>
    <col min="2308" max="2308" width="14.7109375" style="144" customWidth="1"/>
    <col min="2309" max="2309" width="14.5703125" style="144" customWidth="1"/>
    <col min="2310" max="2310" width="13.7109375" style="144" customWidth="1"/>
    <col min="2311" max="2311" width="13.140625" style="144" customWidth="1"/>
    <col min="2312" max="2312" width="12.42578125" style="144" customWidth="1"/>
    <col min="2313" max="2313" width="12.28515625" style="144" customWidth="1"/>
    <col min="2314" max="2562" width="9.140625" style="144"/>
    <col min="2563" max="2563" width="13.140625" style="144" customWidth="1"/>
    <col min="2564" max="2564" width="14.7109375" style="144" customWidth="1"/>
    <col min="2565" max="2565" width="14.5703125" style="144" customWidth="1"/>
    <col min="2566" max="2566" width="13.7109375" style="144" customWidth="1"/>
    <col min="2567" max="2567" width="13.140625" style="144" customWidth="1"/>
    <col min="2568" max="2568" width="12.42578125" style="144" customWidth="1"/>
    <col min="2569" max="2569" width="12.28515625" style="144" customWidth="1"/>
    <col min="2570" max="2818" width="9.140625" style="144"/>
    <col min="2819" max="2819" width="13.140625" style="144" customWidth="1"/>
    <col min="2820" max="2820" width="14.7109375" style="144" customWidth="1"/>
    <col min="2821" max="2821" width="14.5703125" style="144" customWidth="1"/>
    <col min="2822" max="2822" width="13.7109375" style="144" customWidth="1"/>
    <col min="2823" max="2823" width="13.140625" style="144" customWidth="1"/>
    <col min="2824" max="2824" width="12.42578125" style="144" customWidth="1"/>
    <col min="2825" max="2825" width="12.28515625" style="144" customWidth="1"/>
    <col min="2826" max="3074" width="9.140625" style="144"/>
    <col min="3075" max="3075" width="13.140625" style="144" customWidth="1"/>
    <col min="3076" max="3076" width="14.7109375" style="144" customWidth="1"/>
    <col min="3077" max="3077" width="14.5703125" style="144" customWidth="1"/>
    <col min="3078" max="3078" width="13.7109375" style="144" customWidth="1"/>
    <col min="3079" max="3079" width="13.140625" style="144" customWidth="1"/>
    <col min="3080" max="3080" width="12.42578125" style="144" customWidth="1"/>
    <col min="3081" max="3081" width="12.28515625" style="144" customWidth="1"/>
    <col min="3082" max="3330" width="9.140625" style="144"/>
    <col min="3331" max="3331" width="13.140625" style="144" customWidth="1"/>
    <col min="3332" max="3332" width="14.7109375" style="144" customWidth="1"/>
    <col min="3333" max="3333" width="14.5703125" style="144" customWidth="1"/>
    <col min="3334" max="3334" width="13.7109375" style="144" customWidth="1"/>
    <col min="3335" max="3335" width="13.140625" style="144" customWidth="1"/>
    <col min="3336" max="3336" width="12.42578125" style="144" customWidth="1"/>
    <col min="3337" max="3337" width="12.28515625" style="144" customWidth="1"/>
    <col min="3338" max="3586" width="9.140625" style="144"/>
    <col min="3587" max="3587" width="13.140625" style="144" customWidth="1"/>
    <col min="3588" max="3588" width="14.7109375" style="144" customWidth="1"/>
    <col min="3589" max="3589" width="14.5703125" style="144" customWidth="1"/>
    <col min="3590" max="3590" width="13.7109375" style="144" customWidth="1"/>
    <col min="3591" max="3591" width="13.140625" style="144" customWidth="1"/>
    <col min="3592" max="3592" width="12.42578125" style="144" customWidth="1"/>
    <col min="3593" max="3593" width="12.28515625" style="144" customWidth="1"/>
    <col min="3594" max="3842" width="9.140625" style="144"/>
    <col min="3843" max="3843" width="13.140625" style="144" customWidth="1"/>
    <col min="3844" max="3844" width="14.7109375" style="144" customWidth="1"/>
    <col min="3845" max="3845" width="14.5703125" style="144" customWidth="1"/>
    <col min="3846" max="3846" width="13.7109375" style="144" customWidth="1"/>
    <col min="3847" max="3847" width="13.140625" style="144" customWidth="1"/>
    <col min="3848" max="3848" width="12.42578125" style="144" customWidth="1"/>
    <col min="3849" max="3849" width="12.28515625" style="144" customWidth="1"/>
    <col min="3850" max="4098" width="9.140625" style="144"/>
    <col min="4099" max="4099" width="13.140625" style="144" customWidth="1"/>
    <col min="4100" max="4100" width="14.7109375" style="144" customWidth="1"/>
    <col min="4101" max="4101" width="14.5703125" style="144" customWidth="1"/>
    <col min="4102" max="4102" width="13.7109375" style="144" customWidth="1"/>
    <col min="4103" max="4103" width="13.140625" style="144" customWidth="1"/>
    <col min="4104" max="4104" width="12.42578125" style="144" customWidth="1"/>
    <col min="4105" max="4105" width="12.28515625" style="144" customWidth="1"/>
    <col min="4106" max="4354" width="9.140625" style="144"/>
    <col min="4355" max="4355" width="13.140625" style="144" customWidth="1"/>
    <col min="4356" max="4356" width="14.7109375" style="144" customWidth="1"/>
    <col min="4357" max="4357" width="14.5703125" style="144" customWidth="1"/>
    <col min="4358" max="4358" width="13.7109375" style="144" customWidth="1"/>
    <col min="4359" max="4359" width="13.140625" style="144" customWidth="1"/>
    <col min="4360" max="4360" width="12.42578125" style="144" customWidth="1"/>
    <col min="4361" max="4361" width="12.28515625" style="144" customWidth="1"/>
    <col min="4362" max="4610" width="9.140625" style="144"/>
    <col min="4611" max="4611" width="13.140625" style="144" customWidth="1"/>
    <col min="4612" max="4612" width="14.7109375" style="144" customWidth="1"/>
    <col min="4613" max="4613" width="14.5703125" style="144" customWidth="1"/>
    <col min="4614" max="4614" width="13.7109375" style="144" customWidth="1"/>
    <col min="4615" max="4615" width="13.140625" style="144" customWidth="1"/>
    <col min="4616" max="4616" width="12.42578125" style="144" customWidth="1"/>
    <col min="4617" max="4617" width="12.28515625" style="144" customWidth="1"/>
    <col min="4618" max="4866" width="9.140625" style="144"/>
    <col min="4867" max="4867" width="13.140625" style="144" customWidth="1"/>
    <col min="4868" max="4868" width="14.7109375" style="144" customWidth="1"/>
    <col min="4869" max="4869" width="14.5703125" style="144" customWidth="1"/>
    <col min="4870" max="4870" width="13.7109375" style="144" customWidth="1"/>
    <col min="4871" max="4871" width="13.140625" style="144" customWidth="1"/>
    <col min="4872" max="4872" width="12.42578125" style="144" customWidth="1"/>
    <col min="4873" max="4873" width="12.28515625" style="144" customWidth="1"/>
    <col min="4874" max="5122" width="9.140625" style="144"/>
    <col min="5123" max="5123" width="13.140625" style="144" customWidth="1"/>
    <col min="5124" max="5124" width="14.7109375" style="144" customWidth="1"/>
    <col min="5125" max="5125" width="14.5703125" style="144" customWidth="1"/>
    <col min="5126" max="5126" width="13.7109375" style="144" customWidth="1"/>
    <col min="5127" max="5127" width="13.140625" style="144" customWidth="1"/>
    <col min="5128" max="5128" width="12.42578125" style="144" customWidth="1"/>
    <col min="5129" max="5129" width="12.28515625" style="144" customWidth="1"/>
    <col min="5130" max="5378" width="9.140625" style="144"/>
    <col min="5379" max="5379" width="13.140625" style="144" customWidth="1"/>
    <col min="5380" max="5380" width="14.7109375" style="144" customWidth="1"/>
    <col min="5381" max="5381" width="14.5703125" style="144" customWidth="1"/>
    <col min="5382" max="5382" width="13.7109375" style="144" customWidth="1"/>
    <col min="5383" max="5383" width="13.140625" style="144" customWidth="1"/>
    <col min="5384" max="5384" width="12.42578125" style="144" customWidth="1"/>
    <col min="5385" max="5385" width="12.28515625" style="144" customWidth="1"/>
    <col min="5386" max="5634" width="9.140625" style="144"/>
    <col min="5635" max="5635" width="13.140625" style="144" customWidth="1"/>
    <col min="5636" max="5636" width="14.7109375" style="144" customWidth="1"/>
    <col min="5637" max="5637" width="14.5703125" style="144" customWidth="1"/>
    <col min="5638" max="5638" width="13.7109375" style="144" customWidth="1"/>
    <col min="5639" max="5639" width="13.140625" style="144" customWidth="1"/>
    <col min="5640" max="5640" width="12.42578125" style="144" customWidth="1"/>
    <col min="5641" max="5641" width="12.28515625" style="144" customWidth="1"/>
    <col min="5642" max="5890" width="9.140625" style="144"/>
    <col min="5891" max="5891" width="13.140625" style="144" customWidth="1"/>
    <col min="5892" max="5892" width="14.7109375" style="144" customWidth="1"/>
    <col min="5893" max="5893" width="14.5703125" style="144" customWidth="1"/>
    <col min="5894" max="5894" width="13.7109375" style="144" customWidth="1"/>
    <col min="5895" max="5895" width="13.140625" style="144" customWidth="1"/>
    <col min="5896" max="5896" width="12.42578125" style="144" customWidth="1"/>
    <col min="5897" max="5897" width="12.28515625" style="144" customWidth="1"/>
    <col min="5898" max="6146" width="9.140625" style="144"/>
    <col min="6147" max="6147" width="13.140625" style="144" customWidth="1"/>
    <col min="6148" max="6148" width="14.7109375" style="144" customWidth="1"/>
    <col min="6149" max="6149" width="14.5703125" style="144" customWidth="1"/>
    <col min="6150" max="6150" width="13.7109375" style="144" customWidth="1"/>
    <col min="6151" max="6151" width="13.140625" style="144" customWidth="1"/>
    <col min="6152" max="6152" width="12.42578125" style="144" customWidth="1"/>
    <col min="6153" max="6153" width="12.28515625" style="144" customWidth="1"/>
    <col min="6154" max="6402" width="9.140625" style="144"/>
    <col min="6403" max="6403" width="13.140625" style="144" customWidth="1"/>
    <col min="6404" max="6404" width="14.7109375" style="144" customWidth="1"/>
    <col min="6405" max="6405" width="14.5703125" style="144" customWidth="1"/>
    <col min="6406" max="6406" width="13.7109375" style="144" customWidth="1"/>
    <col min="6407" max="6407" width="13.140625" style="144" customWidth="1"/>
    <col min="6408" max="6408" width="12.42578125" style="144" customWidth="1"/>
    <col min="6409" max="6409" width="12.28515625" style="144" customWidth="1"/>
    <col min="6410" max="6658" width="9.140625" style="144"/>
    <col min="6659" max="6659" width="13.140625" style="144" customWidth="1"/>
    <col min="6660" max="6660" width="14.7109375" style="144" customWidth="1"/>
    <col min="6661" max="6661" width="14.5703125" style="144" customWidth="1"/>
    <col min="6662" max="6662" width="13.7109375" style="144" customWidth="1"/>
    <col min="6663" max="6663" width="13.140625" style="144" customWidth="1"/>
    <col min="6664" max="6664" width="12.42578125" style="144" customWidth="1"/>
    <col min="6665" max="6665" width="12.28515625" style="144" customWidth="1"/>
    <col min="6666" max="6914" width="9.140625" style="144"/>
    <col min="6915" max="6915" width="13.140625" style="144" customWidth="1"/>
    <col min="6916" max="6916" width="14.7109375" style="144" customWidth="1"/>
    <col min="6917" max="6917" width="14.5703125" style="144" customWidth="1"/>
    <col min="6918" max="6918" width="13.7109375" style="144" customWidth="1"/>
    <col min="6919" max="6919" width="13.140625" style="144" customWidth="1"/>
    <col min="6920" max="6920" width="12.42578125" style="144" customWidth="1"/>
    <col min="6921" max="6921" width="12.28515625" style="144" customWidth="1"/>
    <col min="6922" max="7170" width="9.140625" style="144"/>
    <col min="7171" max="7171" width="13.140625" style="144" customWidth="1"/>
    <col min="7172" max="7172" width="14.7109375" style="144" customWidth="1"/>
    <col min="7173" max="7173" width="14.5703125" style="144" customWidth="1"/>
    <col min="7174" max="7174" width="13.7109375" style="144" customWidth="1"/>
    <col min="7175" max="7175" width="13.140625" style="144" customWidth="1"/>
    <col min="7176" max="7176" width="12.42578125" style="144" customWidth="1"/>
    <col min="7177" max="7177" width="12.28515625" style="144" customWidth="1"/>
    <col min="7178" max="7426" width="9.140625" style="144"/>
    <col min="7427" max="7427" width="13.140625" style="144" customWidth="1"/>
    <col min="7428" max="7428" width="14.7109375" style="144" customWidth="1"/>
    <col min="7429" max="7429" width="14.5703125" style="144" customWidth="1"/>
    <col min="7430" max="7430" width="13.7109375" style="144" customWidth="1"/>
    <col min="7431" max="7431" width="13.140625" style="144" customWidth="1"/>
    <col min="7432" max="7432" width="12.42578125" style="144" customWidth="1"/>
    <col min="7433" max="7433" width="12.28515625" style="144" customWidth="1"/>
    <col min="7434" max="7682" width="9.140625" style="144"/>
    <col min="7683" max="7683" width="13.140625" style="144" customWidth="1"/>
    <col min="7684" max="7684" width="14.7109375" style="144" customWidth="1"/>
    <col min="7685" max="7685" width="14.5703125" style="144" customWidth="1"/>
    <col min="7686" max="7686" width="13.7109375" style="144" customWidth="1"/>
    <col min="7687" max="7687" width="13.140625" style="144" customWidth="1"/>
    <col min="7688" max="7688" width="12.42578125" style="144" customWidth="1"/>
    <col min="7689" max="7689" width="12.28515625" style="144" customWidth="1"/>
    <col min="7690" max="7938" width="9.140625" style="144"/>
    <col min="7939" max="7939" width="13.140625" style="144" customWidth="1"/>
    <col min="7940" max="7940" width="14.7109375" style="144" customWidth="1"/>
    <col min="7941" max="7941" width="14.5703125" style="144" customWidth="1"/>
    <col min="7942" max="7942" width="13.7109375" style="144" customWidth="1"/>
    <col min="7943" max="7943" width="13.140625" style="144" customWidth="1"/>
    <col min="7944" max="7944" width="12.42578125" style="144" customWidth="1"/>
    <col min="7945" max="7945" width="12.28515625" style="144" customWidth="1"/>
    <col min="7946" max="8194" width="9.140625" style="144"/>
    <col min="8195" max="8195" width="13.140625" style="144" customWidth="1"/>
    <col min="8196" max="8196" width="14.7109375" style="144" customWidth="1"/>
    <col min="8197" max="8197" width="14.5703125" style="144" customWidth="1"/>
    <col min="8198" max="8198" width="13.7109375" style="144" customWidth="1"/>
    <col min="8199" max="8199" width="13.140625" style="144" customWidth="1"/>
    <col min="8200" max="8200" width="12.42578125" style="144" customWidth="1"/>
    <col min="8201" max="8201" width="12.28515625" style="144" customWidth="1"/>
    <col min="8202" max="8450" width="9.140625" style="144"/>
    <col min="8451" max="8451" width="13.140625" style="144" customWidth="1"/>
    <col min="8452" max="8452" width="14.7109375" style="144" customWidth="1"/>
    <col min="8453" max="8453" width="14.5703125" style="144" customWidth="1"/>
    <col min="8454" max="8454" width="13.7109375" style="144" customWidth="1"/>
    <col min="8455" max="8455" width="13.140625" style="144" customWidth="1"/>
    <col min="8456" max="8456" width="12.42578125" style="144" customWidth="1"/>
    <col min="8457" max="8457" width="12.28515625" style="144" customWidth="1"/>
    <col min="8458" max="8706" width="9.140625" style="144"/>
    <col min="8707" max="8707" width="13.140625" style="144" customWidth="1"/>
    <col min="8708" max="8708" width="14.7109375" style="144" customWidth="1"/>
    <col min="8709" max="8709" width="14.5703125" style="144" customWidth="1"/>
    <col min="8710" max="8710" width="13.7109375" style="144" customWidth="1"/>
    <col min="8711" max="8711" width="13.140625" style="144" customWidth="1"/>
    <col min="8712" max="8712" width="12.42578125" style="144" customWidth="1"/>
    <col min="8713" max="8713" width="12.28515625" style="144" customWidth="1"/>
    <col min="8714" max="8962" width="9.140625" style="144"/>
    <col min="8963" max="8963" width="13.140625" style="144" customWidth="1"/>
    <col min="8964" max="8964" width="14.7109375" style="144" customWidth="1"/>
    <col min="8965" max="8965" width="14.5703125" style="144" customWidth="1"/>
    <col min="8966" max="8966" width="13.7109375" style="144" customWidth="1"/>
    <col min="8967" max="8967" width="13.140625" style="144" customWidth="1"/>
    <col min="8968" max="8968" width="12.42578125" style="144" customWidth="1"/>
    <col min="8969" max="8969" width="12.28515625" style="144" customWidth="1"/>
    <col min="8970" max="9218" width="9.140625" style="144"/>
    <col min="9219" max="9219" width="13.140625" style="144" customWidth="1"/>
    <col min="9220" max="9220" width="14.7109375" style="144" customWidth="1"/>
    <col min="9221" max="9221" width="14.5703125" style="144" customWidth="1"/>
    <col min="9222" max="9222" width="13.7109375" style="144" customWidth="1"/>
    <col min="9223" max="9223" width="13.140625" style="144" customWidth="1"/>
    <col min="9224" max="9224" width="12.42578125" style="144" customWidth="1"/>
    <col min="9225" max="9225" width="12.28515625" style="144" customWidth="1"/>
    <col min="9226" max="9474" width="9.140625" style="144"/>
    <col min="9475" max="9475" width="13.140625" style="144" customWidth="1"/>
    <col min="9476" max="9476" width="14.7109375" style="144" customWidth="1"/>
    <col min="9477" max="9477" width="14.5703125" style="144" customWidth="1"/>
    <col min="9478" max="9478" width="13.7109375" style="144" customWidth="1"/>
    <col min="9479" max="9479" width="13.140625" style="144" customWidth="1"/>
    <col min="9480" max="9480" width="12.42578125" style="144" customWidth="1"/>
    <col min="9481" max="9481" width="12.28515625" style="144" customWidth="1"/>
    <col min="9482" max="9730" width="9.140625" style="144"/>
    <col min="9731" max="9731" width="13.140625" style="144" customWidth="1"/>
    <col min="9732" max="9732" width="14.7109375" style="144" customWidth="1"/>
    <col min="9733" max="9733" width="14.5703125" style="144" customWidth="1"/>
    <col min="9734" max="9734" width="13.7109375" style="144" customWidth="1"/>
    <col min="9735" max="9735" width="13.140625" style="144" customWidth="1"/>
    <col min="9736" max="9736" width="12.42578125" style="144" customWidth="1"/>
    <col min="9737" max="9737" width="12.28515625" style="144" customWidth="1"/>
    <col min="9738" max="9986" width="9.140625" style="144"/>
    <col min="9987" max="9987" width="13.140625" style="144" customWidth="1"/>
    <col min="9988" max="9988" width="14.7109375" style="144" customWidth="1"/>
    <col min="9989" max="9989" width="14.5703125" style="144" customWidth="1"/>
    <col min="9990" max="9990" width="13.7109375" style="144" customWidth="1"/>
    <col min="9991" max="9991" width="13.140625" style="144" customWidth="1"/>
    <col min="9992" max="9992" width="12.42578125" style="144" customWidth="1"/>
    <col min="9993" max="9993" width="12.28515625" style="144" customWidth="1"/>
    <col min="9994" max="10242" width="9.140625" style="144"/>
    <col min="10243" max="10243" width="13.140625" style="144" customWidth="1"/>
    <col min="10244" max="10244" width="14.7109375" style="144" customWidth="1"/>
    <col min="10245" max="10245" width="14.5703125" style="144" customWidth="1"/>
    <col min="10246" max="10246" width="13.7109375" style="144" customWidth="1"/>
    <col min="10247" max="10247" width="13.140625" style="144" customWidth="1"/>
    <col min="10248" max="10248" width="12.42578125" style="144" customWidth="1"/>
    <col min="10249" max="10249" width="12.28515625" style="144" customWidth="1"/>
    <col min="10250" max="10498" width="9.140625" style="144"/>
    <col min="10499" max="10499" width="13.140625" style="144" customWidth="1"/>
    <col min="10500" max="10500" width="14.7109375" style="144" customWidth="1"/>
    <col min="10501" max="10501" width="14.5703125" style="144" customWidth="1"/>
    <col min="10502" max="10502" width="13.7109375" style="144" customWidth="1"/>
    <col min="10503" max="10503" width="13.140625" style="144" customWidth="1"/>
    <col min="10504" max="10504" width="12.42578125" style="144" customWidth="1"/>
    <col min="10505" max="10505" width="12.28515625" style="144" customWidth="1"/>
    <col min="10506" max="10754" width="9.140625" style="144"/>
    <col min="10755" max="10755" width="13.140625" style="144" customWidth="1"/>
    <col min="10756" max="10756" width="14.7109375" style="144" customWidth="1"/>
    <col min="10757" max="10757" width="14.5703125" style="144" customWidth="1"/>
    <col min="10758" max="10758" width="13.7109375" style="144" customWidth="1"/>
    <col min="10759" max="10759" width="13.140625" style="144" customWidth="1"/>
    <col min="10760" max="10760" width="12.42578125" style="144" customWidth="1"/>
    <col min="10761" max="10761" width="12.28515625" style="144" customWidth="1"/>
    <col min="10762" max="11010" width="9.140625" style="144"/>
    <col min="11011" max="11011" width="13.140625" style="144" customWidth="1"/>
    <col min="11012" max="11012" width="14.7109375" style="144" customWidth="1"/>
    <col min="11013" max="11013" width="14.5703125" style="144" customWidth="1"/>
    <col min="11014" max="11014" width="13.7109375" style="144" customWidth="1"/>
    <col min="11015" max="11015" width="13.140625" style="144" customWidth="1"/>
    <col min="11016" max="11016" width="12.42578125" style="144" customWidth="1"/>
    <col min="11017" max="11017" width="12.28515625" style="144" customWidth="1"/>
    <col min="11018" max="11266" width="9.140625" style="144"/>
    <col min="11267" max="11267" width="13.140625" style="144" customWidth="1"/>
    <col min="11268" max="11268" width="14.7109375" style="144" customWidth="1"/>
    <col min="11269" max="11269" width="14.5703125" style="144" customWidth="1"/>
    <col min="11270" max="11270" width="13.7109375" style="144" customWidth="1"/>
    <col min="11271" max="11271" width="13.140625" style="144" customWidth="1"/>
    <col min="11272" max="11272" width="12.42578125" style="144" customWidth="1"/>
    <col min="11273" max="11273" width="12.28515625" style="144" customWidth="1"/>
    <col min="11274" max="11522" width="9.140625" style="144"/>
    <col min="11523" max="11523" width="13.140625" style="144" customWidth="1"/>
    <col min="11524" max="11524" width="14.7109375" style="144" customWidth="1"/>
    <col min="11525" max="11525" width="14.5703125" style="144" customWidth="1"/>
    <col min="11526" max="11526" width="13.7109375" style="144" customWidth="1"/>
    <col min="11527" max="11527" width="13.140625" style="144" customWidth="1"/>
    <col min="11528" max="11528" width="12.42578125" style="144" customWidth="1"/>
    <col min="11529" max="11529" width="12.28515625" style="144" customWidth="1"/>
    <col min="11530" max="11778" width="9.140625" style="144"/>
    <col min="11779" max="11779" width="13.140625" style="144" customWidth="1"/>
    <col min="11780" max="11780" width="14.7109375" style="144" customWidth="1"/>
    <col min="11781" max="11781" width="14.5703125" style="144" customWidth="1"/>
    <col min="11782" max="11782" width="13.7109375" style="144" customWidth="1"/>
    <col min="11783" max="11783" width="13.140625" style="144" customWidth="1"/>
    <col min="11784" max="11784" width="12.42578125" style="144" customWidth="1"/>
    <col min="11785" max="11785" width="12.28515625" style="144" customWidth="1"/>
    <col min="11786" max="12034" width="9.140625" style="144"/>
    <col min="12035" max="12035" width="13.140625" style="144" customWidth="1"/>
    <col min="12036" max="12036" width="14.7109375" style="144" customWidth="1"/>
    <col min="12037" max="12037" width="14.5703125" style="144" customWidth="1"/>
    <col min="12038" max="12038" width="13.7109375" style="144" customWidth="1"/>
    <col min="12039" max="12039" width="13.140625" style="144" customWidth="1"/>
    <col min="12040" max="12040" width="12.42578125" style="144" customWidth="1"/>
    <col min="12041" max="12041" width="12.28515625" style="144" customWidth="1"/>
    <col min="12042" max="12290" width="9.140625" style="144"/>
    <col min="12291" max="12291" width="13.140625" style="144" customWidth="1"/>
    <col min="12292" max="12292" width="14.7109375" style="144" customWidth="1"/>
    <col min="12293" max="12293" width="14.5703125" style="144" customWidth="1"/>
    <col min="12294" max="12294" width="13.7109375" style="144" customWidth="1"/>
    <col min="12295" max="12295" width="13.140625" style="144" customWidth="1"/>
    <col min="12296" max="12296" width="12.42578125" style="144" customWidth="1"/>
    <col min="12297" max="12297" width="12.28515625" style="144" customWidth="1"/>
    <col min="12298" max="12546" width="9.140625" style="144"/>
    <col min="12547" max="12547" width="13.140625" style="144" customWidth="1"/>
    <col min="12548" max="12548" width="14.7109375" style="144" customWidth="1"/>
    <col min="12549" max="12549" width="14.5703125" style="144" customWidth="1"/>
    <col min="12550" max="12550" width="13.7109375" style="144" customWidth="1"/>
    <col min="12551" max="12551" width="13.140625" style="144" customWidth="1"/>
    <col min="12552" max="12552" width="12.42578125" style="144" customWidth="1"/>
    <col min="12553" max="12553" width="12.28515625" style="144" customWidth="1"/>
    <col min="12554" max="12802" width="9.140625" style="144"/>
    <col min="12803" max="12803" width="13.140625" style="144" customWidth="1"/>
    <col min="12804" max="12804" width="14.7109375" style="144" customWidth="1"/>
    <col min="12805" max="12805" width="14.5703125" style="144" customWidth="1"/>
    <col min="12806" max="12806" width="13.7109375" style="144" customWidth="1"/>
    <col min="12807" max="12807" width="13.140625" style="144" customWidth="1"/>
    <col min="12808" max="12808" width="12.42578125" style="144" customWidth="1"/>
    <col min="12809" max="12809" width="12.28515625" style="144" customWidth="1"/>
    <col min="12810" max="13058" width="9.140625" style="144"/>
    <col min="13059" max="13059" width="13.140625" style="144" customWidth="1"/>
    <col min="13060" max="13060" width="14.7109375" style="144" customWidth="1"/>
    <col min="13061" max="13061" width="14.5703125" style="144" customWidth="1"/>
    <col min="13062" max="13062" width="13.7109375" style="144" customWidth="1"/>
    <col min="13063" max="13063" width="13.140625" style="144" customWidth="1"/>
    <col min="13064" max="13064" width="12.42578125" style="144" customWidth="1"/>
    <col min="13065" max="13065" width="12.28515625" style="144" customWidth="1"/>
    <col min="13066" max="13314" width="9.140625" style="144"/>
    <col min="13315" max="13315" width="13.140625" style="144" customWidth="1"/>
    <col min="13316" max="13316" width="14.7109375" style="144" customWidth="1"/>
    <col min="13317" max="13317" width="14.5703125" style="144" customWidth="1"/>
    <col min="13318" max="13318" width="13.7109375" style="144" customWidth="1"/>
    <col min="13319" max="13319" width="13.140625" style="144" customWidth="1"/>
    <col min="13320" max="13320" width="12.42578125" style="144" customWidth="1"/>
    <col min="13321" max="13321" width="12.28515625" style="144" customWidth="1"/>
    <col min="13322" max="13570" width="9.140625" style="144"/>
    <col min="13571" max="13571" width="13.140625" style="144" customWidth="1"/>
    <col min="13572" max="13572" width="14.7109375" style="144" customWidth="1"/>
    <col min="13573" max="13573" width="14.5703125" style="144" customWidth="1"/>
    <col min="13574" max="13574" width="13.7109375" style="144" customWidth="1"/>
    <col min="13575" max="13575" width="13.140625" style="144" customWidth="1"/>
    <col min="13576" max="13576" width="12.42578125" style="144" customWidth="1"/>
    <col min="13577" max="13577" width="12.28515625" style="144" customWidth="1"/>
    <col min="13578" max="13826" width="9.140625" style="144"/>
    <col min="13827" max="13827" width="13.140625" style="144" customWidth="1"/>
    <col min="13828" max="13828" width="14.7109375" style="144" customWidth="1"/>
    <col min="13829" max="13829" width="14.5703125" style="144" customWidth="1"/>
    <col min="13830" max="13830" width="13.7109375" style="144" customWidth="1"/>
    <col min="13831" max="13831" width="13.140625" style="144" customWidth="1"/>
    <col min="13832" max="13832" width="12.42578125" style="144" customWidth="1"/>
    <col min="13833" max="13833" width="12.28515625" style="144" customWidth="1"/>
    <col min="13834" max="14082" width="9.140625" style="144"/>
    <col min="14083" max="14083" width="13.140625" style="144" customWidth="1"/>
    <col min="14084" max="14084" width="14.7109375" style="144" customWidth="1"/>
    <col min="14085" max="14085" width="14.5703125" style="144" customWidth="1"/>
    <col min="14086" max="14086" width="13.7109375" style="144" customWidth="1"/>
    <col min="14087" max="14087" width="13.140625" style="144" customWidth="1"/>
    <col min="14088" max="14088" width="12.42578125" style="144" customWidth="1"/>
    <col min="14089" max="14089" width="12.28515625" style="144" customWidth="1"/>
    <col min="14090" max="14338" width="9.140625" style="144"/>
    <col min="14339" max="14339" width="13.140625" style="144" customWidth="1"/>
    <col min="14340" max="14340" width="14.7109375" style="144" customWidth="1"/>
    <col min="14341" max="14341" width="14.5703125" style="144" customWidth="1"/>
    <col min="14342" max="14342" width="13.7109375" style="144" customWidth="1"/>
    <col min="14343" max="14343" width="13.140625" style="144" customWidth="1"/>
    <col min="14344" max="14344" width="12.42578125" style="144" customWidth="1"/>
    <col min="14345" max="14345" width="12.28515625" style="144" customWidth="1"/>
    <col min="14346" max="14594" width="9.140625" style="144"/>
    <col min="14595" max="14595" width="13.140625" style="144" customWidth="1"/>
    <col min="14596" max="14596" width="14.7109375" style="144" customWidth="1"/>
    <col min="14597" max="14597" width="14.5703125" style="144" customWidth="1"/>
    <col min="14598" max="14598" width="13.7109375" style="144" customWidth="1"/>
    <col min="14599" max="14599" width="13.140625" style="144" customWidth="1"/>
    <col min="14600" max="14600" width="12.42578125" style="144" customWidth="1"/>
    <col min="14601" max="14601" width="12.28515625" style="144" customWidth="1"/>
    <col min="14602" max="14850" width="9.140625" style="144"/>
    <col min="14851" max="14851" width="13.140625" style="144" customWidth="1"/>
    <col min="14852" max="14852" width="14.7109375" style="144" customWidth="1"/>
    <col min="14853" max="14853" width="14.5703125" style="144" customWidth="1"/>
    <col min="14854" max="14854" width="13.7109375" style="144" customWidth="1"/>
    <col min="14855" max="14855" width="13.140625" style="144" customWidth="1"/>
    <col min="14856" max="14856" width="12.42578125" style="144" customWidth="1"/>
    <col min="14857" max="14857" width="12.28515625" style="144" customWidth="1"/>
    <col min="14858" max="15106" width="9.140625" style="144"/>
    <col min="15107" max="15107" width="13.140625" style="144" customWidth="1"/>
    <col min="15108" max="15108" width="14.7109375" style="144" customWidth="1"/>
    <col min="15109" max="15109" width="14.5703125" style="144" customWidth="1"/>
    <col min="15110" max="15110" width="13.7109375" style="144" customWidth="1"/>
    <col min="15111" max="15111" width="13.140625" style="144" customWidth="1"/>
    <col min="15112" max="15112" width="12.42578125" style="144" customWidth="1"/>
    <col min="15113" max="15113" width="12.28515625" style="144" customWidth="1"/>
    <col min="15114" max="15362" width="9.140625" style="144"/>
    <col min="15363" max="15363" width="13.140625" style="144" customWidth="1"/>
    <col min="15364" max="15364" width="14.7109375" style="144" customWidth="1"/>
    <col min="15365" max="15365" width="14.5703125" style="144" customWidth="1"/>
    <col min="15366" max="15366" width="13.7109375" style="144" customWidth="1"/>
    <col min="15367" max="15367" width="13.140625" style="144" customWidth="1"/>
    <col min="15368" max="15368" width="12.42578125" style="144" customWidth="1"/>
    <col min="15369" max="15369" width="12.28515625" style="144" customWidth="1"/>
    <col min="15370" max="15618" width="9.140625" style="144"/>
    <col min="15619" max="15619" width="13.140625" style="144" customWidth="1"/>
    <col min="15620" max="15620" width="14.7109375" style="144" customWidth="1"/>
    <col min="15621" max="15621" width="14.5703125" style="144" customWidth="1"/>
    <col min="15622" max="15622" width="13.7109375" style="144" customWidth="1"/>
    <col min="15623" max="15623" width="13.140625" style="144" customWidth="1"/>
    <col min="15624" max="15624" width="12.42578125" style="144" customWidth="1"/>
    <col min="15625" max="15625" width="12.28515625" style="144" customWidth="1"/>
    <col min="15626" max="15874" width="9.140625" style="144"/>
    <col min="15875" max="15875" width="13.140625" style="144" customWidth="1"/>
    <col min="15876" max="15876" width="14.7109375" style="144" customWidth="1"/>
    <col min="15877" max="15877" width="14.5703125" style="144" customWidth="1"/>
    <col min="15878" max="15878" width="13.7109375" style="144" customWidth="1"/>
    <col min="15879" max="15879" width="13.140625" style="144" customWidth="1"/>
    <col min="15880" max="15880" width="12.42578125" style="144" customWidth="1"/>
    <col min="15881" max="15881" width="12.28515625" style="144" customWidth="1"/>
    <col min="15882" max="16130" width="9.140625" style="144"/>
    <col min="16131" max="16131" width="13.140625" style="144" customWidth="1"/>
    <col min="16132" max="16132" width="14.7109375" style="144" customWidth="1"/>
    <col min="16133" max="16133" width="14.5703125" style="144" customWidth="1"/>
    <col min="16134" max="16134" width="13.7109375" style="144" customWidth="1"/>
    <col min="16135" max="16135" width="13.140625" style="144" customWidth="1"/>
    <col min="16136" max="16136" width="12.42578125" style="144" customWidth="1"/>
    <col min="16137" max="16137" width="12.28515625" style="144" customWidth="1"/>
    <col min="16138" max="16384" width="9.140625" style="144"/>
  </cols>
  <sheetData>
    <row r="1" spans="1:12">
      <c r="A1" s="686" t="s">
        <v>0</v>
      </c>
      <c r="B1" s="146"/>
      <c r="C1" s="146"/>
      <c r="D1" s="146"/>
      <c r="E1" s="146"/>
      <c r="F1" s="146"/>
      <c r="G1" s="168"/>
      <c r="H1" s="168"/>
      <c r="I1" s="699" t="s">
        <v>170</v>
      </c>
    </row>
    <row r="2" spans="1:12">
      <c r="A2" s="459" t="s">
        <v>169</v>
      </c>
      <c r="B2" s="166"/>
      <c r="C2" s="166"/>
      <c r="D2" s="166"/>
      <c r="E2" s="166"/>
      <c r="F2" s="166"/>
      <c r="G2" s="168"/>
      <c r="H2" s="168"/>
      <c r="I2" s="157"/>
    </row>
    <row r="3" spans="1:12">
      <c r="A3" s="459" t="s">
        <v>168</v>
      </c>
      <c r="B3" s="166"/>
      <c r="C3" s="166"/>
      <c r="D3" s="166"/>
      <c r="E3" s="166"/>
      <c r="F3" s="166"/>
      <c r="G3" s="168"/>
      <c r="H3" s="168"/>
      <c r="I3" s="157"/>
    </row>
    <row r="4" spans="1:12">
      <c r="A4" s="459" t="s">
        <v>2</v>
      </c>
      <c r="B4" s="166"/>
      <c r="C4" s="166"/>
      <c r="D4" s="166"/>
      <c r="E4" s="166"/>
      <c r="F4" s="166"/>
      <c r="G4" s="157"/>
      <c r="H4" s="157"/>
      <c r="I4" s="157"/>
    </row>
    <row r="5" spans="1:12">
      <c r="A5" s="459"/>
      <c r="B5" s="166"/>
      <c r="C5" s="166"/>
      <c r="D5" s="166"/>
      <c r="E5" s="166"/>
      <c r="F5" s="166"/>
      <c r="G5" s="157"/>
      <c r="H5" s="157"/>
      <c r="I5" s="157"/>
    </row>
    <row r="6" spans="1:12">
      <c r="B6" s="157"/>
      <c r="C6" s="157"/>
      <c r="D6" s="157"/>
      <c r="E6" s="157"/>
      <c r="F6" s="157"/>
      <c r="G6" s="157"/>
      <c r="H6" s="157"/>
      <c r="I6" s="157"/>
    </row>
    <row r="7" spans="1:12" ht="26.25" customHeight="1">
      <c r="A7" s="687" t="s">
        <v>85</v>
      </c>
      <c r="B7" s="688" t="s">
        <v>84</v>
      </c>
      <c r="C7" s="688" t="s">
        <v>66</v>
      </c>
      <c r="D7" s="688"/>
      <c r="E7" s="688" t="s">
        <v>167</v>
      </c>
      <c r="F7" s="688" t="s">
        <v>6</v>
      </c>
      <c r="G7" s="688" t="s">
        <v>7</v>
      </c>
      <c r="H7" s="688" t="s">
        <v>83</v>
      </c>
    </row>
    <row r="8" spans="1:12">
      <c r="B8" s="717" t="s">
        <v>166</v>
      </c>
      <c r="C8" s="717"/>
      <c r="D8" s="171"/>
      <c r="E8" s="165"/>
      <c r="F8" s="151"/>
      <c r="G8" s="157"/>
      <c r="H8" s="165"/>
      <c r="J8" s="157"/>
      <c r="K8" s="157"/>
      <c r="L8" s="157"/>
    </row>
    <row r="9" spans="1:12">
      <c r="A9" s="148">
        <v>1</v>
      </c>
      <c r="B9" s="157"/>
      <c r="C9" s="164"/>
      <c r="D9" s="164"/>
      <c r="E9" s="157"/>
      <c r="F9" s="163"/>
      <c r="G9" s="163"/>
      <c r="H9" s="163"/>
      <c r="J9" s="157"/>
      <c r="K9" s="157"/>
      <c r="L9" s="157"/>
    </row>
    <row r="10" spans="1:12">
      <c r="A10" s="148">
        <f t="shared" ref="A10:A33" si="0">A9+1</f>
        <v>2</v>
      </c>
      <c r="B10" s="162">
        <v>9260004</v>
      </c>
      <c r="C10" s="157" t="s">
        <v>165</v>
      </c>
      <c r="D10" s="157"/>
      <c r="E10" s="157"/>
      <c r="F10" s="156">
        <v>57850.14</v>
      </c>
      <c r="G10" s="156">
        <v>336701.66000000003</v>
      </c>
      <c r="H10" s="156">
        <f>SUM(F10:G10)</f>
        <v>394551.80000000005</v>
      </c>
      <c r="J10" s="157"/>
      <c r="K10" s="157"/>
      <c r="L10" s="157"/>
    </row>
    <row r="11" spans="1:12">
      <c r="A11" s="148">
        <f t="shared" si="0"/>
        <v>3</v>
      </c>
      <c r="B11" s="162">
        <v>9260005</v>
      </c>
      <c r="C11" s="157" t="s">
        <v>164</v>
      </c>
      <c r="D11" s="157"/>
      <c r="E11" s="157"/>
      <c r="F11" s="156">
        <v>1880283.0400000003</v>
      </c>
      <c r="G11" s="156">
        <v>10793215.439999999</v>
      </c>
      <c r="H11" s="156">
        <f>SUM(F11:G11)</f>
        <v>12673498.48</v>
      </c>
      <c r="J11" s="157"/>
      <c r="K11" s="157"/>
      <c r="L11" s="157"/>
    </row>
    <row r="12" spans="1:12">
      <c r="A12" s="148">
        <f t="shared" si="0"/>
        <v>4</v>
      </c>
      <c r="B12" s="162">
        <v>9260007</v>
      </c>
      <c r="C12" s="157" t="s">
        <v>163</v>
      </c>
      <c r="D12" s="157"/>
      <c r="E12" s="157"/>
      <c r="F12" s="156">
        <v>20090.689999999999</v>
      </c>
      <c r="G12" s="156">
        <v>455600.55000000005</v>
      </c>
      <c r="H12" s="156">
        <f>SUM(F12:G12)</f>
        <v>475691.24000000005</v>
      </c>
      <c r="J12" s="157"/>
      <c r="K12" s="157"/>
      <c r="L12" s="157"/>
    </row>
    <row r="13" spans="1:12">
      <c r="A13" s="148">
        <f t="shared" si="0"/>
        <v>5</v>
      </c>
      <c r="B13" s="162">
        <v>9260009</v>
      </c>
      <c r="C13" s="157" t="s">
        <v>162</v>
      </c>
      <c r="D13" s="157"/>
      <c r="E13" s="157"/>
      <c r="F13" s="689">
        <v>83610.06</v>
      </c>
      <c r="G13" s="689">
        <v>513121.86000000004</v>
      </c>
      <c r="H13" s="689">
        <f>SUM(F13:G13)</f>
        <v>596731.92000000004</v>
      </c>
      <c r="J13" s="157"/>
      <c r="K13" s="157"/>
      <c r="L13" s="157"/>
    </row>
    <row r="14" spans="1:12">
      <c r="A14" s="148">
        <f t="shared" si="0"/>
        <v>6</v>
      </c>
      <c r="B14" s="162">
        <v>9260051</v>
      </c>
      <c r="C14" s="157" t="s">
        <v>161</v>
      </c>
      <c r="D14" s="157"/>
      <c r="E14" s="157"/>
      <c r="F14" s="689">
        <v>-1392580.06</v>
      </c>
      <c r="G14" s="689">
        <v>-5534860.2100000009</v>
      </c>
      <c r="H14" s="690">
        <f>SUM(F14:G14)</f>
        <v>-6927440.2700000014</v>
      </c>
      <c r="J14" s="145"/>
    </row>
    <row r="15" spans="1:12">
      <c r="A15" s="148">
        <f t="shared" si="0"/>
        <v>7</v>
      </c>
      <c r="B15" s="157" t="s">
        <v>160</v>
      </c>
      <c r="C15" s="157"/>
      <c r="D15" s="157"/>
      <c r="E15" s="158" t="s">
        <v>159</v>
      </c>
      <c r="F15" s="691">
        <f>SUM(F10:F14)</f>
        <v>649253.87000000011</v>
      </c>
      <c r="G15" s="691">
        <f>SUM(G10:G14)</f>
        <v>6563779.2999999989</v>
      </c>
      <c r="H15" s="691">
        <f>SUM(H10:H14)</f>
        <v>7213033.1699999999</v>
      </c>
      <c r="J15" s="145"/>
    </row>
    <row r="16" spans="1:12">
      <c r="A16" s="148">
        <f t="shared" si="0"/>
        <v>8</v>
      </c>
      <c r="B16" s="157"/>
      <c r="C16" s="157"/>
      <c r="D16" s="157"/>
      <c r="E16" s="157"/>
      <c r="F16" s="689"/>
      <c r="G16" s="689"/>
      <c r="H16" s="689"/>
      <c r="J16" s="145"/>
    </row>
    <row r="17" spans="1:10">
      <c r="A17" s="148">
        <f t="shared" si="0"/>
        <v>9</v>
      </c>
      <c r="B17" s="157" t="s">
        <v>171</v>
      </c>
      <c r="C17" s="157"/>
      <c r="D17" s="157"/>
      <c r="E17" s="157"/>
      <c r="F17" s="689">
        <f>+H27</f>
        <v>2053104</v>
      </c>
      <c r="G17" s="689">
        <f>+H28</f>
        <v>12647928</v>
      </c>
      <c r="H17" s="689">
        <f>F17+G17</f>
        <v>14701032</v>
      </c>
      <c r="J17" s="145"/>
    </row>
    <row r="18" spans="1:10">
      <c r="A18" s="148">
        <f t="shared" si="0"/>
        <v>10</v>
      </c>
      <c r="B18" s="161" t="s">
        <v>100</v>
      </c>
      <c r="C18" s="157"/>
      <c r="D18" s="157"/>
      <c r="E18" s="160" t="s">
        <v>158</v>
      </c>
      <c r="F18" s="692">
        <f>'WP II-D-2-5 SFAS 112'!E10</f>
        <v>0.30070908901399984</v>
      </c>
      <c r="G18" s="692">
        <f>'WP II-D-2-5 SFAS 112'!F10</f>
        <v>0.44676300476095071</v>
      </c>
      <c r="H18" s="692"/>
      <c r="J18" s="145"/>
    </row>
    <row r="19" spans="1:10">
      <c r="A19" s="148">
        <f t="shared" si="0"/>
        <v>11</v>
      </c>
      <c r="B19" s="159" t="s">
        <v>157</v>
      </c>
      <c r="C19" s="157"/>
      <c r="D19" s="157"/>
      <c r="E19" s="158" t="s">
        <v>156</v>
      </c>
      <c r="F19" s="691">
        <f>+F17*F18</f>
        <v>617387.03349099914</v>
      </c>
      <c r="G19" s="691">
        <f>+G17*G18</f>
        <v>5650626.3172801621</v>
      </c>
      <c r="H19" s="691">
        <f>SUM(F19:G19)</f>
        <v>6268013.3507711608</v>
      </c>
      <c r="J19" s="145"/>
    </row>
    <row r="20" spans="1:10">
      <c r="A20" s="148">
        <f t="shared" si="0"/>
        <v>12</v>
      </c>
      <c r="B20" s="157"/>
      <c r="C20" s="157"/>
      <c r="D20" s="157"/>
      <c r="E20" s="157"/>
      <c r="F20" s="689"/>
      <c r="G20" s="689"/>
      <c r="H20" s="689"/>
      <c r="J20" s="145"/>
    </row>
    <row r="21" spans="1:10">
      <c r="A21" s="148">
        <f t="shared" si="0"/>
        <v>13</v>
      </c>
      <c r="B21" s="157"/>
      <c r="C21" s="157"/>
      <c r="D21" s="157"/>
      <c r="E21" s="157"/>
      <c r="F21" s="689"/>
      <c r="G21" s="689"/>
      <c r="H21" s="692"/>
      <c r="J21" s="145"/>
    </row>
    <row r="22" spans="1:10" ht="13.5" thickBot="1">
      <c r="A22" s="148">
        <f t="shared" si="0"/>
        <v>14</v>
      </c>
      <c r="B22" s="159" t="s">
        <v>155</v>
      </c>
      <c r="C22" s="159"/>
      <c r="D22" s="159"/>
      <c r="E22" s="158" t="s">
        <v>154</v>
      </c>
      <c r="F22" s="693">
        <f>+F19-F15</f>
        <v>-31866.836509000976</v>
      </c>
      <c r="G22" s="693">
        <f>+G19-G15</f>
        <v>-913152.98271983676</v>
      </c>
      <c r="H22" s="693">
        <f>+H19-H15</f>
        <v>-945019.81922883913</v>
      </c>
      <c r="J22" s="145"/>
    </row>
    <row r="23" spans="1:10" ht="13.5" thickTop="1">
      <c r="A23" s="148">
        <f t="shared" si="0"/>
        <v>15</v>
      </c>
      <c r="B23" s="157"/>
      <c r="C23" s="157"/>
      <c r="D23" s="157"/>
      <c r="E23" s="157"/>
      <c r="F23" s="689"/>
      <c r="G23" s="689"/>
      <c r="H23" s="689"/>
      <c r="I23" s="156"/>
      <c r="J23" s="145"/>
    </row>
    <row r="24" spans="1:10">
      <c r="A24" s="148">
        <f t="shared" si="0"/>
        <v>16</v>
      </c>
      <c r="B24" s="151"/>
      <c r="C24" s="151"/>
      <c r="D24" s="151"/>
      <c r="E24" s="151"/>
      <c r="F24" s="690"/>
      <c r="G24" s="694"/>
      <c r="H24" s="694"/>
      <c r="I24" s="149"/>
      <c r="J24" s="145"/>
    </row>
    <row r="25" spans="1:10">
      <c r="A25" s="148">
        <f t="shared" si="0"/>
        <v>17</v>
      </c>
      <c r="B25" s="146" t="s">
        <v>583</v>
      </c>
      <c r="C25" s="146"/>
      <c r="D25" s="146"/>
      <c r="E25" s="146"/>
      <c r="F25" s="695"/>
      <c r="G25" s="696" t="s">
        <v>21</v>
      </c>
      <c r="H25" s="696" t="s">
        <v>153</v>
      </c>
      <c r="I25" s="145"/>
    </row>
    <row r="26" spans="1:10">
      <c r="A26" s="148">
        <f t="shared" si="0"/>
        <v>18</v>
      </c>
      <c r="B26" s="155" t="s">
        <v>152</v>
      </c>
      <c r="C26" s="154"/>
      <c r="D26" s="154"/>
      <c r="E26" s="154"/>
      <c r="F26" s="697"/>
      <c r="G26" s="698" t="s">
        <v>584</v>
      </c>
      <c r="H26" s="697" t="s">
        <v>151</v>
      </c>
      <c r="I26" s="145"/>
    </row>
    <row r="27" spans="1:10">
      <c r="A27" s="148">
        <f t="shared" si="0"/>
        <v>19</v>
      </c>
      <c r="B27" s="146" t="s">
        <v>6</v>
      </c>
      <c r="C27" s="153"/>
      <c r="D27" s="153"/>
      <c r="E27" s="153"/>
      <c r="F27" s="153"/>
      <c r="G27" s="147">
        <v>171092</v>
      </c>
      <c r="H27" s="152">
        <f>G27*12</f>
        <v>2053104</v>
      </c>
      <c r="I27" s="145"/>
    </row>
    <row r="28" spans="1:10">
      <c r="A28" s="148">
        <f t="shared" si="0"/>
        <v>20</v>
      </c>
      <c r="B28" s="146" t="s">
        <v>7</v>
      </c>
      <c r="C28" s="153"/>
      <c r="D28" s="153"/>
      <c r="E28" s="153"/>
      <c r="F28" s="153"/>
      <c r="G28" s="147">
        <v>1053994</v>
      </c>
      <c r="H28" s="152">
        <f>G28*12</f>
        <v>12647928</v>
      </c>
      <c r="I28" s="145"/>
    </row>
    <row r="29" spans="1:10">
      <c r="A29" s="148">
        <f t="shared" si="0"/>
        <v>21</v>
      </c>
      <c r="B29" s="151"/>
      <c r="C29" s="151"/>
      <c r="D29" s="151"/>
      <c r="E29" s="151"/>
      <c r="F29" s="149"/>
      <c r="G29" s="149"/>
      <c r="H29" s="149"/>
      <c r="I29" s="145"/>
    </row>
    <row r="30" spans="1:10">
      <c r="A30" s="148">
        <f t="shared" si="0"/>
        <v>22</v>
      </c>
      <c r="B30" s="151"/>
      <c r="C30" s="151"/>
      <c r="D30" s="151"/>
      <c r="E30" s="151"/>
      <c r="F30" s="150"/>
      <c r="G30" s="150"/>
      <c r="H30" s="149"/>
      <c r="I30" s="145"/>
    </row>
    <row r="31" spans="1:10">
      <c r="A31" s="148">
        <f t="shared" si="0"/>
        <v>23</v>
      </c>
      <c r="B31" s="146" t="s">
        <v>150</v>
      </c>
      <c r="C31" s="146"/>
      <c r="D31" s="146"/>
      <c r="E31" s="146"/>
      <c r="F31" s="146"/>
      <c r="G31" s="147"/>
      <c r="H31" s="147"/>
      <c r="I31" s="147"/>
    </row>
    <row r="32" spans="1:10">
      <c r="A32" s="148">
        <f t="shared" si="0"/>
        <v>24</v>
      </c>
      <c r="B32" s="146" t="s">
        <v>585</v>
      </c>
      <c r="C32" s="146"/>
      <c r="D32" s="146"/>
      <c r="E32" s="146"/>
      <c r="F32" s="146"/>
      <c r="G32" s="147"/>
      <c r="H32" s="147"/>
      <c r="I32" s="147"/>
    </row>
    <row r="33" spans="1:9">
      <c r="A33" s="148">
        <f t="shared" si="0"/>
        <v>25</v>
      </c>
      <c r="B33" s="146" t="s">
        <v>1010</v>
      </c>
      <c r="C33" s="146"/>
      <c r="D33" s="146"/>
      <c r="E33" s="146"/>
      <c r="F33" s="146"/>
      <c r="G33" s="147"/>
      <c r="H33" s="147"/>
      <c r="I33" s="147"/>
    </row>
    <row r="34" spans="1:9">
      <c r="B34" s="146"/>
      <c r="C34" s="147"/>
      <c r="D34" s="147"/>
      <c r="E34" s="147"/>
      <c r="F34" s="147"/>
      <c r="G34" s="147"/>
      <c r="H34" s="147"/>
      <c r="I34" s="146"/>
    </row>
    <row r="35" spans="1:9">
      <c r="B35" s="146"/>
      <c r="C35" s="147"/>
      <c r="D35" s="147"/>
      <c r="E35" s="147"/>
      <c r="F35" s="147"/>
      <c r="G35" s="147"/>
      <c r="H35" s="147"/>
      <c r="I35" s="146"/>
    </row>
    <row r="36" spans="1:9">
      <c r="B36" s="146"/>
      <c r="C36" s="147"/>
      <c r="D36" s="147"/>
      <c r="E36" s="147"/>
      <c r="F36" s="147"/>
      <c r="G36" s="147"/>
      <c r="H36" s="147"/>
      <c r="I36" s="146"/>
    </row>
    <row r="37" spans="1:9">
      <c r="B37" s="146"/>
      <c r="C37" s="145"/>
      <c r="D37" s="145"/>
      <c r="E37" s="145"/>
      <c r="F37" s="145"/>
      <c r="G37" s="145"/>
      <c r="H37" s="145"/>
    </row>
    <row r="38" spans="1:9">
      <c r="B38" s="146"/>
      <c r="C38" s="145"/>
      <c r="D38" s="145"/>
      <c r="E38" s="145"/>
      <c r="F38" s="145"/>
      <c r="G38" s="145"/>
      <c r="H38" s="145"/>
    </row>
    <row r="39" spans="1:9">
      <c r="B39" s="146"/>
      <c r="C39" s="145"/>
      <c r="D39" s="145"/>
      <c r="E39" s="145"/>
      <c r="F39" s="145"/>
      <c r="G39" s="145"/>
      <c r="H39" s="145"/>
    </row>
    <row r="40" spans="1:9">
      <c r="B40" s="146"/>
      <c r="C40" s="145"/>
      <c r="D40" s="145"/>
      <c r="E40" s="145"/>
      <c r="F40" s="145"/>
      <c r="G40" s="145"/>
      <c r="H40" s="145"/>
    </row>
    <row r="41" spans="1:9">
      <c r="B41" s="146"/>
      <c r="C41" s="145"/>
      <c r="D41" s="145"/>
      <c r="E41" s="145"/>
      <c r="F41" s="145"/>
      <c r="G41" s="145"/>
      <c r="H41" s="145"/>
    </row>
    <row r="42" spans="1:9">
      <c r="B42" s="146"/>
      <c r="C42" s="145"/>
      <c r="D42" s="145"/>
      <c r="E42" s="145"/>
      <c r="F42" s="145"/>
      <c r="G42" s="145"/>
      <c r="H42" s="145"/>
    </row>
    <row r="43" spans="1:9">
      <c r="B43" s="146"/>
      <c r="C43" s="145"/>
      <c r="D43" s="145"/>
      <c r="E43" s="145"/>
      <c r="F43" s="145"/>
      <c r="G43" s="145"/>
      <c r="H43" s="145"/>
    </row>
    <row r="44" spans="1:9">
      <c r="C44" s="145"/>
      <c r="D44" s="145"/>
      <c r="E44" s="145"/>
      <c r="F44" s="145"/>
      <c r="G44" s="145"/>
      <c r="H44" s="145"/>
    </row>
    <row r="45" spans="1:9">
      <c r="C45" s="147"/>
      <c r="D45" s="147"/>
      <c r="E45" s="147"/>
      <c r="F45" s="147"/>
      <c r="G45" s="147"/>
      <c r="H45" s="147"/>
    </row>
    <row r="46" spans="1:9">
      <c r="C46" s="146"/>
      <c r="D46" s="146"/>
      <c r="E46" s="146"/>
      <c r="F46" s="146"/>
      <c r="G46" s="146"/>
      <c r="H46" s="146"/>
    </row>
    <row r="47" spans="1:9">
      <c r="B47" s="146"/>
      <c r="C47" s="146"/>
      <c r="D47" s="146"/>
      <c r="E47" s="146"/>
      <c r="F47" s="146"/>
      <c r="G47" s="146"/>
      <c r="H47" s="146"/>
    </row>
    <row r="48" spans="1:9">
      <c r="B48" s="146"/>
      <c r="C48" s="146"/>
      <c r="D48" s="146"/>
      <c r="E48" s="146"/>
      <c r="F48" s="146"/>
      <c r="G48" s="146"/>
      <c r="H48" s="146"/>
    </row>
    <row r="49" spans="2:8">
      <c r="B49" s="146"/>
      <c r="C49" s="147"/>
      <c r="D49" s="147"/>
      <c r="E49" s="147"/>
      <c r="F49" s="147"/>
      <c r="G49" s="147"/>
      <c r="H49" s="147"/>
    </row>
    <row r="50" spans="2:8">
      <c r="B50" s="146"/>
      <c r="C50" s="147"/>
      <c r="D50" s="147"/>
      <c r="E50" s="147"/>
      <c r="F50" s="147"/>
      <c r="G50" s="147"/>
      <c r="H50" s="147"/>
    </row>
    <row r="51" spans="2:8">
      <c r="B51" s="146"/>
      <c r="C51" s="147"/>
      <c r="D51" s="147"/>
      <c r="E51" s="147"/>
      <c r="F51" s="147"/>
      <c r="G51" s="147"/>
      <c r="H51" s="147"/>
    </row>
    <row r="52" spans="2:8">
      <c r="B52" s="146"/>
      <c r="C52" s="147"/>
      <c r="D52" s="147"/>
      <c r="E52" s="147"/>
      <c r="F52" s="147"/>
      <c r="G52" s="147"/>
      <c r="H52" s="147"/>
    </row>
    <row r="53" spans="2:8">
      <c r="B53" s="146"/>
      <c r="C53" s="147"/>
      <c r="D53" s="147"/>
      <c r="E53" s="147"/>
      <c r="F53" s="147"/>
      <c r="G53" s="147"/>
      <c r="H53" s="147"/>
    </row>
    <row r="54" spans="2:8">
      <c r="B54" s="146"/>
      <c r="C54" s="145"/>
      <c r="D54" s="145"/>
      <c r="E54" s="145"/>
      <c r="F54" s="145"/>
      <c r="G54" s="145"/>
      <c r="H54" s="145"/>
    </row>
    <row r="55" spans="2:8">
      <c r="B55" s="146"/>
      <c r="C55" s="145"/>
      <c r="D55" s="145"/>
      <c r="E55" s="145"/>
      <c r="F55" s="145"/>
      <c r="G55" s="145"/>
      <c r="H55" s="145"/>
    </row>
    <row r="56" spans="2:8">
      <c r="B56" s="146"/>
      <c r="C56" s="145"/>
      <c r="D56" s="145"/>
      <c r="E56" s="145"/>
      <c r="F56" s="145"/>
      <c r="G56" s="145"/>
      <c r="H56" s="145"/>
    </row>
    <row r="57" spans="2:8">
      <c r="B57" s="146"/>
      <c r="C57" s="145"/>
      <c r="D57" s="145"/>
      <c r="E57" s="145"/>
      <c r="F57" s="145"/>
      <c r="G57" s="145"/>
      <c r="H57" s="145"/>
    </row>
    <row r="58" spans="2:8">
      <c r="B58" s="146"/>
      <c r="C58" s="145"/>
      <c r="D58" s="145"/>
      <c r="E58" s="145"/>
      <c r="F58" s="145"/>
      <c r="G58" s="145"/>
      <c r="H58" s="145"/>
    </row>
    <row r="59" spans="2:8">
      <c r="B59" s="146"/>
      <c r="C59" s="145"/>
      <c r="D59" s="145"/>
      <c r="E59" s="145"/>
      <c r="F59" s="145"/>
      <c r="G59" s="145"/>
      <c r="H59" s="145"/>
    </row>
    <row r="60" spans="2:8">
      <c r="B60" s="146"/>
      <c r="C60" s="145"/>
      <c r="D60" s="145"/>
      <c r="E60" s="145"/>
      <c r="F60" s="145"/>
      <c r="G60" s="145"/>
      <c r="H60" s="145"/>
    </row>
  </sheetData>
  <mergeCells count="1">
    <mergeCell ref="B8:C8"/>
  </mergeCells>
  <pageMargins left="1.04" right="0.75" top="1" bottom="1" header="0.5" footer="0.5"/>
  <pageSetup scale="85" orientation="landscape" r:id="rId1"/>
  <headerFooter alignWithMargins="0">
    <oddFooter>&amp;LSponsored by:  Randall W. Hamlett&amp;C&amp;A&amp;R&amp;P of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I22"/>
  <sheetViews>
    <sheetView zoomScaleNormal="100" workbookViewId="0">
      <selection activeCell="A5" sqref="A5"/>
    </sheetView>
  </sheetViews>
  <sheetFormatPr defaultRowHeight="12.75"/>
  <cols>
    <col min="1" max="1" width="6" style="20" customWidth="1"/>
    <col min="2" max="2" width="9.140625" style="20"/>
    <col min="3" max="3" width="28.42578125" style="20" customWidth="1"/>
    <col min="4" max="4" width="9.140625" style="20"/>
    <col min="5" max="5" width="17.140625" style="20" customWidth="1"/>
    <col min="6" max="6" width="16.140625" style="20" customWidth="1"/>
    <col min="7" max="7" width="15" style="20" customWidth="1"/>
    <col min="8" max="8" width="5.5703125" style="20" customWidth="1"/>
    <col min="9" max="9" width="11.28515625" style="20" customWidth="1"/>
    <col min="10" max="16384" width="9.140625" style="20"/>
  </cols>
  <sheetData>
    <row r="1" spans="1:9">
      <c r="A1" s="18" t="s">
        <v>0</v>
      </c>
      <c r="B1" s="31"/>
      <c r="C1" s="31"/>
      <c r="D1" s="31"/>
      <c r="E1" s="31"/>
      <c r="F1" s="31"/>
      <c r="G1" s="31"/>
      <c r="H1" s="31"/>
      <c r="I1" s="31" t="s">
        <v>176</v>
      </c>
    </row>
    <row r="2" spans="1:9">
      <c r="A2" s="8" t="s">
        <v>69</v>
      </c>
      <c r="B2" s="6"/>
      <c r="C2" s="6"/>
      <c r="D2" s="6"/>
      <c r="E2" s="6"/>
      <c r="F2" s="6"/>
      <c r="G2" s="6"/>
      <c r="H2" s="6"/>
    </row>
    <row r="3" spans="1:9">
      <c r="A3" s="8" t="s">
        <v>175</v>
      </c>
      <c r="B3" s="6"/>
      <c r="C3" s="6"/>
      <c r="D3" s="6"/>
      <c r="E3" s="6"/>
      <c r="F3" s="6"/>
      <c r="G3" s="6"/>
      <c r="H3" s="6"/>
      <c r="I3" s="31"/>
    </row>
    <row r="4" spans="1:9">
      <c r="A4" s="8" t="s">
        <v>2</v>
      </c>
      <c r="B4" s="6"/>
      <c r="C4" s="6"/>
      <c r="D4" s="6"/>
      <c r="E4" s="6"/>
      <c r="F4" s="6"/>
      <c r="G4" s="6"/>
      <c r="H4" s="6"/>
      <c r="I4" s="31"/>
    </row>
    <row r="5" spans="1:9">
      <c r="A5" s="8"/>
      <c r="B5" s="6"/>
      <c r="C5" s="6"/>
      <c r="D5" s="6"/>
      <c r="E5" s="6"/>
      <c r="F5" s="6"/>
      <c r="G5" s="6"/>
      <c r="H5" s="6"/>
      <c r="I5" s="31"/>
    </row>
    <row r="6" spans="1:9">
      <c r="A6" s="31"/>
      <c r="B6" s="31"/>
      <c r="C6" s="31"/>
      <c r="D6" s="31"/>
      <c r="E6" s="31"/>
      <c r="F6" s="31"/>
      <c r="G6" s="31"/>
      <c r="H6" s="31"/>
      <c r="I6" s="31"/>
    </row>
    <row r="7" spans="1:9">
      <c r="A7" s="31"/>
      <c r="B7" s="31"/>
      <c r="C7" s="31"/>
      <c r="D7" s="31"/>
      <c r="E7" s="31"/>
      <c r="F7" s="31"/>
      <c r="G7" s="31"/>
      <c r="H7" s="31"/>
      <c r="I7" s="31"/>
    </row>
    <row r="8" spans="1:9" s="48" customFormat="1" ht="25.5">
      <c r="A8" s="650" t="s">
        <v>85</v>
      </c>
      <c r="B8" s="667" t="s">
        <v>84</v>
      </c>
      <c r="C8" s="715" t="s">
        <v>66</v>
      </c>
      <c r="D8" s="715"/>
      <c r="E8" s="701" t="s">
        <v>6</v>
      </c>
      <c r="F8" s="701" t="s">
        <v>7</v>
      </c>
      <c r="G8" s="667" t="s">
        <v>83</v>
      </c>
      <c r="H8" s="49"/>
      <c r="I8" s="49"/>
    </row>
    <row r="9" spans="1:9" s="48" customFormat="1">
      <c r="A9" s="175">
        <v>1</v>
      </c>
      <c r="B9" s="175">
        <v>5930</v>
      </c>
      <c r="C9" s="700" t="s">
        <v>174</v>
      </c>
      <c r="D9" s="130"/>
      <c r="E9" s="174">
        <v>0</v>
      </c>
      <c r="F9" s="174">
        <v>-0.99</v>
      </c>
      <c r="G9" s="43">
        <f>+SUM(E9:F9)</f>
        <v>-0.99</v>
      </c>
      <c r="H9" s="49"/>
      <c r="I9" s="49"/>
    </row>
    <row r="10" spans="1:9">
      <c r="A10" s="176">
        <v>2</v>
      </c>
      <c r="B10" s="176">
        <v>9302</v>
      </c>
      <c r="C10" s="177" t="s">
        <v>87</v>
      </c>
      <c r="D10" s="31"/>
      <c r="E10" s="178">
        <v>303741.967159811</v>
      </c>
      <c r="F10" s="178">
        <v>381086.73284018895</v>
      </c>
      <c r="G10" s="178">
        <f>+SUM(E10:F10)</f>
        <v>684828.7</v>
      </c>
      <c r="H10" s="31"/>
      <c r="I10" s="31"/>
    </row>
    <row r="11" spans="1:9">
      <c r="A11" s="45">
        <v>3</v>
      </c>
      <c r="B11" s="31"/>
      <c r="C11" s="31" t="s">
        <v>21</v>
      </c>
      <c r="D11" s="31"/>
      <c r="E11" s="179">
        <f>+SUM(E9:E10)</f>
        <v>303741.967159811</v>
      </c>
      <c r="F11" s="179">
        <f>+SUM(F9:F10)</f>
        <v>381085.74284018896</v>
      </c>
      <c r="G11" s="179">
        <f>+SUM(G9:G10)</f>
        <v>684827.71</v>
      </c>
      <c r="H11" s="31"/>
      <c r="I11" s="31"/>
    </row>
    <row r="12" spans="1:9">
      <c r="A12" s="31"/>
      <c r="B12" s="31"/>
      <c r="C12" s="31"/>
      <c r="D12" s="31"/>
      <c r="E12" s="31"/>
      <c r="F12" s="31"/>
      <c r="G12" s="31"/>
      <c r="H12" s="31"/>
      <c r="I12" s="31"/>
    </row>
    <row r="13" spans="1:9">
      <c r="A13" s="31"/>
      <c r="B13" s="31"/>
      <c r="C13" s="31"/>
      <c r="D13" s="31"/>
      <c r="E13" s="31"/>
      <c r="F13" s="31"/>
      <c r="G13" s="173"/>
      <c r="H13" s="31"/>
      <c r="I13" s="31"/>
    </row>
    <row r="14" spans="1:9">
      <c r="A14" s="31"/>
      <c r="B14" s="31"/>
      <c r="C14" s="31"/>
      <c r="D14" s="31"/>
      <c r="E14" s="31"/>
      <c r="F14" s="31"/>
      <c r="G14" s="31"/>
      <c r="H14" s="31"/>
      <c r="I14" s="31"/>
    </row>
    <row r="15" spans="1:9">
      <c r="A15" s="31"/>
      <c r="B15" s="31"/>
      <c r="C15" s="31"/>
      <c r="D15" s="31"/>
      <c r="E15" s="31"/>
      <c r="F15" s="31"/>
      <c r="G15" s="31"/>
      <c r="H15" s="31"/>
      <c r="I15" s="31"/>
    </row>
    <row r="21" spans="1:7">
      <c r="B21" s="716" t="s">
        <v>173</v>
      </c>
      <c r="C21" s="716"/>
      <c r="D21" s="716"/>
      <c r="E21" s="716"/>
      <c r="F21" s="716"/>
      <c r="G21" s="716"/>
    </row>
    <row r="22" spans="1:7">
      <c r="A22" s="21"/>
      <c r="B22" s="716"/>
      <c r="C22" s="716"/>
      <c r="D22" s="716"/>
      <c r="E22" s="716"/>
      <c r="F22" s="716"/>
      <c r="G22" s="716"/>
    </row>
  </sheetData>
  <mergeCells count="2">
    <mergeCell ref="C8:D8"/>
    <mergeCell ref="B21:G22"/>
  </mergeCells>
  <pageMargins left="0.75" right="0.75" top="1" bottom="1" header="0.5" footer="0.5"/>
  <pageSetup scale="76" orientation="portrait" r:id="rId1"/>
  <headerFooter alignWithMargins="0">
    <oddFooter>&amp;L&amp;D &amp;T&amp;CWP/ II-D-1-x&amp;R&amp;P of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zoomScaleNormal="100" workbookViewId="0">
      <selection activeCell="F22" sqref="F22"/>
    </sheetView>
  </sheetViews>
  <sheetFormatPr defaultRowHeight="12.75"/>
  <cols>
    <col min="1" max="1" width="5.5703125" style="73" customWidth="1"/>
    <col min="2" max="2" width="9.140625" style="73"/>
    <col min="3" max="3" width="28.42578125" style="73" customWidth="1"/>
    <col min="4" max="4" width="9.140625" style="73"/>
    <col min="5" max="5" width="17.140625" style="73" customWidth="1"/>
    <col min="6" max="6" width="16.140625" style="73" customWidth="1"/>
    <col min="7" max="7" width="15" style="73" customWidth="1"/>
    <col min="8" max="8" width="5.5703125" style="73" customWidth="1"/>
    <col min="9" max="9" width="11.28515625" style="73" customWidth="1"/>
    <col min="10" max="16384" width="9.140625" style="73"/>
  </cols>
  <sheetData>
    <row r="1" spans="1:9">
      <c r="A1" s="570" t="s">
        <v>0</v>
      </c>
      <c r="B1" s="94"/>
      <c r="C1" s="94"/>
      <c r="D1" s="94"/>
      <c r="E1" s="94"/>
      <c r="F1" s="94"/>
      <c r="G1" s="94"/>
      <c r="H1" s="94"/>
      <c r="I1" s="94" t="s">
        <v>331</v>
      </c>
    </row>
    <row r="2" spans="1:9">
      <c r="A2" s="443" t="s">
        <v>69</v>
      </c>
      <c r="B2" s="260"/>
      <c r="C2" s="260"/>
      <c r="D2" s="260"/>
      <c r="E2" s="260"/>
      <c r="F2" s="260"/>
      <c r="G2" s="260"/>
      <c r="H2" s="260"/>
    </row>
    <row r="3" spans="1:9">
      <c r="A3" s="443" t="s">
        <v>330</v>
      </c>
      <c r="B3" s="260"/>
      <c r="C3" s="260"/>
      <c r="D3" s="260"/>
      <c r="E3" s="260"/>
      <c r="F3" s="260"/>
      <c r="G3" s="260"/>
      <c r="H3" s="260"/>
      <c r="I3" s="94"/>
    </row>
    <row r="4" spans="1:9">
      <c r="A4" s="443" t="s">
        <v>2</v>
      </c>
      <c r="B4" s="260"/>
      <c r="C4" s="260"/>
      <c r="D4" s="260"/>
      <c r="E4" s="260"/>
      <c r="F4" s="260"/>
      <c r="G4" s="260"/>
      <c r="H4" s="260"/>
      <c r="I4" s="94"/>
    </row>
    <row r="5" spans="1:9">
      <c r="A5" s="443"/>
      <c r="B5" s="260"/>
      <c r="C5" s="260"/>
      <c r="D5" s="260"/>
      <c r="E5" s="260"/>
      <c r="F5" s="260"/>
      <c r="G5" s="260"/>
      <c r="H5" s="260"/>
      <c r="I5" s="94"/>
    </row>
    <row r="6" spans="1:9">
      <c r="A6" s="94"/>
      <c r="B6" s="94"/>
      <c r="C6" s="94"/>
      <c r="D6" s="94"/>
      <c r="E6" s="94"/>
      <c r="F6" s="94"/>
      <c r="G6" s="94"/>
      <c r="H6" s="94"/>
      <c r="I6" s="94"/>
    </row>
    <row r="7" spans="1:9">
      <c r="A7" s="94"/>
      <c r="B7" s="94"/>
      <c r="C7" s="94"/>
      <c r="D7" s="94"/>
      <c r="E7" s="94"/>
      <c r="F7" s="94"/>
      <c r="G7" s="94"/>
      <c r="H7" s="94"/>
      <c r="I7" s="94"/>
    </row>
    <row r="8" spans="1:9" s="256" customFormat="1" ht="25.5">
      <c r="A8" s="702" t="s">
        <v>85</v>
      </c>
      <c r="B8" s="675" t="s">
        <v>84</v>
      </c>
      <c r="C8" s="718" t="s">
        <v>66</v>
      </c>
      <c r="D8" s="718"/>
      <c r="E8" s="675" t="s">
        <v>6</v>
      </c>
      <c r="F8" s="675" t="s">
        <v>7</v>
      </c>
      <c r="G8" s="675" t="s">
        <v>83</v>
      </c>
      <c r="H8" s="257"/>
      <c r="I8" s="257"/>
    </row>
    <row r="9" spans="1:9" s="256" customFormat="1">
      <c r="A9" s="255">
        <v>1</v>
      </c>
      <c r="B9" s="335">
        <v>928</v>
      </c>
      <c r="C9" s="336" t="s">
        <v>329</v>
      </c>
      <c r="D9" s="335"/>
      <c r="E9" s="334">
        <v>-191990.69</v>
      </c>
      <c r="F9" s="334">
        <v>-1101088.1900000004</v>
      </c>
      <c r="G9" s="333">
        <f>+SUM(E9:F9)</f>
        <v>-1293078.8800000004</v>
      </c>
      <c r="H9" s="257"/>
      <c r="I9" s="257"/>
    </row>
    <row r="10" spans="1:9">
      <c r="A10" s="255">
        <v>2</v>
      </c>
      <c r="B10" s="94"/>
      <c r="D10" s="332" t="s">
        <v>21</v>
      </c>
      <c r="E10" s="703">
        <f>+E9</f>
        <v>-191990.69</v>
      </c>
      <c r="F10" s="703">
        <f>+F9</f>
        <v>-1101088.1900000004</v>
      </c>
      <c r="G10" s="703">
        <f>+G9</f>
        <v>-1293078.8800000004</v>
      </c>
      <c r="H10" s="94"/>
      <c r="I10" s="94"/>
    </row>
    <row r="11" spans="1:9">
      <c r="A11" s="94"/>
      <c r="B11" s="94"/>
      <c r="C11" s="94"/>
      <c r="D11" s="94"/>
      <c r="E11" s="94"/>
      <c r="F11" s="94"/>
      <c r="G11" s="94"/>
      <c r="H11" s="94"/>
      <c r="I11" s="94"/>
    </row>
    <row r="12" spans="1:9">
      <c r="A12" s="94"/>
      <c r="B12" s="94"/>
      <c r="C12" s="94"/>
      <c r="D12" s="94"/>
      <c r="E12" s="94"/>
      <c r="F12" s="94"/>
      <c r="G12" s="94"/>
      <c r="H12" s="94"/>
      <c r="I12" s="94"/>
    </row>
    <row r="14" spans="1:9" ht="12.75" customHeight="1">
      <c r="B14" s="719" t="s">
        <v>328</v>
      </c>
      <c r="C14" s="719"/>
      <c r="D14" s="719"/>
      <c r="E14" s="719"/>
      <c r="F14" s="719"/>
      <c r="G14" s="719"/>
    </row>
    <row r="15" spans="1:9">
      <c r="B15" s="719"/>
      <c r="C15" s="719"/>
      <c r="D15" s="719"/>
      <c r="E15" s="719"/>
      <c r="F15" s="719"/>
      <c r="G15" s="719"/>
    </row>
  </sheetData>
  <mergeCells count="2">
    <mergeCell ref="C8:D8"/>
    <mergeCell ref="B14:G15"/>
  </mergeCells>
  <pageMargins left="0.75" right="0.75" top="1" bottom="1" header="0.5" footer="0.5"/>
  <pageSetup scale="76" orientation="portrait" r:id="rId1"/>
  <headerFooter alignWithMargins="0">
    <oddFooter>&amp;L&amp;D &amp;T&amp;CWP/ II-D-1-x&amp;R&amp;P of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3"/>
  <sheetViews>
    <sheetView topLeftCell="A83" zoomScaleNormal="100" workbookViewId="0">
      <selection activeCell="B11" sqref="B11:Q88"/>
    </sheetView>
  </sheetViews>
  <sheetFormatPr defaultRowHeight="11.25"/>
  <cols>
    <col min="1" max="1" width="4" style="477" bestFit="1" customWidth="1"/>
    <col min="2" max="2" width="8.7109375" style="477" customWidth="1"/>
    <col min="3" max="3" width="42.5703125" style="477" customWidth="1"/>
    <col min="4" max="4" width="7.5703125" style="477" bestFit="1" customWidth="1"/>
    <col min="5" max="5" width="10.28515625" style="477" bestFit="1" customWidth="1"/>
    <col min="6" max="6" width="11.85546875" style="477" customWidth="1"/>
    <col min="7" max="7" width="11.28515625" style="477" bestFit="1" customWidth="1"/>
    <col min="8" max="8" width="9.28515625" style="477" customWidth="1"/>
    <col min="9" max="9" width="8.5703125" style="478" bestFit="1" customWidth="1"/>
    <col min="10" max="10" width="9.85546875" style="477" bestFit="1" customWidth="1"/>
    <col min="11" max="11" width="5" style="477" customWidth="1"/>
    <col min="12" max="12" width="9.5703125" style="477" customWidth="1"/>
    <col min="13" max="13" width="9" style="477" customWidth="1"/>
    <col min="14" max="14" width="9" style="477" bestFit="1" customWidth="1"/>
    <col min="15" max="15" width="7.42578125" style="477" customWidth="1"/>
    <col min="16" max="16" width="7.140625" style="477" customWidth="1"/>
    <col min="17" max="17" width="7.7109375" style="477" bestFit="1" customWidth="1"/>
    <col min="18" max="18" width="12.85546875" style="477" bestFit="1" customWidth="1"/>
    <col min="19" max="16384" width="9.140625" style="477"/>
  </cols>
  <sheetData>
    <row r="1" spans="1:18" ht="12.75">
      <c r="B1" s="519" t="s">
        <v>0</v>
      </c>
      <c r="C1" s="507"/>
      <c r="M1" s="518"/>
      <c r="N1" s="518"/>
    </row>
    <row r="2" spans="1:18">
      <c r="B2" s="517" t="s">
        <v>742</v>
      </c>
      <c r="C2" s="514"/>
    </row>
    <row r="3" spans="1:18">
      <c r="B3" s="516" t="s">
        <v>741</v>
      </c>
      <c r="C3" s="514"/>
    </row>
    <row r="4" spans="1:18">
      <c r="B4" s="515" t="s">
        <v>2</v>
      </c>
      <c r="C4" s="514"/>
      <c r="D4" s="492"/>
      <c r="E4" s="492"/>
      <c r="F4" s="492"/>
      <c r="G4" s="492"/>
    </row>
    <row r="5" spans="1:18" ht="12" thickBot="1">
      <c r="B5" s="513" t="s">
        <v>3</v>
      </c>
      <c r="C5" s="497"/>
      <c r="D5" s="512"/>
      <c r="E5" s="512"/>
      <c r="F5" s="512"/>
      <c r="G5" s="512"/>
    </row>
    <row r="6" spans="1:18" ht="12" thickBot="1">
      <c r="A6" s="478"/>
      <c r="D6" s="511"/>
      <c r="E6" s="510">
        <v>1</v>
      </c>
      <c r="F6" s="510">
        <v>2</v>
      </c>
      <c r="G6" s="510">
        <v>3</v>
      </c>
      <c r="H6" s="510">
        <v>4</v>
      </c>
      <c r="I6" s="510">
        <v>5</v>
      </c>
      <c r="J6" s="510">
        <v>6</v>
      </c>
      <c r="K6" s="510">
        <v>7</v>
      </c>
      <c r="L6" s="510">
        <v>8</v>
      </c>
      <c r="M6" s="510">
        <v>9</v>
      </c>
      <c r="N6" s="510">
        <v>10</v>
      </c>
      <c r="O6" s="510">
        <v>11</v>
      </c>
      <c r="P6" s="510">
        <v>12</v>
      </c>
      <c r="Q6" s="510">
        <v>13</v>
      </c>
    </row>
    <row r="7" spans="1:18" s="495" customFormat="1">
      <c r="A7" s="509"/>
      <c r="B7" s="507"/>
      <c r="C7" s="507"/>
      <c r="D7" s="507"/>
      <c r="E7" s="507"/>
      <c r="F7" s="508"/>
      <c r="G7" s="507"/>
      <c r="H7" s="505" t="s">
        <v>726</v>
      </c>
      <c r="I7" s="505" t="s">
        <v>721</v>
      </c>
      <c r="J7" s="507"/>
      <c r="K7" s="507"/>
      <c r="L7" s="507"/>
      <c r="M7" s="505"/>
      <c r="N7" s="505"/>
      <c r="O7" s="505"/>
      <c r="P7" s="506"/>
      <c r="Q7" s="505"/>
      <c r="R7" s="505"/>
    </row>
    <row r="8" spans="1:18" s="495" customFormat="1">
      <c r="A8" s="504"/>
      <c r="B8" s="501" t="s">
        <v>17</v>
      </c>
      <c r="C8" s="501" t="s">
        <v>740</v>
      </c>
      <c r="D8" s="501" t="s">
        <v>118</v>
      </c>
      <c r="E8" s="503" t="s">
        <v>739</v>
      </c>
      <c r="F8" s="502" t="s">
        <v>738</v>
      </c>
      <c r="G8" s="501" t="s">
        <v>737</v>
      </c>
      <c r="H8" s="501" t="s">
        <v>21</v>
      </c>
      <c r="I8" s="501" t="s">
        <v>736</v>
      </c>
      <c r="J8" s="501" t="s">
        <v>735</v>
      </c>
      <c r="K8" s="501" t="s">
        <v>734</v>
      </c>
      <c r="L8" s="501" t="s">
        <v>733</v>
      </c>
      <c r="M8" s="501" t="s">
        <v>732</v>
      </c>
      <c r="N8" s="501" t="s">
        <v>731</v>
      </c>
      <c r="O8" s="501" t="s">
        <v>730</v>
      </c>
      <c r="P8" s="501" t="s">
        <v>729</v>
      </c>
      <c r="Q8" s="501" t="s">
        <v>21</v>
      </c>
      <c r="R8" s="501"/>
    </row>
    <row r="9" spans="1:18" s="495" customFormat="1">
      <c r="A9" s="504" t="s">
        <v>67</v>
      </c>
      <c r="B9" s="501" t="s">
        <v>728</v>
      </c>
      <c r="C9" s="501"/>
      <c r="D9" s="501" t="s">
        <v>727</v>
      </c>
      <c r="E9" s="503" t="s">
        <v>726</v>
      </c>
      <c r="F9" s="502" t="s">
        <v>725</v>
      </c>
      <c r="G9" s="501" t="s">
        <v>724</v>
      </c>
      <c r="H9" s="501" t="s">
        <v>723</v>
      </c>
      <c r="I9" s="501" t="s">
        <v>722</v>
      </c>
      <c r="J9" s="501" t="s">
        <v>721</v>
      </c>
      <c r="K9" s="501" t="s">
        <v>720</v>
      </c>
      <c r="L9" s="501" t="s">
        <v>718</v>
      </c>
      <c r="M9" s="501"/>
      <c r="N9" s="501"/>
      <c r="O9" s="501"/>
      <c r="P9" s="501"/>
      <c r="Q9" s="501"/>
      <c r="R9" s="501" t="s">
        <v>719</v>
      </c>
    </row>
    <row r="10" spans="1:18" s="495" customFormat="1" ht="12" thickBot="1">
      <c r="A10" s="500" t="s">
        <v>212</v>
      </c>
      <c r="B10" s="496"/>
      <c r="C10" s="496"/>
      <c r="D10" s="496"/>
      <c r="E10" s="499"/>
      <c r="F10" s="498"/>
      <c r="G10" s="496"/>
      <c r="H10" s="496"/>
      <c r="I10" s="496" t="s">
        <v>718</v>
      </c>
      <c r="J10" s="496"/>
      <c r="K10" s="496"/>
      <c r="L10" s="496" t="s">
        <v>717</v>
      </c>
      <c r="M10" s="496"/>
      <c r="N10" s="496"/>
      <c r="O10" s="496"/>
      <c r="P10" s="496"/>
      <c r="Q10" s="497"/>
      <c r="R10" s="496"/>
    </row>
    <row r="11" spans="1:18">
      <c r="A11" s="478">
        <v>1</v>
      </c>
      <c r="B11" s="491">
        <v>4261</v>
      </c>
      <c r="C11" s="493" t="s">
        <v>716</v>
      </c>
      <c r="D11" s="491" t="s">
        <v>636</v>
      </c>
      <c r="E11" s="494">
        <v>0</v>
      </c>
      <c r="F11" s="490">
        <v>0</v>
      </c>
      <c r="G11" s="427">
        <v>1000</v>
      </c>
      <c r="H11" s="490">
        <f t="shared" ref="H11:H42" si="0">SUM(F11:G11)</f>
        <v>1000</v>
      </c>
      <c r="I11" s="487">
        <f>'[16]Juris Alloc Split'!$M$351</f>
        <v>1.0000000000000002</v>
      </c>
      <c r="J11" s="485">
        <f t="shared" ref="J11:J42" si="1">+H11*I11</f>
        <v>1000.0000000000002</v>
      </c>
      <c r="K11" s="486" t="s">
        <v>638</v>
      </c>
      <c r="L11" s="486" t="s">
        <v>638</v>
      </c>
      <c r="M11" s="485">
        <v>459.07165159205198</v>
      </c>
      <c r="N11" s="485">
        <v>540.92834840794808</v>
      </c>
      <c r="O11" s="485">
        <v>0</v>
      </c>
      <c r="P11" s="485">
        <v>0</v>
      </c>
      <c r="Q11" s="485">
        <f t="shared" ref="Q11:Q42" si="2">SUM(M11:P11)</f>
        <v>1000</v>
      </c>
      <c r="R11" s="485">
        <f t="shared" ref="R11:R42" si="3">+Q11-J11</f>
        <v>0</v>
      </c>
    </row>
    <row r="12" spans="1:18">
      <c r="A12" s="478">
        <f t="shared" ref="A12:A43" si="4">+A11+1</f>
        <v>2</v>
      </c>
      <c r="B12" s="491">
        <v>4261</v>
      </c>
      <c r="C12" s="493" t="s">
        <v>715</v>
      </c>
      <c r="D12" s="491" t="s">
        <v>636</v>
      </c>
      <c r="E12" s="490">
        <v>0</v>
      </c>
      <c r="F12" s="490">
        <v>0</v>
      </c>
      <c r="G12" s="427">
        <v>10000</v>
      </c>
      <c r="H12" s="490">
        <f t="shared" si="0"/>
        <v>10000</v>
      </c>
      <c r="I12" s="487">
        <f>'[16]Juris Alloc Split'!$M$351</f>
        <v>1.0000000000000002</v>
      </c>
      <c r="J12" s="485">
        <f t="shared" si="1"/>
        <v>10000.000000000002</v>
      </c>
      <c r="K12" s="486" t="s">
        <v>638</v>
      </c>
      <c r="L12" s="486" t="s">
        <v>638</v>
      </c>
      <c r="M12" s="485">
        <v>4590.7165159205197</v>
      </c>
      <c r="N12" s="485">
        <v>5409.2834840794803</v>
      </c>
      <c r="O12" s="485">
        <v>0</v>
      </c>
      <c r="P12" s="485">
        <v>0</v>
      </c>
      <c r="Q12" s="485">
        <f t="shared" si="2"/>
        <v>10000</v>
      </c>
      <c r="R12" s="485">
        <f t="shared" si="3"/>
        <v>0</v>
      </c>
    </row>
    <row r="13" spans="1:18">
      <c r="A13" s="478">
        <f t="shared" si="4"/>
        <v>3</v>
      </c>
      <c r="B13" s="491">
        <v>4261</v>
      </c>
      <c r="C13" s="493" t="s">
        <v>714</v>
      </c>
      <c r="D13" s="491" t="s">
        <v>636</v>
      </c>
      <c r="E13" s="490">
        <v>0</v>
      </c>
      <c r="F13" s="490">
        <v>0</v>
      </c>
      <c r="G13" s="427">
        <v>3655</v>
      </c>
      <c r="H13" s="490">
        <f t="shared" si="0"/>
        <v>3655</v>
      </c>
      <c r="I13" s="487">
        <f>'[16]Juris Alloc Split'!$M$351</f>
        <v>1.0000000000000002</v>
      </c>
      <c r="J13" s="485">
        <f t="shared" si="1"/>
        <v>3655.0000000000009</v>
      </c>
      <c r="K13" s="486" t="s">
        <v>638</v>
      </c>
      <c r="L13" s="486" t="s">
        <v>638</v>
      </c>
      <c r="M13" s="485">
        <v>1677.9068865689501</v>
      </c>
      <c r="N13" s="485">
        <v>1977.0931134310501</v>
      </c>
      <c r="O13" s="485">
        <v>0</v>
      </c>
      <c r="P13" s="485">
        <v>0</v>
      </c>
      <c r="Q13" s="485">
        <f t="shared" si="2"/>
        <v>3655</v>
      </c>
      <c r="R13" s="485">
        <f t="shared" si="3"/>
        <v>0</v>
      </c>
    </row>
    <row r="14" spans="1:18">
      <c r="A14" s="478">
        <f t="shared" si="4"/>
        <v>4</v>
      </c>
      <c r="B14" s="491">
        <v>4261</v>
      </c>
      <c r="C14" s="493" t="s">
        <v>713</v>
      </c>
      <c r="D14" s="491" t="s">
        <v>636</v>
      </c>
      <c r="E14" s="490">
        <v>0</v>
      </c>
      <c r="F14" s="490">
        <v>0</v>
      </c>
      <c r="G14" s="427">
        <v>500</v>
      </c>
      <c r="H14" s="490">
        <f t="shared" si="0"/>
        <v>500</v>
      </c>
      <c r="I14" s="487">
        <f>'[16]Juris Alloc Split'!$M$351</f>
        <v>1.0000000000000002</v>
      </c>
      <c r="J14" s="485">
        <f t="shared" si="1"/>
        <v>500.00000000000011</v>
      </c>
      <c r="K14" s="486" t="s">
        <v>638</v>
      </c>
      <c r="L14" s="486" t="s">
        <v>638</v>
      </c>
      <c r="M14" s="485">
        <v>229.53582579602599</v>
      </c>
      <c r="N14" s="485">
        <v>270.46417420397404</v>
      </c>
      <c r="O14" s="485">
        <v>0</v>
      </c>
      <c r="P14" s="485">
        <v>0</v>
      </c>
      <c r="Q14" s="485">
        <f t="shared" si="2"/>
        <v>500</v>
      </c>
      <c r="R14" s="485">
        <f t="shared" si="3"/>
        <v>0</v>
      </c>
    </row>
    <row r="15" spans="1:18">
      <c r="A15" s="478">
        <f t="shared" si="4"/>
        <v>5</v>
      </c>
      <c r="B15" s="491">
        <v>4261</v>
      </c>
      <c r="C15" s="493" t="s">
        <v>712</v>
      </c>
      <c r="D15" s="491" t="s">
        <v>636</v>
      </c>
      <c r="E15" s="490">
        <v>0</v>
      </c>
      <c r="F15" s="490">
        <v>0</v>
      </c>
      <c r="G15" s="427">
        <v>500</v>
      </c>
      <c r="H15" s="490">
        <f t="shared" si="0"/>
        <v>500</v>
      </c>
      <c r="I15" s="487">
        <f>'[16]Juris Alloc Split'!$M$351</f>
        <v>1.0000000000000002</v>
      </c>
      <c r="J15" s="485">
        <f t="shared" si="1"/>
        <v>500.00000000000011</v>
      </c>
      <c r="K15" s="486" t="s">
        <v>638</v>
      </c>
      <c r="L15" s="486" t="s">
        <v>638</v>
      </c>
      <c r="M15" s="485">
        <v>229.53582579602599</v>
      </c>
      <c r="N15" s="485">
        <v>270.46417420397404</v>
      </c>
      <c r="O15" s="485">
        <v>0</v>
      </c>
      <c r="P15" s="485">
        <v>0</v>
      </c>
      <c r="Q15" s="485">
        <f t="shared" si="2"/>
        <v>500</v>
      </c>
      <c r="R15" s="485">
        <f t="shared" si="3"/>
        <v>0</v>
      </c>
    </row>
    <row r="16" spans="1:18">
      <c r="A16" s="478">
        <f t="shared" si="4"/>
        <v>6</v>
      </c>
      <c r="B16" s="491">
        <v>4261</v>
      </c>
      <c r="C16" s="493" t="s">
        <v>711</v>
      </c>
      <c r="D16" s="491" t="s">
        <v>636</v>
      </c>
      <c r="E16" s="490">
        <v>0</v>
      </c>
      <c r="F16" s="490">
        <v>0</v>
      </c>
      <c r="G16" s="427">
        <v>1500</v>
      </c>
      <c r="H16" s="490">
        <f t="shared" si="0"/>
        <v>1500</v>
      </c>
      <c r="I16" s="487">
        <f>'[16]Juris Alloc Split'!$M$351</f>
        <v>1.0000000000000002</v>
      </c>
      <c r="J16" s="485">
        <f t="shared" si="1"/>
        <v>1500.0000000000002</v>
      </c>
      <c r="K16" s="486" t="s">
        <v>638</v>
      </c>
      <c r="L16" s="486" t="s">
        <v>638</v>
      </c>
      <c r="M16" s="485">
        <v>688.607477388078</v>
      </c>
      <c r="N16" s="485">
        <v>811.39252261192212</v>
      </c>
      <c r="O16" s="485">
        <v>0</v>
      </c>
      <c r="P16" s="485">
        <v>0</v>
      </c>
      <c r="Q16" s="485">
        <f t="shared" si="2"/>
        <v>1500</v>
      </c>
      <c r="R16" s="485">
        <f t="shared" si="3"/>
        <v>0</v>
      </c>
    </row>
    <row r="17" spans="1:18">
      <c r="A17" s="478">
        <f t="shared" si="4"/>
        <v>7</v>
      </c>
      <c r="B17" s="491">
        <v>4261</v>
      </c>
      <c r="C17" s="493" t="s">
        <v>710</v>
      </c>
      <c r="D17" s="491" t="s">
        <v>636</v>
      </c>
      <c r="E17" s="490">
        <v>0</v>
      </c>
      <c r="F17" s="490">
        <v>0</v>
      </c>
      <c r="G17" s="427">
        <v>500</v>
      </c>
      <c r="H17" s="490">
        <f t="shared" si="0"/>
        <v>500</v>
      </c>
      <c r="I17" s="487">
        <f>'[16]Juris Alloc Split'!$M$351</f>
        <v>1.0000000000000002</v>
      </c>
      <c r="J17" s="485">
        <f t="shared" si="1"/>
        <v>500.00000000000011</v>
      </c>
      <c r="K17" s="486" t="s">
        <v>638</v>
      </c>
      <c r="L17" s="486" t="s">
        <v>638</v>
      </c>
      <c r="M17" s="485">
        <v>229.53582579602599</v>
      </c>
      <c r="N17" s="485">
        <v>270.46417420397404</v>
      </c>
      <c r="O17" s="485">
        <v>0</v>
      </c>
      <c r="P17" s="485">
        <v>0</v>
      </c>
      <c r="Q17" s="485">
        <f t="shared" si="2"/>
        <v>500</v>
      </c>
      <c r="R17" s="485">
        <f t="shared" si="3"/>
        <v>0</v>
      </c>
    </row>
    <row r="18" spans="1:18">
      <c r="A18" s="478">
        <f t="shared" si="4"/>
        <v>8</v>
      </c>
      <c r="B18" s="491">
        <v>4261</v>
      </c>
      <c r="C18" s="493" t="s">
        <v>709</v>
      </c>
      <c r="D18" s="491" t="s">
        <v>636</v>
      </c>
      <c r="E18" s="490">
        <v>0</v>
      </c>
      <c r="F18" s="490">
        <v>0</v>
      </c>
      <c r="G18" s="427">
        <v>8000</v>
      </c>
      <c r="H18" s="490">
        <f t="shared" si="0"/>
        <v>8000</v>
      </c>
      <c r="I18" s="487">
        <f>'[16]Juris Alloc Split'!$M$351</f>
        <v>1.0000000000000002</v>
      </c>
      <c r="J18" s="485">
        <f t="shared" si="1"/>
        <v>8000.0000000000018</v>
      </c>
      <c r="K18" s="486" t="s">
        <v>638</v>
      </c>
      <c r="L18" s="486" t="s">
        <v>638</v>
      </c>
      <c r="M18" s="485">
        <v>3672.5732127364158</v>
      </c>
      <c r="N18" s="485">
        <v>4327.4267872635846</v>
      </c>
      <c r="O18" s="485">
        <v>0</v>
      </c>
      <c r="P18" s="485">
        <v>0</v>
      </c>
      <c r="Q18" s="485">
        <f t="shared" si="2"/>
        <v>8000</v>
      </c>
      <c r="R18" s="485">
        <f t="shared" si="3"/>
        <v>0</v>
      </c>
    </row>
    <row r="19" spans="1:18">
      <c r="A19" s="478">
        <f t="shared" si="4"/>
        <v>9</v>
      </c>
      <c r="B19" s="491">
        <v>4261</v>
      </c>
      <c r="C19" s="493" t="s">
        <v>708</v>
      </c>
      <c r="D19" s="491" t="s">
        <v>636</v>
      </c>
      <c r="E19" s="490">
        <v>0</v>
      </c>
      <c r="F19" s="490">
        <v>0</v>
      </c>
      <c r="G19" s="427">
        <v>500</v>
      </c>
      <c r="H19" s="490">
        <f t="shared" si="0"/>
        <v>500</v>
      </c>
      <c r="I19" s="487">
        <f>'[16]Juris Alloc Split'!$M$351</f>
        <v>1.0000000000000002</v>
      </c>
      <c r="J19" s="485">
        <f t="shared" si="1"/>
        <v>500.00000000000011</v>
      </c>
      <c r="K19" s="486" t="s">
        <v>638</v>
      </c>
      <c r="L19" s="486" t="s">
        <v>638</v>
      </c>
      <c r="M19" s="485">
        <v>229.53582579602599</v>
      </c>
      <c r="N19" s="485">
        <v>270.46417420397404</v>
      </c>
      <c r="O19" s="485">
        <v>0</v>
      </c>
      <c r="P19" s="485">
        <v>0</v>
      </c>
      <c r="Q19" s="485">
        <f t="shared" si="2"/>
        <v>500</v>
      </c>
      <c r="R19" s="485">
        <f t="shared" si="3"/>
        <v>0</v>
      </c>
    </row>
    <row r="20" spans="1:18">
      <c r="A20" s="478">
        <f t="shared" si="4"/>
        <v>10</v>
      </c>
      <c r="B20" s="491">
        <v>4261</v>
      </c>
      <c r="C20" s="493" t="s">
        <v>707</v>
      </c>
      <c r="D20" s="491" t="s">
        <v>636</v>
      </c>
      <c r="E20" s="490">
        <v>0</v>
      </c>
      <c r="F20" s="490">
        <v>0</v>
      </c>
      <c r="G20" s="427">
        <v>2000</v>
      </c>
      <c r="H20" s="490">
        <f t="shared" si="0"/>
        <v>2000</v>
      </c>
      <c r="I20" s="487">
        <f>'[16]Juris Alloc Split'!$M$351</f>
        <v>1.0000000000000002</v>
      </c>
      <c r="J20" s="485">
        <f t="shared" si="1"/>
        <v>2000.0000000000005</v>
      </c>
      <c r="K20" s="486" t="s">
        <v>638</v>
      </c>
      <c r="L20" s="486" t="s">
        <v>638</v>
      </c>
      <c r="M20" s="485">
        <v>918.14330318410396</v>
      </c>
      <c r="N20" s="485">
        <v>1081.8566968158962</v>
      </c>
      <c r="O20" s="485">
        <v>0</v>
      </c>
      <c r="P20" s="485">
        <v>0</v>
      </c>
      <c r="Q20" s="485">
        <f t="shared" si="2"/>
        <v>2000</v>
      </c>
      <c r="R20" s="485">
        <f t="shared" si="3"/>
        <v>0</v>
      </c>
    </row>
    <row r="21" spans="1:18">
      <c r="A21" s="478">
        <f t="shared" si="4"/>
        <v>11</v>
      </c>
      <c r="B21" s="491">
        <v>4261</v>
      </c>
      <c r="C21" s="493" t="s">
        <v>706</v>
      </c>
      <c r="D21" s="491" t="s">
        <v>636</v>
      </c>
      <c r="E21" s="490">
        <v>0</v>
      </c>
      <c r="F21" s="490">
        <v>0</v>
      </c>
      <c r="G21" s="427">
        <v>11000</v>
      </c>
      <c r="H21" s="490">
        <f t="shared" si="0"/>
        <v>11000</v>
      </c>
      <c r="I21" s="487">
        <f>'[16]Juris Alloc Split'!$M$351</f>
        <v>1.0000000000000002</v>
      </c>
      <c r="J21" s="485">
        <f t="shared" si="1"/>
        <v>11000.000000000002</v>
      </c>
      <c r="K21" s="486" t="s">
        <v>638</v>
      </c>
      <c r="L21" s="486" t="s">
        <v>638</v>
      </c>
      <c r="M21" s="485">
        <v>5049.7881675125718</v>
      </c>
      <c r="N21" s="485">
        <v>5950.2118324874282</v>
      </c>
      <c r="O21" s="485">
        <v>0</v>
      </c>
      <c r="P21" s="485">
        <v>0</v>
      </c>
      <c r="Q21" s="485">
        <f t="shared" si="2"/>
        <v>11000</v>
      </c>
      <c r="R21" s="485">
        <f t="shared" si="3"/>
        <v>0</v>
      </c>
    </row>
    <row r="22" spans="1:18">
      <c r="A22" s="478">
        <f t="shared" si="4"/>
        <v>12</v>
      </c>
      <c r="B22" s="491">
        <v>4261</v>
      </c>
      <c r="C22" s="493" t="s">
        <v>705</v>
      </c>
      <c r="D22" s="491" t="s">
        <v>636</v>
      </c>
      <c r="E22" s="490">
        <v>0</v>
      </c>
      <c r="F22" s="490">
        <v>0</v>
      </c>
      <c r="G22" s="427">
        <v>500</v>
      </c>
      <c r="H22" s="490">
        <f t="shared" si="0"/>
        <v>500</v>
      </c>
      <c r="I22" s="487">
        <f>'[16]Juris Alloc Split'!$M$351</f>
        <v>1.0000000000000002</v>
      </c>
      <c r="J22" s="485">
        <f t="shared" si="1"/>
        <v>500.00000000000011</v>
      </c>
      <c r="K22" s="486" t="s">
        <v>638</v>
      </c>
      <c r="L22" s="486" t="s">
        <v>638</v>
      </c>
      <c r="M22" s="485">
        <v>229.53582579602599</v>
      </c>
      <c r="N22" s="485">
        <v>270.46417420397404</v>
      </c>
      <c r="O22" s="485">
        <v>0</v>
      </c>
      <c r="P22" s="485">
        <v>0</v>
      </c>
      <c r="Q22" s="485">
        <f t="shared" si="2"/>
        <v>500</v>
      </c>
      <c r="R22" s="485">
        <f t="shared" si="3"/>
        <v>0</v>
      </c>
    </row>
    <row r="23" spans="1:18">
      <c r="A23" s="478">
        <f t="shared" si="4"/>
        <v>13</v>
      </c>
      <c r="B23" s="491">
        <v>4261</v>
      </c>
      <c r="C23" s="493" t="s">
        <v>704</v>
      </c>
      <c r="D23" s="491" t="s">
        <v>636</v>
      </c>
      <c r="E23" s="490">
        <v>0</v>
      </c>
      <c r="F23" s="490">
        <v>0</v>
      </c>
      <c r="G23" s="427">
        <v>400</v>
      </c>
      <c r="H23" s="490">
        <f t="shared" si="0"/>
        <v>400</v>
      </c>
      <c r="I23" s="487">
        <f>'[16]Juris Alloc Split'!$M$351</f>
        <v>1.0000000000000002</v>
      </c>
      <c r="J23" s="485">
        <f t="shared" si="1"/>
        <v>400.00000000000011</v>
      </c>
      <c r="K23" s="486" t="s">
        <v>638</v>
      </c>
      <c r="L23" s="486" t="s">
        <v>638</v>
      </c>
      <c r="M23" s="485">
        <v>183.6286606368208</v>
      </c>
      <c r="N23" s="485">
        <v>216.37133936317923</v>
      </c>
      <c r="O23" s="485">
        <v>0</v>
      </c>
      <c r="P23" s="485">
        <v>0</v>
      </c>
      <c r="Q23" s="485">
        <f t="shared" si="2"/>
        <v>400</v>
      </c>
      <c r="R23" s="485">
        <f t="shared" si="3"/>
        <v>0</v>
      </c>
    </row>
    <row r="24" spans="1:18">
      <c r="A24" s="478">
        <f t="shared" si="4"/>
        <v>14</v>
      </c>
      <c r="B24" s="491">
        <v>4261</v>
      </c>
      <c r="C24" s="493" t="s">
        <v>703</v>
      </c>
      <c r="D24" s="491" t="s">
        <v>636</v>
      </c>
      <c r="E24" s="490">
        <v>0</v>
      </c>
      <c r="F24" s="490">
        <v>0</v>
      </c>
      <c r="G24" s="427">
        <v>5000</v>
      </c>
      <c r="H24" s="490">
        <f t="shared" si="0"/>
        <v>5000</v>
      </c>
      <c r="I24" s="487">
        <f>'[16]Juris Alloc Split'!$M$351</f>
        <v>1.0000000000000002</v>
      </c>
      <c r="J24" s="485">
        <f t="shared" si="1"/>
        <v>5000.0000000000009</v>
      </c>
      <c r="K24" s="486" t="s">
        <v>638</v>
      </c>
      <c r="L24" s="486" t="s">
        <v>638</v>
      </c>
      <c r="M24" s="485">
        <v>2295.3582579602598</v>
      </c>
      <c r="N24" s="485">
        <v>2704.6417420397402</v>
      </c>
      <c r="O24" s="485">
        <v>0</v>
      </c>
      <c r="P24" s="485">
        <v>0</v>
      </c>
      <c r="Q24" s="485">
        <f t="shared" si="2"/>
        <v>5000</v>
      </c>
      <c r="R24" s="485">
        <f t="shared" si="3"/>
        <v>0</v>
      </c>
    </row>
    <row r="25" spans="1:18">
      <c r="A25" s="478">
        <f t="shared" si="4"/>
        <v>15</v>
      </c>
      <c r="B25" s="491">
        <v>4261</v>
      </c>
      <c r="C25" s="493" t="s">
        <v>702</v>
      </c>
      <c r="D25" s="491" t="s">
        <v>636</v>
      </c>
      <c r="E25" s="490">
        <v>0</v>
      </c>
      <c r="F25" s="490">
        <v>0</v>
      </c>
      <c r="G25" s="427">
        <v>5000</v>
      </c>
      <c r="H25" s="490">
        <f t="shared" si="0"/>
        <v>5000</v>
      </c>
      <c r="I25" s="487">
        <f>'[16]Juris Alloc Split'!$M$351</f>
        <v>1.0000000000000002</v>
      </c>
      <c r="J25" s="485">
        <f t="shared" si="1"/>
        <v>5000.0000000000009</v>
      </c>
      <c r="K25" s="486" t="s">
        <v>638</v>
      </c>
      <c r="L25" s="486" t="s">
        <v>638</v>
      </c>
      <c r="M25" s="485">
        <v>2295.3582579602598</v>
      </c>
      <c r="N25" s="485">
        <v>2704.6417420397402</v>
      </c>
      <c r="O25" s="485">
        <v>0</v>
      </c>
      <c r="P25" s="485">
        <v>0</v>
      </c>
      <c r="Q25" s="485">
        <f t="shared" si="2"/>
        <v>5000</v>
      </c>
      <c r="R25" s="485">
        <f t="shared" si="3"/>
        <v>0</v>
      </c>
    </row>
    <row r="26" spans="1:18">
      <c r="A26" s="478">
        <f t="shared" si="4"/>
        <v>16</v>
      </c>
      <c r="B26" s="491">
        <v>4261</v>
      </c>
      <c r="C26" s="493" t="s">
        <v>701</v>
      </c>
      <c r="D26" s="491" t="s">
        <v>636</v>
      </c>
      <c r="E26" s="490">
        <v>0</v>
      </c>
      <c r="F26" s="490">
        <v>0</v>
      </c>
      <c r="G26" s="427">
        <v>2500</v>
      </c>
      <c r="H26" s="490">
        <f t="shared" si="0"/>
        <v>2500</v>
      </c>
      <c r="I26" s="487">
        <f>'[16]Juris Alloc Split'!$M$351</f>
        <v>1.0000000000000002</v>
      </c>
      <c r="J26" s="485">
        <f t="shared" si="1"/>
        <v>2500.0000000000005</v>
      </c>
      <c r="K26" s="486" t="s">
        <v>638</v>
      </c>
      <c r="L26" s="486" t="s">
        <v>638</v>
      </c>
      <c r="M26" s="485">
        <v>1147.6791289801299</v>
      </c>
      <c r="N26" s="485">
        <v>1352.3208710198701</v>
      </c>
      <c r="O26" s="485">
        <v>0</v>
      </c>
      <c r="P26" s="485">
        <v>0</v>
      </c>
      <c r="Q26" s="485">
        <f t="shared" si="2"/>
        <v>2500</v>
      </c>
      <c r="R26" s="485">
        <f t="shared" si="3"/>
        <v>0</v>
      </c>
    </row>
    <row r="27" spans="1:18">
      <c r="A27" s="478">
        <f t="shared" si="4"/>
        <v>17</v>
      </c>
      <c r="B27" s="491">
        <v>4261</v>
      </c>
      <c r="C27" s="493" t="s">
        <v>700</v>
      </c>
      <c r="D27" s="491" t="s">
        <v>636</v>
      </c>
      <c r="E27" s="490">
        <v>0</v>
      </c>
      <c r="F27" s="490">
        <v>0</v>
      </c>
      <c r="G27" s="427">
        <v>12500</v>
      </c>
      <c r="H27" s="490">
        <f t="shared" si="0"/>
        <v>12500</v>
      </c>
      <c r="I27" s="487">
        <f>'[16]Juris Alloc Split'!$M$351</f>
        <v>1.0000000000000002</v>
      </c>
      <c r="J27" s="485">
        <f t="shared" si="1"/>
        <v>12500.000000000004</v>
      </c>
      <c r="K27" s="486" t="s">
        <v>638</v>
      </c>
      <c r="L27" s="486" t="s">
        <v>638</v>
      </c>
      <c r="M27" s="485">
        <v>5738.39564490065</v>
      </c>
      <c r="N27" s="485">
        <v>6761.6043550993509</v>
      </c>
      <c r="O27" s="485">
        <v>0</v>
      </c>
      <c r="P27" s="485">
        <v>0</v>
      </c>
      <c r="Q27" s="485">
        <f t="shared" si="2"/>
        <v>12500</v>
      </c>
      <c r="R27" s="485">
        <f t="shared" si="3"/>
        <v>0</v>
      </c>
    </row>
    <row r="28" spans="1:18">
      <c r="A28" s="478">
        <f t="shared" si="4"/>
        <v>18</v>
      </c>
      <c r="B28" s="491">
        <v>4261</v>
      </c>
      <c r="C28" s="493" t="s">
        <v>699</v>
      </c>
      <c r="D28" s="491" t="s">
        <v>636</v>
      </c>
      <c r="E28" s="490">
        <v>0</v>
      </c>
      <c r="F28" s="490">
        <v>0</v>
      </c>
      <c r="G28" s="427">
        <v>300</v>
      </c>
      <c r="H28" s="490">
        <f t="shared" si="0"/>
        <v>300</v>
      </c>
      <c r="I28" s="487">
        <f>'[16]Juris Alloc Split'!$M$351</f>
        <v>1.0000000000000002</v>
      </c>
      <c r="J28" s="485">
        <f t="shared" si="1"/>
        <v>300.00000000000006</v>
      </c>
      <c r="K28" s="486" t="s">
        <v>638</v>
      </c>
      <c r="L28" s="486" t="s">
        <v>638</v>
      </c>
      <c r="M28" s="485">
        <v>137.7214954776156</v>
      </c>
      <c r="N28" s="485">
        <v>162.2785045223844</v>
      </c>
      <c r="O28" s="485">
        <v>0</v>
      </c>
      <c r="P28" s="485">
        <v>0</v>
      </c>
      <c r="Q28" s="485">
        <f t="shared" si="2"/>
        <v>300</v>
      </c>
      <c r="R28" s="485">
        <f t="shared" si="3"/>
        <v>0</v>
      </c>
    </row>
    <row r="29" spans="1:18">
      <c r="A29" s="478">
        <f t="shared" si="4"/>
        <v>19</v>
      </c>
      <c r="B29" s="491">
        <v>4261</v>
      </c>
      <c r="C29" s="493" t="s">
        <v>698</v>
      </c>
      <c r="D29" s="491" t="s">
        <v>636</v>
      </c>
      <c r="E29" s="490">
        <v>0</v>
      </c>
      <c r="F29" s="490">
        <v>0</v>
      </c>
      <c r="G29" s="427">
        <v>750</v>
      </c>
      <c r="H29" s="490">
        <f t="shared" si="0"/>
        <v>750</v>
      </c>
      <c r="I29" s="487">
        <f>'[16]Juris Alloc Split'!$M$351</f>
        <v>1.0000000000000002</v>
      </c>
      <c r="J29" s="485">
        <f t="shared" si="1"/>
        <v>750.00000000000011</v>
      </c>
      <c r="K29" s="486" t="s">
        <v>638</v>
      </c>
      <c r="L29" s="486" t="s">
        <v>638</v>
      </c>
      <c r="M29" s="485">
        <v>344.303738694039</v>
      </c>
      <c r="N29" s="485">
        <v>405.69626130596106</v>
      </c>
      <c r="O29" s="485">
        <v>0</v>
      </c>
      <c r="P29" s="485">
        <v>0</v>
      </c>
      <c r="Q29" s="485">
        <f t="shared" si="2"/>
        <v>750</v>
      </c>
      <c r="R29" s="485">
        <f t="shared" si="3"/>
        <v>0</v>
      </c>
    </row>
    <row r="30" spans="1:18">
      <c r="A30" s="478">
        <f t="shared" si="4"/>
        <v>20</v>
      </c>
      <c r="B30" s="491">
        <v>4261</v>
      </c>
      <c r="C30" s="493" t="s">
        <v>697</v>
      </c>
      <c r="D30" s="491" t="s">
        <v>636</v>
      </c>
      <c r="E30" s="490">
        <v>0</v>
      </c>
      <c r="F30" s="490">
        <v>0</v>
      </c>
      <c r="G30" s="427">
        <v>500</v>
      </c>
      <c r="H30" s="490">
        <f t="shared" si="0"/>
        <v>500</v>
      </c>
      <c r="I30" s="487">
        <f>'[16]Juris Alloc Split'!$M$351</f>
        <v>1.0000000000000002</v>
      </c>
      <c r="J30" s="485">
        <f t="shared" si="1"/>
        <v>500.00000000000011</v>
      </c>
      <c r="K30" s="486" t="s">
        <v>638</v>
      </c>
      <c r="L30" s="486" t="s">
        <v>638</v>
      </c>
      <c r="M30" s="485">
        <v>229.53582579602599</v>
      </c>
      <c r="N30" s="485">
        <v>270.46417420397404</v>
      </c>
      <c r="O30" s="485">
        <v>0</v>
      </c>
      <c r="P30" s="485">
        <v>0</v>
      </c>
      <c r="Q30" s="485">
        <f t="shared" si="2"/>
        <v>500</v>
      </c>
      <c r="R30" s="485">
        <f t="shared" si="3"/>
        <v>0</v>
      </c>
    </row>
    <row r="31" spans="1:18">
      <c r="A31" s="478">
        <f t="shared" si="4"/>
        <v>21</v>
      </c>
      <c r="B31" s="491">
        <v>4261</v>
      </c>
      <c r="C31" s="493" t="s">
        <v>696</v>
      </c>
      <c r="D31" s="491" t="s">
        <v>636</v>
      </c>
      <c r="E31" s="490">
        <v>0</v>
      </c>
      <c r="F31" s="490">
        <v>0</v>
      </c>
      <c r="G31" s="427">
        <v>-1000</v>
      </c>
      <c r="H31" s="490">
        <f t="shared" si="0"/>
        <v>-1000</v>
      </c>
      <c r="I31" s="487">
        <f>'[16]Juris Alloc Split'!$M$351</f>
        <v>1.0000000000000002</v>
      </c>
      <c r="J31" s="485">
        <f t="shared" si="1"/>
        <v>-1000.0000000000002</v>
      </c>
      <c r="K31" s="486" t="s">
        <v>638</v>
      </c>
      <c r="L31" s="486" t="s">
        <v>638</v>
      </c>
      <c r="M31" s="485">
        <v>-459.07165159205198</v>
      </c>
      <c r="N31" s="485">
        <v>-540.92834840794808</v>
      </c>
      <c r="O31" s="485">
        <v>0</v>
      </c>
      <c r="P31" s="485">
        <v>0</v>
      </c>
      <c r="Q31" s="485">
        <f t="shared" si="2"/>
        <v>-1000</v>
      </c>
      <c r="R31" s="485">
        <f t="shared" si="3"/>
        <v>0</v>
      </c>
    </row>
    <row r="32" spans="1:18">
      <c r="A32" s="478">
        <f t="shared" si="4"/>
        <v>22</v>
      </c>
      <c r="B32" s="491">
        <v>4261</v>
      </c>
      <c r="C32" s="493" t="s">
        <v>695</v>
      </c>
      <c r="D32" s="491" t="s">
        <v>636</v>
      </c>
      <c r="E32" s="490">
        <v>0</v>
      </c>
      <c r="F32" s="490">
        <v>0</v>
      </c>
      <c r="G32" s="427">
        <v>350</v>
      </c>
      <c r="H32" s="490">
        <f t="shared" si="0"/>
        <v>350</v>
      </c>
      <c r="I32" s="487">
        <f>'[16]Juris Alloc Split'!$M$351</f>
        <v>1.0000000000000002</v>
      </c>
      <c r="J32" s="485">
        <f t="shared" si="1"/>
        <v>350.00000000000006</v>
      </c>
      <c r="K32" s="486" t="s">
        <v>638</v>
      </c>
      <c r="L32" s="486" t="s">
        <v>638</v>
      </c>
      <c r="M32" s="485">
        <v>160.6750780572182</v>
      </c>
      <c r="N32" s="485">
        <v>189.3249219427818</v>
      </c>
      <c r="O32" s="485">
        <v>0</v>
      </c>
      <c r="P32" s="485">
        <v>0</v>
      </c>
      <c r="Q32" s="485">
        <f t="shared" si="2"/>
        <v>350</v>
      </c>
      <c r="R32" s="485">
        <f t="shared" si="3"/>
        <v>0</v>
      </c>
    </row>
    <row r="33" spans="1:18">
      <c r="A33" s="478">
        <f t="shared" si="4"/>
        <v>23</v>
      </c>
      <c r="B33" s="491">
        <v>4261</v>
      </c>
      <c r="C33" s="493" t="s">
        <v>694</v>
      </c>
      <c r="D33" s="491" t="s">
        <v>636</v>
      </c>
      <c r="E33" s="490">
        <v>0</v>
      </c>
      <c r="F33" s="490">
        <v>0</v>
      </c>
      <c r="G33" s="427">
        <v>7000</v>
      </c>
      <c r="H33" s="490">
        <f t="shared" si="0"/>
        <v>7000</v>
      </c>
      <c r="I33" s="487">
        <f>'[16]Juris Alloc Split'!$M$351</f>
        <v>1.0000000000000002</v>
      </c>
      <c r="J33" s="485">
        <f t="shared" si="1"/>
        <v>7000.0000000000018</v>
      </c>
      <c r="K33" s="486" t="s">
        <v>638</v>
      </c>
      <c r="L33" s="486" t="s">
        <v>638</v>
      </c>
      <c r="M33" s="485">
        <v>3213.5015611443641</v>
      </c>
      <c r="N33" s="485">
        <v>3786.4984388556368</v>
      </c>
      <c r="O33" s="485">
        <v>0</v>
      </c>
      <c r="P33" s="485">
        <v>0</v>
      </c>
      <c r="Q33" s="485">
        <f t="shared" si="2"/>
        <v>7000.0000000000009</v>
      </c>
      <c r="R33" s="485">
        <f t="shared" si="3"/>
        <v>0</v>
      </c>
    </row>
    <row r="34" spans="1:18">
      <c r="A34" s="478">
        <f t="shared" si="4"/>
        <v>24</v>
      </c>
      <c r="B34" s="491">
        <v>4261</v>
      </c>
      <c r="C34" s="493" t="s">
        <v>693</v>
      </c>
      <c r="D34" s="491" t="s">
        <v>636</v>
      </c>
      <c r="E34" s="490">
        <v>0</v>
      </c>
      <c r="F34" s="490">
        <v>0</v>
      </c>
      <c r="G34" s="427">
        <v>300</v>
      </c>
      <c r="H34" s="490">
        <f t="shared" si="0"/>
        <v>300</v>
      </c>
      <c r="I34" s="487">
        <f>'[16]Juris Alloc Split'!$M$351</f>
        <v>1.0000000000000002</v>
      </c>
      <c r="J34" s="485">
        <f t="shared" si="1"/>
        <v>300.00000000000006</v>
      </c>
      <c r="K34" s="486" t="s">
        <v>638</v>
      </c>
      <c r="L34" s="486" t="s">
        <v>638</v>
      </c>
      <c r="M34" s="485">
        <v>137.7214954776156</v>
      </c>
      <c r="N34" s="485">
        <v>162.2785045223844</v>
      </c>
      <c r="O34" s="485">
        <v>0</v>
      </c>
      <c r="P34" s="485">
        <v>0</v>
      </c>
      <c r="Q34" s="485">
        <f t="shared" si="2"/>
        <v>300</v>
      </c>
      <c r="R34" s="485">
        <f t="shared" si="3"/>
        <v>0</v>
      </c>
    </row>
    <row r="35" spans="1:18">
      <c r="A35" s="478">
        <f t="shared" si="4"/>
        <v>25</v>
      </c>
      <c r="B35" s="491">
        <v>4261</v>
      </c>
      <c r="C35" s="493" t="s">
        <v>692</v>
      </c>
      <c r="D35" s="491" t="s">
        <v>636</v>
      </c>
      <c r="E35" s="490">
        <v>0</v>
      </c>
      <c r="F35" s="490">
        <v>0</v>
      </c>
      <c r="G35" s="427">
        <v>500</v>
      </c>
      <c r="H35" s="490">
        <f t="shared" si="0"/>
        <v>500</v>
      </c>
      <c r="I35" s="487">
        <f>'[16]Juris Alloc Split'!$M$351</f>
        <v>1.0000000000000002</v>
      </c>
      <c r="J35" s="485">
        <f t="shared" si="1"/>
        <v>500.00000000000011</v>
      </c>
      <c r="K35" s="486" t="s">
        <v>638</v>
      </c>
      <c r="L35" s="486" t="s">
        <v>638</v>
      </c>
      <c r="M35" s="485">
        <v>229.53582579602599</v>
      </c>
      <c r="N35" s="485">
        <v>270.46417420397404</v>
      </c>
      <c r="O35" s="485">
        <v>0</v>
      </c>
      <c r="P35" s="485">
        <v>0</v>
      </c>
      <c r="Q35" s="485">
        <f t="shared" si="2"/>
        <v>500</v>
      </c>
      <c r="R35" s="485">
        <f t="shared" si="3"/>
        <v>0</v>
      </c>
    </row>
    <row r="36" spans="1:18">
      <c r="A36" s="478">
        <f t="shared" si="4"/>
        <v>26</v>
      </c>
      <c r="B36" s="491">
        <v>4261</v>
      </c>
      <c r="C36" s="493" t="s">
        <v>691</v>
      </c>
      <c r="D36" s="491" t="s">
        <v>636</v>
      </c>
      <c r="E36" s="490">
        <v>0</v>
      </c>
      <c r="F36" s="490">
        <v>0</v>
      </c>
      <c r="G36" s="427">
        <v>500</v>
      </c>
      <c r="H36" s="490">
        <f t="shared" si="0"/>
        <v>500</v>
      </c>
      <c r="I36" s="487">
        <f>'[16]Juris Alloc Split'!$M$351</f>
        <v>1.0000000000000002</v>
      </c>
      <c r="J36" s="485">
        <f t="shared" si="1"/>
        <v>500.00000000000011</v>
      </c>
      <c r="K36" s="486" t="s">
        <v>638</v>
      </c>
      <c r="L36" s="486" t="s">
        <v>638</v>
      </c>
      <c r="M36" s="485">
        <v>229.53582579602599</v>
      </c>
      <c r="N36" s="485">
        <v>270.46417420397404</v>
      </c>
      <c r="O36" s="485">
        <v>0</v>
      </c>
      <c r="P36" s="485">
        <v>0</v>
      </c>
      <c r="Q36" s="485">
        <f t="shared" si="2"/>
        <v>500</v>
      </c>
      <c r="R36" s="485">
        <f t="shared" si="3"/>
        <v>0</v>
      </c>
    </row>
    <row r="37" spans="1:18">
      <c r="A37" s="478">
        <f t="shared" si="4"/>
        <v>27</v>
      </c>
      <c r="B37" s="491">
        <v>4261</v>
      </c>
      <c r="C37" s="493" t="s">
        <v>690</v>
      </c>
      <c r="D37" s="491" t="s">
        <v>636</v>
      </c>
      <c r="E37" s="490">
        <v>0</v>
      </c>
      <c r="F37" s="490">
        <v>0</v>
      </c>
      <c r="G37" s="427">
        <v>200</v>
      </c>
      <c r="H37" s="490">
        <f t="shared" si="0"/>
        <v>200</v>
      </c>
      <c r="I37" s="487">
        <f>'[16]Juris Alloc Split'!$M$351</f>
        <v>1.0000000000000002</v>
      </c>
      <c r="J37" s="485">
        <f t="shared" si="1"/>
        <v>200.00000000000006</v>
      </c>
      <c r="K37" s="486" t="s">
        <v>638</v>
      </c>
      <c r="L37" s="486" t="s">
        <v>638</v>
      </c>
      <c r="M37" s="485">
        <v>91.814330318410398</v>
      </c>
      <c r="N37" s="485">
        <v>108.18566968158962</v>
      </c>
      <c r="O37" s="485">
        <v>0</v>
      </c>
      <c r="P37" s="485">
        <v>0</v>
      </c>
      <c r="Q37" s="485">
        <f t="shared" si="2"/>
        <v>200</v>
      </c>
      <c r="R37" s="485">
        <f t="shared" si="3"/>
        <v>0</v>
      </c>
    </row>
    <row r="38" spans="1:18">
      <c r="A38" s="478">
        <f t="shared" si="4"/>
        <v>28</v>
      </c>
      <c r="B38" s="491">
        <v>4261</v>
      </c>
      <c r="C38" s="493" t="s">
        <v>689</v>
      </c>
      <c r="D38" s="491" t="s">
        <v>636</v>
      </c>
      <c r="E38" s="490">
        <v>0</v>
      </c>
      <c r="F38" s="490">
        <v>0</v>
      </c>
      <c r="G38" s="427">
        <v>2500</v>
      </c>
      <c r="H38" s="490">
        <f t="shared" si="0"/>
        <v>2500</v>
      </c>
      <c r="I38" s="487">
        <f>'[16]Juris Alloc Split'!$M$351</f>
        <v>1.0000000000000002</v>
      </c>
      <c r="J38" s="485">
        <f t="shared" si="1"/>
        <v>2500.0000000000005</v>
      </c>
      <c r="K38" s="486" t="s">
        <v>638</v>
      </c>
      <c r="L38" s="486" t="s">
        <v>638</v>
      </c>
      <c r="M38" s="485">
        <v>1147.6791289801299</v>
      </c>
      <c r="N38" s="485">
        <v>1352.3208710198701</v>
      </c>
      <c r="O38" s="485">
        <v>0</v>
      </c>
      <c r="P38" s="485">
        <v>0</v>
      </c>
      <c r="Q38" s="485">
        <f t="shared" si="2"/>
        <v>2500</v>
      </c>
      <c r="R38" s="485">
        <f t="shared" si="3"/>
        <v>0</v>
      </c>
    </row>
    <row r="39" spans="1:18">
      <c r="A39" s="478">
        <f t="shared" si="4"/>
        <v>29</v>
      </c>
      <c r="B39" s="491">
        <v>4261</v>
      </c>
      <c r="C39" s="493" t="s">
        <v>688</v>
      </c>
      <c r="D39" s="491" t="s">
        <v>636</v>
      </c>
      <c r="E39" s="490">
        <v>0</v>
      </c>
      <c r="F39" s="490">
        <v>0</v>
      </c>
      <c r="G39" s="427">
        <v>400</v>
      </c>
      <c r="H39" s="490">
        <f t="shared" si="0"/>
        <v>400</v>
      </c>
      <c r="I39" s="487">
        <f>'[16]Juris Alloc Split'!$M$351</f>
        <v>1.0000000000000002</v>
      </c>
      <c r="J39" s="485">
        <f t="shared" si="1"/>
        <v>400.00000000000011</v>
      </c>
      <c r="K39" s="486" t="s">
        <v>638</v>
      </c>
      <c r="L39" s="486" t="s">
        <v>638</v>
      </c>
      <c r="M39" s="485">
        <v>183.6286606368208</v>
      </c>
      <c r="N39" s="485">
        <v>216.37133936317923</v>
      </c>
      <c r="O39" s="485">
        <v>0</v>
      </c>
      <c r="P39" s="485">
        <v>0</v>
      </c>
      <c r="Q39" s="485">
        <f t="shared" si="2"/>
        <v>400</v>
      </c>
      <c r="R39" s="485">
        <f t="shared" si="3"/>
        <v>0</v>
      </c>
    </row>
    <row r="40" spans="1:18">
      <c r="A40" s="478">
        <f t="shared" si="4"/>
        <v>30</v>
      </c>
      <c r="B40" s="491">
        <v>4261</v>
      </c>
      <c r="C40" s="493" t="s">
        <v>687</v>
      </c>
      <c r="D40" s="491" t="s">
        <v>636</v>
      </c>
      <c r="E40" s="490">
        <v>0</v>
      </c>
      <c r="F40" s="490">
        <v>0</v>
      </c>
      <c r="G40" s="427">
        <v>500</v>
      </c>
      <c r="H40" s="490">
        <f t="shared" si="0"/>
        <v>500</v>
      </c>
      <c r="I40" s="487">
        <f>'[16]Juris Alloc Split'!$M$351</f>
        <v>1.0000000000000002</v>
      </c>
      <c r="J40" s="485">
        <f t="shared" si="1"/>
        <v>500.00000000000011</v>
      </c>
      <c r="K40" s="486" t="s">
        <v>638</v>
      </c>
      <c r="L40" s="486" t="s">
        <v>638</v>
      </c>
      <c r="M40" s="485">
        <v>229.53582579602599</v>
      </c>
      <c r="N40" s="485">
        <v>270.46417420397404</v>
      </c>
      <c r="O40" s="485">
        <v>0</v>
      </c>
      <c r="P40" s="485">
        <v>0</v>
      </c>
      <c r="Q40" s="485">
        <f t="shared" si="2"/>
        <v>500</v>
      </c>
      <c r="R40" s="485">
        <f t="shared" si="3"/>
        <v>0</v>
      </c>
    </row>
    <row r="41" spans="1:18">
      <c r="A41" s="478">
        <f t="shared" si="4"/>
        <v>31</v>
      </c>
      <c r="B41" s="491">
        <v>4261</v>
      </c>
      <c r="C41" s="493" t="s">
        <v>686</v>
      </c>
      <c r="D41" s="491" t="s">
        <v>636</v>
      </c>
      <c r="E41" s="490">
        <v>0</v>
      </c>
      <c r="F41" s="490">
        <v>0</v>
      </c>
      <c r="G41" s="427">
        <v>500</v>
      </c>
      <c r="H41" s="490">
        <f t="shared" si="0"/>
        <v>500</v>
      </c>
      <c r="I41" s="487">
        <f>'[16]Juris Alloc Split'!$M$351</f>
        <v>1.0000000000000002</v>
      </c>
      <c r="J41" s="485">
        <f t="shared" si="1"/>
        <v>500.00000000000011</v>
      </c>
      <c r="K41" s="486" t="s">
        <v>638</v>
      </c>
      <c r="L41" s="486" t="s">
        <v>638</v>
      </c>
      <c r="M41" s="485">
        <v>229.53582579602599</v>
      </c>
      <c r="N41" s="485">
        <v>270.46417420397404</v>
      </c>
      <c r="O41" s="485">
        <v>0</v>
      </c>
      <c r="P41" s="485">
        <v>0</v>
      </c>
      <c r="Q41" s="485">
        <f t="shared" si="2"/>
        <v>500</v>
      </c>
      <c r="R41" s="485">
        <f t="shared" si="3"/>
        <v>0</v>
      </c>
    </row>
    <row r="42" spans="1:18">
      <c r="A42" s="478">
        <f t="shared" si="4"/>
        <v>32</v>
      </c>
      <c r="B42" s="491">
        <v>4261</v>
      </c>
      <c r="C42" s="493" t="s">
        <v>685</v>
      </c>
      <c r="D42" s="491" t="s">
        <v>636</v>
      </c>
      <c r="E42" s="490">
        <v>0</v>
      </c>
      <c r="F42" s="490">
        <v>0</v>
      </c>
      <c r="G42" s="427">
        <v>1500</v>
      </c>
      <c r="H42" s="490">
        <f t="shared" si="0"/>
        <v>1500</v>
      </c>
      <c r="I42" s="487">
        <f>'[16]Juris Alloc Split'!$M$351</f>
        <v>1.0000000000000002</v>
      </c>
      <c r="J42" s="485">
        <f t="shared" si="1"/>
        <v>1500.0000000000002</v>
      </c>
      <c r="K42" s="486" t="s">
        <v>638</v>
      </c>
      <c r="L42" s="486" t="s">
        <v>638</v>
      </c>
      <c r="M42" s="485">
        <v>688.607477388078</v>
      </c>
      <c r="N42" s="485">
        <v>811.39252261192212</v>
      </c>
      <c r="O42" s="485">
        <v>0</v>
      </c>
      <c r="P42" s="485">
        <v>0</v>
      </c>
      <c r="Q42" s="485">
        <f t="shared" si="2"/>
        <v>1500</v>
      </c>
      <c r="R42" s="485">
        <f t="shared" si="3"/>
        <v>0</v>
      </c>
    </row>
    <row r="43" spans="1:18">
      <c r="A43" s="478">
        <f t="shared" si="4"/>
        <v>33</v>
      </c>
      <c r="B43" s="491">
        <v>4261</v>
      </c>
      <c r="C43" s="493" t="s">
        <v>684</v>
      </c>
      <c r="D43" s="491" t="s">
        <v>636</v>
      </c>
      <c r="E43" s="490">
        <v>0</v>
      </c>
      <c r="F43" s="490">
        <v>0</v>
      </c>
      <c r="G43" s="427">
        <v>6000</v>
      </c>
      <c r="H43" s="490">
        <f t="shared" ref="H43:H74" si="5">SUM(F43:G43)</f>
        <v>6000</v>
      </c>
      <c r="I43" s="487">
        <f>'[16]Juris Alloc Split'!$M$351</f>
        <v>1.0000000000000002</v>
      </c>
      <c r="J43" s="485">
        <f t="shared" ref="J43:J74" si="6">+H43*I43</f>
        <v>6000.0000000000009</v>
      </c>
      <c r="K43" s="486" t="s">
        <v>638</v>
      </c>
      <c r="L43" s="486" t="s">
        <v>638</v>
      </c>
      <c r="M43" s="485">
        <v>2754.429909552312</v>
      </c>
      <c r="N43" s="485">
        <v>3245.5700904476885</v>
      </c>
      <c r="O43" s="485">
        <v>0</v>
      </c>
      <c r="P43" s="485">
        <v>0</v>
      </c>
      <c r="Q43" s="485">
        <f t="shared" ref="Q43:Q74" si="7">SUM(M43:P43)</f>
        <v>6000</v>
      </c>
      <c r="R43" s="485">
        <f t="shared" ref="R43:R74" si="8">+Q43-J43</f>
        <v>0</v>
      </c>
    </row>
    <row r="44" spans="1:18">
      <c r="A44" s="478">
        <f t="shared" ref="A44:A75" si="9">+A43+1</f>
        <v>34</v>
      </c>
      <c r="B44" s="491">
        <v>4261</v>
      </c>
      <c r="C44" s="493" t="s">
        <v>683</v>
      </c>
      <c r="D44" s="491" t="s">
        <v>636</v>
      </c>
      <c r="E44" s="490">
        <v>0</v>
      </c>
      <c r="F44" s="490">
        <v>0</v>
      </c>
      <c r="G44" s="427">
        <v>500</v>
      </c>
      <c r="H44" s="490">
        <f t="shared" si="5"/>
        <v>500</v>
      </c>
      <c r="I44" s="487">
        <f>'[16]Juris Alloc Split'!$M$351</f>
        <v>1.0000000000000002</v>
      </c>
      <c r="J44" s="485">
        <f t="shared" si="6"/>
        <v>500.00000000000011</v>
      </c>
      <c r="K44" s="486" t="s">
        <v>638</v>
      </c>
      <c r="L44" s="486" t="s">
        <v>638</v>
      </c>
      <c r="M44" s="485">
        <v>229.53582579602599</v>
      </c>
      <c r="N44" s="485">
        <v>270.46417420397404</v>
      </c>
      <c r="O44" s="485">
        <v>0</v>
      </c>
      <c r="P44" s="485">
        <v>0</v>
      </c>
      <c r="Q44" s="485">
        <f t="shared" si="7"/>
        <v>500</v>
      </c>
      <c r="R44" s="485">
        <f t="shared" si="8"/>
        <v>0</v>
      </c>
    </row>
    <row r="45" spans="1:18">
      <c r="A45" s="478">
        <f t="shared" si="9"/>
        <v>35</v>
      </c>
      <c r="B45" s="491">
        <v>4261</v>
      </c>
      <c r="C45" s="493" t="s">
        <v>682</v>
      </c>
      <c r="D45" s="491" t="s">
        <v>636</v>
      </c>
      <c r="E45" s="490">
        <v>0</v>
      </c>
      <c r="F45" s="490">
        <v>0</v>
      </c>
      <c r="G45" s="427">
        <v>600</v>
      </c>
      <c r="H45" s="490">
        <f t="shared" si="5"/>
        <v>600</v>
      </c>
      <c r="I45" s="487">
        <f>'[16]Juris Alloc Split'!$M$351</f>
        <v>1.0000000000000002</v>
      </c>
      <c r="J45" s="485">
        <f t="shared" si="6"/>
        <v>600.00000000000011</v>
      </c>
      <c r="K45" s="486" t="s">
        <v>638</v>
      </c>
      <c r="L45" s="486" t="s">
        <v>638</v>
      </c>
      <c r="M45" s="485">
        <v>275.44299095523121</v>
      </c>
      <c r="N45" s="485">
        <v>324.55700904476879</v>
      </c>
      <c r="O45" s="485">
        <v>0</v>
      </c>
      <c r="P45" s="485">
        <v>0</v>
      </c>
      <c r="Q45" s="485">
        <f t="shared" si="7"/>
        <v>600</v>
      </c>
      <c r="R45" s="485">
        <f t="shared" si="8"/>
        <v>0</v>
      </c>
    </row>
    <row r="46" spans="1:18">
      <c r="A46" s="478">
        <f t="shared" si="9"/>
        <v>36</v>
      </c>
      <c r="B46" s="491">
        <v>4261</v>
      </c>
      <c r="C46" s="493" t="s">
        <v>681</v>
      </c>
      <c r="D46" s="491" t="s">
        <v>636</v>
      </c>
      <c r="E46" s="490">
        <v>0</v>
      </c>
      <c r="F46" s="490">
        <v>0</v>
      </c>
      <c r="G46" s="427">
        <v>500</v>
      </c>
      <c r="H46" s="490">
        <f t="shared" si="5"/>
        <v>500</v>
      </c>
      <c r="I46" s="487">
        <f>'[16]Juris Alloc Split'!$M$351</f>
        <v>1.0000000000000002</v>
      </c>
      <c r="J46" s="485">
        <f t="shared" si="6"/>
        <v>500.00000000000011</v>
      </c>
      <c r="K46" s="486" t="s">
        <v>638</v>
      </c>
      <c r="L46" s="486" t="s">
        <v>638</v>
      </c>
      <c r="M46" s="485">
        <v>229.53582579602599</v>
      </c>
      <c r="N46" s="485">
        <v>270.46417420397404</v>
      </c>
      <c r="O46" s="485">
        <v>0</v>
      </c>
      <c r="P46" s="485">
        <v>0</v>
      </c>
      <c r="Q46" s="485">
        <f t="shared" si="7"/>
        <v>500</v>
      </c>
      <c r="R46" s="485">
        <f t="shared" si="8"/>
        <v>0</v>
      </c>
    </row>
    <row r="47" spans="1:18">
      <c r="A47" s="478">
        <f t="shared" si="9"/>
        <v>37</v>
      </c>
      <c r="B47" s="491">
        <v>4261</v>
      </c>
      <c r="C47" s="493" t="s">
        <v>680</v>
      </c>
      <c r="D47" s="491" t="s">
        <v>636</v>
      </c>
      <c r="E47" s="490">
        <v>0</v>
      </c>
      <c r="F47" s="490">
        <v>0</v>
      </c>
      <c r="G47" s="427">
        <v>750</v>
      </c>
      <c r="H47" s="490">
        <f t="shared" si="5"/>
        <v>750</v>
      </c>
      <c r="I47" s="487">
        <f>'[16]Juris Alloc Split'!$M$351</f>
        <v>1.0000000000000002</v>
      </c>
      <c r="J47" s="485">
        <f t="shared" si="6"/>
        <v>750.00000000000011</v>
      </c>
      <c r="K47" s="486" t="s">
        <v>638</v>
      </c>
      <c r="L47" s="486" t="s">
        <v>638</v>
      </c>
      <c r="M47" s="485">
        <v>344.303738694039</v>
      </c>
      <c r="N47" s="485">
        <v>405.69626130596106</v>
      </c>
      <c r="O47" s="485">
        <v>0</v>
      </c>
      <c r="P47" s="485">
        <v>0</v>
      </c>
      <c r="Q47" s="485">
        <f t="shared" si="7"/>
        <v>750</v>
      </c>
      <c r="R47" s="485">
        <f t="shared" si="8"/>
        <v>0</v>
      </c>
    </row>
    <row r="48" spans="1:18">
      <c r="A48" s="478">
        <f t="shared" si="9"/>
        <v>38</v>
      </c>
      <c r="B48" s="491">
        <v>4261</v>
      </c>
      <c r="C48" s="493" t="s">
        <v>679</v>
      </c>
      <c r="D48" s="491" t="s">
        <v>636</v>
      </c>
      <c r="E48" s="490">
        <v>0</v>
      </c>
      <c r="F48" s="490">
        <v>0</v>
      </c>
      <c r="G48" s="427">
        <v>2000</v>
      </c>
      <c r="H48" s="490">
        <f t="shared" si="5"/>
        <v>2000</v>
      </c>
      <c r="I48" s="487">
        <f>'[16]Juris Alloc Split'!$M$351</f>
        <v>1.0000000000000002</v>
      </c>
      <c r="J48" s="485">
        <f t="shared" si="6"/>
        <v>2000.0000000000005</v>
      </c>
      <c r="K48" s="486" t="s">
        <v>638</v>
      </c>
      <c r="L48" s="486" t="s">
        <v>638</v>
      </c>
      <c r="M48" s="485">
        <v>918.14330318410396</v>
      </c>
      <c r="N48" s="485">
        <v>1081.8566968158962</v>
      </c>
      <c r="O48" s="485">
        <v>0</v>
      </c>
      <c r="P48" s="485">
        <v>0</v>
      </c>
      <c r="Q48" s="485">
        <f t="shared" si="7"/>
        <v>2000</v>
      </c>
      <c r="R48" s="485">
        <f t="shared" si="8"/>
        <v>0</v>
      </c>
    </row>
    <row r="49" spans="1:18">
      <c r="A49" s="478">
        <f t="shared" si="9"/>
        <v>39</v>
      </c>
      <c r="B49" s="491">
        <v>4261</v>
      </c>
      <c r="C49" s="493" t="s">
        <v>678</v>
      </c>
      <c r="D49" s="491" t="s">
        <v>636</v>
      </c>
      <c r="E49" s="490">
        <v>0</v>
      </c>
      <c r="F49" s="490">
        <v>0</v>
      </c>
      <c r="G49" s="427">
        <v>27400</v>
      </c>
      <c r="H49" s="490">
        <f t="shared" si="5"/>
        <v>27400</v>
      </c>
      <c r="I49" s="487">
        <f>'[16]Juris Alloc Split'!$M$351</f>
        <v>1.0000000000000002</v>
      </c>
      <c r="J49" s="485">
        <f t="shared" si="6"/>
        <v>27400.000000000007</v>
      </c>
      <c r="K49" s="486" t="s">
        <v>638</v>
      </c>
      <c r="L49" s="486" t="s">
        <v>638</v>
      </c>
      <c r="M49" s="485">
        <v>12578.563253622224</v>
      </c>
      <c r="N49" s="485">
        <v>14821.436746377778</v>
      </c>
      <c r="O49" s="485">
        <v>0</v>
      </c>
      <c r="P49" s="485">
        <v>0</v>
      </c>
      <c r="Q49" s="485">
        <f t="shared" si="7"/>
        <v>27400</v>
      </c>
      <c r="R49" s="485">
        <f t="shared" si="8"/>
        <v>0</v>
      </c>
    </row>
    <row r="50" spans="1:18">
      <c r="A50" s="478">
        <f t="shared" si="9"/>
        <v>40</v>
      </c>
      <c r="B50" s="491">
        <v>4261</v>
      </c>
      <c r="C50" s="493" t="s">
        <v>677</v>
      </c>
      <c r="D50" s="491" t="s">
        <v>636</v>
      </c>
      <c r="E50" s="490">
        <v>0</v>
      </c>
      <c r="F50" s="490">
        <v>0</v>
      </c>
      <c r="G50" s="427">
        <v>3000</v>
      </c>
      <c r="H50" s="490">
        <f t="shared" si="5"/>
        <v>3000</v>
      </c>
      <c r="I50" s="487">
        <f>'[16]Juris Alloc Split'!$M$351</f>
        <v>1.0000000000000002</v>
      </c>
      <c r="J50" s="485">
        <f t="shared" si="6"/>
        <v>3000.0000000000005</v>
      </c>
      <c r="K50" s="486" t="s">
        <v>638</v>
      </c>
      <c r="L50" s="486" t="s">
        <v>638</v>
      </c>
      <c r="M50" s="485">
        <v>1377.214954776156</v>
      </c>
      <c r="N50" s="485">
        <v>1622.7850452238442</v>
      </c>
      <c r="O50" s="485">
        <v>0</v>
      </c>
      <c r="P50" s="485">
        <v>0</v>
      </c>
      <c r="Q50" s="485">
        <f t="shared" si="7"/>
        <v>3000</v>
      </c>
      <c r="R50" s="485">
        <f t="shared" si="8"/>
        <v>0</v>
      </c>
    </row>
    <row r="51" spans="1:18">
      <c r="A51" s="478">
        <f t="shared" si="9"/>
        <v>41</v>
      </c>
      <c r="B51" s="491">
        <v>4261</v>
      </c>
      <c r="C51" s="493" t="s">
        <v>676</v>
      </c>
      <c r="D51" s="491" t="s">
        <v>636</v>
      </c>
      <c r="E51" s="490">
        <v>0</v>
      </c>
      <c r="F51" s="490">
        <v>0</v>
      </c>
      <c r="G51" s="427">
        <v>1200</v>
      </c>
      <c r="H51" s="490">
        <f t="shared" si="5"/>
        <v>1200</v>
      </c>
      <c r="I51" s="487">
        <f>'[16]Juris Alloc Split'!$M$351</f>
        <v>1.0000000000000002</v>
      </c>
      <c r="J51" s="485">
        <f t="shared" si="6"/>
        <v>1200.0000000000002</v>
      </c>
      <c r="K51" s="486" t="s">
        <v>638</v>
      </c>
      <c r="L51" s="486" t="s">
        <v>638</v>
      </c>
      <c r="M51" s="485">
        <v>550.88598191046242</v>
      </c>
      <c r="N51" s="485">
        <v>649.11401808953758</v>
      </c>
      <c r="O51" s="485">
        <v>0</v>
      </c>
      <c r="P51" s="485">
        <v>0</v>
      </c>
      <c r="Q51" s="485">
        <f t="shared" si="7"/>
        <v>1200</v>
      </c>
      <c r="R51" s="485">
        <f t="shared" si="8"/>
        <v>0</v>
      </c>
    </row>
    <row r="52" spans="1:18">
      <c r="A52" s="478">
        <f t="shared" si="9"/>
        <v>42</v>
      </c>
      <c r="B52" s="491">
        <v>4261</v>
      </c>
      <c r="C52" s="493" t="s">
        <v>675</v>
      </c>
      <c r="D52" s="491" t="s">
        <v>636</v>
      </c>
      <c r="E52" s="490">
        <v>0</v>
      </c>
      <c r="F52" s="490">
        <v>0</v>
      </c>
      <c r="G52" s="427">
        <v>250</v>
      </c>
      <c r="H52" s="490">
        <f t="shared" si="5"/>
        <v>250</v>
      </c>
      <c r="I52" s="487">
        <f>'[16]Juris Alloc Split'!$M$351</f>
        <v>1.0000000000000002</v>
      </c>
      <c r="J52" s="485">
        <f t="shared" si="6"/>
        <v>250.00000000000006</v>
      </c>
      <c r="K52" s="486" t="s">
        <v>638</v>
      </c>
      <c r="L52" s="486" t="s">
        <v>638</v>
      </c>
      <c r="M52" s="485">
        <v>114.76791289801299</v>
      </c>
      <c r="N52" s="485">
        <v>135.23208710198702</v>
      </c>
      <c r="O52" s="485">
        <v>0</v>
      </c>
      <c r="P52" s="485">
        <v>0</v>
      </c>
      <c r="Q52" s="485">
        <f t="shared" si="7"/>
        <v>250</v>
      </c>
      <c r="R52" s="485">
        <f t="shared" si="8"/>
        <v>0</v>
      </c>
    </row>
    <row r="53" spans="1:18">
      <c r="A53" s="478">
        <f t="shared" si="9"/>
        <v>43</v>
      </c>
      <c r="B53" s="491">
        <v>4261</v>
      </c>
      <c r="C53" s="493" t="s">
        <v>674</v>
      </c>
      <c r="D53" s="491" t="s">
        <v>636</v>
      </c>
      <c r="E53" s="490">
        <v>0</v>
      </c>
      <c r="F53" s="490">
        <v>0</v>
      </c>
      <c r="G53" s="427">
        <v>1500</v>
      </c>
      <c r="H53" s="490">
        <f t="shared" si="5"/>
        <v>1500</v>
      </c>
      <c r="I53" s="487">
        <f>'[16]Juris Alloc Split'!$M$351</f>
        <v>1.0000000000000002</v>
      </c>
      <c r="J53" s="485">
        <f t="shared" si="6"/>
        <v>1500.0000000000002</v>
      </c>
      <c r="K53" s="486" t="s">
        <v>638</v>
      </c>
      <c r="L53" s="486" t="s">
        <v>638</v>
      </c>
      <c r="M53" s="485">
        <v>688.607477388078</v>
      </c>
      <c r="N53" s="485">
        <v>811.39252261192212</v>
      </c>
      <c r="O53" s="485">
        <v>0</v>
      </c>
      <c r="P53" s="485">
        <v>0</v>
      </c>
      <c r="Q53" s="485">
        <f t="shared" si="7"/>
        <v>1500</v>
      </c>
      <c r="R53" s="485">
        <f t="shared" si="8"/>
        <v>0</v>
      </c>
    </row>
    <row r="54" spans="1:18">
      <c r="A54" s="478">
        <f t="shared" si="9"/>
        <v>44</v>
      </c>
      <c r="B54" s="491">
        <v>4261</v>
      </c>
      <c r="C54" s="493" t="s">
        <v>673</v>
      </c>
      <c r="D54" s="491" t="s">
        <v>636</v>
      </c>
      <c r="E54" s="490">
        <v>0</v>
      </c>
      <c r="F54" s="490">
        <v>0</v>
      </c>
      <c r="G54" s="427">
        <v>2000</v>
      </c>
      <c r="H54" s="490">
        <f t="shared" si="5"/>
        <v>2000</v>
      </c>
      <c r="I54" s="487">
        <f>'[16]Juris Alloc Split'!$M$351</f>
        <v>1.0000000000000002</v>
      </c>
      <c r="J54" s="485">
        <f t="shared" si="6"/>
        <v>2000.0000000000005</v>
      </c>
      <c r="K54" s="486" t="s">
        <v>638</v>
      </c>
      <c r="L54" s="486" t="s">
        <v>638</v>
      </c>
      <c r="M54" s="485">
        <v>918.14330318410396</v>
      </c>
      <c r="N54" s="485">
        <v>1081.8566968158962</v>
      </c>
      <c r="O54" s="485">
        <v>0</v>
      </c>
      <c r="P54" s="485">
        <v>0</v>
      </c>
      <c r="Q54" s="485">
        <f t="shared" si="7"/>
        <v>2000</v>
      </c>
      <c r="R54" s="485">
        <f t="shared" si="8"/>
        <v>0</v>
      </c>
    </row>
    <row r="55" spans="1:18">
      <c r="A55" s="478">
        <f t="shared" si="9"/>
        <v>45</v>
      </c>
      <c r="B55" s="491">
        <v>4261</v>
      </c>
      <c r="C55" s="493" t="s">
        <v>672</v>
      </c>
      <c r="D55" s="491" t="s">
        <v>636</v>
      </c>
      <c r="E55" s="490">
        <v>0</v>
      </c>
      <c r="F55" s="490">
        <v>0</v>
      </c>
      <c r="G55" s="427">
        <v>2500</v>
      </c>
      <c r="H55" s="490">
        <f t="shared" si="5"/>
        <v>2500</v>
      </c>
      <c r="I55" s="487">
        <f>'[16]Juris Alloc Split'!$M$351</f>
        <v>1.0000000000000002</v>
      </c>
      <c r="J55" s="485">
        <f t="shared" si="6"/>
        <v>2500.0000000000005</v>
      </c>
      <c r="K55" s="486" t="s">
        <v>638</v>
      </c>
      <c r="L55" s="486" t="s">
        <v>638</v>
      </c>
      <c r="M55" s="485">
        <v>1147.6791289801299</v>
      </c>
      <c r="N55" s="485">
        <v>1352.3208710198701</v>
      </c>
      <c r="O55" s="485">
        <v>0</v>
      </c>
      <c r="P55" s="485">
        <v>0</v>
      </c>
      <c r="Q55" s="485">
        <f t="shared" si="7"/>
        <v>2500</v>
      </c>
      <c r="R55" s="485">
        <f t="shared" si="8"/>
        <v>0</v>
      </c>
    </row>
    <row r="56" spans="1:18">
      <c r="A56" s="478">
        <f t="shared" si="9"/>
        <v>46</v>
      </c>
      <c r="B56" s="491">
        <v>4261</v>
      </c>
      <c r="C56" s="493" t="s">
        <v>671</v>
      </c>
      <c r="D56" s="491" t="s">
        <v>636</v>
      </c>
      <c r="E56" s="490">
        <v>0</v>
      </c>
      <c r="F56" s="490">
        <v>0</v>
      </c>
      <c r="G56" s="427">
        <v>550</v>
      </c>
      <c r="H56" s="490">
        <f t="shared" si="5"/>
        <v>550</v>
      </c>
      <c r="I56" s="487">
        <f>'[16]Juris Alloc Split'!$M$351</f>
        <v>1.0000000000000002</v>
      </c>
      <c r="J56" s="485">
        <f t="shared" si="6"/>
        <v>550.00000000000011</v>
      </c>
      <c r="K56" s="486" t="s">
        <v>638</v>
      </c>
      <c r="L56" s="486" t="s">
        <v>638</v>
      </c>
      <c r="M56" s="485">
        <v>252.48940837562859</v>
      </c>
      <c r="N56" s="485">
        <v>297.51059162437139</v>
      </c>
      <c r="O56" s="485">
        <v>0</v>
      </c>
      <c r="P56" s="485">
        <v>0</v>
      </c>
      <c r="Q56" s="485">
        <f t="shared" si="7"/>
        <v>550</v>
      </c>
      <c r="R56" s="485">
        <f t="shared" si="8"/>
        <v>0</v>
      </c>
    </row>
    <row r="57" spans="1:18">
      <c r="A57" s="478">
        <f t="shared" si="9"/>
        <v>47</v>
      </c>
      <c r="B57" s="491">
        <v>4261</v>
      </c>
      <c r="C57" s="493" t="s">
        <v>670</v>
      </c>
      <c r="D57" s="491" t="s">
        <v>636</v>
      </c>
      <c r="E57" s="490">
        <v>0</v>
      </c>
      <c r="F57" s="490">
        <v>0</v>
      </c>
      <c r="G57" s="427">
        <v>5400</v>
      </c>
      <c r="H57" s="490">
        <f t="shared" si="5"/>
        <v>5400</v>
      </c>
      <c r="I57" s="487">
        <f>'[16]Juris Alloc Split'!$M$351</f>
        <v>1.0000000000000002</v>
      </c>
      <c r="J57" s="485">
        <f t="shared" si="6"/>
        <v>5400.0000000000009</v>
      </c>
      <c r="K57" s="486" t="s">
        <v>638</v>
      </c>
      <c r="L57" s="486" t="s">
        <v>638</v>
      </c>
      <c r="M57" s="485">
        <v>2478.9869185970806</v>
      </c>
      <c r="N57" s="485">
        <v>2921.0130814029194</v>
      </c>
      <c r="O57" s="485">
        <v>0</v>
      </c>
      <c r="P57" s="485">
        <v>0</v>
      </c>
      <c r="Q57" s="485">
        <f t="shared" si="7"/>
        <v>5400</v>
      </c>
      <c r="R57" s="485">
        <f t="shared" si="8"/>
        <v>0</v>
      </c>
    </row>
    <row r="58" spans="1:18">
      <c r="A58" s="478">
        <f t="shared" si="9"/>
        <v>48</v>
      </c>
      <c r="B58" s="491">
        <v>4261</v>
      </c>
      <c r="C58" s="493" t="s">
        <v>669</v>
      </c>
      <c r="D58" s="491" t="s">
        <v>636</v>
      </c>
      <c r="E58" s="490">
        <v>0</v>
      </c>
      <c r="F58" s="490">
        <v>0</v>
      </c>
      <c r="G58" s="427">
        <v>250</v>
      </c>
      <c r="H58" s="490">
        <f t="shared" si="5"/>
        <v>250</v>
      </c>
      <c r="I58" s="487">
        <f>'[16]Juris Alloc Split'!$M$351</f>
        <v>1.0000000000000002</v>
      </c>
      <c r="J58" s="485">
        <f t="shared" si="6"/>
        <v>250.00000000000006</v>
      </c>
      <c r="K58" s="486" t="s">
        <v>638</v>
      </c>
      <c r="L58" s="486" t="s">
        <v>638</v>
      </c>
      <c r="M58" s="485">
        <v>114.76791289801299</v>
      </c>
      <c r="N58" s="485">
        <v>135.23208710198702</v>
      </c>
      <c r="O58" s="485">
        <v>0</v>
      </c>
      <c r="P58" s="485">
        <v>0</v>
      </c>
      <c r="Q58" s="485">
        <f t="shared" si="7"/>
        <v>250</v>
      </c>
      <c r="R58" s="485">
        <f t="shared" si="8"/>
        <v>0</v>
      </c>
    </row>
    <row r="59" spans="1:18">
      <c r="A59" s="478">
        <f t="shared" si="9"/>
        <v>49</v>
      </c>
      <c r="B59" s="491">
        <v>4261</v>
      </c>
      <c r="C59" s="493" t="s">
        <v>668</v>
      </c>
      <c r="D59" s="491" t="s">
        <v>636</v>
      </c>
      <c r="E59" s="490">
        <v>0</v>
      </c>
      <c r="F59" s="490">
        <v>0</v>
      </c>
      <c r="G59" s="427">
        <v>400</v>
      </c>
      <c r="H59" s="490">
        <f t="shared" si="5"/>
        <v>400</v>
      </c>
      <c r="I59" s="487">
        <f>'[16]Juris Alloc Split'!$M$351</f>
        <v>1.0000000000000002</v>
      </c>
      <c r="J59" s="485">
        <f t="shared" si="6"/>
        <v>400.00000000000011</v>
      </c>
      <c r="K59" s="486" t="s">
        <v>638</v>
      </c>
      <c r="L59" s="486" t="s">
        <v>638</v>
      </c>
      <c r="M59" s="485">
        <v>183.6286606368208</v>
      </c>
      <c r="N59" s="485">
        <v>216.37133936317923</v>
      </c>
      <c r="O59" s="485">
        <v>0</v>
      </c>
      <c r="P59" s="485">
        <v>0</v>
      </c>
      <c r="Q59" s="485">
        <f t="shared" si="7"/>
        <v>400</v>
      </c>
      <c r="R59" s="485">
        <f t="shared" si="8"/>
        <v>0</v>
      </c>
    </row>
    <row r="60" spans="1:18">
      <c r="A60" s="478">
        <f t="shared" si="9"/>
        <v>50</v>
      </c>
      <c r="B60" s="491">
        <v>4261</v>
      </c>
      <c r="C60" s="493" t="s">
        <v>667</v>
      </c>
      <c r="D60" s="491" t="s">
        <v>636</v>
      </c>
      <c r="E60" s="490">
        <v>0</v>
      </c>
      <c r="F60" s="490">
        <v>0</v>
      </c>
      <c r="G60" s="427">
        <v>10000</v>
      </c>
      <c r="H60" s="490">
        <f t="shared" si="5"/>
        <v>10000</v>
      </c>
      <c r="I60" s="487">
        <f>'[16]Juris Alloc Split'!$M$351</f>
        <v>1.0000000000000002</v>
      </c>
      <c r="J60" s="485">
        <f t="shared" si="6"/>
        <v>10000.000000000002</v>
      </c>
      <c r="K60" s="486" t="s">
        <v>638</v>
      </c>
      <c r="L60" s="486" t="s">
        <v>638</v>
      </c>
      <c r="M60" s="485">
        <v>4590.7165159205197</v>
      </c>
      <c r="N60" s="485">
        <v>5409.2834840794803</v>
      </c>
      <c r="O60" s="485">
        <v>0</v>
      </c>
      <c r="P60" s="485">
        <v>0</v>
      </c>
      <c r="Q60" s="485">
        <f t="shared" si="7"/>
        <v>10000</v>
      </c>
      <c r="R60" s="485">
        <f t="shared" si="8"/>
        <v>0</v>
      </c>
    </row>
    <row r="61" spans="1:18">
      <c r="A61" s="478">
        <f t="shared" si="9"/>
        <v>51</v>
      </c>
      <c r="B61" s="491">
        <v>4261</v>
      </c>
      <c r="C61" s="493" t="s">
        <v>666</v>
      </c>
      <c r="D61" s="491" t="s">
        <v>636</v>
      </c>
      <c r="E61" s="490">
        <v>0</v>
      </c>
      <c r="F61" s="490">
        <v>0</v>
      </c>
      <c r="G61" s="427">
        <v>500</v>
      </c>
      <c r="H61" s="490">
        <f t="shared" si="5"/>
        <v>500</v>
      </c>
      <c r="I61" s="487">
        <f>'[16]Juris Alloc Split'!$M$351</f>
        <v>1.0000000000000002</v>
      </c>
      <c r="J61" s="485">
        <f t="shared" si="6"/>
        <v>500.00000000000011</v>
      </c>
      <c r="K61" s="486" t="s">
        <v>638</v>
      </c>
      <c r="L61" s="486" t="s">
        <v>638</v>
      </c>
      <c r="M61" s="485">
        <v>229.53582579602599</v>
      </c>
      <c r="N61" s="485">
        <v>270.46417420397404</v>
      </c>
      <c r="O61" s="485">
        <v>0</v>
      </c>
      <c r="P61" s="485">
        <v>0</v>
      </c>
      <c r="Q61" s="485">
        <f t="shared" si="7"/>
        <v>500</v>
      </c>
      <c r="R61" s="485">
        <f t="shared" si="8"/>
        <v>0</v>
      </c>
    </row>
    <row r="62" spans="1:18">
      <c r="A62" s="478">
        <f t="shared" si="9"/>
        <v>52</v>
      </c>
      <c r="B62" s="491">
        <v>4261</v>
      </c>
      <c r="C62" s="493" t="s">
        <v>665</v>
      </c>
      <c r="D62" s="491" t="s">
        <v>636</v>
      </c>
      <c r="E62" s="490">
        <v>0</v>
      </c>
      <c r="F62" s="490">
        <v>0</v>
      </c>
      <c r="G62" s="427">
        <v>500</v>
      </c>
      <c r="H62" s="490">
        <f t="shared" si="5"/>
        <v>500</v>
      </c>
      <c r="I62" s="487">
        <f>'[16]Juris Alloc Split'!$M$351</f>
        <v>1.0000000000000002</v>
      </c>
      <c r="J62" s="485">
        <f t="shared" si="6"/>
        <v>500.00000000000011</v>
      </c>
      <c r="K62" s="486" t="s">
        <v>638</v>
      </c>
      <c r="L62" s="486" t="s">
        <v>638</v>
      </c>
      <c r="M62" s="485">
        <v>229.53582579602599</v>
      </c>
      <c r="N62" s="485">
        <v>270.46417420397404</v>
      </c>
      <c r="O62" s="485">
        <v>0</v>
      </c>
      <c r="P62" s="485">
        <v>0</v>
      </c>
      <c r="Q62" s="485">
        <f t="shared" si="7"/>
        <v>500</v>
      </c>
      <c r="R62" s="485">
        <f t="shared" si="8"/>
        <v>0</v>
      </c>
    </row>
    <row r="63" spans="1:18">
      <c r="A63" s="478">
        <f t="shared" si="9"/>
        <v>53</v>
      </c>
      <c r="B63" s="491">
        <v>4261</v>
      </c>
      <c r="C63" s="493" t="s">
        <v>664</v>
      </c>
      <c r="D63" s="491" t="s">
        <v>636</v>
      </c>
      <c r="E63" s="490">
        <v>0</v>
      </c>
      <c r="F63" s="490">
        <v>0</v>
      </c>
      <c r="G63" s="427">
        <v>2000</v>
      </c>
      <c r="H63" s="490">
        <f t="shared" si="5"/>
        <v>2000</v>
      </c>
      <c r="I63" s="487">
        <f>'[16]Juris Alloc Split'!$M$351</f>
        <v>1.0000000000000002</v>
      </c>
      <c r="J63" s="485">
        <f t="shared" si="6"/>
        <v>2000.0000000000005</v>
      </c>
      <c r="K63" s="486" t="s">
        <v>638</v>
      </c>
      <c r="L63" s="486" t="s">
        <v>638</v>
      </c>
      <c r="M63" s="485">
        <v>918.14330318410396</v>
      </c>
      <c r="N63" s="485">
        <v>1081.8566968158962</v>
      </c>
      <c r="O63" s="485">
        <v>0</v>
      </c>
      <c r="P63" s="485">
        <v>0</v>
      </c>
      <c r="Q63" s="485">
        <f t="shared" si="7"/>
        <v>2000</v>
      </c>
      <c r="R63" s="485">
        <f t="shared" si="8"/>
        <v>0</v>
      </c>
    </row>
    <row r="64" spans="1:18">
      <c r="A64" s="478">
        <f t="shared" si="9"/>
        <v>54</v>
      </c>
      <c r="B64" s="491">
        <v>4261</v>
      </c>
      <c r="C64" s="493" t="s">
        <v>663</v>
      </c>
      <c r="D64" s="491" t="s">
        <v>636</v>
      </c>
      <c r="E64" s="490">
        <v>0</v>
      </c>
      <c r="F64" s="490">
        <v>0</v>
      </c>
      <c r="G64" s="427">
        <v>2000</v>
      </c>
      <c r="H64" s="490">
        <f t="shared" si="5"/>
        <v>2000</v>
      </c>
      <c r="I64" s="487">
        <f>'[16]Juris Alloc Split'!$M$351</f>
        <v>1.0000000000000002</v>
      </c>
      <c r="J64" s="485">
        <f t="shared" si="6"/>
        <v>2000.0000000000005</v>
      </c>
      <c r="K64" s="486" t="s">
        <v>638</v>
      </c>
      <c r="L64" s="486" t="s">
        <v>638</v>
      </c>
      <c r="M64" s="485">
        <v>918.14330318410396</v>
      </c>
      <c r="N64" s="485">
        <v>1081.8566968158962</v>
      </c>
      <c r="O64" s="485">
        <v>0</v>
      </c>
      <c r="P64" s="485">
        <v>0</v>
      </c>
      <c r="Q64" s="485">
        <f t="shared" si="7"/>
        <v>2000</v>
      </c>
      <c r="R64" s="485">
        <f t="shared" si="8"/>
        <v>0</v>
      </c>
    </row>
    <row r="65" spans="1:18">
      <c r="A65" s="478">
        <f t="shared" si="9"/>
        <v>55</v>
      </c>
      <c r="B65" s="491">
        <v>4261</v>
      </c>
      <c r="C65" s="493" t="s">
        <v>662</v>
      </c>
      <c r="D65" s="491" t="s">
        <v>636</v>
      </c>
      <c r="E65" s="490">
        <v>0</v>
      </c>
      <c r="F65" s="490">
        <v>0</v>
      </c>
      <c r="G65" s="427">
        <v>600</v>
      </c>
      <c r="H65" s="490">
        <f t="shared" si="5"/>
        <v>600</v>
      </c>
      <c r="I65" s="487">
        <f>'[16]Juris Alloc Split'!$M$351</f>
        <v>1.0000000000000002</v>
      </c>
      <c r="J65" s="485">
        <f t="shared" si="6"/>
        <v>600.00000000000011</v>
      </c>
      <c r="K65" s="486" t="s">
        <v>638</v>
      </c>
      <c r="L65" s="486" t="s">
        <v>638</v>
      </c>
      <c r="M65" s="485">
        <v>275.44299095523121</v>
      </c>
      <c r="N65" s="485">
        <v>324.55700904476879</v>
      </c>
      <c r="O65" s="485">
        <v>0</v>
      </c>
      <c r="P65" s="485">
        <v>0</v>
      </c>
      <c r="Q65" s="485">
        <f t="shared" si="7"/>
        <v>600</v>
      </c>
      <c r="R65" s="485">
        <f t="shared" si="8"/>
        <v>0</v>
      </c>
    </row>
    <row r="66" spans="1:18">
      <c r="A66" s="478">
        <f t="shared" si="9"/>
        <v>56</v>
      </c>
      <c r="B66" s="491">
        <v>4261</v>
      </c>
      <c r="C66" s="493" t="s">
        <v>661</v>
      </c>
      <c r="D66" s="491" t="s">
        <v>636</v>
      </c>
      <c r="E66" s="490">
        <v>0</v>
      </c>
      <c r="F66" s="490">
        <v>0</v>
      </c>
      <c r="G66" s="427">
        <v>500</v>
      </c>
      <c r="H66" s="490">
        <f t="shared" si="5"/>
        <v>500</v>
      </c>
      <c r="I66" s="487">
        <f>'[16]Juris Alloc Split'!$M$351</f>
        <v>1.0000000000000002</v>
      </c>
      <c r="J66" s="485">
        <f t="shared" si="6"/>
        <v>500.00000000000011</v>
      </c>
      <c r="K66" s="486" t="s">
        <v>638</v>
      </c>
      <c r="L66" s="486" t="s">
        <v>638</v>
      </c>
      <c r="M66" s="485">
        <v>229.53582579602599</v>
      </c>
      <c r="N66" s="485">
        <v>270.46417420397404</v>
      </c>
      <c r="O66" s="485">
        <v>0</v>
      </c>
      <c r="P66" s="485">
        <v>0</v>
      </c>
      <c r="Q66" s="485">
        <f t="shared" si="7"/>
        <v>500</v>
      </c>
      <c r="R66" s="485">
        <f t="shared" si="8"/>
        <v>0</v>
      </c>
    </row>
    <row r="67" spans="1:18">
      <c r="A67" s="478">
        <f t="shared" si="9"/>
        <v>57</v>
      </c>
      <c r="B67" s="491">
        <v>4261</v>
      </c>
      <c r="C67" s="493" t="s">
        <v>660</v>
      </c>
      <c r="D67" s="491" t="s">
        <v>636</v>
      </c>
      <c r="E67" s="490">
        <v>0</v>
      </c>
      <c r="F67" s="490">
        <v>0</v>
      </c>
      <c r="G67" s="427">
        <v>1000</v>
      </c>
      <c r="H67" s="490">
        <f t="shared" si="5"/>
        <v>1000</v>
      </c>
      <c r="I67" s="487">
        <f>'[16]Juris Alloc Split'!$M$351</f>
        <v>1.0000000000000002</v>
      </c>
      <c r="J67" s="485">
        <f t="shared" si="6"/>
        <v>1000.0000000000002</v>
      </c>
      <c r="K67" s="486" t="s">
        <v>638</v>
      </c>
      <c r="L67" s="486" t="s">
        <v>638</v>
      </c>
      <c r="M67" s="485">
        <v>459.07165159205198</v>
      </c>
      <c r="N67" s="485">
        <v>540.92834840794808</v>
      </c>
      <c r="O67" s="485">
        <v>0</v>
      </c>
      <c r="P67" s="485">
        <v>0</v>
      </c>
      <c r="Q67" s="485">
        <f t="shared" si="7"/>
        <v>1000</v>
      </c>
      <c r="R67" s="485">
        <f t="shared" si="8"/>
        <v>0</v>
      </c>
    </row>
    <row r="68" spans="1:18">
      <c r="A68" s="478">
        <f t="shared" si="9"/>
        <v>58</v>
      </c>
      <c r="B68" s="491">
        <v>4261</v>
      </c>
      <c r="C68" s="493" t="s">
        <v>659</v>
      </c>
      <c r="D68" s="491" t="s">
        <v>636</v>
      </c>
      <c r="E68" s="490">
        <v>0</v>
      </c>
      <c r="F68" s="490">
        <v>0</v>
      </c>
      <c r="G68" s="427">
        <v>1000</v>
      </c>
      <c r="H68" s="490">
        <f t="shared" si="5"/>
        <v>1000</v>
      </c>
      <c r="I68" s="487">
        <f>'[16]Juris Alloc Split'!$M$351</f>
        <v>1.0000000000000002</v>
      </c>
      <c r="J68" s="485">
        <f t="shared" si="6"/>
        <v>1000.0000000000002</v>
      </c>
      <c r="K68" s="486" t="s">
        <v>638</v>
      </c>
      <c r="L68" s="486" t="s">
        <v>638</v>
      </c>
      <c r="M68" s="485">
        <v>459.07165159205198</v>
      </c>
      <c r="N68" s="485">
        <v>540.92834840794808</v>
      </c>
      <c r="O68" s="485">
        <v>0</v>
      </c>
      <c r="P68" s="485">
        <v>0</v>
      </c>
      <c r="Q68" s="485">
        <f t="shared" si="7"/>
        <v>1000</v>
      </c>
      <c r="R68" s="485">
        <f t="shared" si="8"/>
        <v>0</v>
      </c>
    </row>
    <row r="69" spans="1:18">
      <c r="A69" s="478">
        <f t="shared" si="9"/>
        <v>59</v>
      </c>
      <c r="B69" s="491">
        <v>4261</v>
      </c>
      <c r="C69" s="493" t="s">
        <v>658</v>
      </c>
      <c r="D69" s="491" t="s">
        <v>636</v>
      </c>
      <c r="E69" s="490">
        <v>0</v>
      </c>
      <c r="F69" s="490">
        <v>0</v>
      </c>
      <c r="G69" s="427">
        <v>500</v>
      </c>
      <c r="H69" s="490">
        <f t="shared" si="5"/>
        <v>500</v>
      </c>
      <c r="I69" s="487">
        <f>'[16]Juris Alloc Split'!$M$351</f>
        <v>1.0000000000000002</v>
      </c>
      <c r="J69" s="485">
        <f t="shared" si="6"/>
        <v>500.00000000000011</v>
      </c>
      <c r="K69" s="486" t="s">
        <v>638</v>
      </c>
      <c r="L69" s="486" t="s">
        <v>638</v>
      </c>
      <c r="M69" s="485">
        <v>229.53582579602599</v>
      </c>
      <c r="N69" s="485">
        <v>270.46417420397404</v>
      </c>
      <c r="O69" s="485">
        <v>0</v>
      </c>
      <c r="P69" s="485">
        <v>0</v>
      </c>
      <c r="Q69" s="485">
        <f t="shared" si="7"/>
        <v>500</v>
      </c>
      <c r="R69" s="485">
        <f t="shared" si="8"/>
        <v>0</v>
      </c>
    </row>
    <row r="70" spans="1:18">
      <c r="A70" s="478">
        <f t="shared" si="9"/>
        <v>60</v>
      </c>
      <c r="B70" s="491">
        <v>4261</v>
      </c>
      <c r="C70" s="493" t="s">
        <v>657</v>
      </c>
      <c r="D70" s="491" t="s">
        <v>636</v>
      </c>
      <c r="E70" s="490">
        <v>0</v>
      </c>
      <c r="F70" s="490">
        <v>0</v>
      </c>
      <c r="G70" s="427">
        <v>1200</v>
      </c>
      <c r="H70" s="490">
        <f t="shared" si="5"/>
        <v>1200</v>
      </c>
      <c r="I70" s="487">
        <f>'[16]Juris Alloc Split'!$M$351</f>
        <v>1.0000000000000002</v>
      </c>
      <c r="J70" s="485">
        <f t="shared" si="6"/>
        <v>1200.0000000000002</v>
      </c>
      <c r="K70" s="486" t="s">
        <v>638</v>
      </c>
      <c r="L70" s="486" t="s">
        <v>638</v>
      </c>
      <c r="M70" s="485">
        <v>550.88598191046242</v>
      </c>
      <c r="N70" s="485">
        <v>649.11401808953758</v>
      </c>
      <c r="O70" s="485">
        <v>0</v>
      </c>
      <c r="P70" s="485">
        <v>0</v>
      </c>
      <c r="Q70" s="485">
        <f t="shared" si="7"/>
        <v>1200</v>
      </c>
      <c r="R70" s="485">
        <f t="shared" si="8"/>
        <v>0</v>
      </c>
    </row>
    <row r="71" spans="1:18">
      <c r="A71" s="478">
        <f t="shared" si="9"/>
        <v>61</v>
      </c>
      <c r="B71" s="491">
        <v>4261</v>
      </c>
      <c r="C71" s="493" t="s">
        <v>656</v>
      </c>
      <c r="D71" s="491" t="s">
        <v>636</v>
      </c>
      <c r="E71" s="490">
        <v>0</v>
      </c>
      <c r="F71" s="490">
        <v>0</v>
      </c>
      <c r="G71" s="427">
        <v>3000</v>
      </c>
      <c r="H71" s="490">
        <f t="shared" si="5"/>
        <v>3000</v>
      </c>
      <c r="I71" s="487">
        <f>'[16]Juris Alloc Split'!$M$351</f>
        <v>1.0000000000000002</v>
      </c>
      <c r="J71" s="485">
        <f t="shared" si="6"/>
        <v>3000.0000000000005</v>
      </c>
      <c r="K71" s="486" t="s">
        <v>638</v>
      </c>
      <c r="L71" s="486" t="s">
        <v>638</v>
      </c>
      <c r="M71" s="485">
        <v>1377.214954776156</v>
      </c>
      <c r="N71" s="485">
        <v>1622.7850452238442</v>
      </c>
      <c r="O71" s="485">
        <v>0</v>
      </c>
      <c r="P71" s="485">
        <v>0</v>
      </c>
      <c r="Q71" s="485">
        <f t="shared" si="7"/>
        <v>3000</v>
      </c>
      <c r="R71" s="485">
        <f t="shared" si="8"/>
        <v>0</v>
      </c>
    </row>
    <row r="72" spans="1:18">
      <c r="A72" s="478">
        <f t="shared" si="9"/>
        <v>62</v>
      </c>
      <c r="B72" s="491">
        <v>4261</v>
      </c>
      <c r="C72" s="493" t="s">
        <v>655</v>
      </c>
      <c r="D72" s="491" t="s">
        <v>636</v>
      </c>
      <c r="E72" s="490">
        <v>0</v>
      </c>
      <c r="F72" s="490">
        <v>0</v>
      </c>
      <c r="G72" s="427">
        <v>1000</v>
      </c>
      <c r="H72" s="490">
        <f t="shared" si="5"/>
        <v>1000</v>
      </c>
      <c r="I72" s="487">
        <f>'[16]Juris Alloc Split'!$M$351</f>
        <v>1.0000000000000002</v>
      </c>
      <c r="J72" s="485">
        <f t="shared" si="6"/>
        <v>1000.0000000000002</v>
      </c>
      <c r="K72" s="486" t="s">
        <v>638</v>
      </c>
      <c r="L72" s="486" t="s">
        <v>638</v>
      </c>
      <c r="M72" s="485">
        <v>459.07165159205198</v>
      </c>
      <c r="N72" s="485">
        <v>540.92834840794808</v>
      </c>
      <c r="O72" s="485">
        <v>0</v>
      </c>
      <c r="P72" s="485">
        <v>0</v>
      </c>
      <c r="Q72" s="485">
        <f t="shared" si="7"/>
        <v>1000</v>
      </c>
      <c r="R72" s="485">
        <f t="shared" si="8"/>
        <v>0</v>
      </c>
    </row>
    <row r="73" spans="1:18">
      <c r="A73" s="478">
        <f t="shared" si="9"/>
        <v>63</v>
      </c>
      <c r="B73" s="491">
        <v>4261</v>
      </c>
      <c r="C73" s="493" t="s">
        <v>654</v>
      </c>
      <c r="D73" s="491" t="s">
        <v>636</v>
      </c>
      <c r="E73" s="490">
        <v>0</v>
      </c>
      <c r="F73" s="490">
        <v>0</v>
      </c>
      <c r="G73" s="427">
        <v>7500</v>
      </c>
      <c r="H73" s="490">
        <f t="shared" si="5"/>
        <v>7500</v>
      </c>
      <c r="I73" s="487">
        <f>'[16]Juris Alloc Split'!$M$351</f>
        <v>1.0000000000000002</v>
      </c>
      <c r="J73" s="485">
        <f t="shared" si="6"/>
        <v>7500.0000000000018</v>
      </c>
      <c r="K73" s="486" t="s">
        <v>638</v>
      </c>
      <c r="L73" s="486" t="s">
        <v>638</v>
      </c>
      <c r="M73" s="485">
        <v>3443.0373869403898</v>
      </c>
      <c r="N73" s="485">
        <v>4056.9626130596107</v>
      </c>
      <c r="O73" s="485">
        <v>0</v>
      </c>
      <c r="P73" s="485">
        <v>0</v>
      </c>
      <c r="Q73" s="485">
        <f t="shared" si="7"/>
        <v>7500</v>
      </c>
      <c r="R73" s="485">
        <f t="shared" si="8"/>
        <v>0</v>
      </c>
    </row>
    <row r="74" spans="1:18">
      <c r="A74" s="478">
        <f t="shared" si="9"/>
        <v>64</v>
      </c>
      <c r="B74" s="491">
        <v>4261</v>
      </c>
      <c r="C74" s="493" t="s">
        <v>653</v>
      </c>
      <c r="D74" s="491" t="s">
        <v>636</v>
      </c>
      <c r="E74" s="490">
        <v>0</v>
      </c>
      <c r="F74" s="490">
        <v>0</v>
      </c>
      <c r="G74" s="427">
        <v>4000</v>
      </c>
      <c r="H74" s="490">
        <f t="shared" si="5"/>
        <v>4000</v>
      </c>
      <c r="I74" s="487">
        <f>'[16]Juris Alloc Split'!$M$351</f>
        <v>1.0000000000000002</v>
      </c>
      <c r="J74" s="485">
        <f t="shared" si="6"/>
        <v>4000.0000000000009</v>
      </c>
      <c r="K74" s="486" t="s">
        <v>638</v>
      </c>
      <c r="L74" s="486" t="s">
        <v>638</v>
      </c>
      <c r="M74" s="485">
        <v>1836.2866063682079</v>
      </c>
      <c r="N74" s="485">
        <v>2163.7133936317923</v>
      </c>
      <c r="O74" s="485">
        <v>0</v>
      </c>
      <c r="P74" s="485">
        <v>0</v>
      </c>
      <c r="Q74" s="485">
        <f t="shared" si="7"/>
        <v>4000</v>
      </c>
      <c r="R74" s="485">
        <f t="shared" si="8"/>
        <v>0</v>
      </c>
    </row>
    <row r="75" spans="1:18">
      <c r="A75" s="478">
        <f t="shared" si="9"/>
        <v>65</v>
      </c>
      <c r="B75" s="491">
        <v>4261</v>
      </c>
      <c r="C75" s="493" t="s">
        <v>652</v>
      </c>
      <c r="D75" s="491" t="s">
        <v>636</v>
      </c>
      <c r="E75" s="490">
        <v>0</v>
      </c>
      <c r="F75" s="490">
        <v>0</v>
      </c>
      <c r="G75" s="427">
        <v>1200</v>
      </c>
      <c r="H75" s="490">
        <f t="shared" ref="H75:H88" si="10">SUM(F75:G75)</f>
        <v>1200</v>
      </c>
      <c r="I75" s="487">
        <f>'[16]Juris Alloc Split'!$M$351</f>
        <v>1.0000000000000002</v>
      </c>
      <c r="J75" s="485">
        <f t="shared" ref="J75:J88" si="11">+H75*I75</f>
        <v>1200.0000000000002</v>
      </c>
      <c r="K75" s="486" t="s">
        <v>638</v>
      </c>
      <c r="L75" s="486" t="s">
        <v>638</v>
      </c>
      <c r="M75" s="485">
        <v>550.88598191046242</v>
      </c>
      <c r="N75" s="485">
        <v>649.11401808953758</v>
      </c>
      <c r="O75" s="485">
        <v>0</v>
      </c>
      <c r="P75" s="485">
        <v>0</v>
      </c>
      <c r="Q75" s="485">
        <f t="shared" ref="Q75:Q88" si="12">SUM(M75:P75)</f>
        <v>1200</v>
      </c>
      <c r="R75" s="485">
        <f t="shared" ref="R75:R88" si="13">+Q75-J75</f>
        <v>0</v>
      </c>
    </row>
    <row r="76" spans="1:18">
      <c r="A76" s="478">
        <f t="shared" ref="A76:A88" si="14">+A75+1</f>
        <v>66</v>
      </c>
      <c r="B76" s="491">
        <v>4261</v>
      </c>
      <c r="C76" s="493" t="s">
        <v>651</v>
      </c>
      <c r="D76" s="491" t="s">
        <v>636</v>
      </c>
      <c r="E76" s="490">
        <v>0</v>
      </c>
      <c r="F76" s="490">
        <v>0</v>
      </c>
      <c r="G76" s="427">
        <v>500</v>
      </c>
      <c r="H76" s="490">
        <f t="shared" si="10"/>
        <v>500</v>
      </c>
      <c r="I76" s="487">
        <f>'[16]Juris Alloc Split'!$M$351</f>
        <v>1.0000000000000002</v>
      </c>
      <c r="J76" s="485">
        <f t="shared" si="11"/>
        <v>500.00000000000011</v>
      </c>
      <c r="K76" s="486" t="s">
        <v>638</v>
      </c>
      <c r="L76" s="486" t="s">
        <v>638</v>
      </c>
      <c r="M76" s="485">
        <v>229.53582579602599</v>
      </c>
      <c r="N76" s="485">
        <v>270.46417420397404</v>
      </c>
      <c r="O76" s="485">
        <v>0</v>
      </c>
      <c r="P76" s="485">
        <v>0</v>
      </c>
      <c r="Q76" s="485">
        <f t="shared" si="12"/>
        <v>500</v>
      </c>
      <c r="R76" s="485">
        <f t="shared" si="13"/>
        <v>0</v>
      </c>
    </row>
    <row r="77" spans="1:18">
      <c r="A77" s="478">
        <f t="shared" si="14"/>
        <v>67</v>
      </c>
      <c r="B77" s="491">
        <v>4261</v>
      </c>
      <c r="C77" s="493" t="s">
        <v>650</v>
      </c>
      <c r="D77" s="491" t="s">
        <v>636</v>
      </c>
      <c r="E77" s="490">
        <v>0</v>
      </c>
      <c r="F77" s="490">
        <v>0</v>
      </c>
      <c r="G77" s="427">
        <v>6200</v>
      </c>
      <c r="H77" s="490">
        <f t="shared" si="10"/>
        <v>6200</v>
      </c>
      <c r="I77" s="487">
        <f>'[16]Juris Alloc Split'!$M$351</f>
        <v>1.0000000000000002</v>
      </c>
      <c r="J77" s="485">
        <f t="shared" si="11"/>
        <v>6200.0000000000018</v>
      </c>
      <c r="K77" s="486" t="s">
        <v>638</v>
      </c>
      <c r="L77" s="486" t="s">
        <v>638</v>
      </c>
      <c r="M77" s="485">
        <v>2846.2442398707221</v>
      </c>
      <c r="N77" s="485">
        <v>3353.7557601292783</v>
      </c>
      <c r="O77" s="485">
        <v>0</v>
      </c>
      <c r="P77" s="485">
        <v>0</v>
      </c>
      <c r="Q77" s="485">
        <f t="shared" si="12"/>
        <v>6200</v>
      </c>
      <c r="R77" s="485">
        <f t="shared" si="13"/>
        <v>0</v>
      </c>
    </row>
    <row r="78" spans="1:18">
      <c r="A78" s="478">
        <f t="shared" si="14"/>
        <v>68</v>
      </c>
      <c r="B78" s="491">
        <v>4261</v>
      </c>
      <c r="C78" s="493" t="s">
        <v>649</v>
      </c>
      <c r="D78" s="491" t="s">
        <v>636</v>
      </c>
      <c r="E78" s="490">
        <v>0</v>
      </c>
      <c r="F78" s="490">
        <v>0</v>
      </c>
      <c r="G78" s="427">
        <v>2000</v>
      </c>
      <c r="H78" s="490">
        <f t="shared" si="10"/>
        <v>2000</v>
      </c>
      <c r="I78" s="487">
        <f>'[16]Juris Alloc Split'!$M$351</f>
        <v>1.0000000000000002</v>
      </c>
      <c r="J78" s="485">
        <f t="shared" si="11"/>
        <v>2000.0000000000005</v>
      </c>
      <c r="K78" s="486" t="s">
        <v>638</v>
      </c>
      <c r="L78" s="486" t="s">
        <v>638</v>
      </c>
      <c r="M78" s="485">
        <v>918.14330318410396</v>
      </c>
      <c r="N78" s="485">
        <v>1081.8566968158962</v>
      </c>
      <c r="O78" s="485">
        <v>0</v>
      </c>
      <c r="P78" s="485">
        <v>0</v>
      </c>
      <c r="Q78" s="485">
        <f t="shared" si="12"/>
        <v>2000</v>
      </c>
      <c r="R78" s="485">
        <f t="shared" si="13"/>
        <v>0</v>
      </c>
    </row>
    <row r="79" spans="1:18">
      <c r="A79" s="478">
        <f t="shared" si="14"/>
        <v>69</v>
      </c>
      <c r="B79" s="491">
        <v>4261</v>
      </c>
      <c r="C79" s="493" t="s">
        <v>648</v>
      </c>
      <c r="D79" s="491" t="s">
        <v>636</v>
      </c>
      <c r="E79" s="490">
        <v>0</v>
      </c>
      <c r="F79" s="490">
        <v>0</v>
      </c>
      <c r="G79" s="427">
        <v>500</v>
      </c>
      <c r="H79" s="490">
        <f t="shared" si="10"/>
        <v>500</v>
      </c>
      <c r="I79" s="487">
        <f>'[16]Juris Alloc Split'!$M$351</f>
        <v>1.0000000000000002</v>
      </c>
      <c r="J79" s="485">
        <f t="shared" si="11"/>
        <v>500.00000000000011</v>
      </c>
      <c r="K79" s="486" t="s">
        <v>638</v>
      </c>
      <c r="L79" s="486" t="s">
        <v>638</v>
      </c>
      <c r="M79" s="485">
        <v>229.53582579602599</v>
      </c>
      <c r="N79" s="485">
        <v>270.46417420397404</v>
      </c>
      <c r="O79" s="485">
        <v>0</v>
      </c>
      <c r="P79" s="485">
        <v>0</v>
      </c>
      <c r="Q79" s="485">
        <f t="shared" si="12"/>
        <v>500</v>
      </c>
      <c r="R79" s="485">
        <f t="shared" si="13"/>
        <v>0</v>
      </c>
    </row>
    <row r="80" spans="1:18">
      <c r="A80" s="478">
        <f t="shared" si="14"/>
        <v>70</v>
      </c>
      <c r="B80" s="491">
        <v>4261</v>
      </c>
      <c r="C80" s="493" t="s">
        <v>647</v>
      </c>
      <c r="D80" s="491" t="s">
        <v>636</v>
      </c>
      <c r="E80" s="490">
        <v>0</v>
      </c>
      <c r="F80" s="490">
        <v>0</v>
      </c>
      <c r="G80" s="427">
        <v>5000</v>
      </c>
      <c r="H80" s="490">
        <f t="shared" si="10"/>
        <v>5000</v>
      </c>
      <c r="I80" s="487">
        <f>'[16]Juris Alloc Split'!$M$351</f>
        <v>1.0000000000000002</v>
      </c>
      <c r="J80" s="485">
        <f t="shared" si="11"/>
        <v>5000.0000000000009</v>
      </c>
      <c r="K80" s="486" t="s">
        <v>638</v>
      </c>
      <c r="L80" s="486" t="s">
        <v>638</v>
      </c>
      <c r="M80" s="485">
        <v>2295.3582579602598</v>
      </c>
      <c r="N80" s="485">
        <v>2704.6417420397402</v>
      </c>
      <c r="O80" s="485">
        <v>0</v>
      </c>
      <c r="P80" s="485">
        <v>0</v>
      </c>
      <c r="Q80" s="485">
        <f t="shared" si="12"/>
        <v>5000</v>
      </c>
      <c r="R80" s="485">
        <f t="shared" si="13"/>
        <v>0</v>
      </c>
    </row>
    <row r="81" spans="1:21">
      <c r="A81" s="478">
        <f t="shared" si="14"/>
        <v>71</v>
      </c>
      <c r="B81" s="491">
        <v>4261</v>
      </c>
      <c r="C81" s="493" t="s">
        <v>646</v>
      </c>
      <c r="D81" s="491" t="s">
        <v>636</v>
      </c>
      <c r="E81" s="490">
        <v>0</v>
      </c>
      <c r="F81" s="490">
        <v>0</v>
      </c>
      <c r="G81" s="427">
        <v>2000</v>
      </c>
      <c r="H81" s="490">
        <f t="shared" si="10"/>
        <v>2000</v>
      </c>
      <c r="I81" s="487">
        <f>'[16]Juris Alloc Split'!$M$351</f>
        <v>1.0000000000000002</v>
      </c>
      <c r="J81" s="485">
        <f t="shared" si="11"/>
        <v>2000.0000000000005</v>
      </c>
      <c r="K81" s="486" t="s">
        <v>638</v>
      </c>
      <c r="L81" s="486" t="s">
        <v>638</v>
      </c>
      <c r="M81" s="485">
        <v>918.14330318410396</v>
      </c>
      <c r="N81" s="485">
        <v>1081.8566968158962</v>
      </c>
      <c r="O81" s="485">
        <v>0</v>
      </c>
      <c r="P81" s="485">
        <v>0</v>
      </c>
      <c r="Q81" s="485">
        <f t="shared" si="12"/>
        <v>2000</v>
      </c>
      <c r="R81" s="485">
        <f t="shared" si="13"/>
        <v>0</v>
      </c>
    </row>
    <row r="82" spans="1:21">
      <c r="A82" s="478">
        <f t="shared" si="14"/>
        <v>72</v>
      </c>
      <c r="B82" s="491">
        <v>4261</v>
      </c>
      <c r="C82" s="493" t="s">
        <v>645</v>
      </c>
      <c r="D82" s="491" t="s">
        <v>636</v>
      </c>
      <c r="E82" s="490">
        <v>0</v>
      </c>
      <c r="F82" s="490">
        <v>0</v>
      </c>
      <c r="G82" s="427">
        <v>2500</v>
      </c>
      <c r="H82" s="490">
        <f t="shared" si="10"/>
        <v>2500</v>
      </c>
      <c r="I82" s="487">
        <f>'[16]Juris Alloc Split'!$M$351</f>
        <v>1.0000000000000002</v>
      </c>
      <c r="J82" s="485">
        <f t="shared" si="11"/>
        <v>2500.0000000000005</v>
      </c>
      <c r="K82" s="486" t="s">
        <v>638</v>
      </c>
      <c r="L82" s="486" t="s">
        <v>638</v>
      </c>
      <c r="M82" s="485">
        <v>1147.6791289801299</v>
      </c>
      <c r="N82" s="485">
        <v>1352.3208710198701</v>
      </c>
      <c r="O82" s="485">
        <v>0</v>
      </c>
      <c r="P82" s="485">
        <v>0</v>
      </c>
      <c r="Q82" s="485">
        <f t="shared" si="12"/>
        <v>2500</v>
      </c>
      <c r="R82" s="485">
        <f t="shared" si="13"/>
        <v>0</v>
      </c>
    </row>
    <row r="83" spans="1:21">
      <c r="A83" s="478">
        <f t="shared" si="14"/>
        <v>73</v>
      </c>
      <c r="B83" s="491">
        <v>4261</v>
      </c>
      <c r="C83" s="493" t="s">
        <v>644</v>
      </c>
      <c r="D83" s="491" t="s">
        <v>636</v>
      </c>
      <c r="E83" s="490">
        <v>0</v>
      </c>
      <c r="F83" s="490">
        <v>0</v>
      </c>
      <c r="G83" s="427">
        <v>250</v>
      </c>
      <c r="H83" s="490">
        <f t="shared" si="10"/>
        <v>250</v>
      </c>
      <c r="I83" s="487">
        <f>'[16]Juris Alloc Split'!$M$351</f>
        <v>1.0000000000000002</v>
      </c>
      <c r="J83" s="485">
        <f t="shared" si="11"/>
        <v>250.00000000000006</v>
      </c>
      <c r="K83" s="486" t="s">
        <v>638</v>
      </c>
      <c r="L83" s="486" t="s">
        <v>638</v>
      </c>
      <c r="M83" s="485">
        <v>114.76791289801299</v>
      </c>
      <c r="N83" s="485">
        <v>135.23208710198702</v>
      </c>
      <c r="O83" s="485">
        <v>0</v>
      </c>
      <c r="P83" s="485">
        <v>0</v>
      </c>
      <c r="Q83" s="485">
        <f t="shared" si="12"/>
        <v>250</v>
      </c>
      <c r="R83" s="485">
        <f t="shared" si="13"/>
        <v>0</v>
      </c>
    </row>
    <row r="84" spans="1:21">
      <c r="A84" s="478">
        <f t="shared" si="14"/>
        <v>74</v>
      </c>
      <c r="B84" s="491">
        <v>4265</v>
      </c>
      <c r="C84" s="493" t="s">
        <v>643</v>
      </c>
      <c r="D84" s="491" t="s">
        <v>636</v>
      </c>
      <c r="E84" s="490">
        <v>0</v>
      </c>
      <c r="F84" s="490">
        <v>0</v>
      </c>
      <c r="G84" s="427">
        <v>500</v>
      </c>
      <c r="H84" s="490">
        <f t="shared" si="10"/>
        <v>500</v>
      </c>
      <c r="I84" s="487">
        <f>'[16]Juris Alloc Split'!$M$351</f>
        <v>1.0000000000000002</v>
      </c>
      <c r="J84" s="485">
        <f t="shared" si="11"/>
        <v>500.00000000000011</v>
      </c>
      <c r="K84" s="486" t="s">
        <v>638</v>
      </c>
      <c r="L84" s="486" t="s">
        <v>638</v>
      </c>
      <c r="M84" s="485">
        <v>97.503539406808272</v>
      </c>
      <c r="N84" s="485">
        <v>402.49646059319184</v>
      </c>
      <c r="O84" s="485">
        <v>0</v>
      </c>
      <c r="P84" s="485">
        <v>0</v>
      </c>
      <c r="Q84" s="485">
        <f t="shared" si="12"/>
        <v>500.00000000000011</v>
      </c>
      <c r="R84" s="485">
        <f t="shared" si="13"/>
        <v>0</v>
      </c>
    </row>
    <row r="85" spans="1:21">
      <c r="A85" s="478">
        <f t="shared" si="14"/>
        <v>75</v>
      </c>
      <c r="B85" s="491">
        <v>4265</v>
      </c>
      <c r="C85" s="493" t="s">
        <v>642</v>
      </c>
      <c r="D85" s="491" t="s">
        <v>636</v>
      </c>
      <c r="E85" s="490">
        <v>0</v>
      </c>
      <c r="F85" s="490">
        <v>0</v>
      </c>
      <c r="G85" s="427">
        <v>500</v>
      </c>
      <c r="H85" s="490">
        <f t="shared" si="10"/>
        <v>500</v>
      </c>
      <c r="I85" s="487">
        <f>'[16]Juris Alloc Split'!$M$351</f>
        <v>1.0000000000000002</v>
      </c>
      <c r="J85" s="485">
        <f t="shared" si="11"/>
        <v>500.00000000000011</v>
      </c>
      <c r="K85" s="486" t="s">
        <v>638</v>
      </c>
      <c r="L85" s="486" t="s">
        <v>638</v>
      </c>
      <c r="M85" s="485">
        <v>97.503539406808272</v>
      </c>
      <c r="N85" s="485">
        <v>402.49646059319184</v>
      </c>
      <c r="O85" s="485">
        <v>0</v>
      </c>
      <c r="P85" s="485">
        <v>0</v>
      </c>
      <c r="Q85" s="485">
        <f t="shared" si="12"/>
        <v>500.00000000000011</v>
      </c>
      <c r="R85" s="485">
        <f t="shared" si="13"/>
        <v>0</v>
      </c>
    </row>
    <row r="86" spans="1:21">
      <c r="A86" s="478">
        <f t="shared" si="14"/>
        <v>76</v>
      </c>
      <c r="B86" s="491">
        <v>4265</v>
      </c>
      <c r="C86" s="493" t="s">
        <v>641</v>
      </c>
      <c r="D86" s="491" t="s">
        <v>636</v>
      </c>
      <c r="E86" s="490">
        <v>0</v>
      </c>
      <c r="F86" s="490">
        <v>0</v>
      </c>
      <c r="G86" s="427">
        <v>500</v>
      </c>
      <c r="H86" s="490">
        <f t="shared" si="10"/>
        <v>500</v>
      </c>
      <c r="I86" s="487">
        <f>'[16]Juris Alloc Split'!$M$351</f>
        <v>1.0000000000000002</v>
      </c>
      <c r="J86" s="485">
        <f t="shared" si="11"/>
        <v>500.00000000000011</v>
      </c>
      <c r="K86" s="486" t="s">
        <v>638</v>
      </c>
      <c r="L86" s="486" t="s">
        <v>638</v>
      </c>
      <c r="M86" s="485">
        <v>97.503539406808272</v>
      </c>
      <c r="N86" s="485">
        <v>402.49646059319184</v>
      </c>
      <c r="O86" s="485">
        <v>0</v>
      </c>
      <c r="P86" s="485">
        <v>0</v>
      </c>
      <c r="Q86" s="485">
        <f t="shared" si="12"/>
        <v>500.00000000000011</v>
      </c>
      <c r="R86" s="485">
        <f t="shared" si="13"/>
        <v>0</v>
      </c>
    </row>
    <row r="87" spans="1:21">
      <c r="A87" s="478">
        <f t="shared" si="14"/>
        <v>77</v>
      </c>
      <c r="B87" s="491">
        <v>4265</v>
      </c>
      <c r="C87" s="493" t="s">
        <v>640</v>
      </c>
      <c r="D87" s="491" t="s">
        <v>636</v>
      </c>
      <c r="E87" s="490">
        <v>0</v>
      </c>
      <c r="F87" s="490">
        <v>0</v>
      </c>
      <c r="G87" s="427">
        <v>500</v>
      </c>
      <c r="H87" s="490">
        <f t="shared" si="10"/>
        <v>500</v>
      </c>
      <c r="I87" s="487">
        <f>'[16]Juris Alloc Split'!$M$351</f>
        <v>1.0000000000000002</v>
      </c>
      <c r="J87" s="485">
        <f t="shared" si="11"/>
        <v>500.00000000000011</v>
      </c>
      <c r="K87" s="486" t="s">
        <v>638</v>
      </c>
      <c r="L87" s="486" t="s">
        <v>638</v>
      </c>
      <c r="M87" s="485">
        <v>97.503539406808272</v>
      </c>
      <c r="N87" s="485">
        <v>402.49646059319184</v>
      </c>
      <c r="O87" s="485">
        <v>0</v>
      </c>
      <c r="P87" s="485">
        <v>0</v>
      </c>
      <c r="Q87" s="485">
        <f t="shared" si="12"/>
        <v>500.00000000000011</v>
      </c>
      <c r="R87" s="485">
        <f t="shared" si="13"/>
        <v>0</v>
      </c>
    </row>
    <row r="88" spans="1:21">
      <c r="A88" s="478">
        <f t="shared" si="14"/>
        <v>78</v>
      </c>
      <c r="B88" s="491">
        <v>4265</v>
      </c>
      <c r="C88" s="493" t="s">
        <v>639</v>
      </c>
      <c r="D88" s="491" t="s">
        <v>636</v>
      </c>
      <c r="E88" s="490">
        <v>0</v>
      </c>
      <c r="F88" s="490">
        <v>0</v>
      </c>
      <c r="G88" s="427">
        <v>500</v>
      </c>
      <c r="H88" s="490">
        <f t="shared" si="10"/>
        <v>500</v>
      </c>
      <c r="I88" s="487">
        <f>'[16]Juris Alloc Split'!$M$351</f>
        <v>1.0000000000000002</v>
      </c>
      <c r="J88" s="485">
        <f t="shared" si="11"/>
        <v>500.00000000000011</v>
      </c>
      <c r="K88" s="486" t="s">
        <v>638</v>
      </c>
      <c r="L88" s="486" t="s">
        <v>638</v>
      </c>
      <c r="M88" s="485">
        <v>97.503539406808272</v>
      </c>
      <c r="N88" s="485">
        <v>402.49646059319184</v>
      </c>
      <c r="O88" s="485">
        <v>0</v>
      </c>
      <c r="P88" s="485">
        <v>0</v>
      </c>
      <c r="Q88" s="485">
        <f t="shared" si="12"/>
        <v>500.00000000000011</v>
      </c>
      <c r="R88" s="485">
        <f t="shared" si="13"/>
        <v>0</v>
      </c>
    </row>
    <row r="89" spans="1:21" ht="12" thickBot="1">
      <c r="A89" s="478"/>
      <c r="B89" s="491"/>
      <c r="C89" s="492"/>
      <c r="D89" s="491"/>
      <c r="E89" s="488"/>
      <c r="F89" s="490"/>
      <c r="G89" s="489"/>
      <c r="H89" s="488"/>
      <c r="I89" s="487"/>
      <c r="J89" s="485"/>
      <c r="K89" s="486"/>
      <c r="L89" s="486"/>
      <c r="M89" s="485"/>
      <c r="N89" s="485"/>
      <c r="O89" s="485"/>
      <c r="P89" s="485"/>
      <c r="Q89" s="485"/>
      <c r="R89" s="485"/>
    </row>
    <row r="90" spans="1:21" ht="12" thickBot="1">
      <c r="A90" s="478">
        <f>+A88+1</f>
        <v>79</v>
      </c>
      <c r="B90" s="484"/>
      <c r="C90" s="483" t="s">
        <v>637</v>
      </c>
      <c r="D90" s="482" t="s">
        <v>636</v>
      </c>
      <c r="E90" s="481">
        <f>SUM(E11:E88)</f>
        <v>0</v>
      </c>
      <c r="F90" s="481">
        <f>SUM(F11:F88)</f>
        <v>0</v>
      </c>
      <c r="G90" s="481">
        <f>SUM(G11:G88)</f>
        <v>192605</v>
      </c>
      <c r="H90" s="481">
        <f>SUM(H11:H88)</f>
        <v>192605</v>
      </c>
      <c r="I90" s="481"/>
      <c r="J90" s="481">
        <f>SUM(J11:J88)</f>
        <v>192605.00000000003</v>
      </c>
      <c r="K90" s="481"/>
      <c r="L90" s="481"/>
      <c r="M90" s="481">
        <f>SUM(M11:M88)</f>
        <v>87759.334022941126</v>
      </c>
      <c r="N90" s="481">
        <f>SUM(N11:N88)</f>
        <v>104845.6659770589</v>
      </c>
      <c r="O90" s="481">
        <f>SUM(O11:O89)</f>
        <v>0</v>
      </c>
      <c r="P90" s="481">
        <f>SUM(P11:P88)</f>
        <v>0</v>
      </c>
      <c r="Q90" s="481">
        <f>SUM(Q11:Q88)</f>
        <v>192605</v>
      </c>
      <c r="R90" s="481">
        <f>SUM(R11:R88)</f>
        <v>0</v>
      </c>
      <c r="S90" s="480"/>
      <c r="T90" s="479"/>
      <c r="U90" s="479"/>
    </row>
    <row r="91" spans="1:21">
      <c r="A91" s="478"/>
    </row>
    <row r="92" spans="1:21">
      <c r="A92" s="478">
        <f>+A90+1</f>
        <v>80</v>
      </c>
      <c r="C92" s="477" t="s">
        <v>635</v>
      </c>
      <c r="F92" s="720" t="s">
        <v>634</v>
      </c>
      <c r="G92" s="720"/>
      <c r="H92" s="720"/>
      <c r="I92" s="720"/>
      <c r="J92" s="720"/>
      <c r="K92" s="720"/>
      <c r="L92" s="720"/>
      <c r="M92" s="720"/>
      <c r="N92" s="720"/>
      <c r="O92" s="720"/>
      <c r="P92" s="720"/>
      <c r="Q92" s="720"/>
    </row>
    <row r="93" spans="1:21">
      <c r="F93" s="720"/>
      <c r="G93" s="720"/>
      <c r="H93" s="720"/>
      <c r="I93" s="720"/>
      <c r="J93" s="720"/>
      <c r="K93" s="720"/>
      <c r="L93" s="720"/>
      <c r="M93" s="720"/>
      <c r="N93" s="720"/>
      <c r="O93" s="720"/>
      <c r="P93" s="720"/>
      <c r="Q93" s="720"/>
    </row>
  </sheetData>
  <mergeCells count="1">
    <mergeCell ref="F92:Q93"/>
  </mergeCells>
  <pageMargins left="0.43" right="0.42" top="0.99" bottom="0.5" header="0.25" footer="0.5"/>
  <pageSetup scale="56" pageOrder="overThenDown" orientation="landscape" r:id="rId1"/>
  <headerFooter alignWithMargins="0">
    <oddFooter>&amp;LSponsored by:  Randall W. Hamlett&amp;C&amp;A&amp;R&amp;P of &amp;N</oddFooter>
  </headerFooter>
  <colBreaks count="1" manualBreakCount="1">
    <brk id="17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topLeftCell="A10" zoomScaleNormal="100" workbookViewId="0">
      <selection activeCell="A5" sqref="A5"/>
    </sheetView>
  </sheetViews>
  <sheetFormatPr defaultRowHeight="11.25"/>
  <cols>
    <col min="1" max="1" width="4" style="477" bestFit="1" customWidth="1"/>
    <col min="2" max="2" width="8.7109375" style="477" customWidth="1"/>
    <col min="3" max="3" width="42.5703125" style="477" customWidth="1"/>
    <col min="4" max="4" width="7.5703125" style="477" bestFit="1" customWidth="1"/>
    <col min="5" max="5" width="10.28515625" style="477" bestFit="1" customWidth="1"/>
    <col min="6" max="6" width="11.85546875" style="477" customWidth="1"/>
    <col min="7" max="7" width="11.28515625" style="477" bestFit="1" customWidth="1"/>
    <col min="8" max="8" width="9.28515625" style="477" customWidth="1"/>
    <col min="9" max="9" width="8.5703125" style="478" bestFit="1" customWidth="1"/>
    <col min="10" max="10" width="9.85546875" style="477" bestFit="1" customWidth="1"/>
    <col min="11" max="11" width="5" style="477" customWidth="1"/>
    <col min="12" max="12" width="9.5703125" style="477" customWidth="1"/>
    <col min="13" max="13" width="9" style="477" customWidth="1"/>
    <col min="14" max="14" width="9" style="477" bestFit="1" customWidth="1"/>
    <col min="15" max="15" width="7.42578125" style="477" customWidth="1"/>
    <col min="16" max="16" width="7.140625" style="477" customWidth="1"/>
    <col min="17" max="17" width="7.7109375" style="477" bestFit="1" customWidth="1"/>
    <col min="18" max="18" width="12.85546875" style="477" bestFit="1" customWidth="1"/>
    <col min="19" max="16384" width="9.140625" style="477"/>
  </cols>
  <sheetData>
    <row r="1" spans="1:18" ht="12.75">
      <c r="B1" s="519" t="s">
        <v>0</v>
      </c>
      <c r="C1" s="507"/>
      <c r="M1" s="518"/>
      <c r="N1" s="518"/>
    </row>
    <row r="2" spans="1:18">
      <c r="B2" s="517" t="s">
        <v>962</v>
      </c>
      <c r="C2" s="514"/>
    </row>
    <row r="3" spans="1:18">
      <c r="B3" s="516" t="s">
        <v>741</v>
      </c>
      <c r="C3" s="514"/>
    </row>
    <row r="4" spans="1:18">
      <c r="B4" s="515" t="s">
        <v>2</v>
      </c>
      <c r="C4" s="514"/>
      <c r="D4" s="492"/>
      <c r="E4" s="492"/>
      <c r="F4" s="492"/>
      <c r="G4" s="492"/>
    </row>
    <row r="5" spans="1:18" ht="12" thickBot="1">
      <c r="B5" s="513" t="s">
        <v>3</v>
      </c>
      <c r="C5" s="497"/>
      <c r="D5" s="512"/>
      <c r="E5" s="512"/>
      <c r="F5" s="512"/>
      <c r="G5" s="512"/>
    </row>
    <row r="6" spans="1:18" ht="12" thickBot="1">
      <c r="A6" s="478"/>
      <c r="D6" s="511"/>
      <c r="E6" s="510">
        <v>1</v>
      </c>
      <c r="F6" s="510">
        <v>2</v>
      </c>
      <c r="G6" s="510">
        <v>3</v>
      </c>
      <c r="H6" s="510">
        <v>4</v>
      </c>
      <c r="I6" s="510">
        <v>5</v>
      </c>
      <c r="J6" s="510">
        <v>6</v>
      </c>
      <c r="K6" s="510">
        <v>7</v>
      </c>
      <c r="L6" s="510">
        <v>8</v>
      </c>
      <c r="M6" s="510">
        <v>9</v>
      </c>
      <c r="N6" s="510">
        <v>10</v>
      </c>
      <c r="O6" s="510">
        <v>11</v>
      </c>
      <c r="P6" s="510">
        <v>12</v>
      </c>
      <c r="Q6" s="510">
        <v>13</v>
      </c>
    </row>
    <row r="7" spans="1:18" s="495" customFormat="1">
      <c r="A7" s="509"/>
      <c r="B7" s="507"/>
      <c r="C7" s="507"/>
      <c r="D7" s="507"/>
      <c r="E7" s="507"/>
      <c r="F7" s="508"/>
      <c r="G7" s="507"/>
      <c r="H7" s="505" t="s">
        <v>726</v>
      </c>
      <c r="I7" s="505" t="s">
        <v>721</v>
      </c>
      <c r="J7" s="507"/>
      <c r="K7" s="507"/>
      <c r="L7" s="507"/>
      <c r="M7" s="505"/>
      <c r="N7" s="505"/>
      <c r="O7" s="505"/>
      <c r="P7" s="506"/>
      <c r="Q7" s="505"/>
      <c r="R7" s="505"/>
    </row>
    <row r="8" spans="1:18" s="495" customFormat="1">
      <c r="A8" s="504"/>
      <c r="B8" s="501" t="s">
        <v>17</v>
      </c>
      <c r="C8" s="501" t="s">
        <v>740</v>
      </c>
      <c r="D8" s="501" t="s">
        <v>118</v>
      </c>
      <c r="E8" s="503" t="s">
        <v>739</v>
      </c>
      <c r="F8" s="502" t="s">
        <v>738</v>
      </c>
      <c r="G8" s="501" t="s">
        <v>737</v>
      </c>
      <c r="H8" s="501" t="s">
        <v>21</v>
      </c>
      <c r="I8" s="501" t="s">
        <v>736</v>
      </c>
      <c r="J8" s="501" t="s">
        <v>735</v>
      </c>
      <c r="K8" s="501" t="s">
        <v>734</v>
      </c>
      <c r="L8" s="501" t="s">
        <v>733</v>
      </c>
      <c r="M8" s="501" t="s">
        <v>732</v>
      </c>
      <c r="N8" s="501" t="s">
        <v>731</v>
      </c>
      <c r="O8" s="501" t="s">
        <v>730</v>
      </c>
      <c r="P8" s="501" t="s">
        <v>729</v>
      </c>
      <c r="Q8" s="501" t="s">
        <v>21</v>
      </c>
      <c r="R8" s="501"/>
    </row>
    <row r="9" spans="1:18" s="495" customFormat="1">
      <c r="A9" s="504" t="s">
        <v>67</v>
      </c>
      <c r="B9" s="501" t="s">
        <v>728</v>
      </c>
      <c r="C9" s="501"/>
      <c r="D9" s="501" t="s">
        <v>727</v>
      </c>
      <c r="E9" s="503" t="s">
        <v>726</v>
      </c>
      <c r="F9" s="502" t="s">
        <v>725</v>
      </c>
      <c r="G9" s="501" t="s">
        <v>724</v>
      </c>
      <c r="H9" s="501" t="s">
        <v>723</v>
      </c>
      <c r="I9" s="501" t="s">
        <v>722</v>
      </c>
      <c r="J9" s="501" t="s">
        <v>721</v>
      </c>
      <c r="K9" s="501" t="s">
        <v>720</v>
      </c>
      <c r="L9" s="501" t="s">
        <v>718</v>
      </c>
      <c r="M9" s="501"/>
      <c r="N9" s="501"/>
      <c r="O9" s="501"/>
      <c r="P9" s="501"/>
      <c r="Q9" s="501"/>
      <c r="R9" s="501" t="s">
        <v>719</v>
      </c>
    </row>
    <row r="10" spans="1:18" s="495" customFormat="1" ht="12" thickBot="1">
      <c r="A10" s="500" t="s">
        <v>212</v>
      </c>
      <c r="B10" s="496"/>
      <c r="C10" s="496"/>
      <c r="D10" s="496"/>
      <c r="E10" s="499"/>
      <c r="F10" s="498"/>
      <c r="G10" s="496"/>
      <c r="H10" s="496"/>
      <c r="I10" s="496" t="s">
        <v>718</v>
      </c>
      <c r="J10" s="496"/>
      <c r="K10" s="496"/>
      <c r="L10" s="496" t="s">
        <v>717</v>
      </c>
      <c r="M10" s="496"/>
      <c r="N10" s="496"/>
      <c r="O10" s="496"/>
      <c r="P10" s="496"/>
      <c r="Q10" s="497"/>
      <c r="R10" s="496"/>
    </row>
    <row r="11" spans="1:18">
      <c r="A11" s="478">
        <v>1</v>
      </c>
      <c r="B11" s="491">
        <v>4261</v>
      </c>
      <c r="C11" s="493" t="s">
        <v>961</v>
      </c>
      <c r="D11" s="491" t="s">
        <v>636</v>
      </c>
      <c r="E11" s="494">
        <v>0</v>
      </c>
      <c r="F11" s="490">
        <v>0</v>
      </c>
      <c r="G11" s="427">
        <f t="shared" ref="G11:G48" si="0">+M11+N11</f>
        <v>19.450000000000003</v>
      </c>
      <c r="H11" s="490">
        <f t="shared" ref="H11:H48" si="1">SUM(F11:G11)</f>
        <v>19.450000000000003</v>
      </c>
      <c r="I11" s="487">
        <v>1.0000000000000002</v>
      </c>
      <c r="J11" s="485">
        <f t="shared" ref="J11:J48" si="2">+H11*I11</f>
        <v>19.450000000000006</v>
      </c>
      <c r="K11" s="486" t="s">
        <v>638</v>
      </c>
      <c r="L11" s="486" t="s">
        <v>638</v>
      </c>
      <c r="M11" s="485">
        <v>10.210000000000001</v>
      </c>
      <c r="N11" s="485">
        <v>9.24</v>
      </c>
      <c r="O11" s="485">
        <v>0</v>
      </c>
      <c r="P11" s="485">
        <v>0</v>
      </c>
      <c r="Q11" s="485">
        <f t="shared" ref="Q11:Q48" si="3">SUM(M11:P11)</f>
        <v>19.450000000000003</v>
      </c>
      <c r="R11" s="485">
        <f t="shared" ref="R11:R48" si="4">+Q11-J11</f>
        <v>0</v>
      </c>
    </row>
    <row r="12" spans="1:18">
      <c r="A12" s="478">
        <f t="shared" ref="A12:A48" si="5">+A11+1</f>
        <v>2</v>
      </c>
      <c r="B12" s="491">
        <v>4261</v>
      </c>
      <c r="C12" s="493" t="s">
        <v>960</v>
      </c>
      <c r="D12" s="491" t="s">
        <v>636</v>
      </c>
      <c r="E12" s="490">
        <v>0</v>
      </c>
      <c r="F12" s="490">
        <v>0</v>
      </c>
      <c r="G12" s="427">
        <f t="shared" si="0"/>
        <v>19.450000000000003</v>
      </c>
      <c r="H12" s="490">
        <f t="shared" si="1"/>
        <v>19.450000000000003</v>
      </c>
      <c r="I12" s="487">
        <v>1.0000000000000002</v>
      </c>
      <c r="J12" s="485">
        <f t="shared" si="2"/>
        <v>19.450000000000006</v>
      </c>
      <c r="K12" s="486" t="s">
        <v>638</v>
      </c>
      <c r="L12" s="486" t="s">
        <v>638</v>
      </c>
      <c r="M12" s="485">
        <v>10.210000000000001</v>
      </c>
      <c r="N12" s="485">
        <v>9.24</v>
      </c>
      <c r="O12" s="485">
        <v>0</v>
      </c>
      <c r="P12" s="485">
        <v>0</v>
      </c>
      <c r="Q12" s="485">
        <f t="shared" si="3"/>
        <v>19.450000000000003</v>
      </c>
      <c r="R12" s="485">
        <f t="shared" si="4"/>
        <v>0</v>
      </c>
    </row>
    <row r="13" spans="1:18">
      <c r="A13" s="478">
        <f t="shared" si="5"/>
        <v>3</v>
      </c>
      <c r="B13" s="491">
        <v>4261</v>
      </c>
      <c r="C13" s="493" t="s">
        <v>959</v>
      </c>
      <c r="D13" s="491" t="s">
        <v>636</v>
      </c>
      <c r="E13" s="490">
        <v>0</v>
      </c>
      <c r="F13" s="490">
        <v>0</v>
      </c>
      <c r="G13" s="427">
        <f t="shared" si="0"/>
        <v>19.47</v>
      </c>
      <c r="H13" s="490">
        <f t="shared" si="1"/>
        <v>19.47</v>
      </c>
      <c r="I13" s="487">
        <v>1.0000000000000002</v>
      </c>
      <c r="J13" s="485">
        <f t="shared" si="2"/>
        <v>19.470000000000002</v>
      </c>
      <c r="K13" s="486" t="s">
        <v>638</v>
      </c>
      <c r="L13" s="486" t="s">
        <v>638</v>
      </c>
      <c r="M13" s="485">
        <v>10.220000000000001</v>
      </c>
      <c r="N13" s="485">
        <v>9.25</v>
      </c>
      <c r="O13" s="485">
        <v>0</v>
      </c>
      <c r="P13" s="485">
        <v>0</v>
      </c>
      <c r="Q13" s="485">
        <f t="shared" si="3"/>
        <v>19.47</v>
      </c>
      <c r="R13" s="485">
        <f t="shared" si="4"/>
        <v>0</v>
      </c>
    </row>
    <row r="14" spans="1:18">
      <c r="A14" s="478">
        <f t="shared" si="5"/>
        <v>4</v>
      </c>
      <c r="B14" s="491">
        <v>4261</v>
      </c>
      <c r="C14" s="493" t="s">
        <v>958</v>
      </c>
      <c r="D14" s="491" t="s">
        <v>636</v>
      </c>
      <c r="E14" s="490">
        <v>0</v>
      </c>
      <c r="F14" s="490">
        <v>0</v>
      </c>
      <c r="G14" s="427">
        <f t="shared" si="0"/>
        <v>7.7</v>
      </c>
      <c r="H14" s="490">
        <f t="shared" si="1"/>
        <v>7.7</v>
      </c>
      <c r="I14" s="487">
        <v>1.0000000000000002</v>
      </c>
      <c r="J14" s="485">
        <f t="shared" si="2"/>
        <v>7.700000000000002</v>
      </c>
      <c r="K14" s="486" t="s">
        <v>638</v>
      </c>
      <c r="L14" s="486" t="s">
        <v>638</v>
      </c>
      <c r="M14" s="485">
        <v>4.04</v>
      </c>
      <c r="N14" s="485">
        <v>3.66</v>
      </c>
      <c r="O14" s="485">
        <v>0</v>
      </c>
      <c r="P14" s="485">
        <v>0</v>
      </c>
      <c r="Q14" s="485">
        <f t="shared" si="3"/>
        <v>7.7</v>
      </c>
      <c r="R14" s="485">
        <f t="shared" si="4"/>
        <v>0</v>
      </c>
    </row>
    <row r="15" spans="1:18">
      <c r="A15" s="478">
        <f t="shared" si="5"/>
        <v>5</v>
      </c>
      <c r="B15" s="491">
        <v>4261</v>
      </c>
      <c r="C15" s="493" t="s">
        <v>957</v>
      </c>
      <c r="D15" s="491" t="s">
        <v>636</v>
      </c>
      <c r="E15" s="490">
        <v>0</v>
      </c>
      <c r="F15" s="490">
        <v>0</v>
      </c>
      <c r="G15" s="427">
        <f t="shared" si="0"/>
        <v>46.44</v>
      </c>
      <c r="H15" s="490">
        <f t="shared" si="1"/>
        <v>46.44</v>
      </c>
      <c r="I15" s="487">
        <v>1.0000000000000002</v>
      </c>
      <c r="J15" s="485">
        <f t="shared" si="2"/>
        <v>46.440000000000005</v>
      </c>
      <c r="K15" s="486" t="s">
        <v>638</v>
      </c>
      <c r="L15" s="486" t="s">
        <v>638</v>
      </c>
      <c r="M15" s="485">
        <v>24.369999999999997</v>
      </c>
      <c r="N15" s="485">
        <v>22.07</v>
      </c>
      <c r="O15" s="485">
        <v>0</v>
      </c>
      <c r="P15" s="485">
        <v>0</v>
      </c>
      <c r="Q15" s="485">
        <f t="shared" si="3"/>
        <v>46.44</v>
      </c>
      <c r="R15" s="485">
        <f t="shared" si="4"/>
        <v>0</v>
      </c>
    </row>
    <row r="16" spans="1:18">
      <c r="A16" s="478">
        <f t="shared" si="5"/>
        <v>6</v>
      </c>
      <c r="B16" s="491">
        <v>4261</v>
      </c>
      <c r="C16" s="493" t="s">
        <v>956</v>
      </c>
      <c r="D16" s="491" t="s">
        <v>636</v>
      </c>
      <c r="E16" s="490">
        <v>0</v>
      </c>
      <c r="F16" s="490">
        <v>0</v>
      </c>
      <c r="G16" s="427">
        <f t="shared" si="0"/>
        <v>43.81</v>
      </c>
      <c r="H16" s="490">
        <f t="shared" si="1"/>
        <v>43.81</v>
      </c>
      <c r="I16" s="487">
        <v>1.0000000000000002</v>
      </c>
      <c r="J16" s="485">
        <f t="shared" si="2"/>
        <v>43.810000000000009</v>
      </c>
      <c r="K16" s="486" t="s">
        <v>638</v>
      </c>
      <c r="L16" s="486" t="s">
        <v>638</v>
      </c>
      <c r="M16" s="485">
        <v>22.99</v>
      </c>
      <c r="N16" s="485">
        <v>20.82</v>
      </c>
      <c r="O16" s="485">
        <v>0</v>
      </c>
      <c r="P16" s="485">
        <v>0</v>
      </c>
      <c r="Q16" s="485">
        <f t="shared" si="3"/>
        <v>43.81</v>
      </c>
      <c r="R16" s="485">
        <f t="shared" si="4"/>
        <v>0</v>
      </c>
    </row>
    <row r="17" spans="1:18">
      <c r="A17" s="478">
        <f t="shared" si="5"/>
        <v>7</v>
      </c>
      <c r="B17" s="491">
        <v>4261</v>
      </c>
      <c r="C17" s="493" t="s">
        <v>955</v>
      </c>
      <c r="D17" s="491" t="s">
        <v>636</v>
      </c>
      <c r="E17" s="490">
        <v>0</v>
      </c>
      <c r="F17" s="490">
        <v>0</v>
      </c>
      <c r="G17" s="427">
        <f t="shared" si="0"/>
        <v>19.46</v>
      </c>
      <c r="H17" s="490">
        <f t="shared" si="1"/>
        <v>19.46</v>
      </c>
      <c r="I17" s="487">
        <v>1.0000000000000002</v>
      </c>
      <c r="J17" s="485">
        <f t="shared" si="2"/>
        <v>19.460000000000004</v>
      </c>
      <c r="K17" s="486" t="s">
        <v>638</v>
      </c>
      <c r="L17" s="486" t="s">
        <v>638</v>
      </c>
      <c r="M17" s="485">
        <v>10.210000000000001</v>
      </c>
      <c r="N17" s="485">
        <v>9.25</v>
      </c>
      <c r="O17" s="485">
        <v>0</v>
      </c>
      <c r="P17" s="485">
        <v>0</v>
      </c>
      <c r="Q17" s="485">
        <f t="shared" si="3"/>
        <v>19.46</v>
      </c>
      <c r="R17" s="485">
        <f t="shared" si="4"/>
        <v>0</v>
      </c>
    </row>
    <row r="18" spans="1:18">
      <c r="A18" s="478">
        <f t="shared" si="5"/>
        <v>8</v>
      </c>
      <c r="B18" s="491">
        <v>4261</v>
      </c>
      <c r="C18" s="493" t="s">
        <v>954</v>
      </c>
      <c r="D18" s="491" t="s">
        <v>636</v>
      </c>
      <c r="E18" s="490">
        <v>0</v>
      </c>
      <c r="F18" s="490">
        <v>0</v>
      </c>
      <c r="G18" s="427">
        <f t="shared" si="0"/>
        <v>76.94</v>
      </c>
      <c r="H18" s="490">
        <f t="shared" si="1"/>
        <v>76.94</v>
      </c>
      <c r="I18" s="487">
        <v>1.0000000000000002</v>
      </c>
      <c r="J18" s="485">
        <f t="shared" si="2"/>
        <v>76.940000000000012</v>
      </c>
      <c r="K18" s="486" t="s">
        <v>638</v>
      </c>
      <c r="L18" s="486" t="s">
        <v>638</v>
      </c>
      <c r="M18" s="485">
        <v>40.380000000000003</v>
      </c>
      <c r="N18" s="485">
        <v>36.56</v>
      </c>
      <c r="O18" s="485">
        <v>0</v>
      </c>
      <c r="P18" s="485">
        <v>0</v>
      </c>
      <c r="Q18" s="485">
        <f t="shared" si="3"/>
        <v>76.94</v>
      </c>
      <c r="R18" s="485">
        <f t="shared" si="4"/>
        <v>0</v>
      </c>
    </row>
    <row r="19" spans="1:18">
      <c r="A19" s="478">
        <f t="shared" si="5"/>
        <v>9</v>
      </c>
      <c r="B19" s="491">
        <v>4261</v>
      </c>
      <c r="C19" s="493" t="s">
        <v>953</v>
      </c>
      <c r="D19" s="491" t="s">
        <v>636</v>
      </c>
      <c r="E19" s="490">
        <v>0</v>
      </c>
      <c r="F19" s="490">
        <v>0</v>
      </c>
      <c r="G19" s="427">
        <f t="shared" si="0"/>
        <v>38.92</v>
      </c>
      <c r="H19" s="490">
        <f t="shared" si="1"/>
        <v>38.92</v>
      </c>
      <c r="I19" s="487">
        <v>1.0000000000000002</v>
      </c>
      <c r="J19" s="485">
        <f t="shared" si="2"/>
        <v>38.920000000000009</v>
      </c>
      <c r="K19" s="486" t="s">
        <v>638</v>
      </c>
      <c r="L19" s="486" t="s">
        <v>638</v>
      </c>
      <c r="M19" s="485">
        <v>20.43</v>
      </c>
      <c r="N19" s="485">
        <v>18.490000000000002</v>
      </c>
      <c r="O19" s="485">
        <v>0</v>
      </c>
      <c r="P19" s="485">
        <v>0</v>
      </c>
      <c r="Q19" s="485">
        <f t="shared" si="3"/>
        <v>38.92</v>
      </c>
      <c r="R19" s="485">
        <f t="shared" si="4"/>
        <v>0</v>
      </c>
    </row>
    <row r="20" spans="1:18">
      <c r="A20" s="478">
        <f t="shared" si="5"/>
        <v>10</v>
      </c>
      <c r="B20" s="491">
        <v>4261</v>
      </c>
      <c r="C20" s="493" t="s">
        <v>952</v>
      </c>
      <c r="D20" s="491" t="s">
        <v>636</v>
      </c>
      <c r="E20" s="490">
        <v>0</v>
      </c>
      <c r="F20" s="490">
        <v>0</v>
      </c>
      <c r="G20" s="427">
        <f t="shared" si="0"/>
        <v>77.88</v>
      </c>
      <c r="H20" s="490">
        <f t="shared" si="1"/>
        <v>77.88</v>
      </c>
      <c r="I20" s="487">
        <v>1.0000000000000002</v>
      </c>
      <c r="J20" s="485">
        <f t="shared" si="2"/>
        <v>77.88000000000001</v>
      </c>
      <c r="K20" s="486" t="s">
        <v>638</v>
      </c>
      <c r="L20" s="486" t="s">
        <v>638</v>
      </c>
      <c r="M20" s="485">
        <v>40.869999999999997</v>
      </c>
      <c r="N20" s="485">
        <v>37.01</v>
      </c>
      <c r="O20" s="485">
        <v>0</v>
      </c>
      <c r="P20" s="485">
        <v>0</v>
      </c>
      <c r="Q20" s="485">
        <f t="shared" si="3"/>
        <v>77.88</v>
      </c>
      <c r="R20" s="485">
        <f t="shared" si="4"/>
        <v>0</v>
      </c>
    </row>
    <row r="21" spans="1:18">
      <c r="A21" s="478">
        <f t="shared" si="5"/>
        <v>11</v>
      </c>
      <c r="B21" s="491">
        <v>4261</v>
      </c>
      <c r="C21" s="493" t="s">
        <v>951</v>
      </c>
      <c r="D21" s="491" t="s">
        <v>636</v>
      </c>
      <c r="E21" s="490">
        <v>0</v>
      </c>
      <c r="F21" s="490">
        <v>0</v>
      </c>
      <c r="G21" s="427">
        <f t="shared" si="0"/>
        <v>38.71</v>
      </c>
      <c r="H21" s="490">
        <f t="shared" si="1"/>
        <v>38.71</v>
      </c>
      <c r="I21" s="487">
        <v>1.0000000000000002</v>
      </c>
      <c r="J21" s="485">
        <f t="shared" si="2"/>
        <v>38.710000000000008</v>
      </c>
      <c r="K21" s="486" t="s">
        <v>638</v>
      </c>
      <c r="L21" s="486" t="s">
        <v>638</v>
      </c>
      <c r="M21" s="485">
        <v>20.32</v>
      </c>
      <c r="N21" s="485">
        <v>18.39</v>
      </c>
      <c r="O21" s="485">
        <v>0</v>
      </c>
      <c r="P21" s="485">
        <v>0</v>
      </c>
      <c r="Q21" s="485">
        <f t="shared" si="3"/>
        <v>38.71</v>
      </c>
      <c r="R21" s="485">
        <f t="shared" si="4"/>
        <v>0</v>
      </c>
    </row>
    <row r="22" spans="1:18">
      <c r="A22" s="478">
        <f t="shared" si="5"/>
        <v>12</v>
      </c>
      <c r="B22" s="491">
        <v>4261</v>
      </c>
      <c r="C22" s="493" t="s">
        <v>950</v>
      </c>
      <c r="D22" s="491" t="s">
        <v>636</v>
      </c>
      <c r="E22" s="490">
        <v>0</v>
      </c>
      <c r="F22" s="490">
        <v>0</v>
      </c>
      <c r="G22" s="427">
        <f t="shared" si="0"/>
        <v>3893.67</v>
      </c>
      <c r="H22" s="490">
        <f t="shared" si="1"/>
        <v>3893.67</v>
      </c>
      <c r="I22" s="487">
        <v>1.0000000000000002</v>
      </c>
      <c r="J22" s="485">
        <f t="shared" si="2"/>
        <v>3893.670000000001</v>
      </c>
      <c r="K22" s="486" t="s">
        <v>638</v>
      </c>
      <c r="L22" s="486" t="s">
        <v>638</v>
      </c>
      <c r="M22" s="485">
        <v>2043.43</v>
      </c>
      <c r="N22" s="485">
        <v>1850.24</v>
      </c>
      <c r="O22" s="485">
        <v>0</v>
      </c>
      <c r="P22" s="485">
        <v>0</v>
      </c>
      <c r="Q22" s="485">
        <f t="shared" si="3"/>
        <v>3893.67</v>
      </c>
      <c r="R22" s="485">
        <f t="shared" si="4"/>
        <v>0</v>
      </c>
    </row>
    <row r="23" spans="1:18">
      <c r="A23" s="478">
        <f t="shared" si="5"/>
        <v>13</v>
      </c>
      <c r="B23" s="491">
        <v>4261</v>
      </c>
      <c r="C23" s="493" t="s">
        <v>949</v>
      </c>
      <c r="D23" s="491" t="s">
        <v>636</v>
      </c>
      <c r="E23" s="490">
        <v>0</v>
      </c>
      <c r="F23" s="490">
        <v>0</v>
      </c>
      <c r="G23" s="427">
        <f t="shared" si="0"/>
        <v>23.08</v>
      </c>
      <c r="H23" s="490">
        <f t="shared" si="1"/>
        <v>23.08</v>
      </c>
      <c r="I23" s="487">
        <v>1.0000000000000002</v>
      </c>
      <c r="J23" s="485">
        <f t="shared" si="2"/>
        <v>23.080000000000002</v>
      </c>
      <c r="K23" s="486" t="s">
        <v>638</v>
      </c>
      <c r="L23" s="486" t="s">
        <v>638</v>
      </c>
      <c r="M23" s="485">
        <v>12.11</v>
      </c>
      <c r="N23" s="485">
        <v>10.97</v>
      </c>
      <c r="O23" s="485">
        <v>0</v>
      </c>
      <c r="P23" s="485">
        <v>0</v>
      </c>
      <c r="Q23" s="485">
        <f t="shared" si="3"/>
        <v>23.08</v>
      </c>
      <c r="R23" s="485">
        <f t="shared" si="4"/>
        <v>0</v>
      </c>
    </row>
    <row r="24" spans="1:18">
      <c r="A24" s="478">
        <f t="shared" si="5"/>
        <v>14</v>
      </c>
      <c r="B24" s="491">
        <v>4261</v>
      </c>
      <c r="C24" s="493" t="s">
        <v>948</v>
      </c>
      <c r="D24" s="491" t="s">
        <v>636</v>
      </c>
      <c r="E24" s="490">
        <v>0</v>
      </c>
      <c r="F24" s="490">
        <v>0</v>
      </c>
      <c r="G24" s="427">
        <f t="shared" si="0"/>
        <v>77.8</v>
      </c>
      <c r="H24" s="490">
        <f t="shared" si="1"/>
        <v>77.8</v>
      </c>
      <c r="I24" s="487">
        <v>1.0000000000000002</v>
      </c>
      <c r="J24" s="485">
        <f t="shared" si="2"/>
        <v>77.800000000000011</v>
      </c>
      <c r="K24" s="486" t="s">
        <v>638</v>
      </c>
      <c r="L24" s="486" t="s">
        <v>638</v>
      </c>
      <c r="M24" s="485">
        <v>40.83</v>
      </c>
      <c r="N24" s="485">
        <v>36.97</v>
      </c>
      <c r="O24" s="485">
        <v>0</v>
      </c>
      <c r="P24" s="485">
        <v>0</v>
      </c>
      <c r="Q24" s="485">
        <f t="shared" si="3"/>
        <v>77.8</v>
      </c>
      <c r="R24" s="485">
        <f t="shared" si="4"/>
        <v>0</v>
      </c>
    </row>
    <row r="25" spans="1:18">
      <c r="A25" s="478">
        <f t="shared" si="5"/>
        <v>15</v>
      </c>
      <c r="B25" s="491">
        <v>4261</v>
      </c>
      <c r="C25" s="493" t="s">
        <v>947</v>
      </c>
      <c r="D25" s="491" t="s">
        <v>636</v>
      </c>
      <c r="E25" s="490">
        <v>0</v>
      </c>
      <c r="F25" s="490">
        <v>0</v>
      </c>
      <c r="G25" s="427">
        <f t="shared" si="0"/>
        <v>174.06</v>
      </c>
      <c r="H25" s="490">
        <f t="shared" si="1"/>
        <v>174.06</v>
      </c>
      <c r="I25" s="487">
        <v>1.0000000000000002</v>
      </c>
      <c r="J25" s="485">
        <f t="shared" si="2"/>
        <v>174.06000000000003</v>
      </c>
      <c r="K25" s="486" t="s">
        <v>638</v>
      </c>
      <c r="L25" s="486" t="s">
        <v>638</v>
      </c>
      <c r="M25" s="485">
        <v>91.35</v>
      </c>
      <c r="N25" s="485">
        <v>82.710000000000008</v>
      </c>
      <c r="O25" s="485">
        <v>0</v>
      </c>
      <c r="P25" s="485">
        <v>0</v>
      </c>
      <c r="Q25" s="485">
        <f t="shared" si="3"/>
        <v>174.06</v>
      </c>
      <c r="R25" s="485">
        <f t="shared" si="4"/>
        <v>0</v>
      </c>
    </row>
    <row r="26" spans="1:18">
      <c r="A26" s="478">
        <f t="shared" si="5"/>
        <v>16</v>
      </c>
      <c r="B26" s="491">
        <v>4261</v>
      </c>
      <c r="C26" s="493" t="s">
        <v>946</v>
      </c>
      <c r="D26" s="491" t="s">
        <v>636</v>
      </c>
      <c r="E26" s="490">
        <v>0</v>
      </c>
      <c r="F26" s="490">
        <v>0</v>
      </c>
      <c r="G26" s="427">
        <f t="shared" si="0"/>
        <v>77.8</v>
      </c>
      <c r="H26" s="490">
        <f t="shared" si="1"/>
        <v>77.8</v>
      </c>
      <c r="I26" s="487">
        <v>1.0000000000000002</v>
      </c>
      <c r="J26" s="485">
        <f t="shared" si="2"/>
        <v>77.800000000000011</v>
      </c>
      <c r="K26" s="486" t="s">
        <v>638</v>
      </c>
      <c r="L26" s="486" t="s">
        <v>638</v>
      </c>
      <c r="M26" s="485">
        <v>40.83</v>
      </c>
      <c r="N26" s="485">
        <v>36.97</v>
      </c>
      <c r="O26" s="485">
        <v>0</v>
      </c>
      <c r="P26" s="485">
        <v>0</v>
      </c>
      <c r="Q26" s="485">
        <f t="shared" si="3"/>
        <v>77.8</v>
      </c>
      <c r="R26" s="485">
        <f t="shared" si="4"/>
        <v>0</v>
      </c>
    </row>
    <row r="27" spans="1:18">
      <c r="A27" s="478">
        <f t="shared" si="5"/>
        <v>17</v>
      </c>
      <c r="B27" s="491">
        <v>4261</v>
      </c>
      <c r="C27" s="493" t="s">
        <v>945</v>
      </c>
      <c r="D27" s="491" t="s">
        <v>636</v>
      </c>
      <c r="E27" s="490">
        <v>0</v>
      </c>
      <c r="F27" s="490">
        <v>0</v>
      </c>
      <c r="G27" s="427">
        <f t="shared" si="0"/>
        <v>1192.83</v>
      </c>
      <c r="H27" s="490">
        <f t="shared" si="1"/>
        <v>1192.83</v>
      </c>
      <c r="I27" s="487">
        <v>1.0000000000000002</v>
      </c>
      <c r="J27" s="485">
        <f t="shared" si="2"/>
        <v>1192.8300000000002</v>
      </c>
      <c r="K27" s="486" t="s">
        <v>638</v>
      </c>
      <c r="L27" s="486" t="s">
        <v>638</v>
      </c>
      <c r="M27" s="485">
        <v>626.01</v>
      </c>
      <c r="N27" s="485">
        <v>566.82000000000005</v>
      </c>
      <c r="O27" s="485">
        <v>0</v>
      </c>
      <c r="P27" s="485">
        <v>0</v>
      </c>
      <c r="Q27" s="485">
        <f t="shared" si="3"/>
        <v>1192.83</v>
      </c>
      <c r="R27" s="485">
        <f t="shared" si="4"/>
        <v>0</v>
      </c>
    </row>
    <row r="28" spans="1:18">
      <c r="A28" s="478">
        <f t="shared" si="5"/>
        <v>18</v>
      </c>
      <c r="B28" s="491">
        <v>4261</v>
      </c>
      <c r="C28" s="493" t="s">
        <v>944</v>
      </c>
      <c r="D28" s="491" t="s">
        <v>636</v>
      </c>
      <c r="E28" s="490">
        <v>0</v>
      </c>
      <c r="F28" s="490">
        <v>0</v>
      </c>
      <c r="G28" s="427">
        <f t="shared" si="0"/>
        <v>41.620000000000005</v>
      </c>
      <c r="H28" s="490">
        <f t="shared" si="1"/>
        <v>41.620000000000005</v>
      </c>
      <c r="I28" s="487">
        <v>1.0000000000000002</v>
      </c>
      <c r="J28" s="485">
        <f t="shared" si="2"/>
        <v>41.620000000000012</v>
      </c>
      <c r="K28" s="486" t="s">
        <v>638</v>
      </c>
      <c r="L28" s="486" t="s">
        <v>638</v>
      </c>
      <c r="M28" s="485">
        <v>21.84</v>
      </c>
      <c r="N28" s="485">
        <v>19.78</v>
      </c>
      <c r="O28" s="485">
        <v>0</v>
      </c>
      <c r="P28" s="485">
        <v>0</v>
      </c>
      <c r="Q28" s="485">
        <f t="shared" si="3"/>
        <v>41.620000000000005</v>
      </c>
      <c r="R28" s="485">
        <f t="shared" si="4"/>
        <v>0</v>
      </c>
    </row>
    <row r="29" spans="1:18">
      <c r="A29" s="478">
        <f t="shared" si="5"/>
        <v>19</v>
      </c>
      <c r="B29" s="491">
        <v>4261</v>
      </c>
      <c r="C29" s="493" t="s">
        <v>943</v>
      </c>
      <c r="D29" s="491" t="s">
        <v>636</v>
      </c>
      <c r="E29" s="490">
        <v>0</v>
      </c>
      <c r="F29" s="490">
        <v>0</v>
      </c>
      <c r="G29" s="427">
        <f t="shared" si="0"/>
        <v>1548.16</v>
      </c>
      <c r="H29" s="490">
        <f t="shared" si="1"/>
        <v>1548.16</v>
      </c>
      <c r="I29" s="487">
        <v>1.0000000000000002</v>
      </c>
      <c r="J29" s="485">
        <f t="shared" si="2"/>
        <v>1548.1600000000005</v>
      </c>
      <c r="K29" s="486" t="s">
        <v>638</v>
      </c>
      <c r="L29" s="486" t="s">
        <v>638</v>
      </c>
      <c r="M29" s="485">
        <v>812.49</v>
      </c>
      <c r="N29" s="485">
        <v>735.67000000000007</v>
      </c>
      <c r="O29" s="485">
        <v>0</v>
      </c>
      <c r="P29" s="485">
        <v>0</v>
      </c>
      <c r="Q29" s="485">
        <f t="shared" si="3"/>
        <v>1548.16</v>
      </c>
      <c r="R29" s="485">
        <f t="shared" si="4"/>
        <v>0</v>
      </c>
    </row>
    <row r="30" spans="1:18">
      <c r="A30" s="478">
        <f t="shared" si="5"/>
        <v>20</v>
      </c>
      <c r="B30" s="491">
        <v>4261</v>
      </c>
      <c r="C30" s="493" t="s">
        <v>942</v>
      </c>
      <c r="D30" s="491" t="s">
        <v>636</v>
      </c>
      <c r="E30" s="490">
        <v>0</v>
      </c>
      <c r="F30" s="490">
        <v>0</v>
      </c>
      <c r="G30" s="427">
        <f t="shared" si="0"/>
        <v>19.240000000000002</v>
      </c>
      <c r="H30" s="490">
        <f t="shared" si="1"/>
        <v>19.240000000000002</v>
      </c>
      <c r="I30" s="487">
        <v>1.0000000000000002</v>
      </c>
      <c r="J30" s="485">
        <f t="shared" si="2"/>
        <v>19.240000000000006</v>
      </c>
      <c r="K30" s="486" t="s">
        <v>638</v>
      </c>
      <c r="L30" s="486" t="s">
        <v>638</v>
      </c>
      <c r="M30" s="485">
        <v>10.1</v>
      </c>
      <c r="N30" s="485">
        <v>9.14</v>
      </c>
      <c r="O30" s="485">
        <v>0</v>
      </c>
      <c r="P30" s="485">
        <v>0</v>
      </c>
      <c r="Q30" s="485">
        <f t="shared" si="3"/>
        <v>19.240000000000002</v>
      </c>
      <c r="R30" s="485">
        <f t="shared" si="4"/>
        <v>0</v>
      </c>
    </row>
    <row r="31" spans="1:18">
      <c r="A31" s="478">
        <f t="shared" si="5"/>
        <v>21</v>
      </c>
      <c r="B31" s="491">
        <v>4261</v>
      </c>
      <c r="C31" s="493" t="s">
        <v>941</v>
      </c>
      <c r="D31" s="491" t="s">
        <v>636</v>
      </c>
      <c r="E31" s="490">
        <v>0</v>
      </c>
      <c r="F31" s="490">
        <v>0</v>
      </c>
      <c r="G31" s="427">
        <f t="shared" si="0"/>
        <v>76.94</v>
      </c>
      <c r="H31" s="490">
        <f t="shared" si="1"/>
        <v>76.94</v>
      </c>
      <c r="I31" s="487">
        <v>1.0000000000000002</v>
      </c>
      <c r="J31" s="485">
        <f t="shared" si="2"/>
        <v>76.940000000000012</v>
      </c>
      <c r="K31" s="486" t="s">
        <v>638</v>
      </c>
      <c r="L31" s="486" t="s">
        <v>638</v>
      </c>
      <c r="M31" s="485">
        <v>40.380000000000003</v>
      </c>
      <c r="N31" s="485">
        <v>36.56</v>
      </c>
      <c r="O31" s="485">
        <v>0</v>
      </c>
      <c r="P31" s="485">
        <v>0</v>
      </c>
      <c r="Q31" s="485">
        <f t="shared" si="3"/>
        <v>76.94</v>
      </c>
      <c r="R31" s="485">
        <f t="shared" si="4"/>
        <v>0</v>
      </c>
    </row>
    <row r="32" spans="1:18">
      <c r="A32" s="478">
        <f t="shared" si="5"/>
        <v>22</v>
      </c>
      <c r="B32" s="491">
        <v>4261</v>
      </c>
      <c r="C32" s="493" t="s">
        <v>940</v>
      </c>
      <c r="D32" s="491" t="s">
        <v>636</v>
      </c>
      <c r="E32" s="490">
        <v>0</v>
      </c>
      <c r="F32" s="490">
        <v>0</v>
      </c>
      <c r="G32" s="427">
        <f t="shared" si="0"/>
        <v>31.150000000000002</v>
      </c>
      <c r="H32" s="490">
        <f t="shared" si="1"/>
        <v>31.150000000000002</v>
      </c>
      <c r="I32" s="487">
        <v>1.0000000000000002</v>
      </c>
      <c r="J32" s="485">
        <f t="shared" si="2"/>
        <v>31.150000000000009</v>
      </c>
      <c r="K32" s="486" t="s">
        <v>638</v>
      </c>
      <c r="L32" s="486" t="s">
        <v>638</v>
      </c>
      <c r="M32" s="485">
        <v>16.350000000000001</v>
      </c>
      <c r="N32" s="485">
        <v>14.8</v>
      </c>
      <c r="O32" s="485">
        <v>0</v>
      </c>
      <c r="P32" s="485">
        <v>0</v>
      </c>
      <c r="Q32" s="485">
        <f t="shared" si="3"/>
        <v>31.150000000000002</v>
      </c>
      <c r="R32" s="485">
        <f t="shared" si="4"/>
        <v>0</v>
      </c>
    </row>
    <row r="33" spans="1:18">
      <c r="A33" s="478">
        <f t="shared" si="5"/>
        <v>23</v>
      </c>
      <c r="B33" s="491">
        <v>4261</v>
      </c>
      <c r="C33" s="493" t="s">
        <v>939</v>
      </c>
      <c r="D33" s="491" t="s">
        <v>636</v>
      </c>
      <c r="E33" s="490">
        <v>0</v>
      </c>
      <c r="F33" s="490">
        <v>0</v>
      </c>
      <c r="G33" s="427">
        <f t="shared" si="0"/>
        <v>233.48</v>
      </c>
      <c r="H33" s="490">
        <f t="shared" si="1"/>
        <v>233.48</v>
      </c>
      <c r="I33" s="487">
        <v>1.0000000000000002</v>
      </c>
      <c r="J33" s="485">
        <f t="shared" si="2"/>
        <v>233.48000000000005</v>
      </c>
      <c r="K33" s="486" t="s">
        <v>638</v>
      </c>
      <c r="L33" s="486" t="s">
        <v>638</v>
      </c>
      <c r="M33" s="485">
        <v>122.53</v>
      </c>
      <c r="N33" s="485">
        <v>110.94999999999999</v>
      </c>
      <c r="O33" s="485">
        <v>0</v>
      </c>
      <c r="P33" s="485">
        <v>0</v>
      </c>
      <c r="Q33" s="485">
        <f t="shared" si="3"/>
        <v>233.48</v>
      </c>
      <c r="R33" s="485">
        <f t="shared" si="4"/>
        <v>0</v>
      </c>
    </row>
    <row r="34" spans="1:18">
      <c r="A34" s="478">
        <f t="shared" si="5"/>
        <v>24</v>
      </c>
      <c r="B34" s="491">
        <v>4261</v>
      </c>
      <c r="C34" s="493" t="s">
        <v>938</v>
      </c>
      <c r="D34" s="491" t="s">
        <v>636</v>
      </c>
      <c r="E34" s="490">
        <v>0</v>
      </c>
      <c r="F34" s="490">
        <v>0</v>
      </c>
      <c r="G34" s="427">
        <f t="shared" si="0"/>
        <v>76.94</v>
      </c>
      <c r="H34" s="490">
        <f t="shared" si="1"/>
        <v>76.94</v>
      </c>
      <c r="I34" s="487">
        <v>1.0000000000000002</v>
      </c>
      <c r="J34" s="485">
        <f t="shared" si="2"/>
        <v>76.940000000000012</v>
      </c>
      <c r="K34" s="486" t="s">
        <v>638</v>
      </c>
      <c r="L34" s="486" t="s">
        <v>638</v>
      </c>
      <c r="M34" s="485">
        <v>40.380000000000003</v>
      </c>
      <c r="N34" s="485">
        <v>36.56</v>
      </c>
      <c r="O34" s="485">
        <v>0</v>
      </c>
      <c r="P34" s="485">
        <v>0</v>
      </c>
      <c r="Q34" s="485">
        <f t="shared" si="3"/>
        <v>76.94</v>
      </c>
      <c r="R34" s="485">
        <f t="shared" si="4"/>
        <v>0</v>
      </c>
    </row>
    <row r="35" spans="1:18">
      <c r="A35" s="478">
        <f t="shared" si="5"/>
        <v>25</v>
      </c>
      <c r="B35" s="491">
        <v>4261</v>
      </c>
      <c r="C35" s="493" t="s">
        <v>937</v>
      </c>
      <c r="D35" s="491" t="s">
        <v>636</v>
      </c>
      <c r="E35" s="490">
        <v>0</v>
      </c>
      <c r="F35" s="490">
        <v>0</v>
      </c>
      <c r="G35" s="427">
        <f t="shared" si="0"/>
        <v>77.8</v>
      </c>
      <c r="H35" s="490">
        <f t="shared" si="1"/>
        <v>77.8</v>
      </c>
      <c r="I35" s="487">
        <v>1.0000000000000002</v>
      </c>
      <c r="J35" s="485">
        <f t="shared" si="2"/>
        <v>77.800000000000011</v>
      </c>
      <c r="K35" s="486" t="s">
        <v>638</v>
      </c>
      <c r="L35" s="486" t="s">
        <v>638</v>
      </c>
      <c r="M35" s="485">
        <v>40.83</v>
      </c>
      <c r="N35" s="485">
        <v>36.97</v>
      </c>
      <c r="O35" s="485">
        <v>0</v>
      </c>
      <c r="P35" s="485">
        <v>0</v>
      </c>
      <c r="Q35" s="485">
        <f t="shared" si="3"/>
        <v>77.8</v>
      </c>
      <c r="R35" s="485">
        <f t="shared" si="4"/>
        <v>0</v>
      </c>
    </row>
    <row r="36" spans="1:18">
      <c r="A36" s="478">
        <f t="shared" si="5"/>
        <v>26</v>
      </c>
      <c r="B36" s="491">
        <v>4261</v>
      </c>
      <c r="C36" s="493" t="s">
        <v>936</v>
      </c>
      <c r="D36" s="491" t="s">
        <v>636</v>
      </c>
      <c r="E36" s="490">
        <v>0</v>
      </c>
      <c r="F36" s="490">
        <v>0</v>
      </c>
      <c r="G36" s="427">
        <f t="shared" si="0"/>
        <v>115.83000000000001</v>
      </c>
      <c r="H36" s="490">
        <f t="shared" si="1"/>
        <v>115.83000000000001</v>
      </c>
      <c r="I36" s="487">
        <v>1.0000000000000002</v>
      </c>
      <c r="J36" s="485">
        <f t="shared" si="2"/>
        <v>115.83000000000004</v>
      </c>
      <c r="K36" s="486" t="s">
        <v>638</v>
      </c>
      <c r="L36" s="486" t="s">
        <v>638</v>
      </c>
      <c r="M36" s="485">
        <v>60.790000000000006</v>
      </c>
      <c r="N36" s="485">
        <v>55.040000000000006</v>
      </c>
      <c r="O36" s="485">
        <v>0</v>
      </c>
      <c r="P36" s="485">
        <v>0</v>
      </c>
      <c r="Q36" s="485">
        <f t="shared" si="3"/>
        <v>115.83000000000001</v>
      </c>
      <c r="R36" s="485">
        <f t="shared" si="4"/>
        <v>0</v>
      </c>
    </row>
    <row r="37" spans="1:18">
      <c r="A37" s="478">
        <f t="shared" si="5"/>
        <v>27</v>
      </c>
      <c r="B37" s="491">
        <v>4261</v>
      </c>
      <c r="C37" s="493" t="s">
        <v>935</v>
      </c>
      <c r="D37" s="491" t="s">
        <v>636</v>
      </c>
      <c r="E37" s="490">
        <v>0</v>
      </c>
      <c r="F37" s="490">
        <v>0</v>
      </c>
      <c r="G37" s="427">
        <f t="shared" si="0"/>
        <v>77.84</v>
      </c>
      <c r="H37" s="490">
        <f t="shared" si="1"/>
        <v>77.84</v>
      </c>
      <c r="I37" s="487">
        <v>1.0000000000000002</v>
      </c>
      <c r="J37" s="485">
        <f t="shared" si="2"/>
        <v>77.840000000000018</v>
      </c>
      <c r="K37" s="486" t="s">
        <v>638</v>
      </c>
      <c r="L37" s="486" t="s">
        <v>638</v>
      </c>
      <c r="M37" s="485">
        <v>40.85</v>
      </c>
      <c r="N37" s="485">
        <v>36.99</v>
      </c>
      <c r="O37" s="485">
        <v>0</v>
      </c>
      <c r="P37" s="485">
        <v>0</v>
      </c>
      <c r="Q37" s="485">
        <f t="shared" si="3"/>
        <v>77.84</v>
      </c>
      <c r="R37" s="485">
        <f t="shared" si="4"/>
        <v>0</v>
      </c>
    </row>
    <row r="38" spans="1:18">
      <c r="A38" s="478">
        <f t="shared" si="5"/>
        <v>28</v>
      </c>
      <c r="B38" s="491">
        <v>4261</v>
      </c>
      <c r="C38" s="493" t="s">
        <v>934</v>
      </c>
      <c r="D38" s="491" t="s">
        <v>636</v>
      </c>
      <c r="E38" s="490">
        <v>0</v>
      </c>
      <c r="F38" s="490">
        <v>0</v>
      </c>
      <c r="G38" s="427">
        <f t="shared" si="0"/>
        <v>77.8</v>
      </c>
      <c r="H38" s="490">
        <f t="shared" si="1"/>
        <v>77.8</v>
      </c>
      <c r="I38" s="487">
        <v>1.0000000000000002</v>
      </c>
      <c r="J38" s="485">
        <f t="shared" si="2"/>
        <v>77.800000000000011</v>
      </c>
      <c r="K38" s="486" t="s">
        <v>638</v>
      </c>
      <c r="L38" s="486" t="s">
        <v>638</v>
      </c>
      <c r="M38" s="485">
        <v>40.83</v>
      </c>
      <c r="N38" s="485">
        <v>36.97</v>
      </c>
      <c r="O38" s="485">
        <v>0</v>
      </c>
      <c r="P38" s="485">
        <v>0</v>
      </c>
      <c r="Q38" s="485">
        <f t="shared" si="3"/>
        <v>77.8</v>
      </c>
      <c r="R38" s="485">
        <f t="shared" si="4"/>
        <v>0</v>
      </c>
    </row>
    <row r="39" spans="1:18">
      <c r="A39" s="478">
        <f t="shared" si="5"/>
        <v>29</v>
      </c>
      <c r="B39" s="491">
        <v>4261</v>
      </c>
      <c r="C39" s="493" t="s">
        <v>933</v>
      </c>
      <c r="D39" s="491" t="s">
        <v>636</v>
      </c>
      <c r="E39" s="490">
        <v>0</v>
      </c>
      <c r="F39" s="490">
        <v>0</v>
      </c>
      <c r="G39" s="427">
        <f t="shared" si="0"/>
        <v>3111.6</v>
      </c>
      <c r="H39" s="490">
        <f t="shared" si="1"/>
        <v>3111.6</v>
      </c>
      <c r="I39" s="487">
        <v>1.0000000000000002</v>
      </c>
      <c r="J39" s="485">
        <f t="shared" si="2"/>
        <v>3111.6000000000008</v>
      </c>
      <c r="K39" s="486" t="s">
        <v>638</v>
      </c>
      <c r="L39" s="486" t="s">
        <v>638</v>
      </c>
      <c r="M39" s="485">
        <v>1632.99</v>
      </c>
      <c r="N39" s="485">
        <v>1478.61</v>
      </c>
      <c r="O39" s="485">
        <v>0</v>
      </c>
      <c r="P39" s="485">
        <v>0</v>
      </c>
      <c r="Q39" s="485">
        <f t="shared" si="3"/>
        <v>3111.6</v>
      </c>
      <c r="R39" s="485">
        <f t="shared" si="4"/>
        <v>0</v>
      </c>
    </row>
    <row r="40" spans="1:18">
      <c r="A40" s="478">
        <f t="shared" si="5"/>
        <v>30</v>
      </c>
      <c r="B40" s="491">
        <v>4261</v>
      </c>
      <c r="C40" s="493" t="s">
        <v>932</v>
      </c>
      <c r="D40" s="491" t="s">
        <v>636</v>
      </c>
      <c r="E40" s="490">
        <v>0</v>
      </c>
      <c r="F40" s="490">
        <v>0</v>
      </c>
      <c r="G40" s="427">
        <f t="shared" si="0"/>
        <v>116.72999999999999</v>
      </c>
      <c r="H40" s="490">
        <f t="shared" si="1"/>
        <v>116.72999999999999</v>
      </c>
      <c r="I40" s="487">
        <v>1.0000000000000002</v>
      </c>
      <c r="J40" s="485">
        <f t="shared" si="2"/>
        <v>116.73000000000002</v>
      </c>
      <c r="K40" s="486" t="s">
        <v>638</v>
      </c>
      <c r="L40" s="486" t="s">
        <v>638</v>
      </c>
      <c r="M40" s="485">
        <v>61.26</v>
      </c>
      <c r="N40" s="485">
        <v>55.47</v>
      </c>
      <c r="O40" s="485">
        <v>0</v>
      </c>
      <c r="P40" s="485">
        <v>0</v>
      </c>
      <c r="Q40" s="485">
        <f t="shared" si="3"/>
        <v>116.72999999999999</v>
      </c>
      <c r="R40" s="485">
        <f t="shared" si="4"/>
        <v>0</v>
      </c>
    </row>
    <row r="41" spans="1:18">
      <c r="A41" s="478">
        <f t="shared" si="5"/>
        <v>31</v>
      </c>
      <c r="B41" s="491">
        <v>4261</v>
      </c>
      <c r="C41" s="493" t="s">
        <v>931</v>
      </c>
      <c r="D41" s="491" t="s">
        <v>636</v>
      </c>
      <c r="E41" s="490">
        <v>0</v>
      </c>
      <c r="F41" s="490">
        <v>0</v>
      </c>
      <c r="G41" s="427">
        <f t="shared" si="0"/>
        <v>58.34</v>
      </c>
      <c r="H41" s="490">
        <f t="shared" si="1"/>
        <v>58.34</v>
      </c>
      <c r="I41" s="487">
        <v>1.0000000000000002</v>
      </c>
      <c r="J41" s="485">
        <f t="shared" si="2"/>
        <v>58.340000000000018</v>
      </c>
      <c r="K41" s="486" t="s">
        <v>638</v>
      </c>
      <c r="L41" s="486" t="s">
        <v>638</v>
      </c>
      <c r="M41" s="485">
        <v>30.62</v>
      </c>
      <c r="N41" s="485">
        <v>27.72</v>
      </c>
      <c r="O41" s="485">
        <v>0</v>
      </c>
      <c r="P41" s="485">
        <v>0</v>
      </c>
      <c r="Q41" s="485">
        <f t="shared" si="3"/>
        <v>58.34</v>
      </c>
      <c r="R41" s="485">
        <f t="shared" si="4"/>
        <v>0</v>
      </c>
    </row>
    <row r="42" spans="1:18">
      <c r="A42" s="478">
        <f t="shared" si="5"/>
        <v>32</v>
      </c>
      <c r="B42" s="491">
        <v>4261</v>
      </c>
      <c r="C42" s="493" t="s">
        <v>930</v>
      </c>
      <c r="D42" s="491" t="s">
        <v>636</v>
      </c>
      <c r="E42" s="490">
        <v>0</v>
      </c>
      <c r="F42" s="490">
        <v>0</v>
      </c>
      <c r="G42" s="427">
        <f t="shared" si="0"/>
        <v>50.59</v>
      </c>
      <c r="H42" s="490">
        <f t="shared" si="1"/>
        <v>50.59</v>
      </c>
      <c r="I42" s="487">
        <v>1.0000000000000002</v>
      </c>
      <c r="J42" s="485">
        <f t="shared" si="2"/>
        <v>50.590000000000018</v>
      </c>
      <c r="K42" s="486" t="s">
        <v>638</v>
      </c>
      <c r="L42" s="486" t="s">
        <v>638</v>
      </c>
      <c r="M42" s="485">
        <v>26.55</v>
      </c>
      <c r="N42" s="485">
        <v>24.04</v>
      </c>
      <c r="O42" s="485">
        <v>0</v>
      </c>
      <c r="P42" s="485">
        <v>0</v>
      </c>
      <c r="Q42" s="485">
        <f t="shared" si="3"/>
        <v>50.59</v>
      </c>
      <c r="R42" s="485">
        <f t="shared" si="4"/>
        <v>0</v>
      </c>
    </row>
    <row r="43" spans="1:18">
      <c r="A43" s="478">
        <f t="shared" si="5"/>
        <v>33</v>
      </c>
      <c r="B43" s="491">
        <v>4261</v>
      </c>
      <c r="C43" s="493" t="s">
        <v>929</v>
      </c>
      <c r="D43" s="491" t="s">
        <v>636</v>
      </c>
      <c r="E43" s="490">
        <v>0</v>
      </c>
      <c r="F43" s="490">
        <v>0</v>
      </c>
      <c r="G43" s="427">
        <f t="shared" si="0"/>
        <v>77.88</v>
      </c>
      <c r="H43" s="490">
        <f t="shared" si="1"/>
        <v>77.88</v>
      </c>
      <c r="I43" s="487">
        <v>1.0000000000000002</v>
      </c>
      <c r="J43" s="485">
        <f t="shared" si="2"/>
        <v>77.88000000000001</v>
      </c>
      <c r="K43" s="486" t="s">
        <v>638</v>
      </c>
      <c r="L43" s="486" t="s">
        <v>638</v>
      </c>
      <c r="M43" s="485">
        <v>40.869999999999997</v>
      </c>
      <c r="N43" s="485">
        <v>37.01</v>
      </c>
      <c r="O43" s="485">
        <v>0</v>
      </c>
      <c r="P43" s="485">
        <v>0</v>
      </c>
      <c r="Q43" s="485">
        <f t="shared" si="3"/>
        <v>77.88</v>
      </c>
      <c r="R43" s="485">
        <f t="shared" si="4"/>
        <v>0</v>
      </c>
    </row>
    <row r="44" spans="1:18">
      <c r="A44" s="478">
        <f t="shared" si="5"/>
        <v>34</v>
      </c>
      <c r="B44" s="491">
        <v>4261</v>
      </c>
      <c r="C44" s="493" t="s">
        <v>928</v>
      </c>
      <c r="D44" s="491" t="s">
        <v>636</v>
      </c>
      <c r="E44" s="490">
        <v>0</v>
      </c>
      <c r="F44" s="490">
        <v>0</v>
      </c>
      <c r="G44" s="427">
        <f t="shared" si="0"/>
        <v>19.47</v>
      </c>
      <c r="H44" s="490">
        <f t="shared" si="1"/>
        <v>19.47</v>
      </c>
      <c r="I44" s="487">
        <v>1.0000000000000002</v>
      </c>
      <c r="J44" s="485">
        <f t="shared" si="2"/>
        <v>19.470000000000002</v>
      </c>
      <c r="K44" s="486" t="s">
        <v>638</v>
      </c>
      <c r="L44" s="486" t="s">
        <v>638</v>
      </c>
      <c r="M44" s="485">
        <v>10.220000000000001</v>
      </c>
      <c r="N44" s="485">
        <v>9.25</v>
      </c>
      <c r="O44" s="485">
        <v>0</v>
      </c>
      <c r="P44" s="485">
        <v>0</v>
      </c>
      <c r="Q44" s="485">
        <f t="shared" si="3"/>
        <v>19.47</v>
      </c>
      <c r="R44" s="485">
        <f t="shared" si="4"/>
        <v>0</v>
      </c>
    </row>
    <row r="45" spans="1:18">
      <c r="A45" s="478">
        <f t="shared" si="5"/>
        <v>35</v>
      </c>
      <c r="B45" s="491">
        <v>4261</v>
      </c>
      <c r="C45" s="493" t="s">
        <v>927</v>
      </c>
      <c r="D45" s="491" t="s">
        <v>636</v>
      </c>
      <c r="E45" s="490">
        <v>0</v>
      </c>
      <c r="F45" s="490">
        <v>0</v>
      </c>
      <c r="G45" s="427">
        <f t="shared" si="0"/>
        <v>76.94</v>
      </c>
      <c r="H45" s="490">
        <f t="shared" si="1"/>
        <v>76.94</v>
      </c>
      <c r="I45" s="487">
        <v>1.0000000000000002</v>
      </c>
      <c r="J45" s="485">
        <f t="shared" si="2"/>
        <v>76.940000000000012</v>
      </c>
      <c r="K45" s="486" t="s">
        <v>638</v>
      </c>
      <c r="L45" s="486" t="s">
        <v>638</v>
      </c>
      <c r="M45" s="485">
        <v>40.380000000000003</v>
      </c>
      <c r="N45" s="485">
        <v>36.56</v>
      </c>
      <c r="O45" s="485">
        <v>0</v>
      </c>
      <c r="P45" s="485">
        <v>0</v>
      </c>
      <c r="Q45" s="485">
        <f t="shared" si="3"/>
        <v>76.94</v>
      </c>
      <c r="R45" s="485">
        <f t="shared" si="4"/>
        <v>0</v>
      </c>
    </row>
    <row r="46" spans="1:18">
      <c r="A46" s="478">
        <f t="shared" si="5"/>
        <v>36</v>
      </c>
      <c r="B46" s="491">
        <v>4261</v>
      </c>
      <c r="C46" s="493" t="s">
        <v>926</v>
      </c>
      <c r="D46" s="491" t="s">
        <v>636</v>
      </c>
      <c r="E46" s="490">
        <v>0</v>
      </c>
      <c r="F46" s="490">
        <v>0</v>
      </c>
      <c r="G46" s="427">
        <f t="shared" si="0"/>
        <v>97.25</v>
      </c>
      <c r="H46" s="490">
        <f t="shared" si="1"/>
        <v>97.25</v>
      </c>
      <c r="I46" s="487">
        <v>1.0000000000000002</v>
      </c>
      <c r="J46" s="485">
        <f t="shared" si="2"/>
        <v>97.250000000000028</v>
      </c>
      <c r="K46" s="486" t="s">
        <v>638</v>
      </c>
      <c r="L46" s="486" t="s">
        <v>638</v>
      </c>
      <c r="M46" s="485">
        <v>51.04</v>
      </c>
      <c r="N46" s="485">
        <v>46.21</v>
      </c>
      <c r="O46" s="485">
        <v>0</v>
      </c>
      <c r="P46" s="485">
        <v>0</v>
      </c>
      <c r="Q46" s="485">
        <f t="shared" si="3"/>
        <v>97.25</v>
      </c>
      <c r="R46" s="485">
        <f t="shared" si="4"/>
        <v>0</v>
      </c>
    </row>
    <row r="47" spans="1:18">
      <c r="A47" s="478">
        <f t="shared" si="5"/>
        <v>37</v>
      </c>
      <c r="B47" s="491">
        <v>4261</v>
      </c>
      <c r="C47" s="493" t="s">
        <v>925</v>
      </c>
      <c r="D47" s="491" t="s">
        <v>636</v>
      </c>
      <c r="E47" s="490">
        <v>0</v>
      </c>
      <c r="F47" s="490">
        <v>0</v>
      </c>
      <c r="G47" s="427">
        <f t="shared" si="0"/>
        <v>155.76</v>
      </c>
      <c r="H47" s="490">
        <f t="shared" si="1"/>
        <v>155.76</v>
      </c>
      <c r="I47" s="487">
        <v>1.0000000000000002</v>
      </c>
      <c r="J47" s="485">
        <f t="shared" si="2"/>
        <v>155.76000000000002</v>
      </c>
      <c r="K47" s="486" t="s">
        <v>638</v>
      </c>
      <c r="L47" s="486" t="s">
        <v>638</v>
      </c>
      <c r="M47" s="485">
        <v>81.739999999999995</v>
      </c>
      <c r="N47" s="485">
        <v>74.02</v>
      </c>
      <c r="O47" s="485">
        <v>0</v>
      </c>
      <c r="P47" s="485">
        <v>0</v>
      </c>
      <c r="Q47" s="485">
        <f t="shared" si="3"/>
        <v>155.76</v>
      </c>
      <c r="R47" s="485">
        <f t="shared" si="4"/>
        <v>0</v>
      </c>
    </row>
    <row r="48" spans="1:18">
      <c r="A48" s="478">
        <f t="shared" si="5"/>
        <v>38</v>
      </c>
      <c r="B48" s="491">
        <v>4261</v>
      </c>
      <c r="C48" s="493" t="s">
        <v>924</v>
      </c>
      <c r="D48" s="491" t="s">
        <v>636</v>
      </c>
      <c r="E48" s="490">
        <v>0</v>
      </c>
      <c r="F48" s="490">
        <v>0</v>
      </c>
      <c r="G48" s="427">
        <f t="shared" si="0"/>
        <v>38.89</v>
      </c>
      <c r="H48" s="490">
        <f t="shared" si="1"/>
        <v>38.89</v>
      </c>
      <c r="I48" s="487">
        <v>1.0000000000000002</v>
      </c>
      <c r="J48" s="485">
        <f t="shared" si="2"/>
        <v>38.890000000000008</v>
      </c>
      <c r="K48" s="486" t="s">
        <v>638</v>
      </c>
      <c r="L48" s="486" t="s">
        <v>638</v>
      </c>
      <c r="M48" s="485">
        <v>20.41</v>
      </c>
      <c r="N48" s="485">
        <v>18.48</v>
      </c>
      <c r="O48" s="485">
        <v>0</v>
      </c>
      <c r="P48" s="485">
        <v>0</v>
      </c>
      <c r="Q48" s="485">
        <f t="shared" si="3"/>
        <v>38.89</v>
      </c>
      <c r="R48" s="485">
        <f t="shared" si="4"/>
        <v>0</v>
      </c>
    </row>
    <row r="49" spans="1:21" ht="12" thickBot="1">
      <c r="A49" s="478"/>
      <c r="B49" s="491"/>
      <c r="C49" s="492"/>
      <c r="D49" s="491"/>
      <c r="E49" s="488"/>
      <c r="F49" s="490"/>
      <c r="G49" s="489"/>
      <c r="H49" s="488"/>
      <c r="I49" s="487"/>
      <c r="J49" s="485"/>
      <c r="K49" s="486"/>
      <c r="L49" s="486"/>
      <c r="M49" s="485"/>
      <c r="N49" s="485"/>
      <c r="O49" s="485"/>
      <c r="P49" s="485"/>
      <c r="Q49" s="485"/>
      <c r="R49" s="485"/>
    </row>
    <row r="50" spans="1:21" ht="12" thickBot="1">
      <c r="A50" s="478">
        <v>39</v>
      </c>
      <c r="B50" s="484"/>
      <c r="C50" s="483" t="s">
        <v>637</v>
      </c>
      <c r="D50" s="482" t="s">
        <v>636</v>
      </c>
      <c r="E50" s="481">
        <f>SUM(E11:E48)</f>
        <v>0</v>
      </c>
      <c r="F50" s="481">
        <f>SUM(F11:F48)</f>
        <v>0</v>
      </c>
      <c r="G50" s="481">
        <f>SUM(G11:G48)</f>
        <v>12027.719999999998</v>
      </c>
      <c r="H50" s="481">
        <f>SUM(H11:H48)</f>
        <v>12027.719999999998</v>
      </c>
      <c r="I50" s="481"/>
      <c r="J50" s="481">
        <f>SUM(J11:J48)</f>
        <v>12027.720000000001</v>
      </c>
      <c r="K50" s="481"/>
      <c r="L50" s="481"/>
      <c r="M50" s="481">
        <f>SUM(M11:M48)</f>
        <v>6312.26</v>
      </c>
      <c r="N50" s="481">
        <f>SUM(N11:N48)</f>
        <v>5715.46</v>
      </c>
      <c r="O50" s="481">
        <f>SUM(O11:O49)</f>
        <v>0</v>
      </c>
      <c r="P50" s="481">
        <f>SUM(P11:P48)</f>
        <v>0</v>
      </c>
      <c r="Q50" s="481">
        <f>SUM(Q11:Q48)</f>
        <v>12027.719999999998</v>
      </c>
      <c r="R50" s="481">
        <f>SUM(R11:R48)</f>
        <v>0</v>
      </c>
      <c r="S50" s="480"/>
      <c r="T50" s="479"/>
      <c r="U50" s="479"/>
    </row>
    <row r="51" spans="1:21">
      <c r="A51" s="478"/>
    </row>
    <row r="52" spans="1:21">
      <c r="A52" s="478">
        <v>40</v>
      </c>
      <c r="C52" s="477" t="s">
        <v>635</v>
      </c>
      <c r="F52" s="720" t="s">
        <v>634</v>
      </c>
      <c r="G52" s="720"/>
      <c r="H52" s="720"/>
      <c r="I52" s="720"/>
      <c r="J52" s="720"/>
      <c r="K52" s="720"/>
      <c r="L52" s="720"/>
      <c r="M52" s="720"/>
      <c r="N52" s="720"/>
      <c r="O52" s="720"/>
      <c r="P52" s="720"/>
      <c r="Q52" s="720"/>
    </row>
    <row r="53" spans="1:21">
      <c r="F53" s="720"/>
      <c r="G53" s="720"/>
      <c r="H53" s="720"/>
      <c r="I53" s="720"/>
      <c r="J53" s="720"/>
      <c r="K53" s="720"/>
      <c r="L53" s="720"/>
      <c r="M53" s="720"/>
      <c r="N53" s="720"/>
      <c r="O53" s="720"/>
      <c r="P53" s="720"/>
      <c r="Q53" s="720"/>
    </row>
  </sheetData>
  <mergeCells count="1">
    <mergeCell ref="F52:Q53"/>
  </mergeCells>
  <pageMargins left="0.43" right="0.42" top="0.99" bottom="0.5" header="0.25" footer="0.5"/>
  <pageSetup scale="56" pageOrder="overThenDown" orientation="landscape" r:id="rId1"/>
  <headerFooter alignWithMargins="0">
    <oddFooter>&amp;LSponsored by:  Randall W. Hamlett&amp;C&amp;A&amp;R&amp;P of &amp;N</oddFooter>
  </headerFooter>
  <colBreaks count="1" manualBreakCount="1">
    <brk id="17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5"/>
  <sheetViews>
    <sheetView topLeftCell="A151" zoomScaleNormal="100" workbookViewId="0">
      <selection activeCell="B11" sqref="B11:Q88"/>
    </sheetView>
  </sheetViews>
  <sheetFormatPr defaultRowHeight="11.25"/>
  <cols>
    <col min="1" max="1" width="4" style="477" bestFit="1" customWidth="1"/>
    <col min="2" max="2" width="8.7109375" style="477" customWidth="1"/>
    <col min="3" max="3" width="44.42578125" style="477" customWidth="1"/>
    <col min="4" max="4" width="7.5703125" style="477" bestFit="1" customWidth="1"/>
    <col min="5" max="5" width="9" style="477" bestFit="1" customWidth="1"/>
    <col min="6" max="6" width="12.5703125" style="477" bestFit="1" customWidth="1"/>
    <col min="7" max="7" width="8.28515625" style="477" bestFit="1" customWidth="1"/>
    <col min="8" max="8" width="7.7109375" style="477" bestFit="1" customWidth="1"/>
    <col min="9" max="9" width="8.5703125" style="478" bestFit="1" customWidth="1"/>
    <col min="10" max="10" width="9.85546875" style="477" bestFit="1" customWidth="1"/>
    <col min="11" max="11" width="5.85546875" style="477" customWidth="1"/>
    <col min="12" max="12" width="5.28515625" style="477" bestFit="1" customWidth="1"/>
    <col min="13" max="14" width="7.7109375" style="477" bestFit="1" customWidth="1"/>
    <col min="15" max="15" width="6.140625" style="477" customWidth="1"/>
    <col min="16" max="17" width="7.7109375" style="477" customWidth="1"/>
    <col min="18" max="18" width="12.85546875" style="477" bestFit="1" customWidth="1"/>
    <col min="19" max="16384" width="9.140625" style="477"/>
  </cols>
  <sheetData>
    <row r="1" spans="1:18" ht="12.75">
      <c r="B1" s="519" t="s">
        <v>0</v>
      </c>
      <c r="C1" s="507"/>
      <c r="M1" s="518"/>
      <c r="N1" s="518"/>
    </row>
    <row r="2" spans="1:18">
      <c r="B2" s="517" t="s">
        <v>742</v>
      </c>
      <c r="C2" s="514"/>
    </row>
    <row r="3" spans="1:18">
      <c r="B3" s="516" t="s">
        <v>884</v>
      </c>
      <c r="C3" s="514"/>
    </row>
    <row r="4" spans="1:18">
      <c r="B4" s="515" t="s">
        <v>2</v>
      </c>
      <c r="C4" s="514"/>
      <c r="D4" s="492"/>
      <c r="E4" s="492"/>
      <c r="F4" s="492"/>
      <c r="G4" s="492"/>
    </row>
    <row r="5" spans="1:18" ht="12" thickBot="1">
      <c r="B5" s="513" t="s">
        <v>3</v>
      </c>
      <c r="C5" s="497"/>
      <c r="D5" s="512"/>
      <c r="E5" s="512"/>
      <c r="F5" s="512"/>
      <c r="G5" s="512"/>
    </row>
    <row r="6" spans="1:18" ht="12" thickBot="1">
      <c r="A6" s="478"/>
      <c r="B6" s="511"/>
      <c r="C6" s="511"/>
      <c r="D6" s="511"/>
      <c r="E6" s="510">
        <v>1</v>
      </c>
      <c r="F6" s="510">
        <v>2</v>
      </c>
      <c r="G6" s="510">
        <v>3</v>
      </c>
      <c r="H6" s="510">
        <v>4</v>
      </c>
      <c r="I6" s="510">
        <v>5</v>
      </c>
      <c r="J6" s="510">
        <v>6</v>
      </c>
      <c r="K6" s="510">
        <v>7</v>
      </c>
      <c r="L6" s="510">
        <v>8</v>
      </c>
      <c r="M6" s="510">
        <v>9</v>
      </c>
      <c r="N6" s="510">
        <v>10</v>
      </c>
      <c r="O6" s="510">
        <v>11</v>
      </c>
      <c r="P6" s="510">
        <v>12</v>
      </c>
      <c r="Q6" s="510">
        <v>13</v>
      </c>
    </row>
    <row r="7" spans="1:18" s="495" customFormat="1">
      <c r="A7" s="509"/>
      <c r="B7" s="507"/>
      <c r="C7" s="507"/>
      <c r="D7" s="507"/>
      <c r="E7" s="507"/>
      <c r="F7" s="508"/>
      <c r="G7" s="507"/>
      <c r="H7" s="505" t="s">
        <v>726</v>
      </c>
      <c r="I7" s="505" t="s">
        <v>721</v>
      </c>
      <c r="J7" s="507"/>
      <c r="K7" s="507"/>
      <c r="L7" s="507"/>
      <c r="M7" s="505"/>
      <c r="N7" s="505"/>
      <c r="O7" s="505"/>
      <c r="P7" s="506"/>
      <c r="Q7" s="505"/>
      <c r="R7" s="505"/>
    </row>
    <row r="8" spans="1:18" s="495" customFormat="1">
      <c r="A8" s="504"/>
      <c r="B8" s="501" t="s">
        <v>17</v>
      </c>
      <c r="C8" s="501" t="s">
        <v>740</v>
      </c>
      <c r="D8" s="501" t="s">
        <v>118</v>
      </c>
      <c r="E8" s="503" t="s">
        <v>739</v>
      </c>
      <c r="F8" s="502" t="s">
        <v>738</v>
      </c>
      <c r="G8" s="501" t="s">
        <v>737</v>
      </c>
      <c r="H8" s="501" t="s">
        <v>21</v>
      </c>
      <c r="I8" s="501" t="s">
        <v>736</v>
      </c>
      <c r="J8" s="501" t="s">
        <v>735</v>
      </c>
      <c r="K8" s="501" t="s">
        <v>734</v>
      </c>
      <c r="L8" s="501" t="s">
        <v>733</v>
      </c>
      <c r="M8" s="501" t="s">
        <v>732</v>
      </c>
      <c r="N8" s="501" t="s">
        <v>731</v>
      </c>
      <c r="O8" s="501" t="s">
        <v>730</v>
      </c>
      <c r="P8" s="501" t="s">
        <v>729</v>
      </c>
      <c r="Q8" s="501" t="s">
        <v>21</v>
      </c>
      <c r="R8" s="501"/>
    </row>
    <row r="9" spans="1:18" s="495" customFormat="1">
      <c r="A9" s="504" t="s">
        <v>67</v>
      </c>
      <c r="B9" s="501" t="s">
        <v>728</v>
      </c>
      <c r="C9" s="501"/>
      <c r="D9" s="501" t="s">
        <v>727</v>
      </c>
      <c r="E9" s="503" t="s">
        <v>726</v>
      </c>
      <c r="F9" s="502" t="s">
        <v>725</v>
      </c>
      <c r="G9" s="501" t="s">
        <v>724</v>
      </c>
      <c r="H9" s="501" t="s">
        <v>723</v>
      </c>
      <c r="I9" s="501" t="s">
        <v>722</v>
      </c>
      <c r="J9" s="501" t="s">
        <v>721</v>
      </c>
      <c r="K9" s="501" t="s">
        <v>720</v>
      </c>
      <c r="L9" s="501" t="s">
        <v>718</v>
      </c>
      <c r="M9" s="501"/>
      <c r="N9" s="501"/>
      <c r="O9" s="501"/>
      <c r="P9" s="501"/>
      <c r="Q9" s="501"/>
      <c r="R9" s="501" t="s">
        <v>719</v>
      </c>
    </row>
    <row r="10" spans="1:18" s="495" customFormat="1" ht="12" thickBot="1">
      <c r="A10" s="500" t="s">
        <v>212</v>
      </c>
      <c r="B10" s="496"/>
      <c r="C10" s="496"/>
      <c r="D10" s="496"/>
      <c r="E10" s="499"/>
      <c r="F10" s="498"/>
      <c r="G10" s="496"/>
      <c r="H10" s="496"/>
      <c r="I10" s="496" t="s">
        <v>718</v>
      </c>
      <c r="J10" s="496"/>
      <c r="K10" s="496"/>
      <c r="L10" s="496" t="s">
        <v>717</v>
      </c>
      <c r="M10" s="496"/>
      <c r="N10" s="496"/>
      <c r="O10" s="496"/>
      <c r="P10" s="496"/>
      <c r="Q10" s="497"/>
      <c r="R10" s="496"/>
    </row>
    <row r="12" spans="1:18">
      <c r="A12" s="478">
        <v>1</v>
      </c>
      <c r="B12" s="511">
        <v>4261</v>
      </c>
      <c r="C12" s="493" t="s">
        <v>883</v>
      </c>
      <c r="D12" s="491" t="s">
        <v>636</v>
      </c>
      <c r="E12" s="494">
        <v>0</v>
      </c>
      <c r="F12" s="526">
        <v>0</v>
      </c>
      <c r="G12" s="427">
        <v>5000</v>
      </c>
      <c r="H12" s="490">
        <f t="shared" ref="H12:H43" si="0">SUM(F12:G12)</f>
        <v>5000</v>
      </c>
      <c r="I12" s="487">
        <f>'[16]Juris Alloc Split'!$M$351</f>
        <v>1.0000000000000002</v>
      </c>
      <c r="J12" s="485">
        <f t="shared" ref="J12:J43" si="1">+H12*I12</f>
        <v>5000.0000000000009</v>
      </c>
      <c r="K12" s="486" t="s">
        <v>638</v>
      </c>
      <c r="L12" s="486" t="s">
        <v>638</v>
      </c>
      <c r="M12" s="490">
        <v>2295.3582579602603</v>
      </c>
      <c r="N12" s="490">
        <v>2704.6417420397406</v>
      </c>
      <c r="O12" s="485">
        <v>0</v>
      </c>
      <c r="P12" s="485">
        <v>0</v>
      </c>
      <c r="Q12" s="485">
        <f t="shared" ref="Q12:Q43" si="2">SUM(M12:P12)</f>
        <v>5000.0000000000009</v>
      </c>
      <c r="R12" s="485">
        <f t="shared" ref="R12:R43" si="3">+Q12-J12</f>
        <v>0</v>
      </c>
    </row>
    <row r="13" spans="1:18">
      <c r="A13" s="478">
        <f t="shared" ref="A13:A44" si="4">+A12+1</f>
        <v>2</v>
      </c>
      <c r="B13" s="511">
        <v>4261</v>
      </c>
      <c r="C13" s="493" t="s">
        <v>882</v>
      </c>
      <c r="D13" s="491" t="s">
        <v>636</v>
      </c>
      <c r="E13" s="494">
        <v>0</v>
      </c>
      <c r="F13" s="526">
        <v>0</v>
      </c>
      <c r="G13" s="427">
        <v>49500</v>
      </c>
      <c r="H13" s="490">
        <f t="shared" si="0"/>
        <v>49500</v>
      </c>
      <c r="I13" s="487">
        <f>'[16]Juris Alloc Split'!$M$351</f>
        <v>1.0000000000000002</v>
      </c>
      <c r="J13" s="485">
        <f t="shared" si="1"/>
        <v>49500.000000000015</v>
      </c>
      <c r="K13" s="486" t="s">
        <v>638</v>
      </c>
      <c r="L13" s="486" t="s">
        <v>638</v>
      </c>
      <c r="M13" s="490">
        <v>22724.046753806579</v>
      </c>
      <c r="N13" s="490">
        <v>26775.953246193436</v>
      </c>
      <c r="O13" s="485">
        <v>0</v>
      </c>
      <c r="P13" s="485">
        <v>0</v>
      </c>
      <c r="Q13" s="485">
        <f t="shared" si="2"/>
        <v>49500.000000000015</v>
      </c>
      <c r="R13" s="485">
        <f t="shared" si="3"/>
        <v>0</v>
      </c>
    </row>
    <row r="14" spans="1:18">
      <c r="A14" s="478">
        <f t="shared" si="4"/>
        <v>3</v>
      </c>
      <c r="B14" s="511">
        <v>4261</v>
      </c>
      <c r="C14" s="493" t="s">
        <v>881</v>
      </c>
      <c r="D14" s="491" t="s">
        <v>636</v>
      </c>
      <c r="E14" s="494">
        <v>0</v>
      </c>
      <c r="F14" s="526">
        <v>0</v>
      </c>
      <c r="G14" s="427">
        <v>1000</v>
      </c>
      <c r="H14" s="490">
        <f t="shared" si="0"/>
        <v>1000</v>
      </c>
      <c r="I14" s="487">
        <f>'[16]Juris Alloc Split'!$M$351</f>
        <v>1.0000000000000002</v>
      </c>
      <c r="J14" s="485">
        <f t="shared" si="1"/>
        <v>1000.0000000000002</v>
      </c>
      <c r="K14" s="486" t="s">
        <v>638</v>
      </c>
      <c r="L14" s="486" t="s">
        <v>638</v>
      </c>
      <c r="M14" s="490">
        <v>459.07165159205209</v>
      </c>
      <c r="N14" s="490">
        <v>540.92834840794808</v>
      </c>
      <c r="O14" s="485">
        <v>0</v>
      </c>
      <c r="P14" s="485">
        <v>0</v>
      </c>
      <c r="Q14" s="485">
        <f t="shared" si="2"/>
        <v>1000.0000000000002</v>
      </c>
      <c r="R14" s="485">
        <f t="shared" si="3"/>
        <v>0</v>
      </c>
    </row>
    <row r="15" spans="1:18">
      <c r="A15" s="478">
        <f t="shared" si="4"/>
        <v>4</v>
      </c>
      <c r="B15" s="511">
        <v>4261</v>
      </c>
      <c r="C15" s="493" t="s">
        <v>880</v>
      </c>
      <c r="D15" s="491" t="s">
        <v>636</v>
      </c>
      <c r="E15" s="494">
        <v>0</v>
      </c>
      <c r="F15" s="526">
        <v>0</v>
      </c>
      <c r="G15" s="427">
        <v>1000</v>
      </c>
      <c r="H15" s="490">
        <f t="shared" si="0"/>
        <v>1000</v>
      </c>
      <c r="I15" s="487">
        <f>'[16]Juris Alloc Split'!$M$351</f>
        <v>1.0000000000000002</v>
      </c>
      <c r="J15" s="485">
        <f t="shared" si="1"/>
        <v>1000.0000000000002</v>
      </c>
      <c r="K15" s="486" t="s">
        <v>638</v>
      </c>
      <c r="L15" s="486" t="s">
        <v>638</v>
      </c>
      <c r="M15" s="490">
        <v>459.07165159205209</v>
      </c>
      <c r="N15" s="490">
        <v>540.92834840794808</v>
      </c>
      <c r="O15" s="485">
        <v>0</v>
      </c>
      <c r="P15" s="485">
        <v>0</v>
      </c>
      <c r="Q15" s="485">
        <f t="shared" si="2"/>
        <v>1000.0000000000002</v>
      </c>
      <c r="R15" s="485">
        <f t="shared" si="3"/>
        <v>0</v>
      </c>
    </row>
    <row r="16" spans="1:18">
      <c r="A16" s="478">
        <f t="shared" si="4"/>
        <v>5</v>
      </c>
      <c r="B16" s="511">
        <v>4261</v>
      </c>
      <c r="C16" s="493" t="s">
        <v>879</v>
      </c>
      <c r="D16" s="491" t="s">
        <v>636</v>
      </c>
      <c r="E16" s="494">
        <v>0</v>
      </c>
      <c r="F16" s="526">
        <v>0</v>
      </c>
      <c r="G16" s="427">
        <v>15000</v>
      </c>
      <c r="H16" s="490">
        <f t="shared" si="0"/>
        <v>15000</v>
      </c>
      <c r="I16" s="487">
        <f>'[16]Juris Alloc Split'!$M$351</f>
        <v>1.0000000000000002</v>
      </c>
      <c r="J16" s="485">
        <f t="shared" si="1"/>
        <v>15000.000000000004</v>
      </c>
      <c r="K16" s="486" t="s">
        <v>638</v>
      </c>
      <c r="L16" s="486" t="s">
        <v>638</v>
      </c>
      <c r="M16" s="490">
        <v>6886.0747738807813</v>
      </c>
      <c r="N16" s="490">
        <v>8113.9252261192223</v>
      </c>
      <c r="O16" s="485">
        <v>0</v>
      </c>
      <c r="P16" s="485">
        <v>0</v>
      </c>
      <c r="Q16" s="485">
        <f t="shared" si="2"/>
        <v>15000.000000000004</v>
      </c>
      <c r="R16" s="485">
        <f t="shared" si="3"/>
        <v>0</v>
      </c>
    </row>
    <row r="17" spans="1:18">
      <c r="A17" s="478">
        <f t="shared" si="4"/>
        <v>6</v>
      </c>
      <c r="B17" s="511">
        <v>4261</v>
      </c>
      <c r="C17" s="493" t="s">
        <v>878</v>
      </c>
      <c r="D17" s="491" t="s">
        <v>636</v>
      </c>
      <c r="E17" s="494">
        <v>0</v>
      </c>
      <c r="F17" s="526">
        <v>0</v>
      </c>
      <c r="G17" s="427">
        <v>1000</v>
      </c>
      <c r="H17" s="490">
        <f t="shared" si="0"/>
        <v>1000</v>
      </c>
      <c r="I17" s="487">
        <f>'[16]Juris Alloc Split'!$M$351</f>
        <v>1.0000000000000002</v>
      </c>
      <c r="J17" s="485">
        <f t="shared" si="1"/>
        <v>1000.0000000000002</v>
      </c>
      <c r="K17" s="486" t="s">
        <v>638</v>
      </c>
      <c r="L17" s="486" t="s">
        <v>638</v>
      </c>
      <c r="M17" s="490">
        <v>459.07165159205209</v>
      </c>
      <c r="N17" s="490">
        <v>540.92834840794808</v>
      </c>
      <c r="O17" s="485">
        <v>0</v>
      </c>
      <c r="P17" s="485">
        <v>0</v>
      </c>
      <c r="Q17" s="485">
        <f t="shared" si="2"/>
        <v>1000.0000000000002</v>
      </c>
      <c r="R17" s="485">
        <f t="shared" si="3"/>
        <v>0</v>
      </c>
    </row>
    <row r="18" spans="1:18">
      <c r="A18" s="478">
        <f t="shared" si="4"/>
        <v>7</v>
      </c>
      <c r="B18" s="511">
        <v>4261</v>
      </c>
      <c r="C18" s="493" t="s">
        <v>877</v>
      </c>
      <c r="D18" s="491" t="s">
        <v>636</v>
      </c>
      <c r="E18" s="494">
        <v>0</v>
      </c>
      <c r="F18" s="526">
        <v>0</v>
      </c>
      <c r="G18" s="427">
        <v>2500</v>
      </c>
      <c r="H18" s="490">
        <f t="shared" si="0"/>
        <v>2500</v>
      </c>
      <c r="I18" s="487">
        <f>'[16]Juris Alloc Split'!$M$351</f>
        <v>1.0000000000000002</v>
      </c>
      <c r="J18" s="485">
        <f t="shared" si="1"/>
        <v>2500.0000000000005</v>
      </c>
      <c r="K18" s="486" t="s">
        <v>638</v>
      </c>
      <c r="L18" s="486" t="s">
        <v>638</v>
      </c>
      <c r="M18" s="490">
        <v>1147.6791289801301</v>
      </c>
      <c r="N18" s="490">
        <v>1352.3208710198703</v>
      </c>
      <c r="O18" s="485">
        <v>0</v>
      </c>
      <c r="P18" s="485">
        <v>0</v>
      </c>
      <c r="Q18" s="485">
        <f t="shared" si="2"/>
        <v>2500.0000000000005</v>
      </c>
      <c r="R18" s="485">
        <f t="shared" si="3"/>
        <v>0</v>
      </c>
    </row>
    <row r="19" spans="1:18">
      <c r="A19" s="478">
        <f t="shared" si="4"/>
        <v>8</v>
      </c>
      <c r="B19" s="511">
        <v>4261</v>
      </c>
      <c r="C19" s="493" t="s">
        <v>876</v>
      </c>
      <c r="D19" s="491" t="s">
        <v>636</v>
      </c>
      <c r="E19" s="494">
        <v>0</v>
      </c>
      <c r="F19" s="526">
        <v>0</v>
      </c>
      <c r="G19" s="427">
        <v>1250</v>
      </c>
      <c r="H19" s="490">
        <f t="shared" si="0"/>
        <v>1250</v>
      </c>
      <c r="I19" s="487">
        <f>'[16]Juris Alloc Split'!$M$351</f>
        <v>1.0000000000000002</v>
      </c>
      <c r="J19" s="485">
        <f t="shared" si="1"/>
        <v>1250.0000000000002</v>
      </c>
      <c r="K19" s="486" t="s">
        <v>638</v>
      </c>
      <c r="L19" s="486" t="s">
        <v>638</v>
      </c>
      <c r="M19" s="490">
        <v>573.83956449006507</v>
      </c>
      <c r="N19" s="490">
        <v>676.16043550993516</v>
      </c>
      <c r="O19" s="485">
        <v>0</v>
      </c>
      <c r="P19" s="485">
        <v>0</v>
      </c>
      <c r="Q19" s="485">
        <f t="shared" si="2"/>
        <v>1250.0000000000002</v>
      </c>
      <c r="R19" s="485">
        <f t="shared" si="3"/>
        <v>0</v>
      </c>
    </row>
    <row r="20" spans="1:18">
      <c r="A20" s="478">
        <f t="shared" si="4"/>
        <v>9</v>
      </c>
      <c r="B20" s="511">
        <v>4261</v>
      </c>
      <c r="C20" s="493" t="s">
        <v>875</v>
      </c>
      <c r="D20" s="491" t="s">
        <v>636</v>
      </c>
      <c r="E20" s="494">
        <v>0</v>
      </c>
      <c r="F20" s="526">
        <v>0</v>
      </c>
      <c r="G20" s="427">
        <v>12400</v>
      </c>
      <c r="H20" s="490">
        <f t="shared" si="0"/>
        <v>12400</v>
      </c>
      <c r="I20" s="487">
        <f>'[16]Juris Alloc Split'!$M$351</f>
        <v>1.0000000000000002</v>
      </c>
      <c r="J20" s="485">
        <f t="shared" si="1"/>
        <v>12400.000000000004</v>
      </c>
      <c r="K20" s="486" t="s">
        <v>638</v>
      </c>
      <c r="L20" s="486" t="s">
        <v>638</v>
      </c>
      <c r="M20" s="490">
        <v>5692.4884797414461</v>
      </c>
      <c r="N20" s="490">
        <v>6707.5115202585575</v>
      </c>
      <c r="O20" s="485">
        <v>0</v>
      </c>
      <c r="P20" s="485">
        <v>0</v>
      </c>
      <c r="Q20" s="485">
        <f t="shared" si="2"/>
        <v>12400.000000000004</v>
      </c>
      <c r="R20" s="485">
        <f t="shared" si="3"/>
        <v>0</v>
      </c>
    </row>
    <row r="21" spans="1:18">
      <c r="A21" s="478">
        <f t="shared" si="4"/>
        <v>10</v>
      </c>
      <c r="B21" s="511">
        <v>4261</v>
      </c>
      <c r="C21" s="493" t="s">
        <v>874</v>
      </c>
      <c r="D21" s="491" t="s">
        <v>636</v>
      </c>
      <c r="E21" s="494">
        <v>0</v>
      </c>
      <c r="F21" s="526">
        <v>0</v>
      </c>
      <c r="G21" s="427">
        <v>4350</v>
      </c>
      <c r="H21" s="490">
        <f t="shared" si="0"/>
        <v>4350</v>
      </c>
      <c r="I21" s="487">
        <f>'[16]Juris Alloc Split'!$M$351</f>
        <v>1.0000000000000002</v>
      </c>
      <c r="J21" s="485">
        <f t="shared" si="1"/>
        <v>4350.0000000000009</v>
      </c>
      <c r="K21" s="486" t="s">
        <v>638</v>
      </c>
      <c r="L21" s="486" t="s">
        <v>638</v>
      </c>
      <c r="M21" s="490">
        <v>1996.9616844254265</v>
      </c>
      <c r="N21" s="490">
        <v>2353.0383155745744</v>
      </c>
      <c r="O21" s="485">
        <v>0</v>
      </c>
      <c r="P21" s="485">
        <v>0</v>
      </c>
      <c r="Q21" s="485">
        <f t="shared" si="2"/>
        <v>4350.0000000000009</v>
      </c>
      <c r="R21" s="485">
        <f t="shared" si="3"/>
        <v>0</v>
      </c>
    </row>
    <row r="22" spans="1:18">
      <c r="A22" s="478">
        <f t="shared" si="4"/>
        <v>11</v>
      </c>
      <c r="B22" s="511">
        <v>4261</v>
      </c>
      <c r="C22" s="493" t="s">
        <v>873</v>
      </c>
      <c r="D22" s="491" t="s">
        <v>636</v>
      </c>
      <c r="E22" s="494">
        <v>0</v>
      </c>
      <c r="F22" s="526">
        <v>0</v>
      </c>
      <c r="G22" s="427">
        <v>6000</v>
      </c>
      <c r="H22" s="490">
        <f t="shared" si="0"/>
        <v>6000</v>
      </c>
      <c r="I22" s="487">
        <f>'[16]Juris Alloc Split'!$M$351</f>
        <v>1.0000000000000002</v>
      </c>
      <c r="J22" s="485">
        <f t="shared" si="1"/>
        <v>6000.0000000000009</v>
      </c>
      <c r="K22" s="486" t="s">
        <v>638</v>
      </c>
      <c r="L22" s="486" t="s">
        <v>638</v>
      </c>
      <c r="M22" s="490">
        <v>2754.4299095523124</v>
      </c>
      <c r="N22" s="490">
        <v>3245.5700904476885</v>
      </c>
      <c r="O22" s="485">
        <v>0</v>
      </c>
      <c r="P22" s="485">
        <v>0</v>
      </c>
      <c r="Q22" s="485">
        <f t="shared" si="2"/>
        <v>6000.0000000000009</v>
      </c>
      <c r="R22" s="485">
        <f t="shared" si="3"/>
        <v>0</v>
      </c>
    </row>
    <row r="23" spans="1:18">
      <c r="A23" s="478">
        <f t="shared" si="4"/>
        <v>12</v>
      </c>
      <c r="B23" s="511">
        <v>4261</v>
      </c>
      <c r="C23" s="493" t="s">
        <v>872</v>
      </c>
      <c r="D23" s="491" t="s">
        <v>636</v>
      </c>
      <c r="E23" s="494">
        <v>0</v>
      </c>
      <c r="F23" s="526">
        <v>0</v>
      </c>
      <c r="G23" s="427">
        <v>1500</v>
      </c>
      <c r="H23" s="490">
        <f t="shared" si="0"/>
        <v>1500</v>
      </c>
      <c r="I23" s="487">
        <f>'[16]Juris Alloc Split'!$M$351</f>
        <v>1.0000000000000002</v>
      </c>
      <c r="J23" s="485">
        <f t="shared" si="1"/>
        <v>1500.0000000000002</v>
      </c>
      <c r="K23" s="486" t="s">
        <v>638</v>
      </c>
      <c r="L23" s="486" t="s">
        <v>638</v>
      </c>
      <c r="M23" s="490">
        <v>688.60747738807811</v>
      </c>
      <c r="N23" s="490">
        <v>811.39252261192212</v>
      </c>
      <c r="O23" s="485">
        <v>0</v>
      </c>
      <c r="P23" s="485">
        <v>0</v>
      </c>
      <c r="Q23" s="485">
        <f t="shared" si="2"/>
        <v>1500.0000000000002</v>
      </c>
      <c r="R23" s="485">
        <f t="shared" si="3"/>
        <v>0</v>
      </c>
    </row>
    <row r="24" spans="1:18">
      <c r="A24" s="478">
        <f t="shared" si="4"/>
        <v>13</v>
      </c>
      <c r="B24" s="511">
        <v>4261</v>
      </c>
      <c r="C24" s="493" t="s">
        <v>871</v>
      </c>
      <c r="D24" s="491" t="s">
        <v>636</v>
      </c>
      <c r="E24" s="494">
        <v>0</v>
      </c>
      <c r="F24" s="526">
        <v>0</v>
      </c>
      <c r="G24" s="427">
        <v>600</v>
      </c>
      <c r="H24" s="490">
        <f t="shared" si="0"/>
        <v>600</v>
      </c>
      <c r="I24" s="487">
        <f>'[16]Juris Alloc Split'!$M$351</f>
        <v>1.0000000000000002</v>
      </c>
      <c r="J24" s="485">
        <f t="shared" si="1"/>
        <v>600.00000000000011</v>
      </c>
      <c r="K24" s="486" t="s">
        <v>638</v>
      </c>
      <c r="L24" s="486" t="s">
        <v>638</v>
      </c>
      <c r="M24" s="490">
        <v>275.44299095523127</v>
      </c>
      <c r="N24" s="490">
        <v>324.55700904476885</v>
      </c>
      <c r="O24" s="485">
        <v>0</v>
      </c>
      <c r="P24" s="485">
        <v>0</v>
      </c>
      <c r="Q24" s="485">
        <f t="shared" si="2"/>
        <v>600.00000000000011</v>
      </c>
      <c r="R24" s="485">
        <f t="shared" si="3"/>
        <v>0</v>
      </c>
    </row>
    <row r="25" spans="1:18">
      <c r="A25" s="478">
        <f t="shared" si="4"/>
        <v>14</v>
      </c>
      <c r="B25" s="511">
        <v>4261</v>
      </c>
      <c r="C25" s="493" t="s">
        <v>870</v>
      </c>
      <c r="D25" s="491" t="s">
        <v>636</v>
      </c>
      <c r="E25" s="494">
        <v>0</v>
      </c>
      <c r="F25" s="526">
        <v>0</v>
      </c>
      <c r="G25" s="427">
        <v>1000</v>
      </c>
      <c r="H25" s="490">
        <f t="shared" si="0"/>
        <v>1000</v>
      </c>
      <c r="I25" s="487">
        <f>'[16]Juris Alloc Split'!$M$351</f>
        <v>1.0000000000000002</v>
      </c>
      <c r="J25" s="485">
        <f t="shared" si="1"/>
        <v>1000.0000000000002</v>
      </c>
      <c r="K25" s="486" t="s">
        <v>638</v>
      </c>
      <c r="L25" s="486" t="s">
        <v>638</v>
      </c>
      <c r="M25" s="490">
        <v>459.07165159205209</v>
      </c>
      <c r="N25" s="490">
        <v>540.92834840794808</v>
      </c>
      <c r="O25" s="485">
        <v>0</v>
      </c>
      <c r="P25" s="485">
        <v>0</v>
      </c>
      <c r="Q25" s="485">
        <f t="shared" si="2"/>
        <v>1000.0000000000002</v>
      </c>
      <c r="R25" s="485">
        <f t="shared" si="3"/>
        <v>0</v>
      </c>
    </row>
    <row r="26" spans="1:18">
      <c r="A26" s="478">
        <f t="shared" si="4"/>
        <v>15</v>
      </c>
      <c r="B26" s="511">
        <v>4261</v>
      </c>
      <c r="C26" s="493" t="s">
        <v>869</v>
      </c>
      <c r="D26" s="491" t="s">
        <v>636</v>
      </c>
      <c r="E26" s="494">
        <v>0</v>
      </c>
      <c r="F26" s="526">
        <v>0</v>
      </c>
      <c r="G26" s="427">
        <v>1000</v>
      </c>
      <c r="H26" s="490">
        <f t="shared" si="0"/>
        <v>1000</v>
      </c>
      <c r="I26" s="487">
        <f>'[16]Juris Alloc Split'!$M$351</f>
        <v>1.0000000000000002</v>
      </c>
      <c r="J26" s="485">
        <f t="shared" si="1"/>
        <v>1000.0000000000002</v>
      </c>
      <c r="K26" s="486" t="s">
        <v>638</v>
      </c>
      <c r="L26" s="486" t="s">
        <v>638</v>
      </c>
      <c r="M26" s="490">
        <v>459.07165159205209</v>
      </c>
      <c r="N26" s="490">
        <v>540.92834840794808</v>
      </c>
      <c r="O26" s="485">
        <v>0</v>
      </c>
      <c r="P26" s="485">
        <v>0</v>
      </c>
      <c r="Q26" s="485">
        <f t="shared" si="2"/>
        <v>1000.0000000000002</v>
      </c>
      <c r="R26" s="485">
        <f t="shared" si="3"/>
        <v>0</v>
      </c>
    </row>
    <row r="27" spans="1:18">
      <c r="A27" s="478">
        <f t="shared" si="4"/>
        <v>16</v>
      </c>
      <c r="B27" s="511">
        <v>4261</v>
      </c>
      <c r="C27" s="493" t="s">
        <v>868</v>
      </c>
      <c r="D27" s="491" t="s">
        <v>636</v>
      </c>
      <c r="E27" s="494">
        <v>0</v>
      </c>
      <c r="F27" s="526">
        <v>0</v>
      </c>
      <c r="G27" s="427">
        <v>2500</v>
      </c>
      <c r="H27" s="490">
        <f t="shared" si="0"/>
        <v>2500</v>
      </c>
      <c r="I27" s="487">
        <f>'[16]Juris Alloc Split'!$M$351</f>
        <v>1.0000000000000002</v>
      </c>
      <c r="J27" s="485">
        <f t="shared" si="1"/>
        <v>2500.0000000000005</v>
      </c>
      <c r="K27" s="486" t="s">
        <v>638</v>
      </c>
      <c r="L27" s="486" t="s">
        <v>638</v>
      </c>
      <c r="M27" s="490">
        <v>1147.6791289801301</v>
      </c>
      <c r="N27" s="490">
        <v>1352.3208710198703</v>
      </c>
      <c r="O27" s="485">
        <v>0</v>
      </c>
      <c r="P27" s="485">
        <v>0</v>
      </c>
      <c r="Q27" s="485">
        <f t="shared" si="2"/>
        <v>2500.0000000000005</v>
      </c>
      <c r="R27" s="485">
        <f t="shared" si="3"/>
        <v>0</v>
      </c>
    </row>
    <row r="28" spans="1:18">
      <c r="A28" s="478">
        <f t="shared" si="4"/>
        <v>17</v>
      </c>
      <c r="B28" s="511">
        <v>4261</v>
      </c>
      <c r="C28" s="493" t="s">
        <v>867</v>
      </c>
      <c r="D28" s="491" t="s">
        <v>636</v>
      </c>
      <c r="E28" s="494">
        <v>0</v>
      </c>
      <c r="F28" s="526">
        <v>0</v>
      </c>
      <c r="G28" s="427">
        <v>250</v>
      </c>
      <c r="H28" s="490">
        <f t="shared" si="0"/>
        <v>250</v>
      </c>
      <c r="I28" s="487">
        <f>'[16]Juris Alloc Split'!$M$351</f>
        <v>1.0000000000000002</v>
      </c>
      <c r="J28" s="485">
        <f t="shared" si="1"/>
        <v>250.00000000000006</v>
      </c>
      <c r="K28" s="486" t="s">
        <v>638</v>
      </c>
      <c r="L28" s="486" t="s">
        <v>638</v>
      </c>
      <c r="M28" s="490">
        <v>114.76791289801302</v>
      </c>
      <c r="N28" s="490">
        <v>135.23208710198702</v>
      </c>
      <c r="O28" s="485">
        <v>0</v>
      </c>
      <c r="P28" s="485">
        <v>0</v>
      </c>
      <c r="Q28" s="485">
        <f t="shared" si="2"/>
        <v>250.00000000000006</v>
      </c>
      <c r="R28" s="485">
        <f t="shared" si="3"/>
        <v>0</v>
      </c>
    </row>
    <row r="29" spans="1:18">
      <c r="A29" s="478">
        <f t="shared" si="4"/>
        <v>18</v>
      </c>
      <c r="B29" s="511">
        <v>4261</v>
      </c>
      <c r="C29" s="493" t="s">
        <v>866</v>
      </c>
      <c r="D29" s="491" t="s">
        <v>636</v>
      </c>
      <c r="E29" s="494">
        <v>0</v>
      </c>
      <c r="F29" s="526">
        <v>0</v>
      </c>
      <c r="G29" s="427">
        <v>7920</v>
      </c>
      <c r="H29" s="490">
        <f t="shared" si="0"/>
        <v>7920</v>
      </c>
      <c r="I29" s="487">
        <f>'[16]Juris Alloc Split'!$M$351</f>
        <v>1.0000000000000002</v>
      </c>
      <c r="J29" s="485">
        <f t="shared" si="1"/>
        <v>7920.0000000000018</v>
      </c>
      <c r="K29" s="486" t="s">
        <v>638</v>
      </c>
      <c r="L29" s="486" t="s">
        <v>638</v>
      </c>
      <c r="M29" s="490">
        <v>3635.8474806090526</v>
      </c>
      <c r="N29" s="490">
        <v>4284.1525193909492</v>
      </c>
      <c r="O29" s="485">
        <v>0</v>
      </c>
      <c r="P29" s="485">
        <v>0</v>
      </c>
      <c r="Q29" s="485">
        <f t="shared" si="2"/>
        <v>7920.0000000000018</v>
      </c>
      <c r="R29" s="485">
        <f t="shared" si="3"/>
        <v>0</v>
      </c>
    </row>
    <row r="30" spans="1:18">
      <c r="A30" s="478">
        <f t="shared" si="4"/>
        <v>19</v>
      </c>
      <c r="B30" s="511">
        <v>4261</v>
      </c>
      <c r="C30" s="493" t="s">
        <v>865</v>
      </c>
      <c r="D30" s="491" t="s">
        <v>636</v>
      </c>
      <c r="E30" s="494">
        <v>0</v>
      </c>
      <c r="F30" s="526">
        <v>0</v>
      </c>
      <c r="G30" s="427">
        <v>300</v>
      </c>
      <c r="H30" s="490">
        <f t="shared" si="0"/>
        <v>300</v>
      </c>
      <c r="I30" s="487">
        <f>'[16]Juris Alloc Split'!$M$351</f>
        <v>1.0000000000000002</v>
      </c>
      <c r="J30" s="485">
        <f t="shared" si="1"/>
        <v>300.00000000000006</v>
      </c>
      <c r="K30" s="486" t="s">
        <v>638</v>
      </c>
      <c r="L30" s="486" t="s">
        <v>638</v>
      </c>
      <c r="M30" s="490">
        <v>137.72149547761563</v>
      </c>
      <c r="N30" s="490">
        <v>162.27850452238442</v>
      </c>
      <c r="O30" s="485">
        <v>0</v>
      </c>
      <c r="P30" s="485">
        <v>0</v>
      </c>
      <c r="Q30" s="485">
        <f t="shared" si="2"/>
        <v>300.00000000000006</v>
      </c>
      <c r="R30" s="485">
        <f t="shared" si="3"/>
        <v>0</v>
      </c>
    </row>
    <row r="31" spans="1:18">
      <c r="A31" s="478">
        <f t="shared" si="4"/>
        <v>20</v>
      </c>
      <c r="B31" s="511">
        <v>4261</v>
      </c>
      <c r="C31" s="493" t="s">
        <v>864</v>
      </c>
      <c r="D31" s="491" t="s">
        <v>636</v>
      </c>
      <c r="E31" s="494">
        <v>0</v>
      </c>
      <c r="F31" s="526">
        <v>0</v>
      </c>
      <c r="G31" s="427">
        <v>1100</v>
      </c>
      <c r="H31" s="490">
        <f t="shared" si="0"/>
        <v>1100</v>
      </c>
      <c r="I31" s="487">
        <f>'[16]Juris Alloc Split'!$M$351</f>
        <v>1.0000000000000002</v>
      </c>
      <c r="J31" s="485">
        <f t="shared" si="1"/>
        <v>1100.0000000000002</v>
      </c>
      <c r="K31" s="486" t="s">
        <v>638</v>
      </c>
      <c r="L31" s="486" t="s">
        <v>638</v>
      </c>
      <c r="M31" s="490">
        <v>504.97881675125728</v>
      </c>
      <c r="N31" s="490">
        <v>595.02118324874289</v>
      </c>
      <c r="O31" s="485">
        <v>0</v>
      </c>
      <c r="P31" s="485">
        <v>0</v>
      </c>
      <c r="Q31" s="485">
        <f t="shared" si="2"/>
        <v>1100.0000000000002</v>
      </c>
      <c r="R31" s="485">
        <f t="shared" si="3"/>
        <v>0</v>
      </c>
    </row>
    <row r="32" spans="1:18">
      <c r="A32" s="478">
        <f t="shared" si="4"/>
        <v>21</v>
      </c>
      <c r="B32" s="511">
        <v>4261</v>
      </c>
      <c r="C32" s="493" t="s">
        <v>863</v>
      </c>
      <c r="D32" s="491" t="s">
        <v>636</v>
      </c>
      <c r="E32" s="494">
        <v>0</v>
      </c>
      <c r="F32" s="526">
        <v>0</v>
      </c>
      <c r="G32" s="427">
        <v>1200</v>
      </c>
      <c r="H32" s="490">
        <f t="shared" si="0"/>
        <v>1200</v>
      </c>
      <c r="I32" s="487">
        <f>'[16]Juris Alloc Split'!$M$351</f>
        <v>1.0000000000000002</v>
      </c>
      <c r="J32" s="485">
        <f t="shared" si="1"/>
        <v>1200.0000000000002</v>
      </c>
      <c r="K32" s="486" t="s">
        <v>638</v>
      </c>
      <c r="L32" s="486" t="s">
        <v>638</v>
      </c>
      <c r="M32" s="490">
        <v>550.88598191046253</v>
      </c>
      <c r="N32" s="490">
        <v>649.11401808953769</v>
      </c>
      <c r="O32" s="485">
        <v>0</v>
      </c>
      <c r="P32" s="485">
        <v>0</v>
      </c>
      <c r="Q32" s="485">
        <f t="shared" si="2"/>
        <v>1200.0000000000002</v>
      </c>
      <c r="R32" s="485">
        <f t="shared" si="3"/>
        <v>0</v>
      </c>
    </row>
    <row r="33" spans="1:18">
      <c r="A33" s="478">
        <f t="shared" si="4"/>
        <v>22</v>
      </c>
      <c r="B33" s="511">
        <v>4261</v>
      </c>
      <c r="C33" s="493" t="s">
        <v>862</v>
      </c>
      <c r="D33" s="491" t="s">
        <v>636</v>
      </c>
      <c r="E33" s="494">
        <v>0</v>
      </c>
      <c r="F33" s="526">
        <v>0</v>
      </c>
      <c r="G33" s="427">
        <v>5000</v>
      </c>
      <c r="H33" s="490">
        <f t="shared" si="0"/>
        <v>5000</v>
      </c>
      <c r="I33" s="487">
        <f>'[16]Juris Alloc Split'!$M$351</f>
        <v>1.0000000000000002</v>
      </c>
      <c r="J33" s="485">
        <f t="shared" si="1"/>
        <v>5000.0000000000009</v>
      </c>
      <c r="K33" s="486" t="s">
        <v>638</v>
      </c>
      <c r="L33" s="486" t="s">
        <v>638</v>
      </c>
      <c r="M33" s="490">
        <v>2295.3582579602603</v>
      </c>
      <c r="N33" s="490">
        <v>2704.6417420397406</v>
      </c>
      <c r="O33" s="485">
        <v>0</v>
      </c>
      <c r="P33" s="485">
        <v>0</v>
      </c>
      <c r="Q33" s="485">
        <f t="shared" si="2"/>
        <v>5000.0000000000009</v>
      </c>
      <c r="R33" s="485">
        <f t="shared" si="3"/>
        <v>0</v>
      </c>
    </row>
    <row r="34" spans="1:18">
      <c r="A34" s="478">
        <f t="shared" si="4"/>
        <v>23</v>
      </c>
      <c r="B34" s="511">
        <v>4261</v>
      </c>
      <c r="C34" s="493" t="s">
        <v>861</v>
      </c>
      <c r="D34" s="491" t="s">
        <v>636</v>
      </c>
      <c r="E34" s="494">
        <v>0</v>
      </c>
      <c r="F34" s="526">
        <v>0</v>
      </c>
      <c r="G34" s="427">
        <v>2500</v>
      </c>
      <c r="H34" s="490">
        <f t="shared" si="0"/>
        <v>2500</v>
      </c>
      <c r="I34" s="487">
        <f>'[16]Juris Alloc Split'!$M$351</f>
        <v>1.0000000000000002</v>
      </c>
      <c r="J34" s="485">
        <f t="shared" si="1"/>
        <v>2500.0000000000005</v>
      </c>
      <c r="K34" s="486" t="s">
        <v>638</v>
      </c>
      <c r="L34" s="486" t="s">
        <v>638</v>
      </c>
      <c r="M34" s="490">
        <v>1147.6791289801301</v>
      </c>
      <c r="N34" s="490">
        <v>1352.3208710198703</v>
      </c>
      <c r="O34" s="485">
        <v>0</v>
      </c>
      <c r="P34" s="485">
        <v>0</v>
      </c>
      <c r="Q34" s="485">
        <f t="shared" si="2"/>
        <v>2500.0000000000005</v>
      </c>
      <c r="R34" s="485">
        <f t="shared" si="3"/>
        <v>0</v>
      </c>
    </row>
    <row r="35" spans="1:18">
      <c r="A35" s="478">
        <f t="shared" si="4"/>
        <v>24</v>
      </c>
      <c r="B35" s="511">
        <v>4261</v>
      </c>
      <c r="C35" s="493" t="s">
        <v>860</v>
      </c>
      <c r="D35" s="491" t="s">
        <v>636</v>
      </c>
      <c r="E35" s="494">
        <v>0</v>
      </c>
      <c r="F35" s="526">
        <v>0</v>
      </c>
      <c r="G35" s="427">
        <v>6440</v>
      </c>
      <c r="H35" s="490">
        <f t="shared" si="0"/>
        <v>6440</v>
      </c>
      <c r="I35" s="487">
        <f>'[16]Juris Alloc Split'!$M$351</f>
        <v>1.0000000000000002</v>
      </c>
      <c r="J35" s="485">
        <f t="shared" si="1"/>
        <v>6440.0000000000018</v>
      </c>
      <c r="K35" s="486" t="s">
        <v>638</v>
      </c>
      <c r="L35" s="486" t="s">
        <v>638</v>
      </c>
      <c r="M35" s="490">
        <v>2956.4214362528155</v>
      </c>
      <c r="N35" s="490">
        <v>3483.5785637471863</v>
      </c>
      <c r="O35" s="485">
        <v>0</v>
      </c>
      <c r="P35" s="485">
        <v>0</v>
      </c>
      <c r="Q35" s="485">
        <f t="shared" si="2"/>
        <v>6440.0000000000018</v>
      </c>
      <c r="R35" s="485">
        <f t="shared" si="3"/>
        <v>0</v>
      </c>
    </row>
    <row r="36" spans="1:18">
      <c r="A36" s="478">
        <f t="shared" si="4"/>
        <v>25</v>
      </c>
      <c r="B36" s="511">
        <v>4261</v>
      </c>
      <c r="C36" s="493" t="s">
        <v>859</v>
      </c>
      <c r="D36" s="491" t="s">
        <v>636</v>
      </c>
      <c r="E36" s="494">
        <v>0</v>
      </c>
      <c r="F36" s="526">
        <v>0</v>
      </c>
      <c r="G36" s="427">
        <v>3500</v>
      </c>
      <c r="H36" s="490">
        <f t="shared" si="0"/>
        <v>3500</v>
      </c>
      <c r="I36" s="487">
        <f>'[16]Juris Alloc Split'!$M$351</f>
        <v>1.0000000000000002</v>
      </c>
      <c r="J36" s="485">
        <f t="shared" si="1"/>
        <v>3500.0000000000009</v>
      </c>
      <c r="K36" s="486" t="s">
        <v>638</v>
      </c>
      <c r="L36" s="486" t="s">
        <v>638</v>
      </c>
      <c r="M36" s="490">
        <v>1606.7507805721823</v>
      </c>
      <c r="N36" s="490">
        <v>1893.2492194278186</v>
      </c>
      <c r="O36" s="485">
        <v>0</v>
      </c>
      <c r="P36" s="485">
        <v>0</v>
      </c>
      <c r="Q36" s="485">
        <f t="shared" si="2"/>
        <v>3500.0000000000009</v>
      </c>
      <c r="R36" s="485">
        <f t="shared" si="3"/>
        <v>0</v>
      </c>
    </row>
    <row r="37" spans="1:18">
      <c r="A37" s="478">
        <f t="shared" si="4"/>
        <v>26</v>
      </c>
      <c r="B37" s="511">
        <v>4261</v>
      </c>
      <c r="C37" s="493" t="s">
        <v>858</v>
      </c>
      <c r="D37" s="491" t="s">
        <v>636</v>
      </c>
      <c r="E37" s="494">
        <v>0</v>
      </c>
      <c r="F37" s="526">
        <v>0</v>
      </c>
      <c r="G37" s="427">
        <v>2350</v>
      </c>
      <c r="H37" s="490">
        <f t="shared" si="0"/>
        <v>2350</v>
      </c>
      <c r="I37" s="487">
        <f>'[16]Juris Alloc Split'!$M$351</f>
        <v>1.0000000000000002</v>
      </c>
      <c r="J37" s="485">
        <f t="shared" si="1"/>
        <v>2350.0000000000005</v>
      </c>
      <c r="K37" s="486" t="s">
        <v>638</v>
      </c>
      <c r="L37" s="486" t="s">
        <v>638</v>
      </c>
      <c r="M37" s="490">
        <v>1078.8183812413224</v>
      </c>
      <c r="N37" s="490">
        <v>1271.181618758678</v>
      </c>
      <c r="O37" s="485">
        <v>0</v>
      </c>
      <c r="P37" s="485">
        <v>0</v>
      </c>
      <c r="Q37" s="485">
        <f t="shared" si="2"/>
        <v>2350.0000000000005</v>
      </c>
      <c r="R37" s="485">
        <f t="shared" si="3"/>
        <v>0</v>
      </c>
    </row>
    <row r="38" spans="1:18">
      <c r="A38" s="478">
        <f t="shared" si="4"/>
        <v>27</v>
      </c>
      <c r="B38" s="511">
        <v>4261</v>
      </c>
      <c r="C38" s="493" t="s">
        <v>857</v>
      </c>
      <c r="D38" s="491" t="s">
        <v>636</v>
      </c>
      <c r="E38" s="494">
        <v>0</v>
      </c>
      <c r="F38" s="526">
        <v>0</v>
      </c>
      <c r="G38" s="427">
        <v>500</v>
      </c>
      <c r="H38" s="490">
        <f t="shared" si="0"/>
        <v>500</v>
      </c>
      <c r="I38" s="487">
        <f>'[16]Juris Alloc Split'!$M$351</f>
        <v>1.0000000000000002</v>
      </c>
      <c r="J38" s="485">
        <f t="shared" si="1"/>
        <v>500.00000000000011</v>
      </c>
      <c r="K38" s="486" t="s">
        <v>638</v>
      </c>
      <c r="L38" s="486" t="s">
        <v>638</v>
      </c>
      <c r="M38" s="490">
        <v>229.53582579602605</v>
      </c>
      <c r="N38" s="490">
        <v>270.46417420397404</v>
      </c>
      <c r="O38" s="485">
        <v>0</v>
      </c>
      <c r="P38" s="485">
        <v>0</v>
      </c>
      <c r="Q38" s="485">
        <f t="shared" si="2"/>
        <v>500.00000000000011</v>
      </c>
      <c r="R38" s="485">
        <f t="shared" si="3"/>
        <v>0</v>
      </c>
    </row>
    <row r="39" spans="1:18">
      <c r="A39" s="478">
        <f t="shared" si="4"/>
        <v>28</v>
      </c>
      <c r="B39" s="511">
        <v>4261</v>
      </c>
      <c r="C39" s="493" t="s">
        <v>856</v>
      </c>
      <c r="D39" s="491" t="s">
        <v>636</v>
      </c>
      <c r="E39" s="494">
        <v>0</v>
      </c>
      <c r="F39" s="526">
        <v>0</v>
      </c>
      <c r="G39" s="427">
        <v>11000</v>
      </c>
      <c r="H39" s="490">
        <f t="shared" si="0"/>
        <v>11000</v>
      </c>
      <c r="I39" s="487">
        <f>'[16]Juris Alloc Split'!$M$351</f>
        <v>1.0000000000000002</v>
      </c>
      <c r="J39" s="485">
        <f t="shared" si="1"/>
        <v>11000.000000000002</v>
      </c>
      <c r="K39" s="486" t="s">
        <v>638</v>
      </c>
      <c r="L39" s="486" t="s">
        <v>638</v>
      </c>
      <c r="M39" s="490">
        <v>5049.7881675125727</v>
      </c>
      <c r="N39" s="490">
        <v>5950.2118324874291</v>
      </c>
      <c r="O39" s="485">
        <v>0</v>
      </c>
      <c r="P39" s="485">
        <v>0</v>
      </c>
      <c r="Q39" s="485">
        <f t="shared" si="2"/>
        <v>11000.000000000002</v>
      </c>
      <c r="R39" s="485">
        <f t="shared" si="3"/>
        <v>0</v>
      </c>
    </row>
    <row r="40" spans="1:18">
      <c r="A40" s="478">
        <f t="shared" si="4"/>
        <v>29</v>
      </c>
      <c r="B40" s="511">
        <v>4261</v>
      </c>
      <c r="C40" s="493" t="s">
        <v>855</v>
      </c>
      <c r="D40" s="491" t="s">
        <v>636</v>
      </c>
      <c r="E40" s="494">
        <v>0</v>
      </c>
      <c r="F40" s="526">
        <v>0</v>
      </c>
      <c r="G40" s="427">
        <v>2500</v>
      </c>
      <c r="H40" s="490">
        <f t="shared" si="0"/>
        <v>2500</v>
      </c>
      <c r="I40" s="487">
        <f>'[16]Juris Alloc Split'!$M$351</f>
        <v>1.0000000000000002</v>
      </c>
      <c r="J40" s="485">
        <f t="shared" si="1"/>
        <v>2500.0000000000005</v>
      </c>
      <c r="K40" s="486" t="s">
        <v>638</v>
      </c>
      <c r="L40" s="486" t="s">
        <v>638</v>
      </c>
      <c r="M40" s="490">
        <v>1147.6791289801301</v>
      </c>
      <c r="N40" s="490">
        <v>1352.3208710198703</v>
      </c>
      <c r="O40" s="485">
        <v>0</v>
      </c>
      <c r="P40" s="485">
        <v>0</v>
      </c>
      <c r="Q40" s="485">
        <f t="shared" si="2"/>
        <v>2500.0000000000005</v>
      </c>
      <c r="R40" s="485">
        <f t="shared" si="3"/>
        <v>0</v>
      </c>
    </row>
    <row r="41" spans="1:18">
      <c r="A41" s="478">
        <f t="shared" si="4"/>
        <v>30</v>
      </c>
      <c r="B41" s="511">
        <v>4261</v>
      </c>
      <c r="C41" s="493" t="s">
        <v>854</v>
      </c>
      <c r="D41" s="491" t="s">
        <v>636</v>
      </c>
      <c r="E41" s="494">
        <v>0</v>
      </c>
      <c r="F41" s="526">
        <v>0</v>
      </c>
      <c r="G41" s="427">
        <v>900</v>
      </c>
      <c r="H41" s="490">
        <f t="shared" si="0"/>
        <v>900</v>
      </c>
      <c r="I41" s="487">
        <f>'[16]Juris Alloc Split'!$M$351</f>
        <v>1.0000000000000002</v>
      </c>
      <c r="J41" s="485">
        <f t="shared" si="1"/>
        <v>900.00000000000023</v>
      </c>
      <c r="K41" s="486" t="s">
        <v>638</v>
      </c>
      <c r="L41" s="486" t="s">
        <v>638</v>
      </c>
      <c r="M41" s="490">
        <v>413.1644864328469</v>
      </c>
      <c r="N41" s="490">
        <v>486.83551356715333</v>
      </c>
      <c r="O41" s="485">
        <v>0</v>
      </c>
      <c r="P41" s="485">
        <v>0</v>
      </c>
      <c r="Q41" s="485">
        <f t="shared" si="2"/>
        <v>900.00000000000023</v>
      </c>
      <c r="R41" s="485">
        <f t="shared" si="3"/>
        <v>0</v>
      </c>
    </row>
    <row r="42" spans="1:18">
      <c r="A42" s="478">
        <f t="shared" si="4"/>
        <v>31</v>
      </c>
      <c r="B42" s="511">
        <v>4261</v>
      </c>
      <c r="C42" s="493" t="s">
        <v>853</v>
      </c>
      <c r="D42" s="491" t="s">
        <v>636</v>
      </c>
      <c r="E42" s="494">
        <v>0</v>
      </c>
      <c r="F42" s="526">
        <v>0</v>
      </c>
      <c r="G42" s="427">
        <v>5000</v>
      </c>
      <c r="H42" s="490">
        <f t="shared" si="0"/>
        <v>5000</v>
      </c>
      <c r="I42" s="487">
        <f>'[16]Juris Alloc Split'!$M$351</f>
        <v>1.0000000000000002</v>
      </c>
      <c r="J42" s="485">
        <f t="shared" si="1"/>
        <v>5000.0000000000009</v>
      </c>
      <c r="K42" s="486" t="s">
        <v>638</v>
      </c>
      <c r="L42" s="486" t="s">
        <v>638</v>
      </c>
      <c r="M42" s="490">
        <v>2295.3582579602603</v>
      </c>
      <c r="N42" s="490">
        <v>2704.6417420397406</v>
      </c>
      <c r="O42" s="485">
        <v>0</v>
      </c>
      <c r="P42" s="485">
        <v>0</v>
      </c>
      <c r="Q42" s="485">
        <f t="shared" si="2"/>
        <v>5000.0000000000009</v>
      </c>
      <c r="R42" s="485">
        <f t="shared" si="3"/>
        <v>0</v>
      </c>
    </row>
    <row r="43" spans="1:18">
      <c r="A43" s="478">
        <f t="shared" si="4"/>
        <v>32</v>
      </c>
      <c r="B43" s="511">
        <v>4261</v>
      </c>
      <c r="C43" s="493" t="s">
        <v>852</v>
      </c>
      <c r="D43" s="491" t="s">
        <v>636</v>
      </c>
      <c r="E43" s="494">
        <v>0</v>
      </c>
      <c r="F43" s="526">
        <v>0</v>
      </c>
      <c r="G43" s="427">
        <v>1000</v>
      </c>
      <c r="H43" s="490">
        <f t="shared" si="0"/>
        <v>1000</v>
      </c>
      <c r="I43" s="487">
        <f>'[16]Juris Alloc Split'!$M$351</f>
        <v>1.0000000000000002</v>
      </c>
      <c r="J43" s="485">
        <f t="shared" si="1"/>
        <v>1000.0000000000002</v>
      </c>
      <c r="K43" s="486" t="s">
        <v>638</v>
      </c>
      <c r="L43" s="486" t="s">
        <v>638</v>
      </c>
      <c r="M43" s="490">
        <v>459.07165159205209</v>
      </c>
      <c r="N43" s="490">
        <v>540.92834840794808</v>
      </c>
      <c r="O43" s="485">
        <v>0</v>
      </c>
      <c r="P43" s="485">
        <v>0</v>
      </c>
      <c r="Q43" s="485">
        <f t="shared" si="2"/>
        <v>1000.0000000000002</v>
      </c>
      <c r="R43" s="485">
        <f t="shared" si="3"/>
        <v>0</v>
      </c>
    </row>
    <row r="44" spans="1:18">
      <c r="A44" s="478">
        <f t="shared" si="4"/>
        <v>33</v>
      </c>
      <c r="B44" s="511">
        <v>4261</v>
      </c>
      <c r="C44" s="493" t="s">
        <v>851</v>
      </c>
      <c r="D44" s="491" t="s">
        <v>636</v>
      </c>
      <c r="E44" s="494">
        <v>0</v>
      </c>
      <c r="F44" s="526">
        <v>0</v>
      </c>
      <c r="G44" s="427">
        <v>1800</v>
      </c>
      <c r="H44" s="490">
        <f t="shared" ref="H44:H75" si="5">SUM(F44:G44)</f>
        <v>1800</v>
      </c>
      <c r="I44" s="487">
        <f>'[16]Juris Alloc Split'!$M$351</f>
        <v>1.0000000000000002</v>
      </c>
      <c r="J44" s="485">
        <f t="shared" ref="J44:J75" si="6">+H44*I44</f>
        <v>1800.0000000000005</v>
      </c>
      <c r="K44" s="486" t="s">
        <v>638</v>
      </c>
      <c r="L44" s="486" t="s">
        <v>638</v>
      </c>
      <c r="M44" s="490">
        <v>826.3289728656938</v>
      </c>
      <c r="N44" s="490">
        <v>973.67102713430666</v>
      </c>
      <c r="O44" s="485">
        <v>0</v>
      </c>
      <c r="P44" s="485">
        <v>0</v>
      </c>
      <c r="Q44" s="485">
        <f t="shared" ref="Q44:Q75" si="7">SUM(M44:P44)</f>
        <v>1800.0000000000005</v>
      </c>
      <c r="R44" s="485">
        <f t="shared" ref="R44:R75" si="8">+Q44-J44</f>
        <v>0</v>
      </c>
    </row>
    <row r="45" spans="1:18">
      <c r="A45" s="478">
        <f t="shared" ref="A45:A76" si="9">+A44+1</f>
        <v>34</v>
      </c>
      <c r="B45" s="511">
        <v>4261</v>
      </c>
      <c r="C45" s="493" t="s">
        <v>850</v>
      </c>
      <c r="D45" s="491" t="s">
        <v>636</v>
      </c>
      <c r="E45" s="494">
        <v>0</v>
      </c>
      <c r="F45" s="526">
        <v>0</v>
      </c>
      <c r="G45" s="427">
        <v>200</v>
      </c>
      <c r="H45" s="490">
        <f t="shared" si="5"/>
        <v>200</v>
      </c>
      <c r="I45" s="487">
        <f>'[16]Juris Alloc Split'!$M$351</f>
        <v>1.0000000000000002</v>
      </c>
      <c r="J45" s="485">
        <f t="shared" si="6"/>
        <v>200.00000000000006</v>
      </c>
      <c r="K45" s="486" t="s">
        <v>638</v>
      </c>
      <c r="L45" s="486" t="s">
        <v>638</v>
      </c>
      <c r="M45" s="490">
        <v>91.814330318410427</v>
      </c>
      <c r="N45" s="490">
        <v>108.18566968158963</v>
      </c>
      <c r="O45" s="485">
        <v>0</v>
      </c>
      <c r="P45" s="485">
        <v>0</v>
      </c>
      <c r="Q45" s="485">
        <f t="shared" si="7"/>
        <v>200.00000000000006</v>
      </c>
      <c r="R45" s="485">
        <f t="shared" si="8"/>
        <v>0</v>
      </c>
    </row>
    <row r="46" spans="1:18">
      <c r="A46" s="478">
        <f t="shared" si="9"/>
        <v>35</v>
      </c>
      <c r="B46" s="511">
        <v>4261</v>
      </c>
      <c r="C46" s="493" t="s">
        <v>849</v>
      </c>
      <c r="D46" s="491" t="s">
        <v>636</v>
      </c>
      <c r="E46" s="494">
        <v>0</v>
      </c>
      <c r="F46" s="526">
        <v>0</v>
      </c>
      <c r="G46" s="427">
        <v>500</v>
      </c>
      <c r="H46" s="490">
        <f t="shared" si="5"/>
        <v>500</v>
      </c>
      <c r="I46" s="487">
        <f>'[16]Juris Alloc Split'!$M$351</f>
        <v>1.0000000000000002</v>
      </c>
      <c r="J46" s="485">
        <f t="shared" si="6"/>
        <v>500.00000000000011</v>
      </c>
      <c r="K46" s="486" t="s">
        <v>638</v>
      </c>
      <c r="L46" s="486" t="s">
        <v>638</v>
      </c>
      <c r="M46" s="490">
        <v>229.53582579602605</v>
      </c>
      <c r="N46" s="490">
        <v>270.46417420397404</v>
      </c>
      <c r="O46" s="485">
        <v>0</v>
      </c>
      <c r="P46" s="485">
        <v>0</v>
      </c>
      <c r="Q46" s="485">
        <f t="shared" si="7"/>
        <v>500.00000000000011</v>
      </c>
      <c r="R46" s="485">
        <f t="shared" si="8"/>
        <v>0</v>
      </c>
    </row>
    <row r="47" spans="1:18">
      <c r="A47" s="478">
        <f t="shared" si="9"/>
        <v>36</v>
      </c>
      <c r="B47" s="511">
        <v>4261</v>
      </c>
      <c r="C47" s="493" t="s">
        <v>848</v>
      </c>
      <c r="D47" s="491" t="s">
        <v>636</v>
      </c>
      <c r="E47" s="494">
        <v>0</v>
      </c>
      <c r="F47" s="526">
        <v>0</v>
      </c>
      <c r="G47" s="427">
        <v>500</v>
      </c>
      <c r="H47" s="490">
        <f t="shared" si="5"/>
        <v>500</v>
      </c>
      <c r="I47" s="487">
        <f>'[16]Juris Alloc Split'!$M$351</f>
        <v>1.0000000000000002</v>
      </c>
      <c r="J47" s="485">
        <f t="shared" si="6"/>
        <v>500.00000000000011</v>
      </c>
      <c r="K47" s="486" t="s">
        <v>638</v>
      </c>
      <c r="L47" s="486" t="s">
        <v>638</v>
      </c>
      <c r="M47" s="490">
        <v>229.53582579602605</v>
      </c>
      <c r="N47" s="490">
        <v>270.46417420397404</v>
      </c>
      <c r="O47" s="485">
        <v>0</v>
      </c>
      <c r="P47" s="485">
        <v>0</v>
      </c>
      <c r="Q47" s="485">
        <f t="shared" si="7"/>
        <v>500.00000000000011</v>
      </c>
      <c r="R47" s="485">
        <f t="shared" si="8"/>
        <v>0</v>
      </c>
    </row>
    <row r="48" spans="1:18">
      <c r="A48" s="478">
        <f t="shared" si="9"/>
        <v>37</v>
      </c>
      <c r="B48" s="511">
        <v>4261</v>
      </c>
      <c r="C48" s="493" t="s">
        <v>847</v>
      </c>
      <c r="D48" s="491" t="s">
        <v>636</v>
      </c>
      <c r="E48" s="494">
        <v>0</v>
      </c>
      <c r="F48" s="526">
        <v>0</v>
      </c>
      <c r="G48" s="427">
        <v>150</v>
      </c>
      <c r="H48" s="490">
        <f t="shared" si="5"/>
        <v>150</v>
      </c>
      <c r="I48" s="487">
        <f>'[16]Juris Alloc Split'!$M$351</f>
        <v>1.0000000000000002</v>
      </c>
      <c r="J48" s="485">
        <f t="shared" si="6"/>
        <v>150.00000000000003</v>
      </c>
      <c r="K48" s="486" t="s">
        <v>638</v>
      </c>
      <c r="L48" s="486" t="s">
        <v>638</v>
      </c>
      <c r="M48" s="490">
        <v>68.860747738807817</v>
      </c>
      <c r="N48" s="490">
        <v>81.139252261192212</v>
      </c>
      <c r="O48" s="485">
        <v>0</v>
      </c>
      <c r="P48" s="485">
        <v>0</v>
      </c>
      <c r="Q48" s="485">
        <f t="shared" si="7"/>
        <v>150.00000000000003</v>
      </c>
      <c r="R48" s="485">
        <f t="shared" si="8"/>
        <v>0</v>
      </c>
    </row>
    <row r="49" spans="1:18">
      <c r="A49" s="478">
        <f t="shared" si="9"/>
        <v>38</v>
      </c>
      <c r="B49" s="511">
        <v>4261</v>
      </c>
      <c r="C49" s="493" t="s">
        <v>846</v>
      </c>
      <c r="D49" s="491" t="s">
        <v>636</v>
      </c>
      <c r="E49" s="494">
        <v>0</v>
      </c>
      <c r="F49" s="526">
        <v>0</v>
      </c>
      <c r="G49" s="427">
        <v>5000</v>
      </c>
      <c r="H49" s="490">
        <f t="shared" si="5"/>
        <v>5000</v>
      </c>
      <c r="I49" s="487">
        <f>'[16]Juris Alloc Split'!$M$351</f>
        <v>1.0000000000000002</v>
      </c>
      <c r="J49" s="485">
        <f t="shared" si="6"/>
        <v>5000.0000000000009</v>
      </c>
      <c r="K49" s="486" t="s">
        <v>638</v>
      </c>
      <c r="L49" s="486" t="s">
        <v>638</v>
      </c>
      <c r="M49" s="490">
        <v>2295.3582579602603</v>
      </c>
      <c r="N49" s="490">
        <v>2704.6417420397406</v>
      </c>
      <c r="O49" s="485">
        <v>0</v>
      </c>
      <c r="P49" s="485">
        <v>0</v>
      </c>
      <c r="Q49" s="485">
        <f t="shared" si="7"/>
        <v>5000.0000000000009</v>
      </c>
      <c r="R49" s="485">
        <f t="shared" si="8"/>
        <v>0</v>
      </c>
    </row>
    <row r="50" spans="1:18">
      <c r="A50" s="478">
        <f t="shared" si="9"/>
        <v>39</v>
      </c>
      <c r="B50" s="511">
        <v>4261</v>
      </c>
      <c r="C50" s="493" t="s">
        <v>845</v>
      </c>
      <c r="D50" s="491" t="s">
        <v>636</v>
      </c>
      <c r="E50" s="494">
        <v>0</v>
      </c>
      <c r="F50" s="526">
        <v>0</v>
      </c>
      <c r="G50" s="427">
        <v>600</v>
      </c>
      <c r="H50" s="490">
        <f t="shared" si="5"/>
        <v>600</v>
      </c>
      <c r="I50" s="487">
        <f>'[16]Juris Alloc Split'!$M$351</f>
        <v>1.0000000000000002</v>
      </c>
      <c r="J50" s="485">
        <f t="shared" si="6"/>
        <v>600.00000000000011</v>
      </c>
      <c r="K50" s="486" t="s">
        <v>638</v>
      </c>
      <c r="L50" s="486" t="s">
        <v>638</v>
      </c>
      <c r="M50" s="490">
        <v>275.44299095523127</v>
      </c>
      <c r="N50" s="490">
        <v>324.55700904476885</v>
      </c>
      <c r="O50" s="485">
        <v>0</v>
      </c>
      <c r="P50" s="485">
        <v>0</v>
      </c>
      <c r="Q50" s="485">
        <f t="shared" si="7"/>
        <v>600.00000000000011</v>
      </c>
      <c r="R50" s="485">
        <f t="shared" si="8"/>
        <v>0</v>
      </c>
    </row>
    <row r="51" spans="1:18">
      <c r="A51" s="478">
        <f t="shared" si="9"/>
        <v>40</v>
      </c>
      <c r="B51" s="511">
        <v>4261</v>
      </c>
      <c r="C51" s="493" t="s">
        <v>844</v>
      </c>
      <c r="D51" s="491" t="s">
        <v>636</v>
      </c>
      <c r="E51" s="494">
        <v>0</v>
      </c>
      <c r="F51" s="526">
        <v>0</v>
      </c>
      <c r="G51" s="427">
        <v>1000</v>
      </c>
      <c r="H51" s="490">
        <f t="shared" si="5"/>
        <v>1000</v>
      </c>
      <c r="I51" s="487">
        <f>'[16]Juris Alloc Split'!$M$351</f>
        <v>1.0000000000000002</v>
      </c>
      <c r="J51" s="485">
        <f t="shared" si="6"/>
        <v>1000.0000000000002</v>
      </c>
      <c r="K51" s="486" t="s">
        <v>638</v>
      </c>
      <c r="L51" s="486" t="s">
        <v>638</v>
      </c>
      <c r="M51" s="490">
        <v>459.07165159205209</v>
      </c>
      <c r="N51" s="490">
        <v>540.92834840794808</v>
      </c>
      <c r="O51" s="485">
        <v>0</v>
      </c>
      <c r="P51" s="485">
        <v>0</v>
      </c>
      <c r="Q51" s="485">
        <f t="shared" si="7"/>
        <v>1000.0000000000002</v>
      </c>
      <c r="R51" s="485">
        <f t="shared" si="8"/>
        <v>0</v>
      </c>
    </row>
    <row r="52" spans="1:18">
      <c r="A52" s="478">
        <f t="shared" si="9"/>
        <v>41</v>
      </c>
      <c r="B52" s="511">
        <v>4261</v>
      </c>
      <c r="C52" s="493" t="s">
        <v>843</v>
      </c>
      <c r="D52" s="491" t="s">
        <v>636</v>
      </c>
      <c r="E52" s="494">
        <v>0</v>
      </c>
      <c r="F52" s="526">
        <v>0</v>
      </c>
      <c r="G52" s="427">
        <v>5000</v>
      </c>
      <c r="H52" s="490">
        <f t="shared" si="5"/>
        <v>5000</v>
      </c>
      <c r="I52" s="487">
        <f>'[16]Juris Alloc Split'!$M$351</f>
        <v>1.0000000000000002</v>
      </c>
      <c r="J52" s="485">
        <f t="shared" si="6"/>
        <v>5000.0000000000009</v>
      </c>
      <c r="K52" s="486" t="s">
        <v>638</v>
      </c>
      <c r="L52" s="486" t="s">
        <v>638</v>
      </c>
      <c r="M52" s="490">
        <v>2295.3582579602603</v>
      </c>
      <c r="N52" s="490">
        <v>2704.6417420397406</v>
      </c>
      <c r="O52" s="485">
        <v>0</v>
      </c>
      <c r="P52" s="485">
        <v>0</v>
      </c>
      <c r="Q52" s="485">
        <f t="shared" si="7"/>
        <v>5000.0000000000009</v>
      </c>
      <c r="R52" s="485">
        <f t="shared" si="8"/>
        <v>0</v>
      </c>
    </row>
    <row r="53" spans="1:18">
      <c r="A53" s="478">
        <f t="shared" si="9"/>
        <v>42</v>
      </c>
      <c r="B53" s="511">
        <v>4261</v>
      </c>
      <c r="C53" s="493" t="s">
        <v>842</v>
      </c>
      <c r="D53" s="491" t="s">
        <v>636</v>
      </c>
      <c r="E53" s="494">
        <v>0</v>
      </c>
      <c r="F53" s="526">
        <v>0</v>
      </c>
      <c r="G53" s="427">
        <v>1500</v>
      </c>
      <c r="H53" s="490">
        <f t="shared" si="5"/>
        <v>1500</v>
      </c>
      <c r="I53" s="487">
        <f>'[16]Juris Alloc Split'!$M$351</f>
        <v>1.0000000000000002</v>
      </c>
      <c r="J53" s="485">
        <f t="shared" si="6"/>
        <v>1500.0000000000002</v>
      </c>
      <c r="K53" s="486" t="s">
        <v>638</v>
      </c>
      <c r="L53" s="486" t="s">
        <v>638</v>
      </c>
      <c r="M53" s="490">
        <v>688.60747738807811</v>
      </c>
      <c r="N53" s="490">
        <v>811.39252261192212</v>
      </c>
      <c r="O53" s="485">
        <v>0</v>
      </c>
      <c r="P53" s="485">
        <v>0</v>
      </c>
      <c r="Q53" s="485">
        <f t="shared" si="7"/>
        <v>1500.0000000000002</v>
      </c>
      <c r="R53" s="485">
        <f t="shared" si="8"/>
        <v>0</v>
      </c>
    </row>
    <row r="54" spans="1:18">
      <c r="A54" s="478">
        <f t="shared" si="9"/>
        <v>43</v>
      </c>
      <c r="B54" s="511">
        <v>4261</v>
      </c>
      <c r="C54" s="493" t="s">
        <v>841</v>
      </c>
      <c r="D54" s="491" t="s">
        <v>636</v>
      </c>
      <c r="E54" s="494">
        <v>0</v>
      </c>
      <c r="F54" s="526">
        <v>0</v>
      </c>
      <c r="G54" s="427">
        <v>200</v>
      </c>
      <c r="H54" s="490">
        <f t="shared" si="5"/>
        <v>200</v>
      </c>
      <c r="I54" s="487">
        <f>'[16]Juris Alloc Split'!$M$351</f>
        <v>1.0000000000000002</v>
      </c>
      <c r="J54" s="485">
        <f t="shared" si="6"/>
        <v>200.00000000000006</v>
      </c>
      <c r="K54" s="486" t="s">
        <v>638</v>
      </c>
      <c r="L54" s="486" t="s">
        <v>638</v>
      </c>
      <c r="M54" s="490">
        <v>91.814330318410427</v>
      </c>
      <c r="N54" s="490">
        <v>108.18566968158963</v>
      </c>
      <c r="O54" s="485">
        <v>0</v>
      </c>
      <c r="P54" s="485">
        <v>0</v>
      </c>
      <c r="Q54" s="485">
        <f t="shared" si="7"/>
        <v>200.00000000000006</v>
      </c>
      <c r="R54" s="485">
        <f t="shared" si="8"/>
        <v>0</v>
      </c>
    </row>
    <row r="55" spans="1:18">
      <c r="A55" s="478">
        <f t="shared" si="9"/>
        <v>44</v>
      </c>
      <c r="B55" s="511">
        <v>4261</v>
      </c>
      <c r="C55" s="493" t="s">
        <v>840</v>
      </c>
      <c r="D55" s="491" t="s">
        <v>636</v>
      </c>
      <c r="E55" s="494">
        <v>0</v>
      </c>
      <c r="F55" s="526">
        <v>0</v>
      </c>
      <c r="G55" s="427">
        <v>300</v>
      </c>
      <c r="H55" s="490">
        <f t="shared" si="5"/>
        <v>300</v>
      </c>
      <c r="I55" s="487">
        <f>'[16]Juris Alloc Split'!$M$351</f>
        <v>1.0000000000000002</v>
      </c>
      <c r="J55" s="485">
        <f t="shared" si="6"/>
        <v>300.00000000000006</v>
      </c>
      <c r="K55" s="486" t="s">
        <v>638</v>
      </c>
      <c r="L55" s="486" t="s">
        <v>638</v>
      </c>
      <c r="M55" s="490">
        <v>137.72149547761563</v>
      </c>
      <c r="N55" s="490">
        <v>162.27850452238442</v>
      </c>
      <c r="O55" s="485">
        <v>0</v>
      </c>
      <c r="P55" s="485">
        <v>0</v>
      </c>
      <c r="Q55" s="485">
        <f t="shared" si="7"/>
        <v>300.00000000000006</v>
      </c>
      <c r="R55" s="485">
        <f t="shared" si="8"/>
        <v>0</v>
      </c>
    </row>
    <row r="56" spans="1:18">
      <c r="A56" s="478">
        <f t="shared" si="9"/>
        <v>45</v>
      </c>
      <c r="B56" s="511">
        <v>4261</v>
      </c>
      <c r="C56" s="493" t="s">
        <v>839</v>
      </c>
      <c r="D56" s="491" t="s">
        <v>636</v>
      </c>
      <c r="E56" s="494">
        <v>0</v>
      </c>
      <c r="F56" s="526">
        <v>0</v>
      </c>
      <c r="G56" s="427">
        <v>2500</v>
      </c>
      <c r="H56" s="490">
        <f t="shared" si="5"/>
        <v>2500</v>
      </c>
      <c r="I56" s="487">
        <f>'[16]Juris Alloc Split'!$M$351</f>
        <v>1.0000000000000002</v>
      </c>
      <c r="J56" s="485">
        <f t="shared" si="6"/>
        <v>2500.0000000000005</v>
      </c>
      <c r="K56" s="486" t="s">
        <v>638</v>
      </c>
      <c r="L56" s="486" t="s">
        <v>638</v>
      </c>
      <c r="M56" s="490">
        <v>1147.6791289801301</v>
      </c>
      <c r="N56" s="490">
        <v>1352.3208710198703</v>
      </c>
      <c r="O56" s="485">
        <v>0</v>
      </c>
      <c r="P56" s="485">
        <v>0</v>
      </c>
      <c r="Q56" s="485">
        <f t="shared" si="7"/>
        <v>2500.0000000000005</v>
      </c>
      <c r="R56" s="485">
        <f t="shared" si="8"/>
        <v>0</v>
      </c>
    </row>
    <row r="57" spans="1:18">
      <c r="A57" s="478">
        <f t="shared" si="9"/>
        <v>46</v>
      </c>
      <c r="B57" s="511">
        <v>4261</v>
      </c>
      <c r="C57" s="493" t="s">
        <v>838</v>
      </c>
      <c r="D57" s="491" t="s">
        <v>636</v>
      </c>
      <c r="E57" s="494">
        <v>0</v>
      </c>
      <c r="F57" s="526">
        <v>0</v>
      </c>
      <c r="G57" s="427">
        <v>1500</v>
      </c>
      <c r="H57" s="490">
        <f t="shared" si="5"/>
        <v>1500</v>
      </c>
      <c r="I57" s="487">
        <f>'[16]Juris Alloc Split'!$M$351</f>
        <v>1.0000000000000002</v>
      </c>
      <c r="J57" s="485">
        <f t="shared" si="6"/>
        <v>1500.0000000000002</v>
      </c>
      <c r="K57" s="486" t="s">
        <v>638</v>
      </c>
      <c r="L57" s="486" t="s">
        <v>638</v>
      </c>
      <c r="M57" s="490">
        <v>688.60747738807811</v>
      </c>
      <c r="N57" s="490">
        <v>811.39252261192212</v>
      </c>
      <c r="O57" s="485">
        <v>0</v>
      </c>
      <c r="P57" s="485">
        <v>0</v>
      </c>
      <c r="Q57" s="485">
        <f t="shared" si="7"/>
        <v>1500.0000000000002</v>
      </c>
      <c r="R57" s="485">
        <f t="shared" si="8"/>
        <v>0</v>
      </c>
    </row>
    <row r="58" spans="1:18">
      <c r="A58" s="478">
        <f t="shared" si="9"/>
        <v>47</v>
      </c>
      <c r="B58" s="511">
        <v>4261</v>
      </c>
      <c r="C58" s="493" t="s">
        <v>837</v>
      </c>
      <c r="D58" s="491" t="s">
        <v>636</v>
      </c>
      <c r="E58" s="494">
        <v>0</v>
      </c>
      <c r="F58" s="526">
        <v>0</v>
      </c>
      <c r="G58" s="427">
        <v>750</v>
      </c>
      <c r="H58" s="490">
        <f t="shared" si="5"/>
        <v>750</v>
      </c>
      <c r="I58" s="487">
        <f>'[16]Juris Alloc Split'!$M$351</f>
        <v>1.0000000000000002</v>
      </c>
      <c r="J58" s="485">
        <f t="shared" si="6"/>
        <v>750.00000000000011</v>
      </c>
      <c r="K58" s="486" t="s">
        <v>638</v>
      </c>
      <c r="L58" s="486" t="s">
        <v>638</v>
      </c>
      <c r="M58" s="490">
        <v>344.30373869403905</v>
      </c>
      <c r="N58" s="490">
        <v>405.69626130596106</v>
      </c>
      <c r="O58" s="485">
        <v>0</v>
      </c>
      <c r="P58" s="485">
        <v>0</v>
      </c>
      <c r="Q58" s="485">
        <f t="shared" si="7"/>
        <v>750.00000000000011</v>
      </c>
      <c r="R58" s="485">
        <f t="shared" si="8"/>
        <v>0</v>
      </c>
    </row>
    <row r="59" spans="1:18">
      <c r="A59" s="478">
        <f t="shared" si="9"/>
        <v>48</v>
      </c>
      <c r="B59" s="511">
        <v>4261</v>
      </c>
      <c r="C59" s="493" t="s">
        <v>836</v>
      </c>
      <c r="D59" s="491" t="s">
        <v>636</v>
      </c>
      <c r="E59" s="494">
        <v>0</v>
      </c>
      <c r="F59" s="526">
        <v>0</v>
      </c>
      <c r="G59" s="427">
        <v>1700</v>
      </c>
      <c r="H59" s="490">
        <f t="shared" si="5"/>
        <v>1700</v>
      </c>
      <c r="I59" s="487">
        <f>'[16]Juris Alloc Split'!$M$351</f>
        <v>1.0000000000000002</v>
      </c>
      <c r="J59" s="485">
        <f t="shared" si="6"/>
        <v>1700.0000000000005</v>
      </c>
      <c r="K59" s="486" t="s">
        <v>638</v>
      </c>
      <c r="L59" s="486" t="s">
        <v>638</v>
      </c>
      <c r="M59" s="490">
        <v>780.42180770648861</v>
      </c>
      <c r="N59" s="490">
        <v>919.57819229351185</v>
      </c>
      <c r="O59" s="485">
        <v>0</v>
      </c>
      <c r="P59" s="485">
        <v>0</v>
      </c>
      <c r="Q59" s="485">
        <f t="shared" si="7"/>
        <v>1700.0000000000005</v>
      </c>
      <c r="R59" s="485">
        <f t="shared" si="8"/>
        <v>0</v>
      </c>
    </row>
    <row r="60" spans="1:18">
      <c r="A60" s="478">
        <f t="shared" si="9"/>
        <v>49</v>
      </c>
      <c r="B60" s="511">
        <v>4261</v>
      </c>
      <c r="C60" s="493" t="s">
        <v>835</v>
      </c>
      <c r="D60" s="491" t="s">
        <v>636</v>
      </c>
      <c r="E60" s="494">
        <v>0</v>
      </c>
      <c r="F60" s="526">
        <v>0</v>
      </c>
      <c r="G60" s="427">
        <v>500</v>
      </c>
      <c r="H60" s="490">
        <f t="shared" si="5"/>
        <v>500</v>
      </c>
      <c r="I60" s="487">
        <f>'[16]Juris Alloc Split'!$M$351</f>
        <v>1.0000000000000002</v>
      </c>
      <c r="J60" s="485">
        <f t="shared" si="6"/>
        <v>500.00000000000011</v>
      </c>
      <c r="K60" s="486" t="s">
        <v>638</v>
      </c>
      <c r="L60" s="486" t="s">
        <v>638</v>
      </c>
      <c r="M60" s="490">
        <v>229.53582579602605</v>
      </c>
      <c r="N60" s="490">
        <v>270.46417420397404</v>
      </c>
      <c r="O60" s="485">
        <v>0</v>
      </c>
      <c r="P60" s="485">
        <v>0</v>
      </c>
      <c r="Q60" s="485">
        <f t="shared" si="7"/>
        <v>500.00000000000011</v>
      </c>
      <c r="R60" s="485">
        <f t="shared" si="8"/>
        <v>0</v>
      </c>
    </row>
    <row r="61" spans="1:18">
      <c r="A61" s="478">
        <f t="shared" si="9"/>
        <v>50</v>
      </c>
      <c r="B61" s="511">
        <v>4261</v>
      </c>
      <c r="C61" s="493" t="s">
        <v>834</v>
      </c>
      <c r="D61" s="491" t="s">
        <v>636</v>
      </c>
      <c r="E61" s="494">
        <v>0</v>
      </c>
      <c r="F61" s="526">
        <v>0</v>
      </c>
      <c r="G61" s="427">
        <v>400</v>
      </c>
      <c r="H61" s="490">
        <f t="shared" si="5"/>
        <v>400</v>
      </c>
      <c r="I61" s="487">
        <f>'[16]Juris Alloc Split'!$M$351</f>
        <v>1.0000000000000002</v>
      </c>
      <c r="J61" s="485">
        <f t="shared" si="6"/>
        <v>400.00000000000011</v>
      </c>
      <c r="K61" s="486" t="s">
        <v>638</v>
      </c>
      <c r="L61" s="486" t="s">
        <v>638</v>
      </c>
      <c r="M61" s="490">
        <v>183.62866063682085</v>
      </c>
      <c r="N61" s="490">
        <v>216.37133936317926</v>
      </c>
      <c r="O61" s="485">
        <v>0</v>
      </c>
      <c r="P61" s="485">
        <v>0</v>
      </c>
      <c r="Q61" s="485">
        <f t="shared" si="7"/>
        <v>400.00000000000011</v>
      </c>
      <c r="R61" s="485">
        <f t="shared" si="8"/>
        <v>0</v>
      </c>
    </row>
    <row r="62" spans="1:18">
      <c r="A62" s="478">
        <f t="shared" si="9"/>
        <v>51</v>
      </c>
      <c r="B62" s="511">
        <v>4261</v>
      </c>
      <c r="C62" s="493" t="s">
        <v>833</v>
      </c>
      <c r="D62" s="491" t="s">
        <v>636</v>
      </c>
      <c r="E62" s="494">
        <v>0</v>
      </c>
      <c r="F62" s="526">
        <v>0</v>
      </c>
      <c r="G62" s="427">
        <v>5000</v>
      </c>
      <c r="H62" s="490">
        <f t="shared" si="5"/>
        <v>5000</v>
      </c>
      <c r="I62" s="487">
        <f>'[16]Juris Alloc Split'!$M$351</f>
        <v>1.0000000000000002</v>
      </c>
      <c r="J62" s="485">
        <f t="shared" si="6"/>
        <v>5000.0000000000009</v>
      </c>
      <c r="K62" s="486" t="s">
        <v>638</v>
      </c>
      <c r="L62" s="486" t="s">
        <v>638</v>
      </c>
      <c r="M62" s="490">
        <v>2295.3582579602603</v>
      </c>
      <c r="N62" s="490">
        <v>2704.6417420397406</v>
      </c>
      <c r="O62" s="485">
        <v>0</v>
      </c>
      <c r="P62" s="485">
        <v>0</v>
      </c>
      <c r="Q62" s="485">
        <f t="shared" si="7"/>
        <v>5000.0000000000009</v>
      </c>
      <c r="R62" s="485">
        <f t="shared" si="8"/>
        <v>0</v>
      </c>
    </row>
    <row r="63" spans="1:18">
      <c r="A63" s="478">
        <f t="shared" si="9"/>
        <v>52</v>
      </c>
      <c r="B63" s="511">
        <v>4261</v>
      </c>
      <c r="C63" s="493" t="s">
        <v>832</v>
      </c>
      <c r="D63" s="491" t="s">
        <v>636</v>
      </c>
      <c r="E63" s="494">
        <v>0</v>
      </c>
      <c r="F63" s="526">
        <v>0</v>
      </c>
      <c r="G63" s="427">
        <v>1000</v>
      </c>
      <c r="H63" s="490">
        <f t="shared" si="5"/>
        <v>1000</v>
      </c>
      <c r="I63" s="487">
        <f>'[16]Juris Alloc Split'!$M$351</f>
        <v>1.0000000000000002</v>
      </c>
      <c r="J63" s="485">
        <f t="shared" si="6"/>
        <v>1000.0000000000002</v>
      </c>
      <c r="K63" s="486" t="s">
        <v>638</v>
      </c>
      <c r="L63" s="486" t="s">
        <v>638</v>
      </c>
      <c r="M63" s="490">
        <v>459.07165159205209</v>
      </c>
      <c r="N63" s="490">
        <v>540.92834840794808</v>
      </c>
      <c r="O63" s="485">
        <v>0</v>
      </c>
      <c r="P63" s="485">
        <v>0</v>
      </c>
      <c r="Q63" s="485">
        <f t="shared" si="7"/>
        <v>1000.0000000000002</v>
      </c>
      <c r="R63" s="485">
        <f t="shared" si="8"/>
        <v>0</v>
      </c>
    </row>
    <row r="64" spans="1:18">
      <c r="A64" s="478">
        <f t="shared" si="9"/>
        <v>53</v>
      </c>
      <c r="B64" s="511">
        <v>4261</v>
      </c>
      <c r="C64" s="493" t="s">
        <v>831</v>
      </c>
      <c r="D64" s="491" t="s">
        <v>636</v>
      </c>
      <c r="E64" s="494">
        <v>0</v>
      </c>
      <c r="F64" s="526">
        <v>0</v>
      </c>
      <c r="G64" s="427">
        <v>500</v>
      </c>
      <c r="H64" s="490">
        <f t="shared" si="5"/>
        <v>500</v>
      </c>
      <c r="I64" s="487">
        <f>'[16]Juris Alloc Split'!$M$351</f>
        <v>1.0000000000000002</v>
      </c>
      <c r="J64" s="485">
        <f t="shared" si="6"/>
        <v>500.00000000000011</v>
      </c>
      <c r="K64" s="486" t="s">
        <v>638</v>
      </c>
      <c r="L64" s="486" t="s">
        <v>638</v>
      </c>
      <c r="M64" s="490">
        <v>229.53582579602605</v>
      </c>
      <c r="N64" s="490">
        <v>270.46417420397404</v>
      </c>
      <c r="O64" s="485">
        <v>0</v>
      </c>
      <c r="P64" s="485">
        <v>0</v>
      </c>
      <c r="Q64" s="485">
        <f t="shared" si="7"/>
        <v>500.00000000000011</v>
      </c>
      <c r="R64" s="485">
        <f t="shared" si="8"/>
        <v>0</v>
      </c>
    </row>
    <row r="65" spans="1:18">
      <c r="A65" s="478">
        <f t="shared" si="9"/>
        <v>54</v>
      </c>
      <c r="B65" s="511">
        <v>4261</v>
      </c>
      <c r="C65" s="493" t="s">
        <v>830</v>
      </c>
      <c r="D65" s="491" t="s">
        <v>636</v>
      </c>
      <c r="E65" s="494">
        <v>0</v>
      </c>
      <c r="F65" s="526">
        <v>0</v>
      </c>
      <c r="G65" s="427">
        <v>3500</v>
      </c>
      <c r="H65" s="490">
        <f t="shared" si="5"/>
        <v>3500</v>
      </c>
      <c r="I65" s="487">
        <f>'[16]Juris Alloc Split'!$M$351</f>
        <v>1.0000000000000002</v>
      </c>
      <c r="J65" s="485">
        <f t="shared" si="6"/>
        <v>3500.0000000000009</v>
      </c>
      <c r="K65" s="486" t="s">
        <v>638</v>
      </c>
      <c r="L65" s="486" t="s">
        <v>638</v>
      </c>
      <c r="M65" s="490">
        <v>1606.7507805721823</v>
      </c>
      <c r="N65" s="490">
        <v>1893.2492194278186</v>
      </c>
      <c r="O65" s="485">
        <v>0</v>
      </c>
      <c r="P65" s="485">
        <v>0</v>
      </c>
      <c r="Q65" s="485">
        <f t="shared" si="7"/>
        <v>3500.0000000000009</v>
      </c>
      <c r="R65" s="485">
        <f t="shared" si="8"/>
        <v>0</v>
      </c>
    </row>
    <row r="66" spans="1:18">
      <c r="A66" s="478">
        <f t="shared" si="9"/>
        <v>55</v>
      </c>
      <c r="B66" s="511">
        <v>4261</v>
      </c>
      <c r="C66" s="493" t="s">
        <v>829</v>
      </c>
      <c r="D66" s="491" t="s">
        <v>636</v>
      </c>
      <c r="E66" s="494">
        <v>0</v>
      </c>
      <c r="F66" s="526">
        <v>0</v>
      </c>
      <c r="G66" s="427">
        <v>6300</v>
      </c>
      <c r="H66" s="490">
        <f t="shared" si="5"/>
        <v>6300</v>
      </c>
      <c r="I66" s="487">
        <f>'[16]Juris Alloc Split'!$M$351</f>
        <v>1.0000000000000002</v>
      </c>
      <c r="J66" s="485">
        <f t="shared" si="6"/>
        <v>6300.0000000000018</v>
      </c>
      <c r="K66" s="486" t="s">
        <v>638</v>
      </c>
      <c r="L66" s="486" t="s">
        <v>638</v>
      </c>
      <c r="M66" s="490">
        <v>2892.1514050299284</v>
      </c>
      <c r="N66" s="490">
        <v>3407.8485949700735</v>
      </c>
      <c r="O66" s="485">
        <v>0</v>
      </c>
      <c r="P66" s="485">
        <v>0</v>
      </c>
      <c r="Q66" s="485">
        <f t="shared" si="7"/>
        <v>6300.0000000000018</v>
      </c>
      <c r="R66" s="485">
        <f t="shared" si="8"/>
        <v>0</v>
      </c>
    </row>
    <row r="67" spans="1:18">
      <c r="A67" s="478">
        <f t="shared" si="9"/>
        <v>56</v>
      </c>
      <c r="B67" s="511">
        <v>4261</v>
      </c>
      <c r="C67" s="493" t="s">
        <v>828</v>
      </c>
      <c r="D67" s="491" t="s">
        <v>636</v>
      </c>
      <c r="E67" s="494">
        <v>0</v>
      </c>
      <c r="F67" s="526">
        <v>0</v>
      </c>
      <c r="G67" s="427">
        <v>1500</v>
      </c>
      <c r="H67" s="490">
        <f t="shared" si="5"/>
        <v>1500</v>
      </c>
      <c r="I67" s="487">
        <f>'[16]Juris Alloc Split'!$M$351</f>
        <v>1.0000000000000002</v>
      </c>
      <c r="J67" s="485">
        <f t="shared" si="6"/>
        <v>1500.0000000000002</v>
      </c>
      <c r="K67" s="486" t="s">
        <v>638</v>
      </c>
      <c r="L67" s="486" t="s">
        <v>638</v>
      </c>
      <c r="M67" s="490">
        <v>688.60747738807811</v>
      </c>
      <c r="N67" s="490">
        <v>811.39252261192212</v>
      </c>
      <c r="O67" s="485">
        <v>0</v>
      </c>
      <c r="P67" s="485">
        <v>0</v>
      </c>
      <c r="Q67" s="485">
        <f t="shared" si="7"/>
        <v>1500.0000000000002</v>
      </c>
      <c r="R67" s="485">
        <f t="shared" si="8"/>
        <v>0</v>
      </c>
    </row>
    <row r="68" spans="1:18">
      <c r="A68" s="478">
        <f t="shared" si="9"/>
        <v>57</v>
      </c>
      <c r="B68" s="511">
        <v>4261</v>
      </c>
      <c r="C68" s="493" t="s">
        <v>827</v>
      </c>
      <c r="D68" s="491" t="s">
        <v>636</v>
      </c>
      <c r="E68" s="494">
        <v>0</v>
      </c>
      <c r="F68" s="526">
        <v>0</v>
      </c>
      <c r="G68" s="427">
        <v>5000</v>
      </c>
      <c r="H68" s="490">
        <f t="shared" si="5"/>
        <v>5000</v>
      </c>
      <c r="I68" s="487">
        <f>'[16]Juris Alloc Split'!$M$351</f>
        <v>1.0000000000000002</v>
      </c>
      <c r="J68" s="485">
        <f t="shared" si="6"/>
        <v>5000.0000000000009</v>
      </c>
      <c r="K68" s="486" t="s">
        <v>638</v>
      </c>
      <c r="L68" s="486" t="s">
        <v>638</v>
      </c>
      <c r="M68" s="490">
        <v>2295.3582579602603</v>
      </c>
      <c r="N68" s="490">
        <v>2704.6417420397406</v>
      </c>
      <c r="O68" s="485">
        <v>0</v>
      </c>
      <c r="P68" s="485">
        <v>0</v>
      </c>
      <c r="Q68" s="485">
        <f t="shared" si="7"/>
        <v>5000.0000000000009</v>
      </c>
      <c r="R68" s="485">
        <f t="shared" si="8"/>
        <v>0</v>
      </c>
    </row>
    <row r="69" spans="1:18">
      <c r="A69" s="478">
        <f t="shared" si="9"/>
        <v>58</v>
      </c>
      <c r="B69" s="511">
        <v>4261</v>
      </c>
      <c r="C69" s="493" t="s">
        <v>826</v>
      </c>
      <c r="D69" s="491" t="s">
        <v>636</v>
      </c>
      <c r="E69" s="494">
        <v>0</v>
      </c>
      <c r="F69" s="526">
        <v>0</v>
      </c>
      <c r="G69" s="427">
        <v>125</v>
      </c>
      <c r="H69" s="490">
        <f t="shared" si="5"/>
        <v>125</v>
      </c>
      <c r="I69" s="487">
        <f>'[16]Juris Alloc Split'!$M$351</f>
        <v>1.0000000000000002</v>
      </c>
      <c r="J69" s="485">
        <f t="shared" si="6"/>
        <v>125.00000000000003</v>
      </c>
      <c r="K69" s="486" t="s">
        <v>638</v>
      </c>
      <c r="L69" s="486" t="s">
        <v>638</v>
      </c>
      <c r="M69" s="490">
        <v>57.383956449006511</v>
      </c>
      <c r="N69" s="490">
        <v>67.61604355099351</v>
      </c>
      <c r="O69" s="485">
        <v>0</v>
      </c>
      <c r="P69" s="485">
        <v>0</v>
      </c>
      <c r="Q69" s="485">
        <f t="shared" si="7"/>
        <v>125.00000000000003</v>
      </c>
      <c r="R69" s="485">
        <f t="shared" si="8"/>
        <v>0</v>
      </c>
    </row>
    <row r="70" spans="1:18">
      <c r="A70" s="478">
        <f t="shared" si="9"/>
        <v>59</v>
      </c>
      <c r="B70" s="511">
        <v>4261</v>
      </c>
      <c r="C70" s="493" t="s">
        <v>825</v>
      </c>
      <c r="D70" s="491" t="s">
        <v>636</v>
      </c>
      <c r="E70" s="494">
        <v>0</v>
      </c>
      <c r="F70" s="526">
        <v>0</v>
      </c>
      <c r="G70" s="427">
        <v>200</v>
      </c>
      <c r="H70" s="490">
        <f t="shared" si="5"/>
        <v>200</v>
      </c>
      <c r="I70" s="487">
        <f>'[16]Juris Alloc Split'!$M$351</f>
        <v>1.0000000000000002</v>
      </c>
      <c r="J70" s="485">
        <f t="shared" si="6"/>
        <v>200.00000000000006</v>
      </c>
      <c r="K70" s="486" t="s">
        <v>638</v>
      </c>
      <c r="L70" s="486" t="s">
        <v>638</v>
      </c>
      <c r="M70" s="490">
        <v>91.814330318410427</v>
      </c>
      <c r="N70" s="490">
        <v>108.18566968158963</v>
      </c>
      <c r="O70" s="485">
        <v>0</v>
      </c>
      <c r="P70" s="485">
        <v>0</v>
      </c>
      <c r="Q70" s="485">
        <f t="shared" si="7"/>
        <v>200.00000000000006</v>
      </c>
      <c r="R70" s="485">
        <f t="shared" si="8"/>
        <v>0</v>
      </c>
    </row>
    <row r="71" spans="1:18">
      <c r="A71" s="478">
        <f t="shared" si="9"/>
        <v>60</v>
      </c>
      <c r="B71" s="511">
        <v>4261</v>
      </c>
      <c r="C71" s="493" t="s">
        <v>824</v>
      </c>
      <c r="D71" s="491" t="s">
        <v>636</v>
      </c>
      <c r="E71" s="494">
        <v>0</v>
      </c>
      <c r="F71" s="526">
        <v>0</v>
      </c>
      <c r="G71" s="427">
        <v>5000</v>
      </c>
      <c r="H71" s="490">
        <f t="shared" si="5"/>
        <v>5000</v>
      </c>
      <c r="I71" s="487">
        <f>'[16]Juris Alloc Split'!$M$351</f>
        <v>1.0000000000000002</v>
      </c>
      <c r="J71" s="485">
        <f t="shared" si="6"/>
        <v>5000.0000000000009</v>
      </c>
      <c r="K71" s="486" t="s">
        <v>638</v>
      </c>
      <c r="L71" s="486" t="s">
        <v>638</v>
      </c>
      <c r="M71" s="490">
        <v>2295.3582579602603</v>
      </c>
      <c r="N71" s="490">
        <v>2704.6417420397406</v>
      </c>
      <c r="O71" s="485">
        <v>0</v>
      </c>
      <c r="P71" s="485">
        <v>0</v>
      </c>
      <c r="Q71" s="485">
        <f t="shared" si="7"/>
        <v>5000.0000000000009</v>
      </c>
      <c r="R71" s="485">
        <f t="shared" si="8"/>
        <v>0</v>
      </c>
    </row>
    <row r="72" spans="1:18">
      <c r="A72" s="478">
        <f t="shared" si="9"/>
        <v>61</v>
      </c>
      <c r="B72" s="511">
        <v>4261</v>
      </c>
      <c r="C72" s="493" t="s">
        <v>823</v>
      </c>
      <c r="D72" s="491" t="s">
        <v>636</v>
      </c>
      <c r="E72" s="494">
        <v>0</v>
      </c>
      <c r="F72" s="526">
        <v>0</v>
      </c>
      <c r="G72" s="427">
        <v>1500</v>
      </c>
      <c r="H72" s="490">
        <f t="shared" si="5"/>
        <v>1500</v>
      </c>
      <c r="I72" s="487">
        <f>'[16]Juris Alloc Split'!$M$351</f>
        <v>1.0000000000000002</v>
      </c>
      <c r="J72" s="485">
        <f t="shared" si="6"/>
        <v>1500.0000000000002</v>
      </c>
      <c r="K72" s="486" t="s">
        <v>638</v>
      </c>
      <c r="L72" s="486" t="s">
        <v>638</v>
      </c>
      <c r="M72" s="490">
        <v>688.60747738807811</v>
      </c>
      <c r="N72" s="490">
        <v>811.39252261192212</v>
      </c>
      <c r="O72" s="485">
        <v>0</v>
      </c>
      <c r="P72" s="485">
        <v>0</v>
      </c>
      <c r="Q72" s="485">
        <f t="shared" si="7"/>
        <v>1500.0000000000002</v>
      </c>
      <c r="R72" s="485">
        <f t="shared" si="8"/>
        <v>0</v>
      </c>
    </row>
    <row r="73" spans="1:18">
      <c r="A73" s="478">
        <f t="shared" si="9"/>
        <v>62</v>
      </c>
      <c r="B73" s="511">
        <v>4261</v>
      </c>
      <c r="C73" s="493" t="s">
        <v>822</v>
      </c>
      <c r="D73" s="491" t="s">
        <v>636</v>
      </c>
      <c r="E73" s="494">
        <v>0</v>
      </c>
      <c r="F73" s="526">
        <v>0</v>
      </c>
      <c r="G73" s="427">
        <v>500</v>
      </c>
      <c r="H73" s="490">
        <f t="shared" si="5"/>
        <v>500</v>
      </c>
      <c r="I73" s="487">
        <f>'[16]Juris Alloc Split'!$M$351</f>
        <v>1.0000000000000002</v>
      </c>
      <c r="J73" s="485">
        <f t="shared" si="6"/>
        <v>500.00000000000011</v>
      </c>
      <c r="K73" s="486" t="s">
        <v>638</v>
      </c>
      <c r="L73" s="486" t="s">
        <v>638</v>
      </c>
      <c r="M73" s="490">
        <v>229.53582579602605</v>
      </c>
      <c r="N73" s="490">
        <v>270.46417420397404</v>
      </c>
      <c r="O73" s="485">
        <v>0</v>
      </c>
      <c r="P73" s="485">
        <v>0</v>
      </c>
      <c r="Q73" s="485">
        <f t="shared" si="7"/>
        <v>500.00000000000011</v>
      </c>
      <c r="R73" s="485">
        <f t="shared" si="8"/>
        <v>0</v>
      </c>
    </row>
    <row r="74" spans="1:18">
      <c r="A74" s="478">
        <f t="shared" si="9"/>
        <v>63</v>
      </c>
      <c r="B74" s="511">
        <v>4261</v>
      </c>
      <c r="C74" s="493" t="s">
        <v>821</v>
      </c>
      <c r="D74" s="491" t="s">
        <v>636</v>
      </c>
      <c r="E74" s="494">
        <v>0</v>
      </c>
      <c r="F74" s="526">
        <v>0</v>
      </c>
      <c r="G74" s="427">
        <v>500</v>
      </c>
      <c r="H74" s="490">
        <f t="shared" si="5"/>
        <v>500</v>
      </c>
      <c r="I74" s="487">
        <f>'[16]Juris Alloc Split'!$M$351</f>
        <v>1.0000000000000002</v>
      </c>
      <c r="J74" s="485">
        <f t="shared" si="6"/>
        <v>500.00000000000011</v>
      </c>
      <c r="K74" s="486" t="s">
        <v>638</v>
      </c>
      <c r="L74" s="486" t="s">
        <v>638</v>
      </c>
      <c r="M74" s="490">
        <v>229.53582579602605</v>
      </c>
      <c r="N74" s="490">
        <v>270.46417420397404</v>
      </c>
      <c r="O74" s="485">
        <v>0</v>
      </c>
      <c r="P74" s="485">
        <v>0</v>
      </c>
      <c r="Q74" s="485">
        <f t="shared" si="7"/>
        <v>500.00000000000011</v>
      </c>
      <c r="R74" s="485">
        <f t="shared" si="8"/>
        <v>0</v>
      </c>
    </row>
    <row r="75" spans="1:18">
      <c r="A75" s="478">
        <f t="shared" si="9"/>
        <v>64</v>
      </c>
      <c r="B75" s="511">
        <v>4261</v>
      </c>
      <c r="C75" s="493" t="s">
        <v>820</v>
      </c>
      <c r="D75" s="491" t="s">
        <v>636</v>
      </c>
      <c r="E75" s="494">
        <v>0</v>
      </c>
      <c r="F75" s="526">
        <v>0</v>
      </c>
      <c r="G75" s="427">
        <v>500</v>
      </c>
      <c r="H75" s="490">
        <f t="shared" si="5"/>
        <v>500</v>
      </c>
      <c r="I75" s="487">
        <f>'[16]Juris Alloc Split'!$M$351</f>
        <v>1.0000000000000002</v>
      </c>
      <c r="J75" s="485">
        <f t="shared" si="6"/>
        <v>500.00000000000011</v>
      </c>
      <c r="K75" s="486" t="s">
        <v>638</v>
      </c>
      <c r="L75" s="486" t="s">
        <v>638</v>
      </c>
      <c r="M75" s="490">
        <v>229.53582579602605</v>
      </c>
      <c r="N75" s="490">
        <v>270.46417420397404</v>
      </c>
      <c r="O75" s="485">
        <v>0</v>
      </c>
      <c r="P75" s="485">
        <v>0</v>
      </c>
      <c r="Q75" s="485">
        <f t="shared" si="7"/>
        <v>500.00000000000011</v>
      </c>
      <c r="R75" s="485">
        <f t="shared" si="8"/>
        <v>0</v>
      </c>
    </row>
    <row r="76" spans="1:18">
      <c r="A76" s="478">
        <f t="shared" si="9"/>
        <v>65</v>
      </c>
      <c r="B76" s="511">
        <v>4261</v>
      </c>
      <c r="C76" s="493" t="s">
        <v>819</v>
      </c>
      <c r="D76" s="491" t="s">
        <v>636</v>
      </c>
      <c r="E76" s="494">
        <v>0</v>
      </c>
      <c r="F76" s="526">
        <v>0</v>
      </c>
      <c r="G76" s="427">
        <v>285</v>
      </c>
      <c r="H76" s="490">
        <f t="shared" ref="H76:H107" si="10">SUM(F76:G76)</f>
        <v>285</v>
      </c>
      <c r="I76" s="487">
        <f>'[16]Juris Alloc Split'!$M$351</f>
        <v>1.0000000000000002</v>
      </c>
      <c r="J76" s="485">
        <f t="shared" ref="J76:J107" si="11">+H76*I76</f>
        <v>285.00000000000006</v>
      </c>
      <c r="K76" s="486" t="s">
        <v>638</v>
      </c>
      <c r="L76" s="486" t="s">
        <v>638</v>
      </c>
      <c r="M76" s="490">
        <v>130.83542070373485</v>
      </c>
      <c r="N76" s="490">
        <v>154.1645792962652</v>
      </c>
      <c r="O76" s="485">
        <v>0</v>
      </c>
      <c r="P76" s="485">
        <v>0</v>
      </c>
      <c r="Q76" s="485">
        <f t="shared" ref="Q76:Q107" si="12">SUM(M76:P76)</f>
        <v>285.00000000000006</v>
      </c>
      <c r="R76" s="485">
        <f t="shared" ref="R76:R107" si="13">+Q76-J76</f>
        <v>0</v>
      </c>
    </row>
    <row r="77" spans="1:18">
      <c r="A77" s="478">
        <f t="shared" ref="A77:A108" si="14">+A76+1</f>
        <v>66</v>
      </c>
      <c r="B77" s="511">
        <v>4261</v>
      </c>
      <c r="C77" s="493" t="s">
        <v>818</v>
      </c>
      <c r="D77" s="491" t="s">
        <v>636</v>
      </c>
      <c r="E77" s="494">
        <v>0</v>
      </c>
      <c r="F77" s="526">
        <v>0</v>
      </c>
      <c r="G77" s="427">
        <v>1500</v>
      </c>
      <c r="H77" s="490">
        <f t="shared" si="10"/>
        <v>1500</v>
      </c>
      <c r="I77" s="487">
        <f>'[16]Juris Alloc Split'!$M$351</f>
        <v>1.0000000000000002</v>
      </c>
      <c r="J77" s="485">
        <f t="shared" si="11"/>
        <v>1500.0000000000002</v>
      </c>
      <c r="K77" s="486" t="s">
        <v>638</v>
      </c>
      <c r="L77" s="486" t="s">
        <v>638</v>
      </c>
      <c r="M77" s="490">
        <v>688.60747738807811</v>
      </c>
      <c r="N77" s="490">
        <v>811.39252261192212</v>
      </c>
      <c r="O77" s="485">
        <v>0</v>
      </c>
      <c r="P77" s="485">
        <v>0</v>
      </c>
      <c r="Q77" s="485">
        <f t="shared" si="12"/>
        <v>1500.0000000000002</v>
      </c>
      <c r="R77" s="485">
        <f t="shared" si="13"/>
        <v>0</v>
      </c>
    </row>
    <row r="78" spans="1:18">
      <c r="A78" s="478">
        <f t="shared" si="14"/>
        <v>67</v>
      </c>
      <c r="B78" s="511">
        <v>4261</v>
      </c>
      <c r="C78" s="493" t="s">
        <v>817</v>
      </c>
      <c r="D78" s="491" t="s">
        <v>636</v>
      </c>
      <c r="E78" s="494">
        <v>0</v>
      </c>
      <c r="F78" s="526">
        <v>0</v>
      </c>
      <c r="G78" s="427">
        <v>7500</v>
      </c>
      <c r="H78" s="490">
        <f t="shared" si="10"/>
        <v>7500</v>
      </c>
      <c r="I78" s="487">
        <f>'[16]Juris Alloc Split'!$M$351</f>
        <v>1.0000000000000002</v>
      </c>
      <c r="J78" s="485">
        <f t="shared" si="11"/>
        <v>7500.0000000000018</v>
      </c>
      <c r="K78" s="486" t="s">
        <v>638</v>
      </c>
      <c r="L78" s="486" t="s">
        <v>638</v>
      </c>
      <c r="M78" s="490">
        <v>3443.0373869403907</v>
      </c>
      <c r="N78" s="490">
        <v>4056.9626130596112</v>
      </c>
      <c r="O78" s="485">
        <v>0</v>
      </c>
      <c r="P78" s="485">
        <v>0</v>
      </c>
      <c r="Q78" s="485">
        <f t="shared" si="12"/>
        <v>7500.0000000000018</v>
      </c>
      <c r="R78" s="485">
        <f t="shared" si="13"/>
        <v>0</v>
      </c>
    </row>
    <row r="79" spans="1:18">
      <c r="A79" s="478">
        <f t="shared" si="14"/>
        <v>68</v>
      </c>
      <c r="B79" s="511">
        <v>4261</v>
      </c>
      <c r="C79" s="493" t="s">
        <v>816</v>
      </c>
      <c r="D79" s="491" t="s">
        <v>636</v>
      </c>
      <c r="E79" s="494">
        <v>0</v>
      </c>
      <c r="F79" s="526">
        <v>0</v>
      </c>
      <c r="G79" s="427">
        <v>20000</v>
      </c>
      <c r="H79" s="490">
        <f t="shared" si="10"/>
        <v>20000</v>
      </c>
      <c r="I79" s="487">
        <f>'[16]Juris Alloc Split'!$M$351</f>
        <v>1.0000000000000002</v>
      </c>
      <c r="J79" s="485">
        <f t="shared" si="11"/>
        <v>20000.000000000004</v>
      </c>
      <c r="K79" s="486" t="s">
        <v>638</v>
      </c>
      <c r="L79" s="486" t="s">
        <v>638</v>
      </c>
      <c r="M79" s="490">
        <v>9181.4330318410412</v>
      </c>
      <c r="N79" s="490">
        <v>10818.566968158962</v>
      </c>
      <c r="O79" s="485">
        <v>0</v>
      </c>
      <c r="P79" s="485">
        <v>0</v>
      </c>
      <c r="Q79" s="485">
        <f t="shared" si="12"/>
        <v>20000.000000000004</v>
      </c>
      <c r="R79" s="485">
        <f t="shared" si="13"/>
        <v>0</v>
      </c>
    </row>
    <row r="80" spans="1:18">
      <c r="A80" s="478">
        <f t="shared" si="14"/>
        <v>69</v>
      </c>
      <c r="B80" s="511">
        <v>4261</v>
      </c>
      <c r="C80" s="493" t="s">
        <v>815</v>
      </c>
      <c r="D80" s="491" t="s">
        <v>636</v>
      </c>
      <c r="E80" s="494">
        <v>0</v>
      </c>
      <c r="F80" s="526">
        <v>0</v>
      </c>
      <c r="G80" s="427">
        <v>2550</v>
      </c>
      <c r="H80" s="490">
        <f t="shared" si="10"/>
        <v>2550</v>
      </c>
      <c r="I80" s="487">
        <f>'[16]Juris Alloc Split'!$M$351</f>
        <v>1.0000000000000002</v>
      </c>
      <c r="J80" s="485">
        <f t="shared" si="11"/>
        <v>2550.0000000000005</v>
      </c>
      <c r="K80" s="486" t="s">
        <v>638</v>
      </c>
      <c r="L80" s="486" t="s">
        <v>638</v>
      </c>
      <c r="M80" s="490">
        <v>1170.6327115597328</v>
      </c>
      <c r="N80" s="490">
        <v>1379.3672884402677</v>
      </c>
      <c r="O80" s="485">
        <v>0</v>
      </c>
      <c r="P80" s="485">
        <v>0</v>
      </c>
      <c r="Q80" s="485">
        <f t="shared" si="12"/>
        <v>2550.0000000000005</v>
      </c>
      <c r="R80" s="485">
        <f t="shared" si="13"/>
        <v>0</v>
      </c>
    </row>
    <row r="81" spans="1:18">
      <c r="A81" s="478">
        <f t="shared" si="14"/>
        <v>70</v>
      </c>
      <c r="B81" s="511">
        <v>4261</v>
      </c>
      <c r="C81" s="493" t="s">
        <v>814</v>
      </c>
      <c r="D81" s="491" t="s">
        <v>636</v>
      </c>
      <c r="E81" s="494">
        <v>0</v>
      </c>
      <c r="F81" s="526">
        <v>0</v>
      </c>
      <c r="G81" s="427">
        <v>500</v>
      </c>
      <c r="H81" s="490">
        <f t="shared" si="10"/>
        <v>500</v>
      </c>
      <c r="I81" s="487">
        <f>'[16]Juris Alloc Split'!$M$351</f>
        <v>1.0000000000000002</v>
      </c>
      <c r="J81" s="485">
        <f t="shared" si="11"/>
        <v>500.00000000000011</v>
      </c>
      <c r="K81" s="486" t="s">
        <v>638</v>
      </c>
      <c r="L81" s="486" t="s">
        <v>638</v>
      </c>
      <c r="M81" s="490">
        <v>229.53582579602605</v>
      </c>
      <c r="N81" s="490">
        <v>270.46417420397404</v>
      </c>
      <c r="O81" s="485">
        <v>0</v>
      </c>
      <c r="P81" s="485">
        <v>0</v>
      </c>
      <c r="Q81" s="485">
        <f t="shared" si="12"/>
        <v>500.00000000000011</v>
      </c>
      <c r="R81" s="485">
        <f t="shared" si="13"/>
        <v>0</v>
      </c>
    </row>
    <row r="82" spans="1:18">
      <c r="A82" s="478">
        <f t="shared" si="14"/>
        <v>71</v>
      </c>
      <c r="B82" s="511">
        <v>4261</v>
      </c>
      <c r="C82" s="493" t="s">
        <v>813</v>
      </c>
      <c r="D82" s="491" t="s">
        <v>636</v>
      </c>
      <c r="E82" s="494">
        <v>0</v>
      </c>
      <c r="F82" s="526">
        <v>0</v>
      </c>
      <c r="G82" s="427">
        <v>2000</v>
      </c>
      <c r="H82" s="490">
        <f t="shared" si="10"/>
        <v>2000</v>
      </c>
      <c r="I82" s="487">
        <f>'[16]Juris Alloc Split'!$M$351</f>
        <v>1.0000000000000002</v>
      </c>
      <c r="J82" s="485">
        <f t="shared" si="11"/>
        <v>2000.0000000000005</v>
      </c>
      <c r="K82" s="486" t="s">
        <v>638</v>
      </c>
      <c r="L82" s="486" t="s">
        <v>638</v>
      </c>
      <c r="M82" s="490">
        <v>918.14330318410418</v>
      </c>
      <c r="N82" s="490">
        <v>1081.8566968158962</v>
      </c>
      <c r="O82" s="485">
        <v>0</v>
      </c>
      <c r="P82" s="485">
        <v>0</v>
      </c>
      <c r="Q82" s="485">
        <f t="shared" si="12"/>
        <v>2000.0000000000005</v>
      </c>
      <c r="R82" s="485">
        <f t="shared" si="13"/>
        <v>0</v>
      </c>
    </row>
    <row r="83" spans="1:18">
      <c r="A83" s="478">
        <f t="shared" si="14"/>
        <v>72</v>
      </c>
      <c r="B83" s="511">
        <v>4261</v>
      </c>
      <c r="C83" s="493" t="s">
        <v>812</v>
      </c>
      <c r="D83" s="491" t="s">
        <v>636</v>
      </c>
      <c r="E83" s="494">
        <v>0</v>
      </c>
      <c r="F83" s="526">
        <v>0</v>
      </c>
      <c r="G83" s="427">
        <v>1000</v>
      </c>
      <c r="H83" s="490">
        <f t="shared" si="10"/>
        <v>1000</v>
      </c>
      <c r="I83" s="487">
        <f>'[16]Juris Alloc Split'!$M$351</f>
        <v>1.0000000000000002</v>
      </c>
      <c r="J83" s="485">
        <f t="shared" si="11"/>
        <v>1000.0000000000002</v>
      </c>
      <c r="K83" s="486" t="s">
        <v>638</v>
      </c>
      <c r="L83" s="486" t="s">
        <v>638</v>
      </c>
      <c r="M83" s="490">
        <v>459.07165159205209</v>
      </c>
      <c r="N83" s="490">
        <v>540.92834840794808</v>
      </c>
      <c r="O83" s="485">
        <v>0</v>
      </c>
      <c r="P83" s="485">
        <v>0</v>
      </c>
      <c r="Q83" s="485">
        <f t="shared" si="12"/>
        <v>1000.0000000000002</v>
      </c>
      <c r="R83" s="485">
        <f t="shared" si="13"/>
        <v>0</v>
      </c>
    </row>
    <row r="84" spans="1:18">
      <c r="A84" s="478">
        <f t="shared" si="14"/>
        <v>73</v>
      </c>
      <c r="B84" s="511">
        <v>4261</v>
      </c>
      <c r="C84" s="493" t="s">
        <v>811</v>
      </c>
      <c r="D84" s="491" t="s">
        <v>636</v>
      </c>
      <c r="E84" s="494">
        <v>0</v>
      </c>
      <c r="F84" s="526">
        <v>0</v>
      </c>
      <c r="G84" s="427">
        <v>3000</v>
      </c>
      <c r="H84" s="490">
        <f t="shared" si="10"/>
        <v>3000</v>
      </c>
      <c r="I84" s="487">
        <f>'[16]Juris Alloc Split'!$M$351</f>
        <v>1.0000000000000002</v>
      </c>
      <c r="J84" s="485">
        <f t="shared" si="11"/>
        <v>3000.0000000000005</v>
      </c>
      <c r="K84" s="486" t="s">
        <v>638</v>
      </c>
      <c r="L84" s="486" t="s">
        <v>638</v>
      </c>
      <c r="M84" s="490">
        <v>1377.2149547761562</v>
      </c>
      <c r="N84" s="490">
        <v>1622.7850452238442</v>
      </c>
      <c r="O84" s="485">
        <v>0</v>
      </c>
      <c r="P84" s="485">
        <v>0</v>
      </c>
      <c r="Q84" s="485">
        <f t="shared" si="12"/>
        <v>3000.0000000000005</v>
      </c>
      <c r="R84" s="485">
        <f t="shared" si="13"/>
        <v>0</v>
      </c>
    </row>
    <row r="85" spans="1:18">
      <c r="A85" s="478">
        <f t="shared" si="14"/>
        <v>74</v>
      </c>
      <c r="B85" s="511">
        <v>4261</v>
      </c>
      <c r="C85" s="493" t="s">
        <v>810</v>
      </c>
      <c r="D85" s="491" t="s">
        <v>636</v>
      </c>
      <c r="E85" s="494">
        <v>0</v>
      </c>
      <c r="F85" s="526">
        <v>0</v>
      </c>
      <c r="G85" s="427">
        <v>5000</v>
      </c>
      <c r="H85" s="490">
        <f t="shared" si="10"/>
        <v>5000</v>
      </c>
      <c r="I85" s="487">
        <f>'[16]Juris Alloc Split'!$M$351</f>
        <v>1.0000000000000002</v>
      </c>
      <c r="J85" s="485">
        <f t="shared" si="11"/>
        <v>5000.0000000000009</v>
      </c>
      <c r="K85" s="486" t="s">
        <v>638</v>
      </c>
      <c r="L85" s="486" t="s">
        <v>638</v>
      </c>
      <c r="M85" s="490">
        <v>2295.3582579602603</v>
      </c>
      <c r="N85" s="490">
        <v>2704.6417420397406</v>
      </c>
      <c r="O85" s="485">
        <v>0</v>
      </c>
      <c r="P85" s="485">
        <v>0</v>
      </c>
      <c r="Q85" s="485">
        <f t="shared" si="12"/>
        <v>5000.0000000000009</v>
      </c>
      <c r="R85" s="485">
        <f t="shared" si="13"/>
        <v>0</v>
      </c>
    </row>
    <row r="86" spans="1:18">
      <c r="A86" s="478">
        <f t="shared" si="14"/>
        <v>75</v>
      </c>
      <c r="B86" s="511">
        <v>4261</v>
      </c>
      <c r="C86" s="493" t="s">
        <v>809</v>
      </c>
      <c r="D86" s="491" t="s">
        <v>636</v>
      </c>
      <c r="E86" s="494">
        <v>0</v>
      </c>
      <c r="F86" s="526">
        <v>0</v>
      </c>
      <c r="G86" s="427">
        <v>2000</v>
      </c>
      <c r="H86" s="490">
        <f t="shared" si="10"/>
        <v>2000</v>
      </c>
      <c r="I86" s="487">
        <f>'[16]Juris Alloc Split'!$M$351</f>
        <v>1.0000000000000002</v>
      </c>
      <c r="J86" s="485">
        <f t="shared" si="11"/>
        <v>2000.0000000000005</v>
      </c>
      <c r="K86" s="486" t="s">
        <v>638</v>
      </c>
      <c r="L86" s="486" t="s">
        <v>638</v>
      </c>
      <c r="M86" s="490">
        <v>918.14330318410418</v>
      </c>
      <c r="N86" s="490">
        <v>1081.8566968158962</v>
      </c>
      <c r="O86" s="485">
        <v>0</v>
      </c>
      <c r="P86" s="485">
        <v>0</v>
      </c>
      <c r="Q86" s="485">
        <f t="shared" si="12"/>
        <v>2000.0000000000005</v>
      </c>
      <c r="R86" s="485">
        <f t="shared" si="13"/>
        <v>0</v>
      </c>
    </row>
    <row r="87" spans="1:18">
      <c r="A87" s="478">
        <f t="shared" si="14"/>
        <v>76</v>
      </c>
      <c r="B87" s="511">
        <v>4261</v>
      </c>
      <c r="C87" s="493" t="s">
        <v>808</v>
      </c>
      <c r="D87" s="491" t="s">
        <v>636</v>
      </c>
      <c r="E87" s="494">
        <v>0</v>
      </c>
      <c r="F87" s="526">
        <v>0</v>
      </c>
      <c r="G87" s="427">
        <v>450</v>
      </c>
      <c r="H87" s="490">
        <f t="shared" si="10"/>
        <v>450</v>
      </c>
      <c r="I87" s="487">
        <f>'[16]Juris Alloc Split'!$M$351</f>
        <v>1.0000000000000002</v>
      </c>
      <c r="J87" s="485">
        <f t="shared" si="11"/>
        <v>450.00000000000011</v>
      </c>
      <c r="K87" s="486" t="s">
        <v>638</v>
      </c>
      <c r="L87" s="486" t="s">
        <v>638</v>
      </c>
      <c r="M87" s="490">
        <v>206.58224321642345</v>
      </c>
      <c r="N87" s="490">
        <v>243.41775678357666</v>
      </c>
      <c r="O87" s="485">
        <v>0</v>
      </c>
      <c r="P87" s="485">
        <v>0</v>
      </c>
      <c r="Q87" s="485">
        <f t="shared" si="12"/>
        <v>450.00000000000011</v>
      </c>
      <c r="R87" s="485">
        <f t="shared" si="13"/>
        <v>0</v>
      </c>
    </row>
    <row r="88" spans="1:18">
      <c r="A88" s="478">
        <f t="shared" si="14"/>
        <v>77</v>
      </c>
      <c r="B88" s="511">
        <v>4261</v>
      </c>
      <c r="C88" s="493" t="s">
        <v>807</v>
      </c>
      <c r="D88" s="491" t="s">
        <v>636</v>
      </c>
      <c r="E88" s="494">
        <v>0</v>
      </c>
      <c r="F88" s="526">
        <v>0</v>
      </c>
      <c r="G88" s="427">
        <v>250</v>
      </c>
      <c r="H88" s="490">
        <f t="shared" si="10"/>
        <v>250</v>
      </c>
      <c r="I88" s="487">
        <f>'[16]Juris Alloc Split'!$M$351</f>
        <v>1.0000000000000002</v>
      </c>
      <c r="J88" s="485">
        <f t="shared" si="11"/>
        <v>250.00000000000006</v>
      </c>
      <c r="K88" s="486" t="s">
        <v>638</v>
      </c>
      <c r="L88" s="486" t="s">
        <v>638</v>
      </c>
      <c r="M88" s="490">
        <v>114.76791289801302</v>
      </c>
      <c r="N88" s="490">
        <v>135.23208710198702</v>
      </c>
      <c r="O88" s="485">
        <v>0</v>
      </c>
      <c r="P88" s="485">
        <v>0</v>
      </c>
      <c r="Q88" s="485">
        <f t="shared" si="12"/>
        <v>250.00000000000006</v>
      </c>
      <c r="R88" s="485">
        <f t="shared" si="13"/>
        <v>0</v>
      </c>
    </row>
    <row r="89" spans="1:18">
      <c r="A89" s="478">
        <f t="shared" si="14"/>
        <v>78</v>
      </c>
      <c r="B89" s="511">
        <v>4261</v>
      </c>
      <c r="C89" s="493" t="s">
        <v>806</v>
      </c>
      <c r="D89" s="491" t="s">
        <v>636</v>
      </c>
      <c r="E89" s="494">
        <v>0</v>
      </c>
      <c r="F89" s="526">
        <v>0</v>
      </c>
      <c r="G89" s="427">
        <v>15000</v>
      </c>
      <c r="H89" s="490">
        <f t="shared" si="10"/>
        <v>15000</v>
      </c>
      <c r="I89" s="487">
        <f>'[16]Juris Alloc Split'!$M$351</f>
        <v>1.0000000000000002</v>
      </c>
      <c r="J89" s="485">
        <f t="shared" si="11"/>
        <v>15000.000000000004</v>
      </c>
      <c r="K89" s="486" t="s">
        <v>638</v>
      </c>
      <c r="L89" s="486" t="s">
        <v>638</v>
      </c>
      <c r="M89" s="490">
        <v>6886.0747738807813</v>
      </c>
      <c r="N89" s="490">
        <v>8113.9252261192223</v>
      </c>
      <c r="O89" s="485">
        <v>0</v>
      </c>
      <c r="P89" s="485">
        <v>0</v>
      </c>
      <c r="Q89" s="485">
        <f t="shared" si="12"/>
        <v>15000.000000000004</v>
      </c>
      <c r="R89" s="485">
        <f t="shared" si="13"/>
        <v>0</v>
      </c>
    </row>
    <row r="90" spans="1:18">
      <c r="A90" s="478">
        <f t="shared" si="14"/>
        <v>79</v>
      </c>
      <c r="B90" s="511">
        <v>4261</v>
      </c>
      <c r="C90" s="493" t="s">
        <v>805</v>
      </c>
      <c r="D90" s="491" t="s">
        <v>636</v>
      </c>
      <c r="E90" s="494">
        <v>0</v>
      </c>
      <c r="F90" s="526">
        <v>0</v>
      </c>
      <c r="G90" s="427">
        <v>750</v>
      </c>
      <c r="H90" s="490">
        <f t="shared" si="10"/>
        <v>750</v>
      </c>
      <c r="I90" s="487">
        <f>'[16]Juris Alloc Split'!$M$351</f>
        <v>1.0000000000000002</v>
      </c>
      <c r="J90" s="485">
        <f t="shared" si="11"/>
        <v>750.00000000000011</v>
      </c>
      <c r="K90" s="486" t="s">
        <v>638</v>
      </c>
      <c r="L90" s="486" t="s">
        <v>638</v>
      </c>
      <c r="M90" s="490">
        <v>344.30373869403905</v>
      </c>
      <c r="N90" s="490">
        <v>405.69626130596106</v>
      </c>
      <c r="O90" s="485">
        <v>0</v>
      </c>
      <c r="P90" s="485">
        <v>0</v>
      </c>
      <c r="Q90" s="485">
        <f t="shared" si="12"/>
        <v>750.00000000000011</v>
      </c>
      <c r="R90" s="485">
        <f t="shared" si="13"/>
        <v>0</v>
      </c>
    </row>
    <row r="91" spans="1:18">
      <c r="A91" s="478">
        <f t="shared" si="14"/>
        <v>80</v>
      </c>
      <c r="B91" s="511">
        <v>4261</v>
      </c>
      <c r="C91" s="493" t="s">
        <v>804</v>
      </c>
      <c r="D91" s="491" t="s">
        <v>636</v>
      </c>
      <c r="E91" s="494">
        <v>0</v>
      </c>
      <c r="F91" s="526">
        <v>0</v>
      </c>
      <c r="G91" s="427">
        <v>18000</v>
      </c>
      <c r="H91" s="490">
        <f t="shared" si="10"/>
        <v>18000</v>
      </c>
      <c r="I91" s="487">
        <f>'[16]Juris Alloc Split'!$M$351</f>
        <v>1.0000000000000002</v>
      </c>
      <c r="J91" s="485">
        <f t="shared" si="11"/>
        <v>18000.000000000004</v>
      </c>
      <c r="K91" s="486" t="s">
        <v>638</v>
      </c>
      <c r="L91" s="486" t="s">
        <v>638</v>
      </c>
      <c r="M91" s="490">
        <v>8263.2897286569369</v>
      </c>
      <c r="N91" s="490">
        <v>9736.7102713430668</v>
      </c>
      <c r="O91" s="485">
        <v>0</v>
      </c>
      <c r="P91" s="485">
        <v>0</v>
      </c>
      <c r="Q91" s="485">
        <f t="shared" si="12"/>
        <v>18000.000000000004</v>
      </c>
      <c r="R91" s="485">
        <f t="shared" si="13"/>
        <v>0</v>
      </c>
    </row>
    <row r="92" spans="1:18">
      <c r="A92" s="478">
        <f t="shared" si="14"/>
        <v>81</v>
      </c>
      <c r="B92" s="511">
        <v>4261</v>
      </c>
      <c r="C92" s="493" t="s">
        <v>803</v>
      </c>
      <c r="D92" s="491" t="s">
        <v>636</v>
      </c>
      <c r="E92" s="494">
        <v>0</v>
      </c>
      <c r="F92" s="526">
        <v>0</v>
      </c>
      <c r="G92" s="427">
        <v>400</v>
      </c>
      <c r="H92" s="490">
        <f t="shared" si="10"/>
        <v>400</v>
      </c>
      <c r="I92" s="487">
        <f>'[16]Juris Alloc Split'!$M$351</f>
        <v>1.0000000000000002</v>
      </c>
      <c r="J92" s="485">
        <f t="shared" si="11"/>
        <v>400.00000000000011</v>
      </c>
      <c r="K92" s="486" t="s">
        <v>638</v>
      </c>
      <c r="L92" s="486" t="s">
        <v>638</v>
      </c>
      <c r="M92" s="490">
        <v>183.62866063682085</v>
      </c>
      <c r="N92" s="490">
        <v>216.37133936317926</v>
      </c>
      <c r="O92" s="485">
        <v>0</v>
      </c>
      <c r="P92" s="485">
        <v>0</v>
      </c>
      <c r="Q92" s="485">
        <f t="shared" si="12"/>
        <v>400.00000000000011</v>
      </c>
      <c r="R92" s="485">
        <f t="shared" si="13"/>
        <v>0</v>
      </c>
    </row>
    <row r="93" spans="1:18">
      <c r="A93" s="478">
        <f t="shared" si="14"/>
        <v>82</v>
      </c>
      <c r="B93" s="511">
        <v>4261</v>
      </c>
      <c r="C93" s="493" t="s">
        <v>802</v>
      </c>
      <c r="D93" s="491" t="s">
        <v>636</v>
      </c>
      <c r="E93" s="494">
        <v>0</v>
      </c>
      <c r="F93" s="526">
        <v>0</v>
      </c>
      <c r="G93" s="427">
        <v>1000</v>
      </c>
      <c r="H93" s="490">
        <f t="shared" si="10"/>
        <v>1000</v>
      </c>
      <c r="I93" s="487">
        <f>'[16]Juris Alloc Split'!$M$351</f>
        <v>1.0000000000000002</v>
      </c>
      <c r="J93" s="485">
        <f t="shared" si="11"/>
        <v>1000.0000000000002</v>
      </c>
      <c r="K93" s="486" t="s">
        <v>638</v>
      </c>
      <c r="L93" s="486" t="s">
        <v>638</v>
      </c>
      <c r="M93" s="490">
        <v>459.07165159205209</v>
      </c>
      <c r="N93" s="490">
        <v>540.92834840794808</v>
      </c>
      <c r="O93" s="485">
        <v>0</v>
      </c>
      <c r="P93" s="485">
        <v>0</v>
      </c>
      <c r="Q93" s="485">
        <f t="shared" si="12"/>
        <v>1000.0000000000002</v>
      </c>
      <c r="R93" s="485">
        <f t="shared" si="13"/>
        <v>0</v>
      </c>
    </row>
    <row r="94" spans="1:18">
      <c r="A94" s="478">
        <f t="shared" si="14"/>
        <v>83</v>
      </c>
      <c r="B94" s="511">
        <v>4261</v>
      </c>
      <c r="C94" s="493" t="s">
        <v>801</v>
      </c>
      <c r="D94" s="491" t="s">
        <v>636</v>
      </c>
      <c r="E94" s="494">
        <v>0</v>
      </c>
      <c r="F94" s="526">
        <v>0</v>
      </c>
      <c r="G94" s="427">
        <v>500</v>
      </c>
      <c r="H94" s="490">
        <f t="shared" si="10"/>
        <v>500</v>
      </c>
      <c r="I94" s="487">
        <f>'[16]Juris Alloc Split'!$M$351</f>
        <v>1.0000000000000002</v>
      </c>
      <c r="J94" s="485">
        <f t="shared" si="11"/>
        <v>500.00000000000011</v>
      </c>
      <c r="K94" s="486" t="s">
        <v>638</v>
      </c>
      <c r="L94" s="486" t="s">
        <v>638</v>
      </c>
      <c r="M94" s="490">
        <v>229.53582579602605</v>
      </c>
      <c r="N94" s="490">
        <v>270.46417420397404</v>
      </c>
      <c r="O94" s="485">
        <v>0</v>
      </c>
      <c r="P94" s="485">
        <v>0</v>
      </c>
      <c r="Q94" s="485">
        <f t="shared" si="12"/>
        <v>500.00000000000011</v>
      </c>
      <c r="R94" s="485">
        <f t="shared" si="13"/>
        <v>0</v>
      </c>
    </row>
    <row r="95" spans="1:18">
      <c r="A95" s="478">
        <f t="shared" si="14"/>
        <v>84</v>
      </c>
      <c r="B95" s="511">
        <v>4261</v>
      </c>
      <c r="C95" s="493" t="s">
        <v>800</v>
      </c>
      <c r="D95" s="491" t="s">
        <v>636</v>
      </c>
      <c r="E95" s="494">
        <v>0</v>
      </c>
      <c r="F95" s="526">
        <v>0</v>
      </c>
      <c r="G95" s="427">
        <v>2500</v>
      </c>
      <c r="H95" s="490">
        <f t="shared" si="10"/>
        <v>2500</v>
      </c>
      <c r="I95" s="487">
        <f>'[16]Juris Alloc Split'!$M$351</f>
        <v>1.0000000000000002</v>
      </c>
      <c r="J95" s="485">
        <f t="shared" si="11"/>
        <v>2500.0000000000005</v>
      </c>
      <c r="K95" s="486" t="s">
        <v>638</v>
      </c>
      <c r="L95" s="486" t="s">
        <v>638</v>
      </c>
      <c r="M95" s="490">
        <v>1147.6791289801301</v>
      </c>
      <c r="N95" s="490">
        <v>1352.3208710198703</v>
      </c>
      <c r="O95" s="485">
        <v>0</v>
      </c>
      <c r="P95" s="485">
        <v>0</v>
      </c>
      <c r="Q95" s="485">
        <f t="shared" si="12"/>
        <v>2500.0000000000005</v>
      </c>
      <c r="R95" s="485">
        <f t="shared" si="13"/>
        <v>0</v>
      </c>
    </row>
    <row r="96" spans="1:18">
      <c r="A96" s="478">
        <f t="shared" si="14"/>
        <v>85</v>
      </c>
      <c r="B96" s="511">
        <v>4261</v>
      </c>
      <c r="C96" s="493" t="s">
        <v>799</v>
      </c>
      <c r="D96" s="491" t="s">
        <v>636</v>
      </c>
      <c r="E96" s="494">
        <v>0</v>
      </c>
      <c r="F96" s="526">
        <v>0</v>
      </c>
      <c r="G96" s="427">
        <v>500</v>
      </c>
      <c r="H96" s="490">
        <f t="shared" si="10"/>
        <v>500</v>
      </c>
      <c r="I96" s="487">
        <f>'[16]Juris Alloc Split'!$M$351</f>
        <v>1.0000000000000002</v>
      </c>
      <c r="J96" s="485">
        <f t="shared" si="11"/>
        <v>500.00000000000011</v>
      </c>
      <c r="K96" s="486" t="s">
        <v>638</v>
      </c>
      <c r="L96" s="486" t="s">
        <v>638</v>
      </c>
      <c r="M96" s="490">
        <v>229.53582579602605</v>
      </c>
      <c r="N96" s="490">
        <v>270.46417420397404</v>
      </c>
      <c r="O96" s="485">
        <v>0</v>
      </c>
      <c r="P96" s="485">
        <v>0</v>
      </c>
      <c r="Q96" s="485">
        <f t="shared" si="12"/>
        <v>500.00000000000011</v>
      </c>
      <c r="R96" s="485">
        <f t="shared" si="13"/>
        <v>0</v>
      </c>
    </row>
    <row r="97" spans="1:18">
      <c r="A97" s="478">
        <f t="shared" si="14"/>
        <v>86</v>
      </c>
      <c r="B97" s="511">
        <v>4261</v>
      </c>
      <c r="C97" s="493" t="s">
        <v>798</v>
      </c>
      <c r="D97" s="491" t="s">
        <v>636</v>
      </c>
      <c r="E97" s="494">
        <v>0</v>
      </c>
      <c r="F97" s="526">
        <v>0</v>
      </c>
      <c r="G97" s="427">
        <v>1000</v>
      </c>
      <c r="H97" s="490">
        <f t="shared" si="10"/>
        <v>1000</v>
      </c>
      <c r="I97" s="487">
        <f>'[16]Juris Alloc Split'!$M$351</f>
        <v>1.0000000000000002</v>
      </c>
      <c r="J97" s="485">
        <f t="shared" si="11"/>
        <v>1000.0000000000002</v>
      </c>
      <c r="K97" s="486" t="s">
        <v>638</v>
      </c>
      <c r="L97" s="486" t="s">
        <v>638</v>
      </c>
      <c r="M97" s="490">
        <v>459.07165159205209</v>
      </c>
      <c r="N97" s="490">
        <v>540.92834840794808</v>
      </c>
      <c r="O97" s="485">
        <v>0</v>
      </c>
      <c r="P97" s="485">
        <v>0</v>
      </c>
      <c r="Q97" s="485">
        <f t="shared" si="12"/>
        <v>1000.0000000000002</v>
      </c>
      <c r="R97" s="485">
        <f t="shared" si="13"/>
        <v>0</v>
      </c>
    </row>
    <row r="98" spans="1:18">
      <c r="A98" s="478">
        <f t="shared" si="14"/>
        <v>87</v>
      </c>
      <c r="B98" s="511">
        <v>4261</v>
      </c>
      <c r="C98" s="493" t="s">
        <v>797</v>
      </c>
      <c r="D98" s="491" t="s">
        <v>636</v>
      </c>
      <c r="E98" s="494">
        <v>0</v>
      </c>
      <c r="F98" s="526">
        <v>0</v>
      </c>
      <c r="G98" s="427">
        <v>500</v>
      </c>
      <c r="H98" s="490">
        <f t="shared" si="10"/>
        <v>500</v>
      </c>
      <c r="I98" s="487">
        <f>'[16]Juris Alloc Split'!$M$351</f>
        <v>1.0000000000000002</v>
      </c>
      <c r="J98" s="485">
        <f t="shared" si="11"/>
        <v>500.00000000000011</v>
      </c>
      <c r="K98" s="486" t="s">
        <v>638</v>
      </c>
      <c r="L98" s="486" t="s">
        <v>638</v>
      </c>
      <c r="M98" s="490">
        <v>229.53582579602605</v>
      </c>
      <c r="N98" s="490">
        <v>270.46417420397404</v>
      </c>
      <c r="O98" s="485">
        <v>0</v>
      </c>
      <c r="P98" s="485">
        <v>0</v>
      </c>
      <c r="Q98" s="485">
        <f t="shared" si="12"/>
        <v>500.00000000000011</v>
      </c>
      <c r="R98" s="485">
        <f t="shared" si="13"/>
        <v>0</v>
      </c>
    </row>
    <row r="99" spans="1:18">
      <c r="A99" s="478">
        <f t="shared" si="14"/>
        <v>88</v>
      </c>
      <c r="B99" s="511">
        <v>4261</v>
      </c>
      <c r="C99" s="493" t="s">
        <v>796</v>
      </c>
      <c r="D99" s="491" t="s">
        <v>636</v>
      </c>
      <c r="E99" s="494">
        <v>0</v>
      </c>
      <c r="F99" s="526">
        <v>0</v>
      </c>
      <c r="G99" s="427">
        <v>250</v>
      </c>
      <c r="H99" s="490">
        <f t="shared" si="10"/>
        <v>250</v>
      </c>
      <c r="I99" s="487">
        <f>'[16]Juris Alloc Split'!$M$351</f>
        <v>1.0000000000000002</v>
      </c>
      <c r="J99" s="485">
        <f t="shared" si="11"/>
        <v>250.00000000000006</v>
      </c>
      <c r="K99" s="486" t="s">
        <v>638</v>
      </c>
      <c r="L99" s="486" t="s">
        <v>638</v>
      </c>
      <c r="M99" s="490">
        <v>114.76791289801302</v>
      </c>
      <c r="N99" s="490">
        <v>135.23208710198702</v>
      </c>
      <c r="O99" s="485">
        <v>0</v>
      </c>
      <c r="P99" s="485">
        <v>0</v>
      </c>
      <c r="Q99" s="485">
        <f t="shared" si="12"/>
        <v>250.00000000000006</v>
      </c>
      <c r="R99" s="485">
        <f t="shared" si="13"/>
        <v>0</v>
      </c>
    </row>
    <row r="100" spans="1:18">
      <c r="A100" s="478">
        <f t="shared" si="14"/>
        <v>89</v>
      </c>
      <c r="B100" s="511">
        <v>4261</v>
      </c>
      <c r="C100" s="493" t="s">
        <v>795</v>
      </c>
      <c r="D100" s="491" t="s">
        <v>636</v>
      </c>
      <c r="E100" s="494">
        <v>0</v>
      </c>
      <c r="F100" s="526">
        <v>0</v>
      </c>
      <c r="G100" s="427">
        <v>250</v>
      </c>
      <c r="H100" s="490">
        <f t="shared" si="10"/>
        <v>250</v>
      </c>
      <c r="I100" s="487">
        <f>'[16]Juris Alloc Split'!$M$351</f>
        <v>1.0000000000000002</v>
      </c>
      <c r="J100" s="485">
        <f t="shared" si="11"/>
        <v>250.00000000000006</v>
      </c>
      <c r="K100" s="486" t="s">
        <v>638</v>
      </c>
      <c r="L100" s="486" t="s">
        <v>638</v>
      </c>
      <c r="M100" s="490">
        <v>114.76791289801302</v>
      </c>
      <c r="N100" s="490">
        <v>135.23208710198702</v>
      </c>
      <c r="O100" s="485">
        <v>0</v>
      </c>
      <c r="P100" s="485">
        <v>0</v>
      </c>
      <c r="Q100" s="485">
        <f t="shared" si="12"/>
        <v>250.00000000000006</v>
      </c>
      <c r="R100" s="485">
        <f t="shared" si="13"/>
        <v>0</v>
      </c>
    </row>
    <row r="101" spans="1:18">
      <c r="A101" s="478">
        <f t="shared" si="14"/>
        <v>90</v>
      </c>
      <c r="B101" s="511">
        <v>4261</v>
      </c>
      <c r="C101" s="493" t="s">
        <v>794</v>
      </c>
      <c r="D101" s="491" t="s">
        <v>636</v>
      </c>
      <c r="E101" s="494">
        <v>0</v>
      </c>
      <c r="F101" s="526">
        <v>0</v>
      </c>
      <c r="G101" s="427">
        <v>1000</v>
      </c>
      <c r="H101" s="490">
        <f t="shared" si="10"/>
        <v>1000</v>
      </c>
      <c r="I101" s="487">
        <f>'[16]Juris Alloc Split'!$M$351</f>
        <v>1.0000000000000002</v>
      </c>
      <c r="J101" s="485">
        <f t="shared" si="11"/>
        <v>1000.0000000000002</v>
      </c>
      <c r="K101" s="486" t="s">
        <v>638</v>
      </c>
      <c r="L101" s="486" t="s">
        <v>638</v>
      </c>
      <c r="M101" s="490">
        <v>459.07165159205209</v>
      </c>
      <c r="N101" s="490">
        <v>540.92834840794808</v>
      </c>
      <c r="O101" s="485">
        <v>0</v>
      </c>
      <c r="P101" s="485">
        <v>0</v>
      </c>
      <c r="Q101" s="485">
        <f t="shared" si="12"/>
        <v>1000.0000000000002</v>
      </c>
      <c r="R101" s="485">
        <f t="shared" si="13"/>
        <v>0</v>
      </c>
    </row>
    <row r="102" spans="1:18">
      <c r="A102" s="478">
        <f t="shared" si="14"/>
        <v>91</v>
      </c>
      <c r="B102" s="511">
        <v>4261</v>
      </c>
      <c r="C102" s="493" t="s">
        <v>793</v>
      </c>
      <c r="D102" s="491" t="s">
        <v>636</v>
      </c>
      <c r="E102" s="494">
        <v>0</v>
      </c>
      <c r="F102" s="526">
        <v>0</v>
      </c>
      <c r="G102" s="427">
        <v>2000</v>
      </c>
      <c r="H102" s="490">
        <f t="shared" si="10"/>
        <v>2000</v>
      </c>
      <c r="I102" s="487">
        <f>'[16]Juris Alloc Split'!$M$351</f>
        <v>1.0000000000000002</v>
      </c>
      <c r="J102" s="485">
        <f t="shared" si="11"/>
        <v>2000.0000000000005</v>
      </c>
      <c r="K102" s="486" t="s">
        <v>638</v>
      </c>
      <c r="L102" s="486" t="s">
        <v>638</v>
      </c>
      <c r="M102" s="490">
        <v>918.14330318410418</v>
      </c>
      <c r="N102" s="490">
        <v>1081.8566968158962</v>
      </c>
      <c r="O102" s="485">
        <v>0</v>
      </c>
      <c r="P102" s="485">
        <v>0</v>
      </c>
      <c r="Q102" s="485">
        <f t="shared" si="12"/>
        <v>2000.0000000000005</v>
      </c>
      <c r="R102" s="485">
        <f t="shared" si="13"/>
        <v>0</v>
      </c>
    </row>
    <row r="103" spans="1:18">
      <c r="A103" s="478">
        <f t="shared" si="14"/>
        <v>92</v>
      </c>
      <c r="B103" s="511">
        <v>4261</v>
      </c>
      <c r="C103" s="493" t="s">
        <v>792</v>
      </c>
      <c r="D103" s="491" t="s">
        <v>636</v>
      </c>
      <c r="E103" s="494">
        <v>0</v>
      </c>
      <c r="F103" s="526">
        <v>0</v>
      </c>
      <c r="G103" s="427">
        <v>2500</v>
      </c>
      <c r="H103" s="490">
        <f t="shared" si="10"/>
        <v>2500</v>
      </c>
      <c r="I103" s="487">
        <f>'[16]Juris Alloc Split'!$M$351</f>
        <v>1.0000000000000002</v>
      </c>
      <c r="J103" s="485">
        <f t="shared" si="11"/>
        <v>2500.0000000000005</v>
      </c>
      <c r="K103" s="486" t="s">
        <v>638</v>
      </c>
      <c r="L103" s="486" t="s">
        <v>638</v>
      </c>
      <c r="M103" s="490">
        <v>1147.6791289801301</v>
      </c>
      <c r="N103" s="490">
        <v>1352.3208710198703</v>
      </c>
      <c r="O103" s="485">
        <v>0</v>
      </c>
      <c r="P103" s="485">
        <v>0</v>
      </c>
      <c r="Q103" s="485">
        <f t="shared" si="12"/>
        <v>2500.0000000000005</v>
      </c>
      <c r="R103" s="485">
        <f t="shared" si="13"/>
        <v>0</v>
      </c>
    </row>
    <row r="104" spans="1:18">
      <c r="A104" s="478">
        <f t="shared" si="14"/>
        <v>93</v>
      </c>
      <c r="B104" s="511">
        <v>4261</v>
      </c>
      <c r="C104" s="493" t="s">
        <v>791</v>
      </c>
      <c r="D104" s="491" t="s">
        <v>636</v>
      </c>
      <c r="E104" s="494">
        <v>0</v>
      </c>
      <c r="F104" s="526">
        <v>0</v>
      </c>
      <c r="G104" s="427">
        <v>1000</v>
      </c>
      <c r="H104" s="490">
        <f t="shared" si="10"/>
        <v>1000</v>
      </c>
      <c r="I104" s="487">
        <f>'[16]Juris Alloc Split'!$M$351</f>
        <v>1.0000000000000002</v>
      </c>
      <c r="J104" s="485">
        <f t="shared" si="11"/>
        <v>1000.0000000000002</v>
      </c>
      <c r="K104" s="486" t="s">
        <v>638</v>
      </c>
      <c r="L104" s="486" t="s">
        <v>638</v>
      </c>
      <c r="M104" s="490">
        <v>459.07165159205209</v>
      </c>
      <c r="N104" s="490">
        <v>540.92834840794808</v>
      </c>
      <c r="O104" s="485">
        <v>0</v>
      </c>
      <c r="P104" s="485">
        <v>0</v>
      </c>
      <c r="Q104" s="485">
        <f t="shared" si="12"/>
        <v>1000.0000000000002</v>
      </c>
      <c r="R104" s="485">
        <f t="shared" si="13"/>
        <v>0</v>
      </c>
    </row>
    <row r="105" spans="1:18">
      <c r="A105" s="478">
        <f t="shared" si="14"/>
        <v>94</v>
      </c>
      <c r="B105" s="511">
        <v>4261</v>
      </c>
      <c r="C105" s="493" t="s">
        <v>790</v>
      </c>
      <c r="D105" s="491" t="s">
        <v>636</v>
      </c>
      <c r="E105" s="494">
        <v>0</v>
      </c>
      <c r="F105" s="526">
        <v>0</v>
      </c>
      <c r="G105" s="427">
        <v>1000</v>
      </c>
      <c r="H105" s="490">
        <f t="shared" si="10"/>
        <v>1000</v>
      </c>
      <c r="I105" s="487">
        <f>'[16]Juris Alloc Split'!$M$351</f>
        <v>1.0000000000000002</v>
      </c>
      <c r="J105" s="485">
        <f t="shared" si="11"/>
        <v>1000.0000000000002</v>
      </c>
      <c r="K105" s="486" t="s">
        <v>638</v>
      </c>
      <c r="L105" s="486" t="s">
        <v>638</v>
      </c>
      <c r="M105" s="490">
        <v>459.07165159205209</v>
      </c>
      <c r="N105" s="490">
        <v>540.92834840794808</v>
      </c>
      <c r="O105" s="485">
        <v>0</v>
      </c>
      <c r="P105" s="485">
        <v>0</v>
      </c>
      <c r="Q105" s="485">
        <f t="shared" si="12"/>
        <v>1000.0000000000002</v>
      </c>
      <c r="R105" s="485">
        <f t="shared" si="13"/>
        <v>0</v>
      </c>
    </row>
    <row r="106" spans="1:18">
      <c r="A106" s="478">
        <f t="shared" si="14"/>
        <v>95</v>
      </c>
      <c r="B106" s="511">
        <v>4261</v>
      </c>
      <c r="C106" s="493" t="s">
        <v>789</v>
      </c>
      <c r="D106" s="491" t="s">
        <v>636</v>
      </c>
      <c r="E106" s="494">
        <v>0</v>
      </c>
      <c r="F106" s="526">
        <v>0</v>
      </c>
      <c r="G106" s="427">
        <v>5000</v>
      </c>
      <c r="H106" s="490">
        <f t="shared" si="10"/>
        <v>5000</v>
      </c>
      <c r="I106" s="487">
        <f>'[16]Juris Alloc Split'!$M$351</f>
        <v>1.0000000000000002</v>
      </c>
      <c r="J106" s="485">
        <f t="shared" si="11"/>
        <v>5000.0000000000009</v>
      </c>
      <c r="K106" s="486" t="s">
        <v>638</v>
      </c>
      <c r="L106" s="486" t="s">
        <v>638</v>
      </c>
      <c r="M106" s="490">
        <v>2295.3582579602603</v>
      </c>
      <c r="N106" s="490">
        <v>2704.6417420397406</v>
      </c>
      <c r="O106" s="485">
        <v>0</v>
      </c>
      <c r="P106" s="485">
        <v>0</v>
      </c>
      <c r="Q106" s="485">
        <f t="shared" si="12"/>
        <v>5000.0000000000009</v>
      </c>
      <c r="R106" s="485">
        <f t="shared" si="13"/>
        <v>0</v>
      </c>
    </row>
    <row r="107" spans="1:18">
      <c r="A107" s="478">
        <f t="shared" si="14"/>
        <v>96</v>
      </c>
      <c r="B107" s="511">
        <v>4261</v>
      </c>
      <c r="C107" s="493" t="s">
        <v>788</v>
      </c>
      <c r="D107" s="491" t="s">
        <v>636</v>
      </c>
      <c r="E107" s="494">
        <v>0</v>
      </c>
      <c r="F107" s="526">
        <v>0</v>
      </c>
      <c r="G107" s="427">
        <v>500</v>
      </c>
      <c r="H107" s="490">
        <f t="shared" si="10"/>
        <v>500</v>
      </c>
      <c r="I107" s="487">
        <f>'[16]Juris Alloc Split'!$M$351</f>
        <v>1.0000000000000002</v>
      </c>
      <c r="J107" s="485">
        <f t="shared" si="11"/>
        <v>500.00000000000011</v>
      </c>
      <c r="K107" s="486" t="s">
        <v>638</v>
      </c>
      <c r="L107" s="486" t="s">
        <v>638</v>
      </c>
      <c r="M107" s="490">
        <v>229.53582579602605</v>
      </c>
      <c r="N107" s="490">
        <v>270.46417420397404</v>
      </c>
      <c r="O107" s="485">
        <v>0</v>
      </c>
      <c r="P107" s="485">
        <v>0</v>
      </c>
      <c r="Q107" s="485">
        <f t="shared" si="12"/>
        <v>500.00000000000011</v>
      </c>
      <c r="R107" s="485">
        <f t="shared" si="13"/>
        <v>0</v>
      </c>
    </row>
    <row r="108" spans="1:18">
      <c r="A108" s="478">
        <f t="shared" si="14"/>
        <v>97</v>
      </c>
      <c r="B108" s="511">
        <v>4261</v>
      </c>
      <c r="C108" s="493" t="s">
        <v>787</v>
      </c>
      <c r="D108" s="491" t="s">
        <v>636</v>
      </c>
      <c r="E108" s="494">
        <v>0</v>
      </c>
      <c r="F108" s="526">
        <v>0</v>
      </c>
      <c r="G108" s="427">
        <v>300</v>
      </c>
      <c r="H108" s="490">
        <f t="shared" ref="H108:H139" si="15">SUM(F108:G108)</f>
        <v>300</v>
      </c>
      <c r="I108" s="487">
        <f>'[16]Juris Alloc Split'!$M$351</f>
        <v>1.0000000000000002</v>
      </c>
      <c r="J108" s="485">
        <f t="shared" ref="J108:J139" si="16">+H108*I108</f>
        <v>300.00000000000006</v>
      </c>
      <c r="K108" s="486" t="s">
        <v>638</v>
      </c>
      <c r="L108" s="486" t="s">
        <v>638</v>
      </c>
      <c r="M108" s="490">
        <v>137.72149547761563</v>
      </c>
      <c r="N108" s="490">
        <v>162.27850452238442</v>
      </c>
      <c r="O108" s="485">
        <v>0</v>
      </c>
      <c r="P108" s="485">
        <v>0</v>
      </c>
      <c r="Q108" s="485">
        <f t="shared" ref="Q108:Q139" si="17">SUM(M108:P108)</f>
        <v>300.00000000000006</v>
      </c>
      <c r="R108" s="485">
        <f t="shared" ref="R108:R139" si="18">+Q108-J108</f>
        <v>0</v>
      </c>
    </row>
    <row r="109" spans="1:18">
      <c r="A109" s="478">
        <f t="shared" ref="A109:A140" si="19">+A108+1</f>
        <v>98</v>
      </c>
      <c r="B109" s="511">
        <v>4261</v>
      </c>
      <c r="C109" s="493" t="s">
        <v>786</v>
      </c>
      <c r="D109" s="491" t="s">
        <v>636</v>
      </c>
      <c r="E109" s="494">
        <v>0</v>
      </c>
      <c r="F109" s="526">
        <v>0</v>
      </c>
      <c r="G109" s="427">
        <v>7500</v>
      </c>
      <c r="H109" s="490">
        <f t="shared" si="15"/>
        <v>7500</v>
      </c>
      <c r="I109" s="487">
        <f>'[16]Juris Alloc Split'!$M$351</f>
        <v>1.0000000000000002</v>
      </c>
      <c r="J109" s="485">
        <f t="shared" si="16"/>
        <v>7500.0000000000018</v>
      </c>
      <c r="K109" s="486" t="s">
        <v>638</v>
      </c>
      <c r="L109" s="486" t="s">
        <v>638</v>
      </c>
      <c r="M109" s="490">
        <v>3443.0373869403907</v>
      </c>
      <c r="N109" s="490">
        <v>4056.9626130596112</v>
      </c>
      <c r="O109" s="485">
        <v>0</v>
      </c>
      <c r="P109" s="485">
        <v>0</v>
      </c>
      <c r="Q109" s="485">
        <f t="shared" si="17"/>
        <v>7500.0000000000018</v>
      </c>
      <c r="R109" s="485">
        <f t="shared" si="18"/>
        <v>0</v>
      </c>
    </row>
    <row r="110" spans="1:18">
      <c r="A110" s="478">
        <f t="shared" si="19"/>
        <v>99</v>
      </c>
      <c r="B110" s="511">
        <v>4261</v>
      </c>
      <c r="C110" s="493" t="s">
        <v>785</v>
      </c>
      <c r="D110" s="491" t="s">
        <v>636</v>
      </c>
      <c r="E110" s="494">
        <v>0</v>
      </c>
      <c r="F110" s="526">
        <v>0</v>
      </c>
      <c r="G110" s="427">
        <v>625</v>
      </c>
      <c r="H110" s="490">
        <f t="shared" si="15"/>
        <v>625</v>
      </c>
      <c r="I110" s="487">
        <f>'[16]Juris Alloc Split'!$M$351</f>
        <v>1.0000000000000002</v>
      </c>
      <c r="J110" s="485">
        <f t="shared" si="16"/>
        <v>625.00000000000011</v>
      </c>
      <c r="K110" s="486" t="s">
        <v>638</v>
      </c>
      <c r="L110" s="486" t="s">
        <v>638</v>
      </c>
      <c r="M110" s="490">
        <v>286.91978224503254</v>
      </c>
      <c r="N110" s="490">
        <v>338.08021775496758</v>
      </c>
      <c r="O110" s="485">
        <v>0</v>
      </c>
      <c r="P110" s="485">
        <v>0</v>
      </c>
      <c r="Q110" s="485">
        <f t="shared" si="17"/>
        <v>625.00000000000011</v>
      </c>
      <c r="R110" s="485">
        <f t="shared" si="18"/>
        <v>0</v>
      </c>
    </row>
    <row r="111" spans="1:18">
      <c r="A111" s="478">
        <f t="shared" si="19"/>
        <v>100</v>
      </c>
      <c r="B111" s="511">
        <v>4261</v>
      </c>
      <c r="C111" s="493" t="s">
        <v>784</v>
      </c>
      <c r="D111" s="491" t="s">
        <v>636</v>
      </c>
      <c r="E111" s="494">
        <v>0</v>
      </c>
      <c r="F111" s="526">
        <v>0</v>
      </c>
      <c r="G111" s="427">
        <v>250</v>
      </c>
      <c r="H111" s="490">
        <f t="shared" si="15"/>
        <v>250</v>
      </c>
      <c r="I111" s="487">
        <f>'[16]Juris Alloc Split'!$M$351</f>
        <v>1.0000000000000002</v>
      </c>
      <c r="J111" s="485">
        <f t="shared" si="16"/>
        <v>250.00000000000006</v>
      </c>
      <c r="K111" s="486" t="s">
        <v>638</v>
      </c>
      <c r="L111" s="486" t="s">
        <v>638</v>
      </c>
      <c r="M111" s="490">
        <v>114.76791289801302</v>
      </c>
      <c r="N111" s="490">
        <v>135.23208710198702</v>
      </c>
      <c r="O111" s="485">
        <v>0</v>
      </c>
      <c r="P111" s="485">
        <v>0</v>
      </c>
      <c r="Q111" s="485">
        <f t="shared" si="17"/>
        <v>250.00000000000006</v>
      </c>
      <c r="R111" s="485">
        <f t="shared" si="18"/>
        <v>0</v>
      </c>
    </row>
    <row r="112" spans="1:18">
      <c r="A112" s="478">
        <f t="shared" si="19"/>
        <v>101</v>
      </c>
      <c r="B112" s="511">
        <v>4261</v>
      </c>
      <c r="C112" s="493" t="s">
        <v>783</v>
      </c>
      <c r="D112" s="491" t="s">
        <v>636</v>
      </c>
      <c r="E112" s="494">
        <v>0</v>
      </c>
      <c r="F112" s="526">
        <v>0</v>
      </c>
      <c r="G112" s="427">
        <v>1500</v>
      </c>
      <c r="H112" s="490">
        <f t="shared" si="15"/>
        <v>1500</v>
      </c>
      <c r="I112" s="487">
        <f>'[16]Juris Alloc Split'!$M$351</f>
        <v>1.0000000000000002</v>
      </c>
      <c r="J112" s="485">
        <f t="shared" si="16"/>
        <v>1500.0000000000002</v>
      </c>
      <c r="K112" s="486" t="s">
        <v>638</v>
      </c>
      <c r="L112" s="486" t="s">
        <v>638</v>
      </c>
      <c r="M112" s="490">
        <v>688.60747738807811</v>
      </c>
      <c r="N112" s="490">
        <v>811.39252261192212</v>
      </c>
      <c r="O112" s="485">
        <v>0</v>
      </c>
      <c r="P112" s="485">
        <v>0</v>
      </c>
      <c r="Q112" s="485">
        <f t="shared" si="17"/>
        <v>1500.0000000000002</v>
      </c>
      <c r="R112" s="485">
        <f t="shared" si="18"/>
        <v>0</v>
      </c>
    </row>
    <row r="113" spans="1:18">
      <c r="A113" s="478">
        <f t="shared" si="19"/>
        <v>102</v>
      </c>
      <c r="B113" s="511">
        <v>4261</v>
      </c>
      <c r="C113" s="493" t="s">
        <v>782</v>
      </c>
      <c r="D113" s="491" t="s">
        <v>636</v>
      </c>
      <c r="E113" s="494">
        <v>0</v>
      </c>
      <c r="F113" s="526">
        <v>0</v>
      </c>
      <c r="G113" s="427">
        <v>3650</v>
      </c>
      <c r="H113" s="490">
        <f t="shared" si="15"/>
        <v>3650</v>
      </c>
      <c r="I113" s="487">
        <f>'[16]Juris Alloc Split'!$M$351</f>
        <v>1.0000000000000002</v>
      </c>
      <c r="J113" s="485">
        <f t="shared" si="16"/>
        <v>3650.0000000000009</v>
      </c>
      <c r="K113" s="486" t="s">
        <v>638</v>
      </c>
      <c r="L113" s="486" t="s">
        <v>638</v>
      </c>
      <c r="M113" s="490">
        <v>1675.6115283109903</v>
      </c>
      <c r="N113" s="490">
        <v>1974.3884716890107</v>
      </c>
      <c r="O113" s="485">
        <v>0</v>
      </c>
      <c r="P113" s="485">
        <v>0</v>
      </c>
      <c r="Q113" s="485">
        <f t="shared" si="17"/>
        <v>3650.0000000000009</v>
      </c>
      <c r="R113" s="485">
        <f t="shared" si="18"/>
        <v>0</v>
      </c>
    </row>
    <row r="114" spans="1:18">
      <c r="A114" s="478">
        <f t="shared" si="19"/>
        <v>103</v>
      </c>
      <c r="B114" s="511">
        <v>4261</v>
      </c>
      <c r="C114" s="493" t="s">
        <v>781</v>
      </c>
      <c r="D114" s="491" t="s">
        <v>636</v>
      </c>
      <c r="E114" s="494">
        <v>0</v>
      </c>
      <c r="F114" s="526">
        <v>0</v>
      </c>
      <c r="G114" s="427">
        <v>2000</v>
      </c>
      <c r="H114" s="490">
        <f t="shared" si="15"/>
        <v>2000</v>
      </c>
      <c r="I114" s="487">
        <f>'[16]Juris Alloc Split'!$M$351</f>
        <v>1.0000000000000002</v>
      </c>
      <c r="J114" s="485">
        <f t="shared" si="16"/>
        <v>2000.0000000000005</v>
      </c>
      <c r="K114" s="486" t="s">
        <v>638</v>
      </c>
      <c r="L114" s="486" t="s">
        <v>638</v>
      </c>
      <c r="M114" s="490">
        <v>918.14330318410418</v>
      </c>
      <c r="N114" s="490">
        <v>1081.8566968158962</v>
      </c>
      <c r="O114" s="485">
        <v>0</v>
      </c>
      <c r="P114" s="485">
        <v>0</v>
      </c>
      <c r="Q114" s="485">
        <f t="shared" si="17"/>
        <v>2000.0000000000005</v>
      </c>
      <c r="R114" s="485">
        <f t="shared" si="18"/>
        <v>0</v>
      </c>
    </row>
    <row r="115" spans="1:18">
      <c r="A115" s="478">
        <f t="shared" si="19"/>
        <v>104</v>
      </c>
      <c r="B115" s="511">
        <v>4261</v>
      </c>
      <c r="C115" s="493" t="s">
        <v>780</v>
      </c>
      <c r="D115" s="491" t="s">
        <v>636</v>
      </c>
      <c r="E115" s="494">
        <v>0</v>
      </c>
      <c r="F115" s="526">
        <v>0</v>
      </c>
      <c r="G115" s="427">
        <v>500</v>
      </c>
      <c r="H115" s="490">
        <f t="shared" si="15"/>
        <v>500</v>
      </c>
      <c r="I115" s="487">
        <f>'[16]Juris Alloc Split'!$M$351</f>
        <v>1.0000000000000002</v>
      </c>
      <c r="J115" s="485">
        <f t="shared" si="16"/>
        <v>500.00000000000011</v>
      </c>
      <c r="K115" s="486" t="s">
        <v>638</v>
      </c>
      <c r="L115" s="486" t="s">
        <v>638</v>
      </c>
      <c r="M115" s="490">
        <v>229.53582579602605</v>
      </c>
      <c r="N115" s="490">
        <v>270.46417420397404</v>
      </c>
      <c r="O115" s="485">
        <v>0</v>
      </c>
      <c r="P115" s="485">
        <v>0</v>
      </c>
      <c r="Q115" s="485">
        <f t="shared" si="17"/>
        <v>500.00000000000011</v>
      </c>
      <c r="R115" s="485">
        <f t="shared" si="18"/>
        <v>0</v>
      </c>
    </row>
    <row r="116" spans="1:18">
      <c r="A116" s="478">
        <f t="shared" si="19"/>
        <v>105</v>
      </c>
      <c r="B116" s="511">
        <v>4261</v>
      </c>
      <c r="C116" s="493" t="s">
        <v>779</v>
      </c>
      <c r="D116" s="491" t="s">
        <v>636</v>
      </c>
      <c r="E116" s="494">
        <v>0</v>
      </c>
      <c r="F116" s="526">
        <v>0</v>
      </c>
      <c r="G116" s="427">
        <v>1500</v>
      </c>
      <c r="H116" s="490">
        <f t="shared" si="15"/>
        <v>1500</v>
      </c>
      <c r="I116" s="487">
        <f>'[16]Juris Alloc Split'!$M$351</f>
        <v>1.0000000000000002</v>
      </c>
      <c r="J116" s="485">
        <f t="shared" si="16"/>
        <v>1500.0000000000002</v>
      </c>
      <c r="K116" s="486" t="s">
        <v>638</v>
      </c>
      <c r="L116" s="486" t="s">
        <v>638</v>
      </c>
      <c r="M116" s="490">
        <v>688.60747738807811</v>
      </c>
      <c r="N116" s="490">
        <v>811.39252261192212</v>
      </c>
      <c r="O116" s="485">
        <v>0</v>
      </c>
      <c r="P116" s="485">
        <v>0</v>
      </c>
      <c r="Q116" s="485">
        <f t="shared" si="17"/>
        <v>1500.0000000000002</v>
      </c>
      <c r="R116" s="485">
        <f t="shared" si="18"/>
        <v>0</v>
      </c>
    </row>
    <row r="117" spans="1:18">
      <c r="A117" s="478">
        <f t="shared" si="19"/>
        <v>106</v>
      </c>
      <c r="B117" s="511">
        <v>4261</v>
      </c>
      <c r="C117" s="493" t="s">
        <v>778</v>
      </c>
      <c r="D117" s="491" t="s">
        <v>636</v>
      </c>
      <c r="E117" s="494">
        <v>0</v>
      </c>
      <c r="F117" s="526">
        <v>0</v>
      </c>
      <c r="G117" s="427">
        <v>2600</v>
      </c>
      <c r="H117" s="490">
        <f t="shared" si="15"/>
        <v>2600</v>
      </c>
      <c r="I117" s="487">
        <f>'[16]Juris Alloc Split'!$M$351</f>
        <v>1.0000000000000002</v>
      </c>
      <c r="J117" s="485">
        <f t="shared" si="16"/>
        <v>2600.0000000000005</v>
      </c>
      <c r="K117" s="486" t="s">
        <v>638</v>
      </c>
      <c r="L117" s="486" t="s">
        <v>638</v>
      </c>
      <c r="M117" s="490">
        <v>1193.5862941393355</v>
      </c>
      <c r="N117" s="490">
        <v>1406.413705860665</v>
      </c>
      <c r="O117" s="485">
        <v>0</v>
      </c>
      <c r="P117" s="485">
        <v>0</v>
      </c>
      <c r="Q117" s="485">
        <f t="shared" si="17"/>
        <v>2600.0000000000005</v>
      </c>
      <c r="R117" s="485">
        <f t="shared" si="18"/>
        <v>0</v>
      </c>
    </row>
    <row r="118" spans="1:18">
      <c r="A118" s="478">
        <f t="shared" si="19"/>
        <v>107</v>
      </c>
      <c r="B118" s="511">
        <v>4261</v>
      </c>
      <c r="C118" s="493" t="s">
        <v>777</v>
      </c>
      <c r="D118" s="491" t="s">
        <v>636</v>
      </c>
      <c r="E118" s="494">
        <v>0</v>
      </c>
      <c r="F118" s="526">
        <v>0</v>
      </c>
      <c r="G118" s="427">
        <v>400</v>
      </c>
      <c r="H118" s="490">
        <f t="shared" si="15"/>
        <v>400</v>
      </c>
      <c r="I118" s="487">
        <f>'[16]Juris Alloc Split'!$M$351</f>
        <v>1.0000000000000002</v>
      </c>
      <c r="J118" s="485">
        <f t="shared" si="16"/>
        <v>400.00000000000011</v>
      </c>
      <c r="K118" s="486" t="s">
        <v>638</v>
      </c>
      <c r="L118" s="486" t="s">
        <v>638</v>
      </c>
      <c r="M118" s="490">
        <v>183.62866063682085</v>
      </c>
      <c r="N118" s="490">
        <v>216.37133936317926</v>
      </c>
      <c r="O118" s="485">
        <v>0</v>
      </c>
      <c r="P118" s="485">
        <v>0</v>
      </c>
      <c r="Q118" s="485">
        <f t="shared" si="17"/>
        <v>400.00000000000011</v>
      </c>
      <c r="R118" s="485">
        <f t="shared" si="18"/>
        <v>0</v>
      </c>
    </row>
    <row r="119" spans="1:18">
      <c r="A119" s="478">
        <f t="shared" si="19"/>
        <v>108</v>
      </c>
      <c r="B119" s="511">
        <v>4261</v>
      </c>
      <c r="C119" s="493" t="s">
        <v>776</v>
      </c>
      <c r="D119" s="491" t="s">
        <v>636</v>
      </c>
      <c r="E119" s="494">
        <v>0</v>
      </c>
      <c r="F119" s="526">
        <v>0</v>
      </c>
      <c r="G119" s="427">
        <v>1500</v>
      </c>
      <c r="H119" s="490">
        <f t="shared" si="15"/>
        <v>1500</v>
      </c>
      <c r="I119" s="487">
        <f>'[16]Juris Alloc Split'!$M$351</f>
        <v>1.0000000000000002</v>
      </c>
      <c r="J119" s="485">
        <f t="shared" si="16"/>
        <v>1500.0000000000002</v>
      </c>
      <c r="K119" s="486" t="s">
        <v>638</v>
      </c>
      <c r="L119" s="486" t="s">
        <v>638</v>
      </c>
      <c r="M119" s="490">
        <v>688.60747738807811</v>
      </c>
      <c r="N119" s="490">
        <v>811.39252261192212</v>
      </c>
      <c r="O119" s="485">
        <v>0</v>
      </c>
      <c r="P119" s="485">
        <v>0</v>
      </c>
      <c r="Q119" s="485">
        <f t="shared" si="17"/>
        <v>1500.0000000000002</v>
      </c>
      <c r="R119" s="485">
        <f t="shared" si="18"/>
        <v>0</v>
      </c>
    </row>
    <row r="120" spans="1:18">
      <c r="A120" s="478">
        <f t="shared" si="19"/>
        <v>109</v>
      </c>
      <c r="B120" s="511">
        <v>4261</v>
      </c>
      <c r="C120" s="493" t="s">
        <v>775</v>
      </c>
      <c r="D120" s="491" t="s">
        <v>636</v>
      </c>
      <c r="E120" s="494">
        <v>0</v>
      </c>
      <c r="F120" s="526">
        <v>0</v>
      </c>
      <c r="G120" s="427">
        <v>2500</v>
      </c>
      <c r="H120" s="490">
        <f t="shared" si="15"/>
        <v>2500</v>
      </c>
      <c r="I120" s="487">
        <f>'[16]Juris Alloc Split'!$M$351</f>
        <v>1.0000000000000002</v>
      </c>
      <c r="J120" s="485">
        <f t="shared" si="16"/>
        <v>2500.0000000000005</v>
      </c>
      <c r="K120" s="486" t="s">
        <v>638</v>
      </c>
      <c r="L120" s="486" t="s">
        <v>638</v>
      </c>
      <c r="M120" s="490">
        <v>1147.6791289801301</v>
      </c>
      <c r="N120" s="490">
        <v>1352.3208710198703</v>
      </c>
      <c r="O120" s="485">
        <v>0</v>
      </c>
      <c r="P120" s="485">
        <v>0</v>
      </c>
      <c r="Q120" s="485">
        <f t="shared" si="17"/>
        <v>2500.0000000000005</v>
      </c>
      <c r="R120" s="485">
        <f t="shared" si="18"/>
        <v>0</v>
      </c>
    </row>
    <row r="121" spans="1:18">
      <c r="A121" s="478">
        <f t="shared" si="19"/>
        <v>110</v>
      </c>
      <c r="B121" s="511">
        <v>4261</v>
      </c>
      <c r="C121" s="493" t="s">
        <v>774</v>
      </c>
      <c r="D121" s="491" t="s">
        <v>636</v>
      </c>
      <c r="E121" s="494">
        <v>0</v>
      </c>
      <c r="F121" s="526">
        <v>0</v>
      </c>
      <c r="G121" s="427">
        <v>200</v>
      </c>
      <c r="H121" s="490">
        <f t="shared" si="15"/>
        <v>200</v>
      </c>
      <c r="I121" s="487">
        <f>'[16]Juris Alloc Split'!$M$351</f>
        <v>1.0000000000000002</v>
      </c>
      <c r="J121" s="485">
        <f t="shared" si="16"/>
        <v>200.00000000000006</v>
      </c>
      <c r="K121" s="486" t="s">
        <v>638</v>
      </c>
      <c r="L121" s="486" t="s">
        <v>638</v>
      </c>
      <c r="M121" s="490">
        <v>91.814330318410427</v>
      </c>
      <c r="N121" s="490">
        <v>108.18566968158963</v>
      </c>
      <c r="O121" s="485">
        <v>0</v>
      </c>
      <c r="P121" s="485">
        <v>0</v>
      </c>
      <c r="Q121" s="485">
        <f t="shared" si="17"/>
        <v>200.00000000000006</v>
      </c>
      <c r="R121" s="485">
        <f t="shared" si="18"/>
        <v>0</v>
      </c>
    </row>
    <row r="122" spans="1:18">
      <c r="A122" s="478">
        <f t="shared" si="19"/>
        <v>111</v>
      </c>
      <c r="B122" s="511">
        <v>4261</v>
      </c>
      <c r="C122" s="493" t="s">
        <v>773</v>
      </c>
      <c r="D122" s="491" t="s">
        <v>636</v>
      </c>
      <c r="E122" s="494">
        <v>0</v>
      </c>
      <c r="F122" s="526">
        <v>0</v>
      </c>
      <c r="G122" s="427">
        <v>200</v>
      </c>
      <c r="H122" s="490">
        <f t="shared" si="15"/>
        <v>200</v>
      </c>
      <c r="I122" s="487">
        <f>'[16]Juris Alloc Split'!$M$351</f>
        <v>1.0000000000000002</v>
      </c>
      <c r="J122" s="485">
        <f t="shared" si="16"/>
        <v>200.00000000000006</v>
      </c>
      <c r="K122" s="486" t="s">
        <v>638</v>
      </c>
      <c r="L122" s="486" t="s">
        <v>638</v>
      </c>
      <c r="M122" s="490">
        <v>91.814330318410427</v>
      </c>
      <c r="N122" s="490">
        <v>108.18566968158963</v>
      </c>
      <c r="O122" s="485">
        <v>0</v>
      </c>
      <c r="P122" s="485">
        <v>0</v>
      </c>
      <c r="Q122" s="485">
        <f t="shared" si="17"/>
        <v>200.00000000000006</v>
      </c>
      <c r="R122" s="485">
        <f t="shared" si="18"/>
        <v>0</v>
      </c>
    </row>
    <row r="123" spans="1:18">
      <c r="A123" s="478">
        <f t="shared" si="19"/>
        <v>112</v>
      </c>
      <c r="B123" s="511">
        <v>4261</v>
      </c>
      <c r="C123" s="493" t="s">
        <v>772</v>
      </c>
      <c r="D123" s="491" t="s">
        <v>636</v>
      </c>
      <c r="E123" s="494">
        <v>0</v>
      </c>
      <c r="F123" s="526">
        <v>0</v>
      </c>
      <c r="G123" s="427">
        <v>1000</v>
      </c>
      <c r="H123" s="490">
        <f t="shared" si="15"/>
        <v>1000</v>
      </c>
      <c r="I123" s="487">
        <f>'[16]Juris Alloc Split'!$M$351</f>
        <v>1.0000000000000002</v>
      </c>
      <c r="J123" s="485">
        <f t="shared" si="16"/>
        <v>1000.0000000000002</v>
      </c>
      <c r="K123" s="486" t="s">
        <v>638</v>
      </c>
      <c r="L123" s="486" t="s">
        <v>638</v>
      </c>
      <c r="M123" s="490">
        <v>459.07165159205209</v>
      </c>
      <c r="N123" s="490">
        <v>540.92834840794808</v>
      </c>
      <c r="O123" s="485">
        <v>0</v>
      </c>
      <c r="P123" s="485">
        <v>0</v>
      </c>
      <c r="Q123" s="485">
        <f t="shared" si="17"/>
        <v>1000.0000000000002</v>
      </c>
      <c r="R123" s="485">
        <f t="shared" si="18"/>
        <v>0</v>
      </c>
    </row>
    <row r="124" spans="1:18">
      <c r="A124" s="478">
        <f t="shared" si="19"/>
        <v>113</v>
      </c>
      <c r="B124" s="511">
        <v>4261</v>
      </c>
      <c r="C124" s="493" t="s">
        <v>771</v>
      </c>
      <c r="D124" s="491" t="s">
        <v>636</v>
      </c>
      <c r="E124" s="494">
        <v>0</v>
      </c>
      <c r="F124" s="526">
        <v>0</v>
      </c>
      <c r="G124" s="427">
        <v>300</v>
      </c>
      <c r="H124" s="490">
        <f t="shared" si="15"/>
        <v>300</v>
      </c>
      <c r="I124" s="487">
        <f>'[16]Juris Alloc Split'!$M$351</f>
        <v>1.0000000000000002</v>
      </c>
      <c r="J124" s="485">
        <f t="shared" si="16"/>
        <v>300.00000000000006</v>
      </c>
      <c r="K124" s="486" t="s">
        <v>638</v>
      </c>
      <c r="L124" s="486" t="s">
        <v>638</v>
      </c>
      <c r="M124" s="490">
        <v>137.72149547761563</v>
      </c>
      <c r="N124" s="490">
        <v>162.27850452238442</v>
      </c>
      <c r="O124" s="485">
        <v>0</v>
      </c>
      <c r="P124" s="485">
        <v>0</v>
      </c>
      <c r="Q124" s="485">
        <f t="shared" si="17"/>
        <v>300.00000000000006</v>
      </c>
      <c r="R124" s="485">
        <f t="shared" si="18"/>
        <v>0</v>
      </c>
    </row>
    <row r="125" spans="1:18">
      <c r="A125" s="478">
        <f t="shared" si="19"/>
        <v>114</v>
      </c>
      <c r="B125" s="511">
        <v>4261</v>
      </c>
      <c r="C125" s="493" t="s">
        <v>770</v>
      </c>
      <c r="D125" s="491" t="s">
        <v>636</v>
      </c>
      <c r="E125" s="494">
        <v>0</v>
      </c>
      <c r="F125" s="526">
        <v>0</v>
      </c>
      <c r="G125" s="427">
        <v>250</v>
      </c>
      <c r="H125" s="490">
        <f t="shared" si="15"/>
        <v>250</v>
      </c>
      <c r="I125" s="487">
        <f>'[16]Juris Alloc Split'!$M$351</f>
        <v>1.0000000000000002</v>
      </c>
      <c r="J125" s="485">
        <f t="shared" si="16"/>
        <v>250.00000000000006</v>
      </c>
      <c r="K125" s="486" t="s">
        <v>638</v>
      </c>
      <c r="L125" s="486" t="s">
        <v>638</v>
      </c>
      <c r="M125" s="490">
        <v>114.76791289801302</v>
      </c>
      <c r="N125" s="490">
        <v>135.23208710198702</v>
      </c>
      <c r="O125" s="485">
        <v>0</v>
      </c>
      <c r="P125" s="485">
        <v>0</v>
      </c>
      <c r="Q125" s="485">
        <f t="shared" si="17"/>
        <v>250.00000000000006</v>
      </c>
      <c r="R125" s="485">
        <f t="shared" si="18"/>
        <v>0</v>
      </c>
    </row>
    <row r="126" spans="1:18">
      <c r="A126" s="478">
        <f t="shared" si="19"/>
        <v>115</v>
      </c>
      <c r="B126" s="511">
        <v>4261</v>
      </c>
      <c r="C126" s="493" t="s">
        <v>769</v>
      </c>
      <c r="D126" s="491" t="s">
        <v>636</v>
      </c>
      <c r="E126" s="494">
        <v>0</v>
      </c>
      <c r="F126" s="526">
        <v>0</v>
      </c>
      <c r="G126" s="427">
        <v>500</v>
      </c>
      <c r="H126" s="490">
        <f t="shared" si="15"/>
        <v>500</v>
      </c>
      <c r="I126" s="487">
        <f>'[16]Juris Alloc Split'!$M$351</f>
        <v>1.0000000000000002</v>
      </c>
      <c r="J126" s="485">
        <f t="shared" si="16"/>
        <v>500.00000000000011</v>
      </c>
      <c r="K126" s="486" t="s">
        <v>638</v>
      </c>
      <c r="L126" s="486" t="s">
        <v>638</v>
      </c>
      <c r="M126" s="490">
        <v>229.53582579602605</v>
      </c>
      <c r="N126" s="490">
        <v>270.46417420397404</v>
      </c>
      <c r="O126" s="485">
        <v>0</v>
      </c>
      <c r="P126" s="485">
        <v>0</v>
      </c>
      <c r="Q126" s="485">
        <f t="shared" si="17"/>
        <v>500.00000000000011</v>
      </c>
      <c r="R126" s="485">
        <f t="shared" si="18"/>
        <v>0</v>
      </c>
    </row>
    <row r="127" spans="1:18">
      <c r="A127" s="478">
        <f t="shared" si="19"/>
        <v>116</v>
      </c>
      <c r="B127" s="511">
        <v>4261</v>
      </c>
      <c r="C127" s="493" t="s">
        <v>768</v>
      </c>
      <c r="D127" s="491" t="s">
        <v>636</v>
      </c>
      <c r="E127" s="494">
        <v>0</v>
      </c>
      <c r="F127" s="526">
        <v>0</v>
      </c>
      <c r="G127" s="427">
        <v>2000</v>
      </c>
      <c r="H127" s="490">
        <f t="shared" si="15"/>
        <v>2000</v>
      </c>
      <c r="I127" s="487">
        <f>'[16]Juris Alloc Split'!$M$351</f>
        <v>1.0000000000000002</v>
      </c>
      <c r="J127" s="485">
        <f t="shared" si="16"/>
        <v>2000.0000000000005</v>
      </c>
      <c r="K127" s="486" t="s">
        <v>638</v>
      </c>
      <c r="L127" s="486" t="s">
        <v>638</v>
      </c>
      <c r="M127" s="490">
        <v>918.14330318410418</v>
      </c>
      <c r="N127" s="490">
        <v>1081.8566968158962</v>
      </c>
      <c r="O127" s="485">
        <v>0</v>
      </c>
      <c r="P127" s="485">
        <v>0</v>
      </c>
      <c r="Q127" s="485">
        <f t="shared" si="17"/>
        <v>2000.0000000000005</v>
      </c>
      <c r="R127" s="485">
        <f t="shared" si="18"/>
        <v>0</v>
      </c>
    </row>
    <row r="128" spans="1:18">
      <c r="A128" s="478">
        <f t="shared" si="19"/>
        <v>117</v>
      </c>
      <c r="B128" s="511">
        <v>4261</v>
      </c>
      <c r="C128" s="493" t="s">
        <v>767</v>
      </c>
      <c r="D128" s="491" t="s">
        <v>636</v>
      </c>
      <c r="E128" s="494">
        <v>0</v>
      </c>
      <c r="F128" s="526">
        <v>0</v>
      </c>
      <c r="G128" s="427">
        <v>2500</v>
      </c>
      <c r="H128" s="490">
        <f t="shared" si="15"/>
        <v>2500</v>
      </c>
      <c r="I128" s="487">
        <f>'[16]Juris Alloc Split'!$M$351</f>
        <v>1.0000000000000002</v>
      </c>
      <c r="J128" s="485">
        <f t="shared" si="16"/>
        <v>2500.0000000000005</v>
      </c>
      <c r="K128" s="486" t="s">
        <v>638</v>
      </c>
      <c r="L128" s="486" t="s">
        <v>638</v>
      </c>
      <c r="M128" s="490">
        <v>1147.6791289801301</v>
      </c>
      <c r="N128" s="490">
        <v>1352.3208710198703</v>
      </c>
      <c r="O128" s="485">
        <v>0</v>
      </c>
      <c r="P128" s="485">
        <v>0</v>
      </c>
      <c r="Q128" s="485">
        <f t="shared" si="17"/>
        <v>2500.0000000000005</v>
      </c>
      <c r="R128" s="485">
        <f t="shared" si="18"/>
        <v>0</v>
      </c>
    </row>
    <row r="129" spans="1:18">
      <c r="A129" s="478">
        <f t="shared" si="19"/>
        <v>118</v>
      </c>
      <c r="B129" s="511">
        <v>4261</v>
      </c>
      <c r="C129" s="493" t="s">
        <v>766</v>
      </c>
      <c r="D129" s="491" t="s">
        <v>636</v>
      </c>
      <c r="E129" s="494">
        <v>0</v>
      </c>
      <c r="F129" s="526">
        <v>0</v>
      </c>
      <c r="G129" s="427">
        <v>1000</v>
      </c>
      <c r="H129" s="490">
        <f t="shared" si="15"/>
        <v>1000</v>
      </c>
      <c r="I129" s="487">
        <f>'[16]Juris Alloc Split'!$M$351</f>
        <v>1.0000000000000002</v>
      </c>
      <c r="J129" s="485">
        <f t="shared" si="16"/>
        <v>1000.0000000000002</v>
      </c>
      <c r="K129" s="486" t="s">
        <v>638</v>
      </c>
      <c r="L129" s="486" t="s">
        <v>638</v>
      </c>
      <c r="M129" s="490">
        <v>459.07165159205209</v>
      </c>
      <c r="N129" s="490">
        <v>540.92834840794808</v>
      </c>
      <c r="O129" s="485">
        <v>0</v>
      </c>
      <c r="P129" s="485">
        <v>0</v>
      </c>
      <c r="Q129" s="485">
        <f t="shared" si="17"/>
        <v>1000.0000000000002</v>
      </c>
      <c r="R129" s="485">
        <f t="shared" si="18"/>
        <v>0</v>
      </c>
    </row>
    <row r="130" spans="1:18">
      <c r="A130" s="478">
        <f t="shared" si="19"/>
        <v>119</v>
      </c>
      <c r="B130" s="511">
        <v>4261</v>
      </c>
      <c r="C130" s="493" t="s">
        <v>765</v>
      </c>
      <c r="D130" s="491" t="s">
        <v>636</v>
      </c>
      <c r="E130" s="494">
        <v>0</v>
      </c>
      <c r="F130" s="526">
        <v>0</v>
      </c>
      <c r="G130" s="427">
        <v>1000</v>
      </c>
      <c r="H130" s="490">
        <f t="shared" si="15"/>
        <v>1000</v>
      </c>
      <c r="I130" s="487">
        <f>'[16]Juris Alloc Split'!$M$351</f>
        <v>1.0000000000000002</v>
      </c>
      <c r="J130" s="485">
        <f t="shared" si="16"/>
        <v>1000.0000000000002</v>
      </c>
      <c r="K130" s="486" t="s">
        <v>638</v>
      </c>
      <c r="L130" s="486" t="s">
        <v>638</v>
      </c>
      <c r="M130" s="490">
        <v>459.07165159205209</v>
      </c>
      <c r="N130" s="490">
        <v>540.92834840794808</v>
      </c>
      <c r="O130" s="485">
        <v>0</v>
      </c>
      <c r="P130" s="485">
        <v>0</v>
      </c>
      <c r="Q130" s="485">
        <f t="shared" si="17"/>
        <v>1000.0000000000002</v>
      </c>
      <c r="R130" s="485">
        <f t="shared" si="18"/>
        <v>0</v>
      </c>
    </row>
    <row r="131" spans="1:18">
      <c r="A131" s="478">
        <f t="shared" si="19"/>
        <v>120</v>
      </c>
      <c r="B131" s="511">
        <v>4261</v>
      </c>
      <c r="C131" s="493" t="s">
        <v>764</v>
      </c>
      <c r="D131" s="491" t="s">
        <v>636</v>
      </c>
      <c r="E131" s="494">
        <v>0</v>
      </c>
      <c r="F131" s="526">
        <v>0</v>
      </c>
      <c r="G131" s="427">
        <v>300</v>
      </c>
      <c r="H131" s="490">
        <f t="shared" si="15"/>
        <v>300</v>
      </c>
      <c r="I131" s="487">
        <f>'[16]Juris Alloc Split'!$M$351</f>
        <v>1.0000000000000002</v>
      </c>
      <c r="J131" s="485">
        <f t="shared" si="16"/>
        <v>300.00000000000006</v>
      </c>
      <c r="K131" s="486" t="s">
        <v>638</v>
      </c>
      <c r="L131" s="486" t="s">
        <v>638</v>
      </c>
      <c r="M131" s="490">
        <v>137.72149547761563</v>
      </c>
      <c r="N131" s="490">
        <v>162.27850452238442</v>
      </c>
      <c r="O131" s="485">
        <v>0</v>
      </c>
      <c r="P131" s="485">
        <v>0</v>
      </c>
      <c r="Q131" s="485">
        <f t="shared" si="17"/>
        <v>300.00000000000006</v>
      </c>
      <c r="R131" s="485">
        <f t="shared" si="18"/>
        <v>0</v>
      </c>
    </row>
    <row r="132" spans="1:18">
      <c r="A132" s="478">
        <f t="shared" si="19"/>
        <v>121</v>
      </c>
      <c r="B132" s="511">
        <v>4261</v>
      </c>
      <c r="C132" s="493" t="s">
        <v>763</v>
      </c>
      <c r="D132" s="491" t="s">
        <v>636</v>
      </c>
      <c r="E132" s="494">
        <v>0</v>
      </c>
      <c r="F132" s="526">
        <v>0</v>
      </c>
      <c r="G132" s="427">
        <v>22441</v>
      </c>
      <c r="H132" s="490">
        <f t="shared" si="15"/>
        <v>22441</v>
      </c>
      <c r="I132" s="487">
        <f>'[16]Juris Alloc Split'!$M$351</f>
        <v>1.0000000000000002</v>
      </c>
      <c r="J132" s="485">
        <f t="shared" si="16"/>
        <v>22441.000000000004</v>
      </c>
      <c r="K132" s="486" t="s">
        <v>638</v>
      </c>
      <c r="L132" s="486" t="s">
        <v>638</v>
      </c>
      <c r="M132" s="490">
        <v>10302.026933377241</v>
      </c>
      <c r="N132" s="490">
        <v>12138.973066622762</v>
      </c>
      <c r="O132" s="485">
        <v>0</v>
      </c>
      <c r="P132" s="485">
        <v>0</v>
      </c>
      <c r="Q132" s="485">
        <f t="shared" si="17"/>
        <v>22441.000000000004</v>
      </c>
      <c r="R132" s="485">
        <f t="shared" si="18"/>
        <v>0</v>
      </c>
    </row>
    <row r="133" spans="1:18">
      <c r="A133" s="478">
        <f t="shared" si="19"/>
        <v>122</v>
      </c>
      <c r="B133" s="511">
        <v>4261</v>
      </c>
      <c r="C133" s="493" t="s">
        <v>762</v>
      </c>
      <c r="D133" s="491" t="s">
        <v>636</v>
      </c>
      <c r="E133" s="494">
        <v>0</v>
      </c>
      <c r="F133" s="526">
        <v>0</v>
      </c>
      <c r="G133" s="427">
        <v>5748</v>
      </c>
      <c r="H133" s="490">
        <f t="shared" si="15"/>
        <v>5748</v>
      </c>
      <c r="I133" s="487">
        <f>'[16]Juris Alloc Split'!$M$351</f>
        <v>1.0000000000000002</v>
      </c>
      <c r="J133" s="485">
        <f t="shared" si="16"/>
        <v>5748.0000000000009</v>
      </c>
      <c r="K133" s="486" t="s">
        <v>638</v>
      </c>
      <c r="L133" s="486" t="s">
        <v>638</v>
      </c>
      <c r="M133" s="490">
        <v>2638.7438533511154</v>
      </c>
      <c r="N133" s="490">
        <v>3109.2561466488855</v>
      </c>
      <c r="O133" s="485">
        <v>0</v>
      </c>
      <c r="P133" s="485">
        <v>0</v>
      </c>
      <c r="Q133" s="485">
        <f t="shared" si="17"/>
        <v>5748.0000000000009</v>
      </c>
      <c r="R133" s="485">
        <f t="shared" si="18"/>
        <v>0</v>
      </c>
    </row>
    <row r="134" spans="1:18">
      <c r="A134" s="478">
        <f t="shared" si="19"/>
        <v>123</v>
      </c>
      <c r="B134" s="511">
        <v>4261</v>
      </c>
      <c r="C134" s="493" t="s">
        <v>761</v>
      </c>
      <c r="D134" s="491" t="s">
        <v>636</v>
      </c>
      <c r="E134" s="494">
        <v>0</v>
      </c>
      <c r="F134" s="526">
        <v>0</v>
      </c>
      <c r="G134" s="427">
        <v>13597</v>
      </c>
      <c r="H134" s="490">
        <f t="shared" si="15"/>
        <v>13597</v>
      </c>
      <c r="I134" s="487">
        <f>'[16]Juris Alloc Split'!$M$351</f>
        <v>1.0000000000000002</v>
      </c>
      <c r="J134" s="485">
        <f t="shared" si="16"/>
        <v>13597.000000000004</v>
      </c>
      <c r="K134" s="486" t="s">
        <v>638</v>
      </c>
      <c r="L134" s="486" t="s">
        <v>638</v>
      </c>
      <c r="M134" s="490">
        <v>6241.9972466971321</v>
      </c>
      <c r="N134" s="490">
        <v>7355.0027533028715</v>
      </c>
      <c r="O134" s="485">
        <v>0</v>
      </c>
      <c r="P134" s="485">
        <v>0</v>
      </c>
      <c r="Q134" s="485">
        <f t="shared" si="17"/>
        <v>13597.000000000004</v>
      </c>
      <c r="R134" s="485">
        <f t="shared" si="18"/>
        <v>0</v>
      </c>
    </row>
    <row r="135" spans="1:18">
      <c r="A135" s="478">
        <f t="shared" si="19"/>
        <v>124</v>
      </c>
      <c r="B135" s="511">
        <v>4261</v>
      </c>
      <c r="C135" s="493" t="s">
        <v>760</v>
      </c>
      <c r="D135" s="491" t="s">
        <v>636</v>
      </c>
      <c r="E135" s="494">
        <v>0</v>
      </c>
      <c r="F135" s="526">
        <v>0</v>
      </c>
      <c r="G135" s="427">
        <v>2844</v>
      </c>
      <c r="H135" s="490">
        <f t="shared" si="15"/>
        <v>2844</v>
      </c>
      <c r="I135" s="487">
        <f>'[16]Juris Alloc Split'!$M$351</f>
        <v>1.0000000000000002</v>
      </c>
      <c r="J135" s="485">
        <f t="shared" si="16"/>
        <v>2844.0000000000005</v>
      </c>
      <c r="K135" s="486" t="s">
        <v>638</v>
      </c>
      <c r="L135" s="486" t="s">
        <v>638</v>
      </c>
      <c r="M135" s="490">
        <v>1305.599777127796</v>
      </c>
      <c r="N135" s="490">
        <v>1538.4002228722045</v>
      </c>
      <c r="O135" s="485">
        <v>0</v>
      </c>
      <c r="P135" s="485">
        <v>0</v>
      </c>
      <c r="Q135" s="485">
        <f t="shared" si="17"/>
        <v>2844.0000000000005</v>
      </c>
      <c r="R135" s="485">
        <f t="shared" si="18"/>
        <v>0</v>
      </c>
    </row>
    <row r="136" spans="1:18">
      <c r="A136" s="478">
        <f t="shared" si="19"/>
        <v>125</v>
      </c>
      <c r="B136" s="511">
        <v>4261</v>
      </c>
      <c r="C136" s="493" t="s">
        <v>759</v>
      </c>
      <c r="D136" s="491" t="s">
        <v>636</v>
      </c>
      <c r="E136" s="494">
        <v>0</v>
      </c>
      <c r="F136" s="526">
        <v>0</v>
      </c>
      <c r="G136" s="427">
        <v>8000</v>
      </c>
      <c r="H136" s="490">
        <f t="shared" si="15"/>
        <v>8000</v>
      </c>
      <c r="I136" s="487">
        <f>'[16]Juris Alloc Split'!$M$351</f>
        <v>1.0000000000000002</v>
      </c>
      <c r="J136" s="485">
        <f t="shared" si="16"/>
        <v>8000.0000000000018</v>
      </c>
      <c r="K136" s="486" t="s">
        <v>638</v>
      </c>
      <c r="L136" s="486" t="s">
        <v>638</v>
      </c>
      <c r="M136" s="490">
        <v>3672.5732127364167</v>
      </c>
      <c r="N136" s="490">
        <v>4327.4267872635846</v>
      </c>
      <c r="O136" s="485">
        <v>0</v>
      </c>
      <c r="P136" s="485">
        <v>0</v>
      </c>
      <c r="Q136" s="485">
        <f t="shared" si="17"/>
        <v>8000.0000000000018</v>
      </c>
      <c r="R136" s="485">
        <f t="shared" si="18"/>
        <v>0</v>
      </c>
    </row>
    <row r="137" spans="1:18">
      <c r="A137" s="478">
        <f t="shared" si="19"/>
        <v>126</v>
      </c>
      <c r="B137" s="511">
        <v>4261</v>
      </c>
      <c r="C137" s="493" t="s">
        <v>758</v>
      </c>
      <c r="D137" s="491" t="s">
        <v>636</v>
      </c>
      <c r="E137" s="494">
        <v>0</v>
      </c>
      <c r="F137" s="526">
        <v>0</v>
      </c>
      <c r="G137" s="427">
        <v>2500</v>
      </c>
      <c r="H137" s="490">
        <f t="shared" si="15"/>
        <v>2500</v>
      </c>
      <c r="I137" s="487">
        <f>'[16]Juris Alloc Split'!$M$351</f>
        <v>1.0000000000000002</v>
      </c>
      <c r="J137" s="485">
        <f t="shared" si="16"/>
        <v>2500.0000000000005</v>
      </c>
      <c r="K137" s="486" t="s">
        <v>638</v>
      </c>
      <c r="L137" s="486" t="s">
        <v>638</v>
      </c>
      <c r="M137" s="490">
        <v>1147.6791289801301</v>
      </c>
      <c r="N137" s="490">
        <v>1352.3208710198703</v>
      </c>
      <c r="O137" s="485">
        <v>0</v>
      </c>
      <c r="P137" s="485">
        <v>0</v>
      </c>
      <c r="Q137" s="485">
        <f t="shared" si="17"/>
        <v>2500.0000000000005</v>
      </c>
      <c r="R137" s="485">
        <f t="shared" si="18"/>
        <v>0</v>
      </c>
    </row>
    <row r="138" spans="1:18">
      <c r="A138" s="478">
        <f t="shared" si="19"/>
        <v>127</v>
      </c>
      <c r="B138" s="511">
        <v>4261</v>
      </c>
      <c r="C138" s="493" t="s">
        <v>757</v>
      </c>
      <c r="D138" s="491" t="s">
        <v>636</v>
      </c>
      <c r="E138" s="494">
        <v>0</v>
      </c>
      <c r="F138" s="526">
        <v>0</v>
      </c>
      <c r="G138" s="427">
        <v>3000</v>
      </c>
      <c r="H138" s="490">
        <f t="shared" si="15"/>
        <v>3000</v>
      </c>
      <c r="I138" s="487">
        <f>'[16]Juris Alloc Split'!$M$351</f>
        <v>1.0000000000000002</v>
      </c>
      <c r="J138" s="485">
        <f t="shared" si="16"/>
        <v>3000.0000000000005</v>
      </c>
      <c r="K138" s="486" t="s">
        <v>638</v>
      </c>
      <c r="L138" s="486" t="s">
        <v>638</v>
      </c>
      <c r="M138" s="490">
        <v>1377.2149547761562</v>
      </c>
      <c r="N138" s="490">
        <v>1622.7850452238442</v>
      </c>
      <c r="O138" s="485">
        <v>0</v>
      </c>
      <c r="P138" s="485">
        <v>0</v>
      </c>
      <c r="Q138" s="485">
        <f t="shared" si="17"/>
        <v>3000.0000000000005</v>
      </c>
      <c r="R138" s="485">
        <f t="shared" si="18"/>
        <v>0</v>
      </c>
    </row>
    <row r="139" spans="1:18">
      <c r="A139" s="478">
        <f t="shared" si="19"/>
        <v>128</v>
      </c>
      <c r="B139" s="511">
        <v>4261</v>
      </c>
      <c r="C139" s="493" t="s">
        <v>756</v>
      </c>
      <c r="D139" s="491" t="s">
        <v>636</v>
      </c>
      <c r="E139" s="494">
        <v>0</v>
      </c>
      <c r="F139" s="526">
        <v>0</v>
      </c>
      <c r="G139" s="427">
        <v>2100</v>
      </c>
      <c r="H139" s="490">
        <f t="shared" si="15"/>
        <v>2100</v>
      </c>
      <c r="I139" s="487">
        <f>'[16]Juris Alloc Split'!$M$351</f>
        <v>1.0000000000000002</v>
      </c>
      <c r="J139" s="485">
        <f t="shared" si="16"/>
        <v>2100.0000000000005</v>
      </c>
      <c r="K139" s="486" t="s">
        <v>638</v>
      </c>
      <c r="L139" s="486" t="s">
        <v>638</v>
      </c>
      <c r="M139" s="490">
        <v>964.05046834330938</v>
      </c>
      <c r="N139" s="490">
        <v>1135.9495316566911</v>
      </c>
      <c r="O139" s="485">
        <v>0</v>
      </c>
      <c r="P139" s="485">
        <v>0</v>
      </c>
      <c r="Q139" s="485">
        <f t="shared" si="17"/>
        <v>2100.0000000000005</v>
      </c>
      <c r="R139" s="485">
        <f t="shared" si="18"/>
        <v>0</v>
      </c>
    </row>
    <row r="140" spans="1:18">
      <c r="A140" s="478">
        <f t="shared" si="19"/>
        <v>129</v>
      </c>
      <c r="B140" s="511">
        <v>4261</v>
      </c>
      <c r="C140" s="493" t="s">
        <v>755</v>
      </c>
      <c r="D140" s="491" t="s">
        <v>636</v>
      </c>
      <c r="E140" s="494">
        <v>0</v>
      </c>
      <c r="F140" s="526">
        <v>0</v>
      </c>
      <c r="G140" s="427">
        <v>550</v>
      </c>
      <c r="H140" s="490">
        <f t="shared" ref="H140:H150" si="20">SUM(F140:G140)</f>
        <v>550</v>
      </c>
      <c r="I140" s="487">
        <f>'[16]Juris Alloc Split'!$M$351</f>
        <v>1.0000000000000002</v>
      </c>
      <c r="J140" s="485">
        <f t="shared" ref="J140:J150" si="21">+H140*I140</f>
        <v>550.00000000000011</v>
      </c>
      <c r="K140" s="486" t="s">
        <v>638</v>
      </c>
      <c r="L140" s="486" t="s">
        <v>638</v>
      </c>
      <c r="M140" s="490">
        <v>252.48940837562864</v>
      </c>
      <c r="N140" s="490">
        <v>297.51059162437144</v>
      </c>
      <c r="O140" s="485">
        <v>0</v>
      </c>
      <c r="P140" s="485">
        <v>0</v>
      </c>
      <c r="Q140" s="485">
        <f t="shared" ref="Q140:Q150" si="22">SUM(M140:P140)</f>
        <v>550.00000000000011</v>
      </c>
      <c r="R140" s="485">
        <f t="shared" ref="R140:R150" si="23">+Q140-J140</f>
        <v>0</v>
      </c>
    </row>
    <row r="141" spans="1:18">
      <c r="A141" s="478">
        <f t="shared" ref="A141:A150" si="24">+A140+1</f>
        <v>130</v>
      </c>
      <c r="B141" s="511">
        <v>4261</v>
      </c>
      <c r="C141" s="493" t="s">
        <v>754</v>
      </c>
      <c r="D141" s="491" t="s">
        <v>636</v>
      </c>
      <c r="E141" s="494">
        <v>0</v>
      </c>
      <c r="F141" s="526">
        <v>0</v>
      </c>
      <c r="G141" s="427">
        <v>3500</v>
      </c>
      <c r="H141" s="490">
        <f t="shared" si="20"/>
        <v>3500</v>
      </c>
      <c r="I141" s="487">
        <f>'[16]Juris Alloc Split'!$M$351</f>
        <v>1.0000000000000002</v>
      </c>
      <c r="J141" s="485">
        <f t="shared" si="21"/>
        <v>3500.0000000000009</v>
      </c>
      <c r="K141" s="486" t="s">
        <v>638</v>
      </c>
      <c r="L141" s="486" t="s">
        <v>638</v>
      </c>
      <c r="M141" s="490">
        <v>1606.7507805721823</v>
      </c>
      <c r="N141" s="490">
        <v>1893.2492194278186</v>
      </c>
      <c r="O141" s="485">
        <v>0</v>
      </c>
      <c r="P141" s="485">
        <v>0</v>
      </c>
      <c r="Q141" s="485">
        <f t="shared" si="22"/>
        <v>3500.0000000000009</v>
      </c>
      <c r="R141" s="485">
        <f t="shared" si="23"/>
        <v>0</v>
      </c>
    </row>
    <row r="142" spans="1:18">
      <c r="A142" s="478">
        <f t="shared" si="24"/>
        <v>131</v>
      </c>
      <c r="B142" s="511">
        <v>4261</v>
      </c>
      <c r="C142" s="493" t="s">
        <v>753</v>
      </c>
      <c r="D142" s="491" t="s">
        <v>636</v>
      </c>
      <c r="E142" s="494">
        <v>0</v>
      </c>
      <c r="F142" s="526">
        <v>0</v>
      </c>
      <c r="G142" s="427">
        <v>500</v>
      </c>
      <c r="H142" s="490">
        <f t="shared" si="20"/>
        <v>500</v>
      </c>
      <c r="I142" s="487">
        <f>'[16]Juris Alloc Split'!$M$351</f>
        <v>1.0000000000000002</v>
      </c>
      <c r="J142" s="485">
        <f t="shared" si="21"/>
        <v>500.00000000000011</v>
      </c>
      <c r="K142" s="486" t="s">
        <v>638</v>
      </c>
      <c r="L142" s="486" t="s">
        <v>638</v>
      </c>
      <c r="M142" s="490">
        <v>229.53582579602605</v>
      </c>
      <c r="N142" s="490">
        <v>270.46417420397404</v>
      </c>
      <c r="O142" s="485">
        <v>0</v>
      </c>
      <c r="P142" s="485">
        <v>0</v>
      </c>
      <c r="Q142" s="485">
        <f t="shared" si="22"/>
        <v>500.00000000000011</v>
      </c>
      <c r="R142" s="485">
        <f t="shared" si="23"/>
        <v>0</v>
      </c>
    </row>
    <row r="143" spans="1:18">
      <c r="A143" s="478">
        <f t="shared" si="24"/>
        <v>132</v>
      </c>
      <c r="B143" s="511">
        <v>4261</v>
      </c>
      <c r="C143" s="493" t="s">
        <v>752</v>
      </c>
      <c r="D143" s="491" t="s">
        <v>636</v>
      </c>
      <c r="E143" s="494">
        <v>0</v>
      </c>
      <c r="F143" s="526">
        <v>0</v>
      </c>
      <c r="G143" s="427">
        <v>250</v>
      </c>
      <c r="H143" s="490">
        <f t="shared" si="20"/>
        <v>250</v>
      </c>
      <c r="I143" s="487">
        <f>'[16]Juris Alloc Split'!$M$351</f>
        <v>1.0000000000000002</v>
      </c>
      <c r="J143" s="485">
        <f t="shared" si="21"/>
        <v>250.00000000000006</v>
      </c>
      <c r="K143" s="486" t="s">
        <v>638</v>
      </c>
      <c r="L143" s="486" t="s">
        <v>638</v>
      </c>
      <c r="M143" s="490">
        <v>114.76791289801302</v>
      </c>
      <c r="N143" s="490">
        <v>135.23208710198702</v>
      </c>
      <c r="O143" s="485">
        <v>0</v>
      </c>
      <c r="P143" s="485">
        <v>0</v>
      </c>
      <c r="Q143" s="485">
        <f t="shared" si="22"/>
        <v>250.00000000000006</v>
      </c>
      <c r="R143" s="485">
        <f t="shared" si="23"/>
        <v>0</v>
      </c>
    </row>
    <row r="144" spans="1:18">
      <c r="A144" s="478">
        <f t="shared" si="24"/>
        <v>133</v>
      </c>
      <c r="B144" s="511">
        <v>4261</v>
      </c>
      <c r="C144" s="493" t="s">
        <v>751</v>
      </c>
      <c r="D144" s="491" t="s">
        <v>636</v>
      </c>
      <c r="E144" s="494">
        <v>0</v>
      </c>
      <c r="F144" s="526">
        <v>0</v>
      </c>
      <c r="G144" s="427">
        <v>1000</v>
      </c>
      <c r="H144" s="490">
        <f t="shared" si="20"/>
        <v>1000</v>
      </c>
      <c r="I144" s="487">
        <f>'[16]Juris Alloc Split'!$M$351</f>
        <v>1.0000000000000002</v>
      </c>
      <c r="J144" s="485">
        <f t="shared" si="21"/>
        <v>1000.0000000000002</v>
      </c>
      <c r="K144" s="486" t="s">
        <v>638</v>
      </c>
      <c r="L144" s="486" t="s">
        <v>638</v>
      </c>
      <c r="M144" s="490">
        <v>459.07165159205209</v>
      </c>
      <c r="N144" s="490">
        <v>540.92834840794808</v>
      </c>
      <c r="O144" s="485">
        <v>0</v>
      </c>
      <c r="P144" s="485">
        <v>0</v>
      </c>
      <c r="Q144" s="485">
        <f t="shared" si="22"/>
        <v>1000.0000000000002</v>
      </c>
      <c r="R144" s="485">
        <f t="shared" si="23"/>
        <v>0</v>
      </c>
    </row>
    <row r="145" spans="1:21">
      <c r="A145" s="478">
        <f t="shared" si="24"/>
        <v>134</v>
      </c>
      <c r="B145" s="511">
        <v>4261</v>
      </c>
      <c r="C145" s="493" t="s">
        <v>750</v>
      </c>
      <c r="D145" s="491" t="s">
        <v>636</v>
      </c>
      <c r="E145" s="494">
        <v>0</v>
      </c>
      <c r="F145" s="526">
        <v>0</v>
      </c>
      <c r="G145" s="427">
        <v>625</v>
      </c>
      <c r="H145" s="490">
        <f t="shared" si="20"/>
        <v>625</v>
      </c>
      <c r="I145" s="487">
        <f>'[16]Juris Alloc Split'!$M$351</f>
        <v>1.0000000000000002</v>
      </c>
      <c r="J145" s="485">
        <f t="shared" si="21"/>
        <v>625.00000000000011</v>
      </c>
      <c r="K145" s="486" t="s">
        <v>638</v>
      </c>
      <c r="L145" s="486" t="s">
        <v>638</v>
      </c>
      <c r="M145" s="490">
        <v>286.91978224503254</v>
      </c>
      <c r="N145" s="490">
        <v>338.08021775496758</v>
      </c>
      <c r="O145" s="485">
        <v>0</v>
      </c>
      <c r="P145" s="485">
        <v>0</v>
      </c>
      <c r="Q145" s="485">
        <f t="shared" si="22"/>
        <v>625.00000000000011</v>
      </c>
      <c r="R145" s="485">
        <f t="shared" si="23"/>
        <v>0</v>
      </c>
    </row>
    <row r="146" spans="1:21">
      <c r="A146" s="478">
        <f t="shared" si="24"/>
        <v>135</v>
      </c>
      <c r="B146" s="511">
        <v>4261</v>
      </c>
      <c r="C146" s="493" t="s">
        <v>749</v>
      </c>
      <c r="D146" s="491" t="s">
        <v>636</v>
      </c>
      <c r="E146" s="494">
        <v>0</v>
      </c>
      <c r="F146" s="526">
        <v>0</v>
      </c>
      <c r="G146" s="427">
        <v>500</v>
      </c>
      <c r="H146" s="490">
        <f t="shared" si="20"/>
        <v>500</v>
      </c>
      <c r="I146" s="487">
        <f>'[16]Juris Alloc Split'!$M$351</f>
        <v>1.0000000000000002</v>
      </c>
      <c r="J146" s="485">
        <f t="shared" si="21"/>
        <v>500.00000000000011</v>
      </c>
      <c r="K146" s="486" t="s">
        <v>638</v>
      </c>
      <c r="L146" s="486" t="s">
        <v>638</v>
      </c>
      <c r="M146" s="490">
        <v>229.53582579602605</v>
      </c>
      <c r="N146" s="490">
        <v>270.46417420397404</v>
      </c>
      <c r="O146" s="485">
        <v>0</v>
      </c>
      <c r="P146" s="485">
        <v>0</v>
      </c>
      <c r="Q146" s="485">
        <f t="shared" si="22"/>
        <v>500.00000000000011</v>
      </c>
      <c r="R146" s="485">
        <f t="shared" si="23"/>
        <v>0</v>
      </c>
    </row>
    <row r="147" spans="1:21">
      <c r="A147" s="478">
        <f t="shared" si="24"/>
        <v>136</v>
      </c>
      <c r="B147" s="511">
        <v>4261</v>
      </c>
      <c r="C147" s="493" t="s">
        <v>748</v>
      </c>
      <c r="D147" s="491" t="s">
        <v>636</v>
      </c>
      <c r="E147" s="494">
        <v>0</v>
      </c>
      <c r="F147" s="526">
        <v>0</v>
      </c>
      <c r="G147" s="427">
        <v>500</v>
      </c>
      <c r="H147" s="490">
        <f t="shared" si="20"/>
        <v>500</v>
      </c>
      <c r="I147" s="487">
        <f>'[16]Juris Alloc Split'!$M$351</f>
        <v>1.0000000000000002</v>
      </c>
      <c r="J147" s="485">
        <f t="shared" si="21"/>
        <v>500.00000000000011</v>
      </c>
      <c r="K147" s="486" t="s">
        <v>638</v>
      </c>
      <c r="L147" s="486" t="s">
        <v>638</v>
      </c>
      <c r="M147" s="490">
        <v>229.53582579602605</v>
      </c>
      <c r="N147" s="490">
        <v>270.46417420397404</v>
      </c>
      <c r="O147" s="485">
        <v>0</v>
      </c>
      <c r="P147" s="485">
        <v>0</v>
      </c>
      <c r="Q147" s="485">
        <f t="shared" si="22"/>
        <v>500.00000000000011</v>
      </c>
      <c r="R147" s="485">
        <f t="shared" si="23"/>
        <v>0</v>
      </c>
    </row>
    <row r="148" spans="1:21">
      <c r="A148" s="478">
        <f t="shared" si="24"/>
        <v>137</v>
      </c>
      <c r="B148" s="511">
        <v>4261</v>
      </c>
      <c r="C148" s="493" t="s">
        <v>747</v>
      </c>
      <c r="D148" s="491" t="s">
        <v>636</v>
      </c>
      <c r="E148" s="494">
        <v>0</v>
      </c>
      <c r="F148" s="526">
        <v>0</v>
      </c>
      <c r="G148" s="427">
        <v>500</v>
      </c>
      <c r="H148" s="490">
        <f t="shared" si="20"/>
        <v>500</v>
      </c>
      <c r="I148" s="487">
        <f>'[16]Juris Alloc Split'!$M$351</f>
        <v>1.0000000000000002</v>
      </c>
      <c r="J148" s="485">
        <f t="shared" si="21"/>
        <v>500.00000000000011</v>
      </c>
      <c r="K148" s="486" t="s">
        <v>638</v>
      </c>
      <c r="L148" s="486" t="s">
        <v>638</v>
      </c>
      <c r="M148" s="490">
        <v>229.53582579602605</v>
      </c>
      <c r="N148" s="490">
        <v>270.46417420397404</v>
      </c>
      <c r="O148" s="485">
        <v>0</v>
      </c>
      <c r="P148" s="485">
        <v>0</v>
      </c>
      <c r="Q148" s="485">
        <f t="shared" si="22"/>
        <v>500.00000000000011</v>
      </c>
      <c r="R148" s="485">
        <f t="shared" si="23"/>
        <v>0</v>
      </c>
    </row>
    <row r="149" spans="1:21">
      <c r="A149" s="478">
        <f t="shared" si="24"/>
        <v>138</v>
      </c>
      <c r="B149" s="511">
        <v>4265</v>
      </c>
      <c r="C149" s="493" t="s">
        <v>746</v>
      </c>
      <c r="D149" s="491" t="s">
        <v>636</v>
      </c>
      <c r="E149" s="494">
        <v>0</v>
      </c>
      <c r="F149" s="526">
        <v>0</v>
      </c>
      <c r="G149" s="427">
        <v>-350</v>
      </c>
      <c r="H149" s="490">
        <f t="shared" si="20"/>
        <v>-350</v>
      </c>
      <c r="I149" s="487">
        <f>'[16]Juris Alloc Split'!$M$351</f>
        <v>1.0000000000000002</v>
      </c>
      <c r="J149" s="485">
        <f t="shared" si="21"/>
        <v>-350.00000000000006</v>
      </c>
      <c r="K149" s="486" t="s">
        <v>638</v>
      </c>
      <c r="L149" s="486" t="s">
        <v>638</v>
      </c>
      <c r="M149" s="490">
        <v>-68.252477584765785</v>
      </c>
      <c r="N149" s="490">
        <v>-281.7475224152343</v>
      </c>
      <c r="O149" s="485">
        <v>0</v>
      </c>
      <c r="P149" s="485">
        <v>0</v>
      </c>
      <c r="Q149" s="485">
        <f t="shared" si="22"/>
        <v>-350.00000000000011</v>
      </c>
      <c r="R149" s="485">
        <f t="shared" si="23"/>
        <v>0</v>
      </c>
    </row>
    <row r="150" spans="1:21">
      <c r="A150" s="478">
        <f t="shared" si="24"/>
        <v>139</v>
      </c>
      <c r="B150" s="511">
        <v>4265</v>
      </c>
      <c r="C150" s="493" t="s">
        <v>745</v>
      </c>
      <c r="D150" s="491" t="s">
        <v>636</v>
      </c>
      <c r="E150" s="494">
        <v>0</v>
      </c>
      <c r="F150" s="526">
        <v>0</v>
      </c>
      <c r="G150" s="427">
        <v>2000</v>
      </c>
      <c r="H150" s="490">
        <f t="shared" si="20"/>
        <v>2000</v>
      </c>
      <c r="I150" s="487">
        <f>'[16]Juris Alloc Split'!$M$351</f>
        <v>1.0000000000000002</v>
      </c>
      <c r="J150" s="485">
        <f t="shared" si="21"/>
        <v>2000.0000000000005</v>
      </c>
      <c r="K150" s="486" t="s">
        <v>638</v>
      </c>
      <c r="L150" s="486" t="s">
        <v>638</v>
      </c>
      <c r="M150" s="490">
        <v>390.01415762723309</v>
      </c>
      <c r="N150" s="490">
        <v>1609.9858423727674</v>
      </c>
      <c r="O150" s="485">
        <v>0</v>
      </c>
      <c r="P150" s="485">
        <v>0</v>
      </c>
      <c r="Q150" s="485">
        <f t="shared" si="22"/>
        <v>2000.0000000000005</v>
      </c>
      <c r="R150" s="485">
        <f t="shared" si="23"/>
        <v>0</v>
      </c>
    </row>
    <row r="151" spans="1:21" ht="12" thickBot="1">
      <c r="A151" s="478"/>
      <c r="B151" s="511"/>
      <c r="C151" s="492"/>
      <c r="D151" s="491"/>
      <c r="E151" s="490"/>
      <c r="F151" s="489"/>
      <c r="G151" s="490"/>
      <c r="H151" s="490"/>
      <c r="I151" s="487"/>
      <c r="J151" s="485"/>
      <c r="K151" s="486"/>
      <c r="L151" s="486"/>
      <c r="M151" s="490"/>
      <c r="N151" s="490"/>
      <c r="O151" s="485"/>
      <c r="P151" s="485"/>
      <c r="Q151" s="485"/>
      <c r="R151" s="485"/>
    </row>
    <row r="152" spans="1:21" ht="12" thickBot="1">
      <c r="A152" s="478">
        <f>+A150+1</f>
        <v>140</v>
      </c>
      <c r="B152" s="484"/>
      <c r="C152" s="483" t="s">
        <v>744</v>
      </c>
      <c r="D152" s="482" t="s">
        <v>636</v>
      </c>
      <c r="E152" s="481">
        <f>SUM(E11:E150)</f>
        <v>0</v>
      </c>
      <c r="F152" s="481">
        <f>SUM(F11:F150)</f>
        <v>0</v>
      </c>
      <c r="G152" s="481">
        <f>SUM(G11:G150)</f>
        <v>415850</v>
      </c>
      <c r="H152" s="481">
        <f>SUM(H11:H150)</f>
        <v>415850</v>
      </c>
      <c r="I152" s="481"/>
      <c r="J152" s="481">
        <f>SUM(J11:J150)</f>
        <v>415850.00000000006</v>
      </c>
      <c r="K152" s="481"/>
      <c r="L152" s="481"/>
      <c r="M152" s="481">
        <f t="shared" ref="M152:R152" si="25">SUM(M11:M150)</f>
        <v>190469.2397694705</v>
      </c>
      <c r="N152" s="481">
        <f t="shared" si="25"/>
        <v>225380.76023052953</v>
      </c>
      <c r="O152" s="481">
        <f t="shared" si="25"/>
        <v>0</v>
      </c>
      <c r="P152" s="481">
        <f t="shared" si="25"/>
        <v>0</v>
      </c>
      <c r="Q152" s="481">
        <f t="shared" si="25"/>
        <v>415850.00000000006</v>
      </c>
      <c r="R152" s="481">
        <f t="shared" si="25"/>
        <v>0</v>
      </c>
      <c r="S152" s="480"/>
      <c r="T152" s="479"/>
      <c r="U152" s="479"/>
    </row>
    <row r="153" spans="1:21">
      <c r="A153" s="478"/>
      <c r="B153" s="525"/>
      <c r="C153" s="524"/>
      <c r="D153" s="523"/>
      <c r="E153" s="521"/>
      <c r="F153" s="521"/>
      <c r="G153" s="521"/>
      <c r="H153" s="521"/>
      <c r="I153" s="521"/>
      <c r="J153" s="521"/>
      <c r="K153" s="522"/>
      <c r="L153" s="521"/>
      <c r="M153" s="521"/>
      <c r="N153" s="521"/>
      <c r="O153" s="521"/>
      <c r="P153" s="521"/>
      <c r="Q153" s="521"/>
      <c r="R153" s="521"/>
      <c r="S153" s="480"/>
      <c r="T153" s="479"/>
      <c r="U153" s="479"/>
    </row>
    <row r="154" spans="1:21">
      <c r="A154" s="478">
        <f>+A152+1</f>
        <v>141</v>
      </c>
      <c r="F154" s="721" t="s">
        <v>743</v>
      </c>
      <c r="G154" s="721"/>
      <c r="H154" s="721"/>
      <c r="I154" s="721"/>
      <c r="J154" s="721"/>
      <c r="K154" s="721"/>
      <c r="L154" s="721"/>
      <c r="M154" s="721"/>
      <c r="N154" s="721"/>
      <c r="O154" s="721"/>
      <c r="P154" s="721"/>
      <c r="Q154" s="721"/>
    </row>
    <row r="155" spans="1:21">
      <c r="A155" s="520"/>
      <c r="F155" s="721"/>
      <c r="G155" s="721"/>
      <c r="H155" s="721"/>
      <c r="I155" s="721"/>
      <c r="J155" s="721"/>
      <c r="K155" s="721"/>
      <c r="L155" s="721"/>
      <c r="M155" s="721"/>
      <c r="N155" s="721"/>
      <c r="O155" s="721"/>
      <c r="P155" s="721"/>
      <c r="Q155" s="721"/>
    </row>
  </sheetData>
  <mergeCells count="1">
    <mergeCell ref="F154:Q155"/>
  </mergeCells>
  <pageMargins left="0.43" right="0.42" top="1.03" bottom="0.82" header="0.25" footer="0.5"/>
  <pageSetup scale="56" fitToHeight="2" pageOrder="overThenDown" orientation="landscape" r:id="rId1"/>
  <headerFooter alignWithMargins="0">
    <oddFooter>&amp;L&amp;"Times New Roman,Regular"&amp;8&amp;D &amp;T&amp;C&amp;"Times New Roman,Regular"&amp;8&amp;A&amp;R&amp;"Times New Roman,Regular"&amp;8&amp;P of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zoomScaleNormal="100" workbookViewId="0">
      <selection activeCell="F26" sqref="F26:Q27"/>
    </sheetView>
  </sheetViews>
  <sheetFormatPr defaultRowHeight="11.25"/>
  <cols>
    <col min="1" max="1" width="4" style="477" bestFit="1" customWidth="1"/>
    <col min="2" max="2" width="8.7109375" style="477" customWidth="1"/>
    <col min="3" max="3" width="44.42578125" style="477" customWidth="1"/>
    <col min="4" max="4" width="7.5703125" style="477" bestFit="1" customWidth="1"/>
    <col min="5" max="5" width="9" style="477" bestFit="1" customWidth="1"/>
    <col min="6" max="6" width="12.5703125" style="477" bestFit="1" customWidth="1"/>
    <col min="7" max="7" width="8.28515625" style="477" bestFit="1" customWidth="1"/>
    <col min="8" max="8" width="7.7109375" style="477" bestFit="1" customWidth="1"/>
    <col min="9" max="9" width="8.5703125" style="478" bestFit="1" customWidth="1"/>
    <col min="10" max="10" width="9.85546875" style="477" bestFit="1" customWidth="1"/>
    <col min="11" max="11" width="5.85546875" style="477" customWidth="1"/>
    <col min="12" max="12" width="5.28515625" style="477" bestFit="1" customWidth="1"/>
    <col min="13" max="14" width="7.7109375" style="477" bestFit="1" customWidth="1"/>
    <col min="15" max="15" width="6.140625" style="477" customWidth="1"/>
    <col min="16" max="17" width="7.7109375" style="477" customWidth="1"/>
    <col min="18" max="18" width="12.85546875" style="477" bestFit="1" customWidth="1"/>
    <col min="19" max="16384" width="9.140625" style="477"/>
  </cols>
  <sheetData>
    <row r="1" spans="1:18" ht="12.75">
      <c r="B1" s="519" t="s">
        <v>0</v>
      </c>
      <c r="C1" s="507"/>
      <c r="M1" s="518"/>
      <c r="N1" s="518"/>
    </row>
    <row r="2" spans="1:18">
      <c r="B2" s="517" t="s">
        <v>962</v>
      </c>
      <c r="C2" s="514"/>
    </row>
    <row r="3" spans="1:18">
      <c r="B3" s="516" t="s">
        <v>884</v>
      </c>
      <c r="C3" s="514"/>
    </row>
    <row r="4" spans="1:18">
      <c r="B4" s="515" t="s">
        <v>2</v>
      </c>
      <c r="C4" s="514"/>
      <c r="D4" s="492"/>
      <c r="E4" s="492"/>
      <c r="F4" s="492"/>
      <c r="G4" s="492"/>
    </row>
    <row r="5" spans="1:18" ht="12" thickBot="1">
      <c r="B5" s="513" t="s">
        <v>3</v>
      </c>
      <c r="C5" s="497"/>
      <c r="D5" s="512"/>
      <c r="E5" s="512"/>
      <c r="F5" s="512"/>
      <c r="G5" s="512"/>
    </row>
    <row r="6" spans="1:18" ht="12" thickBot="1">
      <c r="A6" s="478"/>
      <c r="B6" s="511"/>
      <c r="C6" s="511"/>
      <c r="D6" s="511"/>
      <c r="E6" s="510">
        <v>1</v>
      </c>
      <c r="F6" s="510">
        <v>2</v>
      </c>
      <c r="G6" s="510">
        <v>3</v>
      </c>
      <c r="H6" s="510">
        <v>4</v>
      </c>
      <c r="I6" s="510">
        <v>5</v>
      </c>
      <c r="J6" s="510">
        <v>6</v>
      </c>
      <c r="K6" s="510">
        <v>7</v>
      </c>
      <c r="L6" s="510">
        <v>8</v>
      </c>
      <c r="M6" s="510">
        <v>9</v>
      </c>
      <c r="N6" s="510">
        <v>10</v>
      </c>
      <c r="O6" s="510">
        <v>11</v>
      </c>
      <c r="P6" s="510">
        <v>12</v>
      </c>
      <c r="Q6" s="510">
        <v>13</v>
      </c>
    </row>
    <row r="7" spans="1:18" s="495" customFormat="1">
      <c r="A7" s="509"/>
      <c r="B7" s="507"/>
      <c r="C7" s="507"/>
      <c r="D7" s="507"/>
      <c r="E7" s="507"/>
      <c r="F7" s="508"/>
      <c r="G7" s="507"/>
      <c r="H7" s="505" t="s">
        <v>726</v>
      </c>
      <c r="I7" s="505" t="s">
        <v>721</v>
      </c>
      <c r="J7" s="507"/>
      <c r="K7" s="507"/>
      <c r="L7" s="507"/>
      <c r="M7" s="505"/>
      <c r="N7" s="505"/>
      <c r="O7" s="505"/>
      <c r="P7" s="506"/>
      <c r="Q7" s="505"/>
      <c r="R7" s="505"/>
    </row>
    <row r="8" spans="1:18" s="495" customFormat="1">
      <c r="A8" s="504"/>
      <c r="B8" s="501" t="s">
        <v>17</v>
      </c>
      <c r="C8" s="501" t="s">
        <v>740</v>
      </c>
      <c r="D8" s="501" t="s">
        <v>118</v>
      </c>
      <c r="E8" s="503" t="s">
        <v>739</v>
      </c>
      <c r="F8" s="502" t="s">
        <v>738</v>
      </c>
      <c r="G8" s="501" t="s">
        <v>737</v>
      </c>
      <c r="H8" s="501" t="s">
        <v>21</v>
      </c>
      <c r="I8" s="501" t="s">
        <v>736</v>
      </c>
      <c r="J8" s="501" t="s">
        <v>735</v>
      </c>
      <c r="K8" s="501" t="s">
        <v>734</v>
      </c>
      <c r="L8" s="501" t="s">
        <v>733</v>
      </c>
      <c r="M8" s="501" t="s">
        <v>732</v>
      </c>
      <c r="N8" s="501" t="s">
        <v>731</v>
      </c>
      <c r="O8" s="501" t="s">
        <v>730</v>
      </c>
      <c r="P8" s="501" t="s">
        <v>729</v>
      </c>
      <c r="Q8" s="501" t="s">
        <v>21</v>
      </c>
      <c r="R8" s="501"/>
    </row>
    <row r="9" spans="1:18" s="495" customFormat="1">
      <c r="A9" s="504" t="s">
        <v>67</v>
      </c>
      <c r="B9" s="501" t="s">
        <v>728</v>
      </c>
      <c r="C9" s="501"/>
      <c r="D9" s="501" t="s">
        <v>727</v>
      </c>
      <c r="E9" s="503" t="s">
        <v>726</v>
      </c>
      <c r="F9" s="502" t="s">
        <v>725</v>
      </c>
      <c r="G9" s="501" t="s">
        <v>724</v>
      </c>
      <c r="H9" s="501" t="s">
        <v>723</v>
      </c>
      <c r="I9" s="501" t="s">
        <v>722</v>
      </c>
      <c r="J9" s="501" t="s">
        <v>721</v>
      </c>
      <c r="K9" s="501" t="s">
        <v>720</v>
      </c>
      <c r="L9" s="501" t="s">
        <v>718</v>
      </c>
      <c r="M9" s="501"/>
      <c r="N9" s="501"/>
      <c r="O9" s="501"/>
      <c r="P9" s="501"/>
      <c r="Q9" s="501"/>
      <c r="R9" s="501" t="s">
        <v>719</v>
      </c>
    </row>
    <row r="10" spans="1:18" s="495" customFormat="1" ht="12" thickBot="1">
      <c r="A10" s="500" t="s">
        <v>212</v>
      </c>
      <c r="B10" s="496"/>
      <c r="C10" s="496"/>
      <c r="D10" s="496"/>
      <c r="E10" s="499"/>
      <c r="F10" s="498"/>
      <c r="G10" s="496"/>
      <c r="H10" s="496"/>
      <c r="I10" s="496" t="s">
        <v>718</v>
      </c>
      <c r="J10" s="496"/>
      <c r="K10" s="496"/>
      <c r="L10" s="496" t="s">
        <v>717</v>
      </c>
      <c r="M10" s="496"/>
      <c r="N10" s="496"/>
      <c r="O10" s="496"/>
      <c r="P10" s="496"/>
      <c r="Q10" s="497"/>
      <c r="R10" s="496"/>
    </row>
    <row r="12" spans="1:18">
      <c r="A12" s="478">
        <v>1</v>
      </c>
      <c r="B12" s="511">
        <v>4261</v>
      </c>
      <c r="C12" s="493" t="s">
        <v>973</v>
      </c>
      <c r="D12" s="491" t="s">
        <v>636</v>
      </c>
      <c r="E12" s="494">
        <v>0</v>
      </c>
      <c r="F12" s="526">
        <v>0</v>
      </c>
      <c r="G12" s="427">
        <f t="shared" ref="G12:G22" si="0">+M12+N12</f>
        <v>38.93</v>
      </c>
      <c r="H12" s="490">
        <f t="shared" ref="H12:H22" si="1">SUM(F12:G12)</f>
        <v>38.93</v>
      </c>
      <c r="I12" s="487">
        <v>1.0000000000000002</v>
      </c>
      <c r="J12" s="485">
        <f t="shared" ref="J12:J22" si="2">+H12*I12</f>
        <v>38.930000000000007</v>
      </c>
      <c r="K12" s="486" t="s">
        <v>638</v>
      </c>
      <c r="L12" s="486" t="s">
        <v>638</v>
      </c>
      <c r="M12" s="490">
        <v>20.43</v>
      </c>
      <c r="N12" s="490">
        <v>18.5</v>
      </c>
      <c r="O12" s="485">
        <v>0</v>
      </c>
      <c r="P12" s="485">
        <v>0</v>
      </c>
      <c r="Q12" s="485">
        <f t="shared" ref="Q12:Q22" si="3">SUM(M12:P12)</f>
        <v>38.93</v>
      </c>
      <c r="R12" s="485">
        <f t="shared" ref="R12:R22" si="4">+Q12-J12</f>
        <v>0</v>
      </c>
    </row>
    <row r="13" spans="1:18">
      <c r="A13" s="478">
        <f t="shared" ref="A13:A22" si="5">+A12+1</f>
        <v>2</v>
      </c>
      <c r="B13" s="511">
        <v>4261</v>
      </c>
      <c r="C13" s="493" t="s">
        <v>972</v>
      </c>
      <c r="D13" s="491" t="s">
        <v>636</v>
      </c>
      <c r="E13" s="494">
        <v>0</v>
      </c>
      <c r="F13" s="526">
        <v>0</v>
      </c>
      <c r="G13" s="427">
        <f t="shared" si="0"/>
        <v>7.78</v>
      </c>
      <c r="H13" s="490">
        <f t="shared" si="1"/>
        <v>7.78</v>
      </c>
      <c r="I13" s="487">
        <v>1.0000000000000002</v>
      </c>
      <c r="J13" s="485">
        <f t="shared" si="2"/>
        <v>7.780000000000002</v>
      </c>
      <c r="K13" s="486" t="s">
        <v>638</v>
      </c>
      <c r="L13" s="486" t="s">
        <v>638</v>
      </c>
      <c r="M13" s="490">
        <v>4.08</v>
      </c>
      <c r="N13" s="490">
        <v>3.7</v>
      </c>
      <c r="O13" s="485">
        <v>0</v>
      </c>
      <c r="P13" s="485">
        <v>0</v>
      </c>
      <c r="Q13" s="485">
        <f t="shared" si="3"/>
        <v>7.78</v>
      </c>
      <c r="R13" s="485">
        <f t="shared" si="4"/>
        <v>0</v>
      </c>
    </row>
    <row r="14" spans="1:18">
      <c r="A14" s="478">
        <f t="shared" si="5"/>
        <v>3</v>
      </c>
      <c r="B14" s="511">
        <v>4261</v>
      </c>
      <c r="C14" s="493" t="s">
        <v>971</v>
      </c>
      <c r="D14" s="491" t="s">
        <v>636</v>
      </c>
      <c r="E14" s="494">
        <v>0</v>
      </c>
      <c r="F14" s="526">
        <v>0</v>
      </c>
      <c r="G14" s="427">
        <f t="shared" si="0"/>
        <v>4327.99</v>
      </c>
      <c r="H14" s="490">
        <f t="shared" si="1"/>
        <v>4327.99</v>
      </c>
      <c r="I14" s="487">
        <v>1.0000000000000002</v>
      </c>
      <c r="J14" s="485">
        <f t="shared" si="2"/>
        <v>4327.9900000000007</v>
      </c>
      <c r="K14" s="486" t="s">
        <v>638</v>
      </c>
      <c r="L14" s="486" t="s">
        <v>638</v>
      </c>
      <c r="M14" s="490">
        <v>2271.36</v>
      </c>
      <c r="N14" s="490">
        <v>2056.63</v>
      </c>
      <c r="O14" s="485">
        <v>0</v>
      </c>
      <c r="P14" s="485">
        <v>0</v>
      </c>
      <c r="Q14" s="485">
        <f t="shared" si="3"/>
        <v>4327.99</v>
      </c>
      <c r="R14" s="485">
        <f t="shared" si="4"/>
        <v>0</v>
      </c>
    </row>
    <row r="15" spans="1:18">
      <c r="A15" s="478">
        <f t="shared" si="5"/>
        <v>4</v>
      </c>
      <c r="B15" s="511">
        <v>4261</v>
      </c>
      <c r="C15" s="493" t="s">
        <v>970</v>
      </c>
      <c r="D15" s="491" t="s">
        <v>636</v>
      </c>
      <c r="E15" s="494">
        <v>0</v>
      </c>
      <c r="F15" s="526">
        <v>0</v>
      </c>
      <c r="G15" s="427">
        <f t="shared" si="0"/>
        <v>245.6</v>
      </c>
      <c r="H15" s="490">
        <f t="shared" si="1"/>
        <v>245.6</v>
      </c>
      <c r="I15" s="487">
        <v>1.0000000000000002</v>
      </c>
      <c r="J15" s="485">
        <f t="shared" si="2"/>
        <v>245.60000000000005</v>
      </c>
      <c r="K15" s="486" t="s">
        <v>638</v>
      </c>
      <c r="L15" s="486" t="s">
        <v>638</v>
      </c>
      <c r="M15" s="490">
        <v>128.88999999999999</v>
      </c>
      <c r="N15" s="490">
        <v>116.71000000000001</v>
      </c>
      <c r="O15" s="485">
        <v>0</v>
      </c>
      <c r="P15" s="485">
        <v>0</v>
      </c>
      <c r="Q15" s="485">
        <f t="shared" si="3"/>
        <v>245.6</v>
      </c>
      <c r="R15" s="485">
        <f t="shared" si="4"/>
        <v>0</v>
      </c>
    </row>
    <row r="16" spans="1:18">
      <c r="A16" s="478">
        <f t="shared" si="5"/>
        <v>5</v>
      </c>
      <c r="B16" s="511">
        <v>4261</v>
      </c>
      <c r="C16" s="493" t="s">
        <v>969</v>
      </c>
      <c r="D16" s="491" t="s">
        <v>636</v>
      </c>
      <c r="E16" s="494">
        <v>0</v>
      </c>
      <c r="F16" s="526">
        <v>0</v>
      </c>
      <c r="G16" s="427">
        <f t="shared" si="0"/>
        <v>23.36</v>
      </c>
      <c r="H16" s="490">
        <f t="shared" si="1"/>
        <v>23.36</v>
      </c>
      <c r="I16" s="487">
        <v>1.0000000000000002</v>
      </c>
      <c r="J16" s="485">
        <f t="shared" si="2"/>
        <v>23.360000000000003</v>
      </c>
      <c r="K16" s="486" t="s">
        <v>638</v>
      </c>
      <c r="L16" s="486" t="s">
        <v>638</v>
      </c>
      <c r="M16" s="490">
        <v>12.26</v>
      </c>
      <c r="N16" s="490">
        <v>11.1</v>
      </c>
      <c r="O16" s="485">
        <v>0</v>
      </c>
      <c r="P16" s="485">
        <v>0</v>
      </c>
      <c r="Q16" s="485">
        <f t="shared" si="3"/>
        <v>23.36</v>
      </c>
      <c r="R16" s="485">
        <f t="shared" si="4"/>
        <v>0</v>
      </c>
    </row>
    <row r="17" spans="1:21">
      <c r="A17" s="478">
        <f t="shared" si="5"/>
        <v>6</v>
      </c>
      <c r="B17" s="511">
        <v>4261</v>
      </c>
      <c r="C17" s="493" t="s">
        <v>968</v>
      </c>
      <c r="D17" s="491" t="s">
        <v>636</v>
      </c>
      <c r="E17" s="494">
        <v>0</v>
      </c>
      <c r="F17" s="526">
        <v>0</v>
      </c>
      <c r="G17" s="427">
        <f t="shared" si="0"/>
        <v>389.17</v>
      </c>
      <c r="H17" s="490">
        <f t="shared" si="1"/>
        <v>389.17</v>
      </c>
      <c r="I17" s="487">
        <v>1.0000000000000002</v>
      </c>
      <c r="J17" s="485">
        <f t="shared" si="2"/>
        <v>389.17000000000013</v>
      </c>
      <c r="K17" s="486" t="s">
        <v>638</v>
      </c>
      <c r="L17" s="486" t="s">
        <v>638</v>
      </c>
      <c r="M17" s="490">
        <v>204.24</v>
      </c>
      <c r="N17" s="490">
        <v>184.93</v>
      </c>
      <c r="O17" s="485">
        <v>0</v>
      </c>
      <c r="P17" s="485">
        <v>0</v>
      </c>
      <c r="Q17" s="485">
        <f t="shared" si="3"/>
        <v>389.17</v>
      </c>
      <c r="R17" s="485">
        <f t="shared" si="4"/>
        <v>0</v>
      </c>
    </row>
    <row r="18" spans="1:21">
      <c r="A18" s="478">
        <f t="shared" si="5"/>
        <v>7</v>
      </c>
      <c r="B18" s="511">
        <v>4261</v>
      </c>
      <c r="C18" s="493" t="s">
        <v>967</v>
      </c>
      <c r="D18" s="491" t="s">
        <v>636</v>
      </c>
      <c r="E18" s="494">
        <v>0</v>
      </c>
      <c r="F18" s="526">
        <v>0</v>
      </c>
      <c r="G18" s="427">
        <f t="shared" si="0"/>
        <v>38.89</v>
      </c>
      <c r="H18" s="490">
        <f t="shared" si="1"/>
        <v>38.89</v>
      </c>
      <c r="I18" s="487">
        <v>1.0000000000000002</v>
      </c>
      <c r="J18" s="485">
        <f t="shared" si="2"/>
        <v>38.890000000000008</v>
      </c>
      <c r="K18" s="486" t="s">
        <v>638</v>
      </c>
      <c r="L18" s="486" t="s">
        <v>638</v>
      </c>
      <c r="M18" s="490">
        <v>20.41</v>
      </c>
      <c r="N18" s="490">
        <v>18.48</v>
      </c>
      <c r="O18" s="485">
        <v>0</v>
      </c>
      <c r="P18" s="485">
        <v>0</v>
      </c>
      <c r="Q18" s="485">
        <f t="shared" si="3"/>
        <v>38.89</v>
      </c>
      <c r="R18" s="485">
        <f t="shared" si="4"/>
        <v>0</v>
      </c>
    </row>
    <row r="19" spans="1:21">
      <c r="A19" s="478">
        <f t="shared" si="5"/>
        <v>8</v>
      </c>
      <c r="B19" s="511">
        <v>4261</v>
      </c>
      <c r="C19" s="493" t="s">
        <v>966</v>
      </c>
      <c r="D19" s="491" t="s">
        <v>636</v>
      </c>
      <c r="E19" s="494">
        <v>0</v>
      </c>
      <c r="F19" s="526">
        <v>0</v>
      </c>
      <c r="G19" s="427">
        <f t="shared" si="0"/>
        <v>272.56</v>
      </c>
      <c r="H19" s="490">
        <f t="shared" si="1"/>
        <v>272.56</v>
      </c>
      <c r="I19" s="487">
        <v>1.0000000000000002</v>
      </c>
      <c r="J19" s="485">
        <f t="shared" si="2"/>
        <v>272.56000000000006</v>
      </c>
      <c r="K19" s="486" t="s">
        <v>638</v>
      </c>
      <c r="L19" s="486" t="s">
        <v>638</v>
      </c>
      <c r="M19" s="490">
        <v>143.04</v>
      </c>
      <c r="N19" s="490">
        <v>129.52000000000001</v>
      </c>
      <c r="O19" s="485">
        <v>0</v>
      </c>
      <c r="P19" s="485">
        <v>0</v>
      </c>
      <c r="Q19" s="485">
        <f t="shared" si="3"/>
        <v>272.56</v>
      </c>
      <c r="R19" s="485">
        <f t="shared" si="4"/>
        <v>0</v>
      </c>
    </row>
    <row r="20" spans="1:21">
      <c r="A20" s="478">
        <f t="shared" si="5"/>
        <v>9</v>
      </c>
      <c r="B20" s="511">
        <v>4261</v>
      </c>
      <c r="C20" s="493" t="s">
        <v>965</v>
      </c>
      <c r="D20" s="491" t="s">
        <v>636</v>
      </c>
      <c r="E20" s="494">
        <v>0</v>
      </c>
      <c r="F20" s="526">
        <v>0</v>
      </c>
      <c r="G20" s="427">
        <f t="shared" si="0"/>
        <v>2336.21</v>
      </c>
      <c r="H20" s="490">
        <f t="shared" si="1"/>
        <v>2336.21</v>
      </c>
      <c r="I20" s="487">
        <v>1.0000000000000002</v>
      </c>
      <c r="J20" s="485">
        <f t="shared" si="2"/>
        <v>2336.2100000000005</v>
      </c>
      <c r="K20" s="486" t="s">
        <v>638</v>
      </c>
      <c r="L20" s="486" t="s">
        <v>638</v>
      </c>
      <c r="M20" s="490">
        <v>1226.06</v>
      </c>
      <c r="N20" s="490">
        <v>1110.1500000000001</v>
      </c>
      <c r="O20" s="485">
        <v>0</v>
      </c>
      <c r="P20" s="485">
        <v>0</v>
      </c>
      <c r="Q20" s="485">
        <f t="shared" si="3"/>
        <v>2336.21</v>
      </c>
      <c r="R20" s="485">
        <f t="shared" si="4"/>
        <v>0</v>
      </c>
    </row>
    <row r="21" spans="1:21">
      <c r="A21" s="478">
        <f t="shared" si="5"/>
        <v>10</v>
      </c>
      <c r="B21" s="511">
        <v>4261</v>
      </c>
      <c r="C21" s="493" t="s">
        <v>964</v>
      </c>
      <c r="D21" s="491" t="s">
        <v>636</v>
      </c>
      <c r="E21" s="494">
        <v>0</v>
      </c>
      <c r="F21" s="526">
        <v>0</v>
      </c>
      <c r="G21" s="427">
        <f t="shared" si="0"/>
        <v>11.54</v>
      </c>
      <c r="H21" s="490">
        <f t="shared" si="1"/>
        <v>11.54</v>
      </c>
      <c r="I21" s="487">
        <v>1.0000000000000002</v>
      </c>
      <c r="J21" s="485">
        <f t="shared" si="2"/>
        <v>11.540000000000001</v>
      </c>
      <c r="K21" s="486" t="s">
        <v>638</v>
      </c>
      <c r="L21" s="486" t="s">
        <v>638</v>
      </c>
      <c r="M21" s="490">
        <v>6.06</v>
      </c>
      <c r="N21" s="490">
        <v>5.48</v>
      </c>
      <c r="O21" s="485">
        <v>0</v>
      </c>
      <c r="P21" s="485">
        <v>0</v>
      </c>
      <c r="Q21" s="485">
        <f t="shared" si="3"/>
        <v>11.54</v>
      </c>
      <c r="R21" s="485">
        <f t="shared" si="4"/>
        <v>0</v>
      </c>
    </row>
    <row r="22" spans="1:21">
      <c r="A22" s="478">
        <f t="shared" si="5"/>
        <v>11</v>
      </c>
      <c r="B22" s="511">
        <v>4261</v>
      </c>
      <c r="C22" s="493" t="s">
        <v>963</v>
      </c>
      <c r="D22" s="491" t="s">
        <v>636</v>
      </c>
      <c r="E22" s="494">
        <v>0</v>
      </c>
      <c r="F22" s="526">
        <v>0</v>
      </c>
      <c r="G22" s="427">
        <f t="shared" si="0"/>
        <v>467.24</v>
      </c>
      <c r="H22" s="490">
        <f t="shared" si="1"/>
        <v>467.24</v>
      </c>
      <c r="I22" s="487">
        <v>1.0000000000000002</v>
      </c>
      <c r="J22" s="485">
        <f t="shared" si="2"/>
        <v>467.24000000000012</v>
      </c>
      <c r="K22" s="486" t="s">
        <v>638</v>
      </c>
      <c r="L22" s="486" t="s">
        <v>638</v>
      </c>
      <c r="M22" s="490">
        <v>245.21</v>
      </c>
      <c r="N22" s="490">
        <v>222.03</v>
      </c>
      <c r="O22" s="485">
        <v>0</v>
      </c>
      <c r="P22" s="485">
        <v>0</v>
      </c>
      <c r="Q22" s="485">
        <f t="shared" si="3"/>
        <v>467.24</v>
      </c>
      <c r="R22" s="485">
        <f t="shared" si="4"/>
        <v>0</v>
      </c>
    </row>
    <row r="23" spans="1:21" ht="12" thickBot="1">
      <c r="A23" s="478"/>
      <c r="B23" s="511"/>
      <c r="C23" s="492"/>
      <c r="D23" s="491"/>
      <c r="E23" s="490"/>
      <c r="F23" s="489"/>
      <c r="G23" s="490"/>
      <c r="H23" s="490"/>
      <c r="I23" s="487"/>
      <c r="J23" s="485"/>
      <c r="K23" s="486"/>
      <c r="L23" s="486"/>
      <c r="M23" s="490"/>
      <c r="N23" s="490"/>
      <c r="O23" s="485"/>
      <c r="P23" s="485"/>
      <c r="Q23" s="485"/>
      <c r="R23" s="485"/>
    </row>
    <row r="24" spans="1:21" ht="12" thickBot="1">
      <c r="A24" s="478">
        <v>12</v>
      </c>
      <c r="B24" s="484"/>
      <c r="C24" s="483" t="s">
        <v>744</v>
      </c>
      <c r="D24" s="482" t="s">
        <v>636</v>
      </c>
      <c r="E24" s="481">
        <f>SUM(E11:E22)</f>
        <v>0</v>
      </c>
      <c r="F24" s="481">
        <f>SUM(F11:F22)</f>
        <v>0</v>
      </c>
      <c r="G24" s="481">
        <f>SUM(G11:G22)</f>
        <v>8159.27</v>
      </c>
      <c r="H24" s="481">
        <f>SUM(H11:H22)</f>
        <v>8159.27</v>
      </c>
      <c r="I24" s="481"/>
      <c r="J24" s="481">
        <f>SUM(J11:J22)</f>
        <v>8159.2700000000013</v>
      </c>
      <c r="K24" s="481"/>
      <c r="L24" s="481"/>
      <c r="M24" s="481">
        <f t="shared" ref="M24:R24" si="6">SUM(M11:M22)</f>
        <v>4282.04</v>
      </c>
      <c r="N24" s="481">
        <f t="shared" si="6"/>
        <v>3877.23</v>
      </c>
      <c r="O24" s="481">
        <f t="shared" si="6"/>
        <v>0</v>
      </c>
      <c r="P24" s="481">
        <f t="shared" si="6"/>
        <v>0</v>
      </c>
      <c r="Q24" s="481">
        <f t="shared" si="6"/>
        <v>8159.27</v>
      </c>
      <c r="R24" s="481">
        <f t="shared" si="6"/>
        <v>0</v>
      </c>
      <c r="S24" s="480"/>
      <c r="T24" s="479"/>
      <c r="U24" s="479"/>
    </row>
    <row r="25" spans="1:21">
      <c r="A25" s="478"/>
      <c r="B25" s="525"/>
      <c r="C25" s="524"/>
      <c r="D25" s="523"/>
      <c r="E25" s="521"/>
      <c r="F25" s="521"/>
      <c r="G25" s="521"/>
      <c r="H25" s="521"/>
      <c r="I25" s="521"/>
      <c r="J25" s="521"/>
      <c r="K25" s="522"/>
      <c r="L25" s="521"/>
      <c r="M25" s="521"/>
      <c r="N25" s="521"/>
      <c r="O25" s="521"/>
      <c r="P25" s="521"/>
      <c r="Q25" s="521"/>
      <c r="R25" s="521"/>
      <c r="S25" s="480"/>
      <c r="T25" s="479"/>
      <c r="U25" s="479"/>
    </row>
    <row r="26" spans="1:21">
      <c r="A26" s="478">
        <v>13</v>
      </c>
      <c r="F26" s="721" t="s">
        <v>634</v>
      </c>
      <c r="G26" s="721"/>
      <c r="H26" s="721"/>
      <c r="I26" s="721"/>
      <c r="J26" s="721"/>
      <c r="K26" s="721"/>
      <c r="L26" s="721"/>
      <c r="M26" s="721"/>
      <c r="N26" s="721"/>
      <c r="O26" s="721"/>
      <c r="P26" s="721"/>
      <c r="Q26" s="721"/>
    </row>
    <row r="27" spans="1:21">
      <c r="A27" s="520"/>
      <c r="F27" s="721"/>
      <c r="G27" s="721"/>
      <c r="H27" s="721"/>
      <c r="I27" s="721"/>
      <c r="J27" s="721"/>
      <c r="K27" s="721"/>
      <c r="L27" s="721"/>
      <c r="M27" s="721"/>
      <c r="N27" s="721"/>
      <c r="O27" s="721"/>
      <c r="P27" s="721"/>
      <c r="Q27" s="721"/>
    </row>
  </sheetData>
  <mergeCells count="1">
    <mergeCell ref="F26:Q27"/>
  </mergeCells>
  <pageMargins left="0.43" right="0.42" top="1.03" bottom="0.82" header="0.25" footer="0.5"/>
  <pageSetup scale="56" fitToHeight="2" pageOrder="overThenDown" orientation="landscape" r:id="rId1"/>
  <headerFooter alignWithMargins="0">
    <oddFooter>&amp;L&amp;"Times New Roman,Regular"&amp;8&amp;D &amp;T&amp;C&amp;"Times New Roman,Regular"&amp;8&amp;A&amp;R&amp;"Times New Roman,Regular"&amp;8&amp;P of 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"/>
  <sheetViews>
    <sheetView topLeftCell="A37" zoomScaleNormal="100" workbookViewId="0">
      <selection activeCell="B11" sqref="B11:Q88"/>
    </sheetView>
  </sheetViews>
  <sheetFormatPr defaultRowHeight="11.25"/>
  <cols>
    <col min="1" max="1" width="4.140625" style="477" bestFit="1" customWidth="1"/>
    <col min="2" max="2" width="6.7109375" style="477" customWidth="1"/>
    <col min="3" max="3" width="58" style="477" bestFit="1" customWidth="1"/>
    <col min="4" max="4" width="7.5703125" style="477" bestFit="1" customWidth="1"/>
    <col min="5" max="5" width="10.28515625" style="477" bestFit="1" customWidth="1"/>
    <col min="6" max="6" width="11.28515625" style="477" customWidth="1"/>
    <col min="7" max="7" width="7.7109375" style="477" bestFit="1" customWidth="1"/>
    <col min="8" max="8" width="7.5703125" style="477" bestFit="1" customWidth="1"/>
    <col min="9" max="9" width="11.140625" style="478" customWidth="1"/>
    <col min="10" max="10" width="10" style="477" customWidth="1"/>
    <col min="11" max="11" width="4.42578125" style="477" bestFit="1" customWidth="1"/>
    <col min="12" max="12" width="5.42578125" style="477" bestFit="1" customWidth="1"/>
    <col min="13" max="14" width="8.7109375" style="477" bestFit="1" customWidth="1"/>
    <col min="15" max="16" width="7.7109375" style="477" customWidth="1"/>
    <col min="17" max="17" width="7.42578125" style="477" customWidth="1"/>
    <col min="18" max="18" width="13" style="477" bestFit="1" customWidth="1"/>
    <col min="19" max="16384" width="9.140625" style="477"/>
  </cols>
  <sheetData>
    <row r="1" spans="1:18" ht="13.5" thickBot="1">
      <c r="H1" s="534"/>
      <c r="M1" s="518"/>
      <c r="N1" s="533"/>
    </row>
    <row r="2" spans="1:18">
      <c r="B2" s="519" t="s">
        <v>0</v>
      </c>
      <c r="C2" s="507"/>
    </row>
    <row r="3" spans="1:18">
      <c r="B3" s="517" t="s">
        <v>742</v>
      </c>
      <c r="C3" s="514"/>
    </row>
    <row r="4" spans="1:18">
      <c r="B4" s="516" t="s">
        <v>920</v>
      </c>
      <c r="C4" s="514"/>
    </row>
    <row r="5" spans="1:18">
      <c r="B5" s="515" t="s">
        <v>2</v>
      </c>
      <c r="C5" s="514"/>
      <c r="D5" s="492"/>
      <c r="E5" s="492"/>
      <c r="F5" s="492"/>
      <c r="G5" s="492"/>
    </row>
    <row r="6" spans="1:18" ht="12" thickBot="1">
      <c r="B6" s="513" t="str">
        <f>'WP II-D-2.5-2 Com Service'!B5</f>
        <v>DOCKET XXXXX</v>
      </c>
      <c r="C6" s="497"/>
      <c r="D6" s="512"/>
      <c r="E6" s="512"/>
      <c r="F6" s="512"/>
      <c r="G6" s="512"/>
    </row>
    <row r="7" spans="1:18">
      <c r="A7" s="478"/>
      <c r="D7" s="511"/>
      <c r="E7" s="511"/>
      <c r="F7" s="511"/>
      <c r="G7" s="511"/>
      <c r="M7" s="532"/>
      <c r="N7" s="532"/>
    </row>
    <row r="8" spans="1:18">
      <c r="A8" s="478"/>
      <c r="D8" s="511"/>
      <c r="E8" s="511"/>
      <c r="F8" s="511"/>
      <c r="G8" s="511"/>
    </row>
    <row r="9" spans="1:18" ht="12" thickBot="1">
      <c r="A9" s="478"/>
      <c r="B9" s="511"/>
      <c r="C9" s="511"/>
      <c r="D9" s="511"/>
      <c r="E9" s="510">
        <v>1</v>
      </c>
      <c r="F9" s="510">
        <v>2</v>
      </c>
      <c r="G9" s="510">
        <v>3</v>
      </c>
      <c r="H9" s="510">
        <v>4</v>
      </c>
      <c r="I9" s="510">
        <v>5</v>
      </c>
      <c r="J9" s="510">
        <v>6</v>
      </c>
      <c r="K9" s="510">
        <v>7</v>
      </c>
      <c r="L9" s="510">
        <v>8</v>
      </c>
      <c r="M9" s="510">
        <v>9</v>
      </c>
      <c r="N9" s="510">
        <v>10</v>
      </c>
      <c r="O9" s="510">
        <v>11</v>
      </c>
      <c r="P9" s="510">
        <v>12</v>
      </c>
      <c r="Q9" s="510">
        <v>13</v>
      </c>
    </row>
    <row r="10" spans="1:18" s="495" customFormat="1">
      <c r="A10" s="509"/>
      <c r="B10" s="507"/>
      <c r="C10" s="507"/>
      <c r="D10" s="507"/>
      <c r="E10" s="507"/>
      <c r="F10" s="508"/>
      <c r="G10" s="507"/>
      <c r="H10" s="505" t="s">
        <v>726</v>
      </c>
      <c r="I10" s="505" t="s">
        <v>721</v>
      </c>
      <c r="J10" s="507"/>
      <c r="K10" s="507"/>
      <c r="L10" s="507"/>
      <c r="M10" s="505"/>
      <c r="N10" s="505"/>
      <c r="O10" s="505"/>
      <c r="P10" s="506"/>
      <c r="Q10" s="505"/>
      <c r="R10" s="505"/>
    </row>
    <row r="11" spans="1:18" s="495" customFormat="1">
      <c r="A11" s="504"/>
      <c r="B11" s="501" t="s">
        <v>17</v>
      </c>
      <c r="C11" s="501" t="s">
        <v>740</v>
      </c>
      <c r="D11" s="501" t="s">
        <v>118</v>
      </c>
      <c r="E11" s="503" t="s">
        <v>739</v>
      </c>
      <c r="F11" s="502" t="s">
        <v>738</v>
      </c>
      <c r="G11" s="501" t="s">
        <v>737</v>
      </c>
      <c r="H11" s="501" t="s">
        <v>21</v>
      </c>
      <c r="I11" s="501" t="s">
        <v>736</v>
      </c>
      <c r="J11" s="501" t="s">
        <v>735</v>
      </c>
      <c r="K11" s="501" t="s">
        <v>734</v>
      </c>
      <c r="L11" s="501" t="s">
        <v>733</v>
      </c>
      <c r="M11" s="501" t="s">
        <v>732</v>
      </c>
      <c r="N11" s="501" t="s">
        <v>731</v>
      </c>
      <c r="O11" s="501" t="s">
        <v>730</v>
      </c>
      <c r="P11" s="501" t="s">
        <v>729</v>
      </c>
      <c r="Q11" s="501" t="s">
        <v>21</v>
      </c>
      <c r="R11" s="501"/>
    </row>
    <row r="12" spans="1:18" s="495" customFormat="1">
      <c r="A12" s="504" t="s">
        <v>67</v>
      </c>
      <c r="B12" s="501" t="s">
        <v>728</v>
      </c>
      <c r="C12" s="501"/>
      <c r="D12" s="501" t="s">
        <v>727</v>
      </c>
      <c r="E12" s="503" t="s">
        <v>726</v>
      </c>
      <c r="F12" s="502" t="s">
        <v>725</v>
      </c>
      <c r="G12" s="501" t="s">
        <v>724</v>
      </c>
      <c r="H12" s="501" t="s">
        <v>723</v>
      </c>
      <c r="I12" s="501" t="s">
        <v>722</v>
      </c>
      <c r="J12" s="501" t="s">
        <v>721</v>
      </c>
      <c r="K12" s="501" t="s">
        <v>720</v>
      </c>
      <c r="L12" s="501" t="s">
        <v>718</v>
      </c>
      <c r="M12" s="501"/>
      <c r="N12" s="501"/>
      <c r="O12" s="501"/>
      <c r="P12" s="501"/>
      <c r="Q12" s="501"/>
      <c r="R12" s="501" t="s">
        <v>719</v>
      </c>
    </row>
    <row r="13" spans="1:18" s="495" customFormat="1" ht="12" thickBot="1">
      <c r="A13" s="500" t="s">
        <v>212</v>
      </c>
      <c r="B13" s="496"/>
      <c r="C13" s="496"/>
      <c r="D13" s="496"/>
      <c r="E13" s="499"/>
      <c r="F13" s="498"/>
      <c r="G13" s="496"/>
      <c r="H13" s="496"/>
      <c r="I13" s="496" t="s">
        <v>718</v>
      </c>
      <c r="J13" s="496"/>
      <c r="K13" s="496"/>
      <c r="L13" s="496" t="s">
        <v>717</v>
      </c>
      <c r="M13" s="496"/>
      <c r="N13" s="496"/>
      <c r="O13" s="496"/>
      <c r="P13" s="496"/>
      <c r="Q13" s="497"/>
      <c r="R13" s="496"/>
    </row>
    <row r="14" spans="1:18">
      <c r="A14" s="478">
        <v>1</v>
      </c>
      <c r="B14" s="511">
        <v>4261</v>
      </c>
      <c r="C14" s="493" t="s">
        <v>919</v>
      </c>
      <c r="D14" s="491" t="s">
        <v>636</v>
      </c>
      <c r="E14" s="494">
        <v>0</v>
      </c>
      <c r="F14" s="531">
        <v>0</v>
      </c>
      <c r="G14" s="427">
        <v>2500</v>
      </c>
      <c r="H14" s="490">
        <f t="shared" ref="H14:H48" si="0">SUM(F14:G14)</f>
        <v>2500</v>
      </c>
      <c r="I14" s="487">
        <f>'[16]Juris Alloc Split'!$M$351</f>
        <v>1.0000000000000002</v>
      </c>
      <c r="J14" s="485">
        <f t="shared" ref="J14:J48" si="1">+H14*I14</f>
        <v>2500.0000000000005</v>
      </c>
      <c r="K14" s="486" t="s">
        <v>638</v>
      </c>
      <c r="L14" s="486" t="s">
        <v>638</v>
      </c>
      <c r="M14" s="490">
        <v>1147.6791289801301</v>
      </c>
      <c r="N14" s="490">
        <v>1352.3208710198703</v>
      </c>
      <c r="O14" s="490">
        <v>0</v>
      </c>
      <c r="P14" s="490">
        <v>0</v>
      </c>
      <c r="Q14" s="485">
        <f t="shared" ref="Q14:Q48" si="2">SUM(M14:P14)</f>
        <v>2500.0000000000005</v>
      </c>
      <c r="R14" s="485">
        <f t="shared" ref="R14:R48" si="3">+Q14-J14</f>
        <v>0</v>
      </c>
    </row>
    <row r="15" spans="1:18">
      <c r="A15" s="478">
        <f t="shared" ref="A15:A48" si="4">+A14+1</f>
        <v>2</v>
      </c>
      <c r="B15" s="511">
        <v>4261</v>
      </c>
      <c r="C15" s="493" t="s">
        <v>918</v>
      </c>
      <c r="D15" s="491" t="s">
        <v>636</v>
      </c>
      <c r="E15" s="494">
        <v>0</v>
      </c>
      <c r="F15" s="531">
        <v>0</v>
      </c>
      <c r="G15" s="427">
        <v>2000</v>
      </c>
      <c r="H15" s="490">
        <f t="shared" si="0"/>
        <v>2000</v>
      </c>
      <c r="I15" s="487">
        <f>'[16]Juris Alloc Split'!$M$351</f>
        <v>1.0000000000000002</v>
      </c>
      <c r="J15" s="485">
        <f t="shared" si="1"/>
        <v>2000.0000000000005</v>
      </c>
      <c r="K15" s="486" t="s">
        <v>638</v>
      </c>
      <c r="L15" s="486" t="s">
        <v>638</v>
      </c>
      <c r="M15" s="490">
        <v>918.14330318410418</v>
      </c>
      <c r="N15" s="490">
        <v>1081.8566968158962</v>
      </c>
      <c r="O15" s="490">
        <v>0</v>
      </c>
      <c r="P15" s="490">
        <v>0</v>
      </c>
      <c r="Q15" s="485">
        <f t="shared" si="2"/>
        <v>2000.0000000000005</v>
      </c>
      <c r="R15" s="485">
        <f t="shared" si="3"/>
        <v>0</v>
      </c>
    </row>
    <row r="16" spans="1:18">
      <c r="A16" s="478">
        <f t="shared" si="4"/>
        <v>3</v>
      </c>
      <c r="B16" s="511">
        <v>4261</v>
      </c>
      <c r="C16" s="493" t="s">
        <v>917</v>
      </c>
      <c r="D16" s="491" t="s">
        <v>636</v>
      </c>
      <c r="E16" s="494">
        <v>0</v>
      </c>
      <c r="F16" s="531">
        <v>0</v>
      </c>
      <c r="G16" s="427">
        <v>500</v>
      </c>
      <c r="H16" s="490">
        <f t="shared" si="0"/>
        <v>500</v>
      </c>
      <c r="I16" s="487">
        <f>'[16]Juris Alloc Split'!$M$351</f>
        <v>1.0000000000000002</v>
      </c>
      <c r="J16" s="485">
        <f t="shared" si="1"/>
        <v>500.00000000000011</v>
      </c>
      <c r="K16" s="486" t="s">
        <v>638</v>
      </c>
      <c r="L16" s="486" t="s">
        <v>638</v>
      </c>
      <c r="M16" s="490">
        <v>229.53582579602605</v>
      </c>
      <c r="N16" s="490">
        <v>270.46417420397404</v>
      </c>
      <c r="O16" s="490">
        <v>0</v>
      </c>
      <c r="P16" s="490">
        <v>0</v>
      </c>
      <c r="Q16" s="485">
        <f t="shared" si="2"/>
        <v>500.00000000000011</v>
      </c>
      <c r="R16" s="485">
        <f t="shared" si="3"/>
        <v>0</v>
      </c>
    </row>
    <row r="17" spans="1:18">
      <c r="A17" s="478">
        <f t="shared" si="4"/>
        <v>4</v>
      </c>
      <c r="B17" s="511">
        <v>4261</v>
      </c>
      <c r="C17" s="493" t="s">
        <v>916</v>
      </c>
      <c r="D17" s="491" t="s">
        <v>636</v>
      </c>
      <c r="E17" s="494">
        <v>0</v>
      </c>
      <c r="F17" s="531">
        <v>0</v>
      </c>
      <c r="G17" s="427">
        <v>1500</v>
      </c>
      <c r="H17" s="490">
        <f t="shared" si="0"/>
        <v>1500</v>
      </c>
      <c r="I17" s="487">
        <f>'[16]Juris Alloc Split'!$M$351</f>
        <v>1.0000000000000002</v>
      </c>
      <c r="J17" s="485">
        <f t="shared" si="1"/>
        <v>1500.0000000000002</v>
      </c>
      <c r="K17" s="486" t="s">
        <v>638</v>
      </c>
      <c r="L17" s="486" t="s">
        <v>638</v>
      </c>
      <c r="M17" s="490">
        <v>688.60747738807811</v>
      </c>
      <c r="N17" s="490">
        <v>811.39252261192212</v>
      </c>
      <c r="O17" s="490">
        <v>0</v>
      </c>
      <c r="P17" s="490">
        <v>0</v>
      </c>
      <c r="Q17" s="485">
        <f t="shared" si="2"/>
        <v>1500.0000000000002</v>
      </c>
      <c r="R17" s="485">
        <f t="shared" si="3"/>
        <v>0</v>
      </c>
    </row>
    <row r="18" spans="1:18">
      <c r="A18" s="478">
        <f t="shared" si="4"/>
        <v>5</v>
      </c>
      <c r="B18" s="511">
        <v>4261</v>
      </c>
      <c r="C18" s="493" t="s">
        <v>915</v>
      </c>
      <c r="D18" s="491" t="s">
        <v>636</v>
      </c>
      <c r="E18" s="494">
        <v>0</v>
      </c>
      <c r="F18" s="531">
        <v>0</v>
      </c>
      <c r="G18" s="427">
        <v>1000</v>
      </c>
      <c r="H18" s="490">
        <f t="shared" si="0"/>
        <v>1000</v>
      </c>
      <c r="I18" s="487">
        <f>'[16]Juris Alloc Split'!$M$351</f>
        <v>1.0000000000000002</v>
      </c>
      <c r="J18" s="485">
        <f t="shared" si="1"/>
        <v>1000.0000000000002</v>
      </c>
      <c r="K18" s="486" t="s">
        <v>638</v>
      </c>
      <c r="L18" s="486" t="s">
        <v>638</v>
      </c>
      <c r="M18" s="490">
        <v>459.07165159205209</v>
      </c>
      <c r="N18" s="490">
        <v>540.92834840794808</v>
      </c>
      <c r="O18" s="490">
        <v>0</v>
      </c>
      <c r="P18" s="490">
        <v>0</v>
      </c>
      <c r="Q18" s="485">
        <f t="shared" si="2"/>
        <v>1000.0000000000002</v>
      </c>
      <c r="R18" s="485">
        <f t="shared" si="3"/>
        <v>0</v>
      </c>
    </row>
    <row r="19" spans="1:18">
      <c r="A19" s="478">
        <f t="shared" si="4"/>
        <v>6</v>
      </c>
      <c r="B19" s="511">
        <v>4261</v>
      </c>
      <c r="C19" s="493" t="s">
        <v>914</v>
      </c>
      <c r="D19" s="491" t="s">
        <v>636</v>
      </c>
      <c r="E19" s="494">
        <v>0</v>
      </c>
      <c r="F19" s="531">
        <v>0</v>
      </c>
      <c r="G19" s="427">
        <v>1500</v>
      </c>
      <c r="H19" s="490">
        <f t="shared" si="0"/>
        <v>1500</v>
      </c>
      <c r="I19" s="487">
        <f>'[16]Juris Alloc Split'!$M$351</f>
        <v>1.0000000000000002</v>
      </c>
      <c r="J19" s="485">
        <f t="shared" si="1"/>
        <v>1500.0000000000002</v>
      </c>
      <c r="K19" s="486" t="s">
        <v>638</v>
      </c>
      <c r="L19" s="486" t="s">
        <v>638</v>
      </c>
      <c r="M19" s="490">
        <v>688.60747738807811</v>
      </c>
      <c r="N19" s="490">
        <v>811.39252261192212</v>
      </c>
      <c r="O19" s="490">
        <v>0</v>
      </c>
      <c r="P19" s="490">
        <v>0</v>
      </c>
      <c r="Q19" s="485">
        <f t="shared" si="2"/>
        <v>1500.0000000000002</v>
      </c>
      <c r="R19" s="485">
        <f t="shared" si="3"/>
        <v>0</v>
      </c>
    </row>
    <row r="20" spans="1:18">
      <c r="A20" s="478">
        <f t="shared" si="4"/>
        <v>7</v>
      </c>
      <c r="B20" s="511">
        <v>4261</v>
      </c>
      <c r="C20" s="493" t="s">
        <v>913</v>
      </c>
      <c r="D20" s="491" t="s">
        <v>636</v>
      </c>
      <c r="E20" s="494">
        <v>0</v>
      </c>
      <c r="F20" s="531">
        <v>0</v>
      </c>
      <c r="G20" s="427">
        <v>1510</v>
      </c>
      <c r="H20" s="490">
        <f t="shared" si="0"/>
        <v>1510</v>
      </c>
      <c r="I20" s="487">
        <f>'[16]Juris Alloc Split'!$M$351</f>
        <v>1.0000000000000002</v>
      </c>
      <c r="J20" s="485">
        <f t="shared" si="1"/>
        <v>1510.0000000000002</v>
      </c>
      <c r="K20" s="486" t="s">
        <v>638</v>
      </c>
      <c r="L20" s="486" t="s">
        <v>638</v>
      </c>
      <c r="M20" s="490">
        <v>693.19819390399857</v>
      </c>
      <c r="N20" s="490">
        <v>816.80180609600166</v>
      </c>
      <c r="O20" s="490">
        <v>0</v>
      </c>
      <c r="P20" s="490">
        <v>0</v>
      </c>
      <c r="Q20" s="485">
        <f t="shared" si="2"/>
        <v>1510.0000000000002</v>
      </c>
      <c r="R20" s="485">
        <f t="shared" si="3"/>
        <v>0</v>
      </c>
    </row>
    <row r="21" spans="1:18">
      <c r="A21" s="478">
        <f t="shared" si="4"/>
        <v>8</v>
      </c>
      <c r="B21" s="511">
        <v>4261</v>
      </c>
      <c r="C21" s="493" t="s">
        <v>912</v>
      </c>
      <c r="D21" s="491" t="s">
        <v>636</v>
      </c>
      <c r="E21" s="494">
        <v>0</v>
      </c>
      <c r="F21" s="531">
        <v>0</v>
      </c>
      <c r="G21" s="427">
        <v>2250</v>
      </c>
      <c r="H21" s="490">
        <f t="shared" si="0"/>
        <v>2250</v>
      </c>
      <c r="I21" s="487">
        <f>'[16]Juris Alloc Split'!$M$351</f>
        <v>1.0000000000000002</v>
      </c>
      <c r="J21" s="485">
        <f t="shared" si="1"/>
        <v>2250.0000000000005</v>
      </c>
      <c r="K21" s="486" t="s">
        <v>638</v>
      </c>
      <c r="L21" s="486" t="s">
        <v>638</v>
      </c>
      <c r="M21" s="490">
        <v>1032.9112160821171</v>
      </c>
      <c r="N21" s="490">
        <v>1217.0887839178833</v>
      </c>
      <c r="O21" s="490">
        <v>0</v>
      </c>
      <c r="P21" s="490">
        <v>0</v>
      </c>
      <c r="Q21" s="485">
        <f t="shared" si="2"/>
        <v>2250.0000000000005</v>
      </c>
      <c r="R21" s="485">
        <f t="shared" si="3"/>
        <v>0</v>
      </c>
    </row>
    <row r="22" spans="1:18">
      <c r="A22" s="478">
        <f t="shared" si="4"/>
        <v>9</v>
      </c>
      <c r="B22" s="511">
        <v>4261</v>
      </c>
      <c r="C22" s="493" t="s">
        <v>911</v>
      </c>
      <c r="D22" s="491" t="s">
        <v>636</v>
      </c>
      <c r="E22" s="494">
        <v>0</v>
      </c>
      <c r="F22" s="531">
        <v>0</v>
      </c>
      <c r="G22" s="427">
        <v>3137.5</v>
      </c>
      <c r="H22" s="490">
        <f t="shared" si="0"/>
        <v>3137.5</v>
      </c>
      <c r="I22" s="487">
        <f>'[16]Juris Alloc Split'!$M$351</f>
        <v>1.0000000000000002</v>
      </c>
      <c r="J22" s="485">
        <f t="shared" si="1"/>
        <v>3137.5000000000009</v>
      </c>
      <c r="K22" s="486" t="s">
        <v>638</v>
      </c>
      <c r="L22" s="486" t="s">
        <v>638</v>
      </c>
      <c r="M22" s="490">
        <v>1440.3373068700635</v>
      </c>
      <c r="N22" s="490">
        <v>1697.1626931299375</v>
      </c>
      <c r="O22" s="490">
        <v>0</v>
      </c>
      <c r="P22" s="490">
        <v>0</v>
      </c>
      <c r="Q22" s="485">
        <f t="shared" si="2"/>
        <v>3137.5000000000009</v>
      </c>
      <c r="R22" s="485">
        <f t="shared" si="3"/>
        <v>0</v>
      </c>
    </row>
    <row r="23" spans="1:18">
      <c r="A23" s="478">
        <f t="shared" si="4"/>
        <v>10</v>
      </c>
      <c r="B23" s="511">
        <v>4261</v>
      </c>
      <c r="C23" s="493" t="s">
        <v>910</v>
      </c>
      <c r="D23" s="491" t="s">
        <v>636</v>
      </c>
      <c r="E23" s="494">
        <v>0</v>
      </c>
      <c r="F23" s="531">
        <v>0</v>
      </c>
      <c r="G23" s="427">
        <v>500</v>
      </c>
      <c r="H23" s="490">
        <f t="shared" si="0"/>
        <v>500</v>
      </c>
      <c r="I23" s="487">
        <f>'[16]Juris Alloc Split'!$M$351</f>
        <v>1.0000000000000002</v>
      </c>
      <c r="J23" s="485">
        <f t="shared" si="1"/>
        <v>500.00000000000011</v>
      </c>
      <c r="K23" s="486" t="s">
        <v>638</v>
      </c>
      <c r="L23" s="486" t="s">
        <v>638</v>
      </c>
      <c r="M23" s="490">
        <v>229.53582579602605</v>
      </c>
      <c r="N23" s="490">
        <v>270.46417420397404</v>
      </c>
      <c r="O23" s="490">
        <v>0</v>
      </c>
      <c r="P23" s="490">
        <v>0</v>
      </c>
      <c r="Q23" s="485">
        <f t="shared" si="2"/>
        <v>500.00000000000011</v>
      </c>
      <c r="R23" s="485">
        <f t="shared" si="3"/>
        <v>0</v>
      </c>
    </row>
    <row r="24" spans="1:18">
      <c r="A24" s="478">
        <f t="shared" si="4"/>
        <v>11</v>
      </c>
      <c r="B24" s="511">
        <v>4261</v>
      </c>
      <c r="C24" s="493" t="s">
        <v>909</v>
      </c>
      <c r="D24" s="491" t="s">
        <v>636</v>
      </c>
      <c r="E24" s="494">
        <v>0</v>
      </c>
      <c r="F24" s="531">
        <v>0</v>
      </c>
      <c r="G24" s="427">
        <v>6500</v>
      </c>
      <c r="H24" s="490">
        <f t="shared" si="0"/>
        <v>6500</v>
      </c>
      <c r="I24" s="487">
        <f>'[16]Juris Alloc Split'!$M$351</f>
        <v>1.0000000000000002</v>
      </c>
      <c r="J24" s="485">
        <f t="shared" si="1"/>
        <v>6500.0000000000018</v>
      </c>
      <c r="K24" s="486" t="s">
        <v>638</v>
      </c>
      <c r="L24" s="486" t="s">
        <v>638</v>
      </c>
      <c r="M24" s="490">
        <v>2983.965735348339</v>
      </c>
      <c r="N24" s="490">
        <v>3516.0342646516629</v>
      </c>
      <c r="O24" s="490">
        <v>0</v>
      </c>
      <c r="P24" s="490">
        <v>0</v>
      </c>
      <c r="Q24" s="485">
        <f t="shared" si="2"/>
        <v>6500.0000000000018</v>
      </c>
      <c r="R24" s="485">
        <f t="shared" si="3"/>
        <v>0</v>
      </c>
    </row>
    <row r="25" spans="1:18">
      <c r="A25" s="478">
        <f t="shared" si="4"/>
        <v>12</v>
      </c>
      <c r="B25" s="511">
        <v>4261</v>
      </c>
      <c r="C25" s="493" t="s">
        <v>908</v>
      </c>
      <c r="D25" s="491" t="s">
        <v>636</v>
      </c>
      <c r="E25" s="494">
        <v>0</v>
      </c>
      <c r="F25" s="531">
        <v>0</v>
      </c>
      <c r="G25" s="427">
        <v>2000</v>
      </c>
      <c r="H25" s="490">
        <f t="shared" si="0"/>
        <v>2000</v>
      </c>
      <c r="I25" s="487">
        <f>'[16]Juris Alloc Split'!$M$351</f>
        <v>1.0000000000000002</v>
      </c>
      <c r="J25" s="485">
        <f t="shared" si="1"/>
        <v>2000.0000000000005</v>
      </c>
      <c r="K25" s="486" t="s">
        <v>638</v>
      </c>
      <c r="L25" s="486" t="s">
        <v>638</v>
      </c>
      <c r="M25" s="490">
        <v>918.14330318410418</v>
      </c>
      <c r="N25" s="490">
        <v>1081.8566968158962</v>
      </c>
      <c r="O25" s="490">
        <v>0</v>
      </c>
      <c r="P25" s="490">
        <v>0</v>
      </c>
      <c r="Q25" s="485">
        <f t="shared" si="2"/>
        <v>2000.0000000000005</v>
      </c>
      <c r="R25" s="485">
        <f t="shared" si="3"/>
        <v>0</v>
      </c>
    </row>
    <row r="26" spans="1:18">
      <c r="A26" s="478">
        <f t="shared" si="4"/>
        <v>13</v>
      </c>
      <c r="B26" s="511">
        <v>4261</v>
      </c>
      <c r="C26" s="493" t="s">
        <v>907</v>
      </c>
      <c r="D26" s="491" t="s">
        <v>636</v>
      </c>
      <c r="E26" s="494">
        <v>0</v>
      </c>
      <c r="F26" s="531">
        <v>0</v>
      </c>
      <c r="G26" s="427">
        <v>1500</v>
      </c>
      <c r="H26" s="490">
        <f t="shared" si="0"/>
        <v>1500</v>
      </c>
      <c r="I26" s="487">
        <f>'[16]Juris Alloc Split'!$M$351</f>
        <v>1.0000000000000002</v>
      </c>
      <c r="J26" s="485">
        <f t="shared" si="1"/>
        <v>1500.0000000000002</v>
      </c>
      <c r="K26" s="486" t="s">
        <v>638</v>
      </c>
      <c r="L26" s="486" t="s">
        <v>638</v>
      </c>
      <c r="M26" s="490">
        <v>688.60747738807811</v>
      </c>
      <c r="N26" s="490">
        <v>811.39252261192212</v>
      </c>
      <c r="O26" s="490">
        <v>0</v>
      </c>
      <c r="P26" s="490">
        <v>0</v>
      </c>
      <c r="Q26" s="485">
        <f t="shared" si="2"/>
        <v>1500.0000000000002</v>
      </c>
      <c r="R26" s="485">
        <f t="shared" si="3"/>
        <v>0</v>
      </c>
    </row>
    <row r="27" spans="1:18">
      <c r="A27" s="478">
        <f t="shared" si="4"/>
        <v>14</v>
      </c>
      <c r="B27" s="511">
        <v>4261</v>
      </c>
      <c r="C27" s="493" t="s">
        <v>906</v>
      </c>
      <c r="D27" s="491" t="s">
        <v>636</v>
      </c>
      <c r="E27" s="494">
        <v>0</v>
      </c>
      <c r="F27" s="531">
        <v>0</v>
      </c>
      <c r="G27" s="427">
        <v>2000</v>
      </c>
      <c r="H27" s="490">
        <f t="shared" si="0"/>
        <v>2000</v>
      </c>
      <c r="I27" s="487">
        <f>'[16]Juris Alloc Split'!$M$351</f>
        <v>1.0000000000000002</v>
      </c>
      <c r="J27" s="485">
        <f t="shared" si="1"/>
        <v>2000.0000000000005</v>
      </c>
      <c r="K27" s="486" t="s">
        <v>638</v>
      </c>
      <c r="L27" s="486" t="s">
        <v>638</v>
      </c>
      <c r="M27" s="490">
        <v>918.14330318410418</v>
      </c>
      <c r="N27" s="490">
        <v>1081.8566968158962</v>
      </c>
      <c r="O27" s="490">
        <v>0</v>
      </c>
      <c r="P27" s="490">
        <v>0</v>
      </c>
      <c r="Q27" s="485">
        <f t="shared" si="2"/>
        <v>2000.0000000000005</v>
      </c>
      <c r="R27" s="485">
        <f t="shared" si="3"/>
        <v>0</v>
      </c>
    </row>
    <row r="28" spans="1:18">
      <c r="A28" s="478">
        <f t="shared" si="4"/>
        <v>15</v>
      </c>
      <c r="B28" s="511">
        <v>4261</v>
      </c>
      <c r="C28" s="493" t="s">
        <v>892</v>
      </c>
      <c r="D28" s="491" t="s">
        <v>636</v>
      </c>
      <c r="E28" s="494">
        <v>0</v>
      </c>
      <c r="F28" s="531">
        <v>0</v>
      </c>
      <c r="G28" s="427">
        <v>2000</v>
      </c>
      <c r="H28" s="490">
        <f t="shared" si="0"/>
        <v>2000</v>
      </c>
      <c r="I28" s="487">
        <f>'[16]Juris Alloc Split'!$M$351</f>
        <v>1.0000000000000002</v>
      </c>
      <c r="J28" s="485">
        <f t="shared" si="1"/>
        <v>2000.0000000000005</v>
      </c>
      <c r="K28" s="486" t="s">
        <v>638</v>
      </c>
      <c r="L28" s="486" t="s">
        <v>638</v>
      </c>
      <c r="M28" s="490">
        <v>918.14330318410418</v>
      </c>
      <c r="N28" s="490">
        <v>1081.8566968158962</v>
      </c>
      <c r="O28" s="490">
        <v>0</v>
      </c>
      <c r="P28" s="490">
        <v>0</v>
      </c>
      <c r="Q28" s="485">
        <f t="shared" si="2"/>
        <v>2000.0000000000005</v>
      </c>
      <c r="R28" s="485">
        <f t="shared" si="3"/>
        <v>0</v>
      </c>
    </row>
    <row r="29" spans="1:18">
      <c r="A29" s="478">
        <f t="shared" si="4"/>
        <v>16</v>
      </c>
      <c r="B29" s="511">
        <v>4261</v>
      </c>
      <c r="C29" s="493" t="s">
        <v>905</v>
      </c>
      <c r="D29" s="491" t="s">
        <v>636</v>
      </c>
      <c r="E29" s="494">
        <v>0</v>
      </c>
      <c r="F29" s="531">
        <v>0</v>
      </c>
      <c r="G29" s="427">
        <v>2000</v>
      </c>
      <c r="H29" s="490">
        <f t="shared" si="0"/>
        <v>2000</v>
      </c>
      <c r="I29" s="487">
        <f>'[16]Juris Alloc Split'!$M$351</f>
        <v>1.0000000000000002</v>
      </c>
      <c r="J29" s="485">
        <f t="shared" si="1"/>
        <v>2000.0000000000005</v>
      </c>
      <c r="K29" s="486" t="s">
        <v>638</v>
      </c>
      <c r="L29" s="486" t="s">
        <v>638</v>
      </c>
      <c r="M29" s="490">
        <v>918.14330318410418</v>
      </c>
      <c r="N29" s="490">
        <v>1081.8566968158962</v>
      </c>
      <c r="O29" s="490">
        <v>0</v>
      </c>
      <c r="P29" s="490">
        <v>0</v>
      </c>
      <c r="Q29" s="485">
        <f t="shared" si="2"/>
        <v>2000.0000000000005</v>
      </c>
      <c r="R29" s="485">
        <f t="shared" si="3"/>
        <v>0</v>
      </c>
    </row>
    <row r="30" spans="1:18">
      <c r="A30" s="478">
        <f t="shared" si="4"/>
        <v>17</v>
      </c>
      <c r="B30" s="511">
        <v>4261</v>
      </c>
      <c r="C30" s="493" t="s">
        <v>904</v>
      </c>
      <c r="D30" s="491" t="s">
        <v>636</v>
      </c>
      <c r="E30" s="494">
        <v>0</v>
      </c>
      <c r="F30" s="531">
        <v>0</v>
      </c>
      <c r="G30" s="427">
        <v>1000</v>
      </c>
      <c r="H30" s="490">
        <f t="shared" si="0"/>
        <v>1000</v>
      </c>
      <c r="I30" s="487">
        <f>'[16]Juris Alloc Split'!$M$351</f>
        <v>1.0000000000000002</v>
      </c>
      <c r="J30" s="485">
        <f t="shared" si="1"/>
        <v>1000.0000000000002</v>
      </c>
      <c r="K30" s="486" t="s">
        <v>638</v>
      </c>
      <c r="L30" s="486" t="s">
        <v>638</v>
      </c>
      <c r="M30" s="490">
        <v>459.07165159205209</v>
      </c>
      <c r="N30" s="490">
        <v>540.92834840794808</v>
      </c>
      <c r="O30" s="490">
        <v>0</v>
      </c>
      <c r="P30" s="490">
        <v>0</v>
      </c>
      <c r="Q30" s="485">
        <f t="shared" si="2"/>
        <v>1000.0000000000002</v>
      </c>
      <c r="R30" s="485">
        <f t="shared" si="3"/>
        <v>0</v>
      </c>
    </row>
    <row r="31" spans="1:18">
      <c r="A31" s="478">
        <f t="shared" si="4"/>
        <v>18</v>
      </c>
      <c r="B31" s="511">
        <v>4261</v>
      </c>
      <c r="C31" s="493" t="s">
        <v>903</v>
      </c>
      <c r="D31" s="491" t="s">
        <v>636</v>
      </c>
      <c r="E31" s="494">
        <v>0</v>
      </c>
      <c r="F31" s="531">
        <v>0</v>
      </c>
      <c r="G31" s="427">
        <v>500</v>
      </c>
      <c r="H31" s="490">
        <f t="shared" si="0"/>
        <v>500</v>
      </c>
      <c r="I31" s="487">
        <f>'[16]Juris Alloc Split'!$M$351</f>
        <v>1.0000000000000002</v>
      </c>
      <c r="J31" s="485">
        <f t="shared" si="1"/>
        <v>500.00000000000011</v>
      </c>
      <c r="K31" s="486" t="s">
        <v>638</v>
      </c>
      <c r="L31" s="486" t="s">
        <v>638</v>
      </c>
      <c r="M31" s="490">
        <v>229.53582579602605</v>
      </c>
      <c r="N31" s="490">
        <v>270.46417420397404</v>
      </c>
      <c r="O31" s="490">
        <v>0</v>
      </c>
      <c r="P31" s="490">
        <v>0</v>
      </c>
      <c r="Q31" s="485">
        <f t="shared" si="2"/>
        <v>500.00000000000011</v>
      </c>
      <c r="R31" s="485">
        <f t="shared" si="3"/>
        <v>0</v>
      </c>
    </row>
    <row r="32" spans="1:18">
      <c r="A32" s="478">
        <f t="shared" si="4"/>
        <v>19</v>
      </c>
      <c r="B32" s="511">
        <v>4261</v>
      </c>
      <c r="C32" s="493" t="s">
        <v>902</v>
      </c>
      <c r="D32" s="491" t="s">
        <v>636</v>
      </c>
      <c r="E32" s="494">
        <v>0</v>
      </c>
      <c r="F32" s="531">
        <v>0</v>
      </c>
      <c r="G32" s="427">
        <v>500</v>
      </c>
      <c r="H32" s="490">
        <f t="shared" si="0"/>
        <v>500</v>
      </c>
      <c r="I32" s="487">
        <f>'[16]Juris Alloc Split'!$M$351</f>
        <v>1.0000000000000002</v>
      </c>
      <c r="J32" s="485">
        <f t="shared" si="1"/>
        <v>500.00000000000011</v>
      </c>
      <c r="K32" s="486" t="s">
        <v>638</v>
      </c>
      <c r="L32" s="486" t="s">
        <v>638</v>
      </c>
      <c r="M32" s="490">
        <v>229.53582579602605</v>
      </c>
      <c r="N32" s="490">
        <v>270.46417420397404</v>
      </c>
      <c r="O32" s="490">
        <v>0</v>
      </c>
      <c r="P32" s="490">
        <v>0</v>
      </c>
      <c r="Q32" s="485">
        <f t="shared" si="2"/>
        <v>500.00000000000011</v>
      </c>
      <c r="R32" s="485">
        <f t="shared" si="3"/>
        <v>0</v>
      </c>
    </row>
    <row r="33" spans="1:19">
      <c r="A33" s="478">
        <f t="shared" si="4"/>
        <v>20</v>
      </c>
      <c r="B33" s="511">
        <v>4264</v>
      </c>
      <c r="C33" s="493" t="s">
        <v>901</v>
      </c>
      <c r="D33" s="491" t="s">
        <v>636</v>
      </c>
      <c r="E33" s="494">
        <v>0</v>
      </c>
      <c r="F33" s="531">
        <v>0</v>
      </c>
      <c r="G33" s="427">
        <v>2000</v>
      </c>
      <c r="H33" s="490">
        <f t="shared" si="0"/>
        <v>2000</v>
      </c>
      <c r="I33" s="487">
        <f>'[16]Juris Alloc Split'!$M$351</f>
        <v>1.0000000000000002</v>
      </c>
      <c r="J33" s="485">
        <f t="shared" si="1"/>
        <v>2000.0000000000005</v>
      </c>
      <c r="K33" s="486" t="s">
        <v>638</v>
      </c>
      <c r="L33" s="486" t="s">
        <v>638</v>
      </c>
      <c r="M33" s="490">
        <v>911.71721701806609</v>
      </c>
      <c r="N33" s="490">
        <v>1088.2827829819341</v>
      </c>
      <c r="O33" s="490">
        <v>0</v>
      </c>
      <c r="P33" s="490">
        <v>0</v>
      </c>
      <c r="Q33" s="485">
        <f t="shared" si="2"/>
        <v>2000.0000000000002</v>
      </c>
      <c r="R33" s="485">
        <f t="shared" si="3"/>
        <v>0</v>
      </c>
      <c r="S33" s="527"/>
    </row>
    <row r="34" spans="1:19">
      <c r="A34" s="478">
        <f t="shared" si="4"/>
        <v>21</v>
      </c>
      <c r="B34" s="511">
        <v>4265</v>
      </c>
      <c r="C34" s="493" t="s">
        <v>900</v>
      </c>
      <c r="D34" s="491" t="s">
        <v>636</v>
      </c>
      <c r="E34" s="494">
        <v>0</v>
      </c>
      <c r="F34" s="531">
        <v>0</v>
      </c>
      <c r="G34" s="427">
        <v>7000</v>
      </c>
      <c r="H34" s="490">
        <f t="shared" si="0"/>
        <v>7000</v>
      </c>
      <c r="I34" s="487">
        <f>'[16]Juris Alloc Split'!$M$351</f>
        <v>1.0000000000000002</v>
      </c>
      <c r="J34" s="485">
        <f t="shared" si="1"/>
        <v>7000.0000000000018</v>
      </c>
      <c r="K34" s="486" t="s">
        <v>638</v>
      </c>
      <c r="L34" s="486" t="s">
        <v>638</v>
      </c>
      <c r="M34" s="490">
        <v>1365.0495516953158</v>
      </c>
      <c r="N34" s="490">
        <v>5634.9504483046867</v>
      </c>
      <c r="O34" s="490">
        <v>0</v>
      </c>
      <c r="P34" s="490">
        <v>0</v>
      </c>
      <c r="Q34" s="485">
        <f t="shared" si="2"/>
        <v>7000.0000000000027</v>
      </c>
      <c r="R34" s="485">
        <f t="shared" si="3"/>
        <v>0</v>
      </c>
    </row>
    <row r="35" spans="1:19">
      <c r="A35" s="478">
        <f t="shared" si="4"/>
        <v>22</v>
      </c>
      <c r="B35" s="511">
        <v>4265</v>
      </c>
      <c r="C35" s="493" t="s">
        <v>899</v>
      </c>
      <c r="D35" s="491" t="s">
        <v>636</v>
      </c>
      <c r="E35" s="494">
        <v>0</v>
      </c>
      <c r="F35" s="531">
        <v>0</v>
      </c>
      <c r="G35" s="427">
        <v>900</v>
      </c>
      <c r="H35" s="490">
        <f t="shared" si="0"/>
        <v>900</v>
      </c>
      <c r="I35" s="487">
        <f>'[16]Juris Alloc Split'!$M$351</f>
        <v>1.0000000000000002</v>
      </c>
      <c r="J35" s="485">
        <f t="shared" si="1"/>
        <v>900.00000000000023</v>
      </c>
      <c r="K35" s="486" t="s">
        <v>638</v>
      </c>
      <c r="L35" s="486" t="s">
        <v>638</v>
      </c>
      <c r="M35" s="490">
        <v>175.5063709322549</v>
      </c>
      <c r="N35" s="490">
        <v>724.49362906774536</v>
      </c>
      <c r="O35" s="490">
        <v>0</v>
      </c>
      <c r="P35" s="490">
        <v>0</v>
      </c>
      <c r="Q35" s="485">
        <f t="shared" si="2"/>
        <v>900.00000000000023</v>
      </c>
      <c r="R35" s="485">
        <f t="shared" si="3"/>
        <v>0</v>
      </c>
    </row>
    <row r="36" spans="1:19">
      <c r="A36" s="478">
        <f t="shared" si="4"/>
        <v>23</v>
      </c>
      <c r="B36" s="511">
        <v>4265</v>
      </c>
      <c r="C36" s="493" t="s">
        <v>898</v>
      </c>
      <c r="D36" s="491" t="s">
        <v>636</v>
      </c>
      <c r="E36" s="494">
        <v>0</v>
      </c>
      <c r="F36" s="531">
        <v>0</v>
      </c>
      <c r="G36" s="427">
        <v>500</v>
      </c>
      <c r="H36" s="490">
        <f t="shared" si="0"/>
        <v>500</v>
      </c>
      <c r="I36" s="487">
        <f>'[16]Juris Alloc Split'!$M$351</f>
        <v>1.0000000000000002</v>
      </c>
      <c r="J36" s="485">
        <f t="shared" si="1"/>
        <v>500.00000000000011</v>
      </c>
      <c r="K36" s="486" t="s">
        <v>638</v>
      </c>
      <c r="L36" s="486" t="s">
        <v>638</v>
      </c>
      <c r="M36" s="490">
        <v>97.503539406808272</v>
      </c>
      <c r="N36" s="490">
        <v>402.49646059319184</v>
      </c>
      <c r="O36" s="490">
        <v>0</v>
      </c>
      <c r="P36" s="490">
        <v>0</v>
      </c>
      <c r="Q36" s="485">
        <f t="shared" si="2"/>
        <v>500.00000000000011</v>
      </c>
      <c r="R36" s="485">
        <f t="shared" si="3"/>
        <v>0</v>
      </c>
    </row>
    <row r="37" spans="1:19">
      <c r="A37" s="478">
        <f t="shared" si="4"/>
        <v>24</v>
      </c>
      <c r="B37" s="511">
        <v>4265</v>
      </c>
      <c r="C37" s="493" t="s">
        <v>897</v>
      </c>
      <c r="D37" s="491" t="s">
        <v>636</v>
      </c>
      <c r="E37" s="494">
        <v>0</v>
      </c>
      <c r="F37" s="531">
        <v>0</v>
      </c>
      <c r="G37" s="427">
        <v>800</v>
      </c>
      <c r="H37" s="490">
        <f t="shared" si="0"/>
        <v>800</v>
      </c>
      <c r="I37" s="487">
        <f>'[16]Juris Alloc Split'!$M$351</f>
        <v>1.0000000000000002</v>
      </c>
      <c r="J37" s="485">
        <f t="shared" si="1"/>
        <v>800.00000000000023</v>
      </c>
      <c r="K37" s="486" t="s">
        <v>638</v>
      </c>
      <c r="L37" s="486" t="s">
        <v>638</v>
      </c>
      <c r="M37" s="490">
        <v>156.00566305089325</v>
      </c>
      <c r="N37" s="490">
        <v>643.99433694910704</v>
      </c>
      <c r="O37" s="490">
        <v>0</v>
      </c>
      <c r="P37" s="490">
        <v>0</v>
      </c>
      <c r="Q37" s="485">
        <f t="shared" si="2"/>
        <v>800.00000000000023</v>
      </c>
      <c r="R37" s="485">
        <f t="shared" si="3"/>
        <v>0</v>
      </c>
    </row>
    <row r="38" spans="1:19">
      <c r="A38" s="478">
        <f t="shared" si="4"/>
        <v>25</v>
      </c>
      <c r="B38" s="511">
        <v>4265</v>
      </c>
      <c r="C38" s="493" t="s">
        <v>896</v>
      </c>
      <c r="D38" s="491" t="s">
        <v>636</v>
      </c>
      <c r="E38" s="494">
        <v>0</v>
      </c>
      <c r="F38" s="531">
        <v>0</v>
      </c>
      <c r="G38" s="427">
        <v>500</v>
      </c>
      <c r="H38" s="490">
        <f t="shared" si="0"/>
        <v>500</v>
      </c>
      <c r="I38" s="487">
        <f>'[16]Juris Alloc Split'!$M$351</f>
        <v>1.0000000000000002</v>
      </c>
      <c r="J38" s="485">
        <f t="shared" si="1"/>
        <v>500.00000000000011</v>
      </c>
      <c r="K38" s="486" t="s">
        <v>638</v>
      </c>
      <c r="L38" s="486" t="s">
        <v>638</v>
      </c>
      <c r="M38" s="490">
        <v>97.503539406808272</v>
      </c>
      <c r="N38" s="490">
        <v>402.49646059319184</v>
      </c>
      <c r="O38" s="490">
        <v>0</v>
      </c>
      <c r="P38" s="490">
        <v>0</v>
      </c>
      <c r="Q38" s="485">
        <f t="shared" si="2"/>
        <v>500.00000000000011</v>
      </c>
      <c r="R38" s="485">
        <f t="shared" si="3"/>
        <v>0</v>
      </c>
    </row>
    <row r="39" spans="1:19">
      <c r="A39" s="478">
        <f t="shared" si="4"/>
        <v>26</v>
      </c>
      <c r="B39" s="511">
        <v>4265</v>
      </c>
      <c r="C39" s="493" t="s">
        <v>895</v>
      </c>
      <c r="D39" s="491" t="s">
        <v>636</v>
      </c>
      <c r="E39" s="494">
        <v>0</v>
      </c>
      <c r="F39" s="531">
        <v>0</v>
      </c>
      <c r="G39" s="427">
        <v>650</v>
      </c>
      <c r="H39" s="490">
        <f t="shared" si="0"/>
        <v>650</v>
      </c>
      <c r="I39" s="487">
        <f>'[16]Juris Alloc Split'!$M$351</f>
        <v>1.0000000000000002</v>
      </c>
      <c r="J39" s="485">
        <f t="shared" si="1"/>
        <v>650.00000000000011</v>
      </c>
      <c r="K39" s="486" t="s">
        <v>638</v>
      </c>
      <c r="L39" s="486" t="s">
        <v>638</v>
      </c>
      <c r="M39" s="490">
        <v>126.75460122885075</v>
      </c>
      <c r="N39" s="490">
        <v>523.24539877114944</v>
      </c>
      <c r="O39" s="490">
        <v>0</v>
      </c>
      <c r="P39" s="490">
        <v>0</v>
      </c>
      <c r="Q39" s="485">
        <f t="shared" si="2"/>
        <v>650.00000000000023</v>
      </c>
      <c r="R39" s="485">
        <f t="shared" si="3"/>
        <v>0</v>
      </c>
    </row>
    <row r="40" spans="1:19">
      <c r="A40" s="478">
        <f t="shared" si="4"/>
        <v>27</v>
      </c>
      <c r="B40" s="511">
        <v>4265</v>
      </c>
      <c r="C40" s="493" t="s">
        <v>894</v>
      </c>
      <c r="D40" s="491" t="s">
        <v>636</v>
      </c>
      <c r="E40" s="494">
        <v>0</v>
      </c>
      <c r="F40" s="531">
        <v>0</v>
      </c>
      <c r="G40" s="427">
        <v>1600</v>
      </c>
      <c r="H40" s="490">
        <f t="shared" si="0"/>
        <v>1600</v>
      </c>
      <c r="I40" s="487">
        <f>'[16]Juris Alloc Split'!$M$351</f>
        <v>1.0000000000000002</v>
      </c>
      <c r="J40" s="485">
        <f t="shared" si="1"/>
        <v>1600.0000000000005</v>
      </c>
      <c r="K40" s="486" t="s">
        <v>638</v>
      </c>
      <c r="L40" s="486" t="s">
        <v>638</v>
      </c>
      <c r="M40" s="490">
        <v>312.01132610178649</v>
      </c>
      <c r="N40" s="490">
        <v>1287.9886738982141</v>
      </c>
      <c r="O40" s="490">
        <v>0</v>
      </c>
      <c r="P40" s="490">
        <v>0</v>
      </c>
      <c r="Q40" s="485">
        <f t="shared" si="2"/>
        <v>1600.0000000000005</v>
      </c>
      <c r="R40" s="485">
        <f t="shared" si="3"/>
        <v>0</v>
      </c>
    </row>
    <row r="41" spans="1:19">
      <c r="A41" s="478">
        <f t="shared" si="4"/>
        <v>28</v>
      </c>
      <c r="B41" s="511">
        <v>4265</v>
      </c>
      <c r="C41" s="493" t="s">
        <v>893</v>
      </c>
      <c r="D41" s="491" t="s">
        <v>636</v>
      </c>
      <c r="E41" s="494">
        <v>0</v>
      </c>
      <c r="F41" s="531">
        <v>0</v>
      </c>
      <c r="G41" s="427">
        <v>200</v>
      </c>
      <c r="H41" s="490">
        <f t="shared" si="0"/>
        <v>200</v>
      </c>
      <c r="I41" s="487">
        <f>'[16]Juris Alloc Split'!$M$351</f>
        <v>1.0000000000000002</v>
      </c>
      <c r="J41" s="485">
        <f t="shared" si="1"/>
        <v>200.00000000000006</v>
      </c>
      <c r="K41" s="486" t="s">
        <v>638</v>
      </c>
      <c r="L41" s="486" t="s">
        <v>638</v>
      </c>
      <c r="M41" s="490">
        <v>39.001415762723312</v>
      </c>
      <c r="N41" s="490">
        <v>160.99858423727676</v>
      </c>
      <c r="O41" s="490">
        <v>0</v>
      </c>
      <c r="P41" s="490">
        <v>0</v>
      </c>
      <c r="Q41" s="485">
        <f t="shared" si="2"/>
        <v>200.00000000000006</v>
      </c>
      <c r="R41" s="485">
        <f t="shared" si="3"/>
        <v>0</v>
      </c>
    </row>
    <row r="42" spans="1:19">
      <c r="A42" s="478">
        <f t="shared" si="4"/>
        <v>29</v>
      </c>
      <c r="B42" s="511">
        <v>4265</v>
      </c>
      <c r="C42" s="493" t="s">
        <v>892</v>
      </c>
      <c r="D42" s="491" t="s">
        <v>636</v>
      </c>
      <c r="E42" s="494">
        <v>0</v>
      </c>
      <c r="F42" s="531">
        <v>0</v>
      </c>
      <c r="G42" s="427">
        <v>2000</v>
      </c>
      <c r="H42" s="490">
        <f t="shared" si="0"/>
        <v>2000</v>
      </c>
      <c r="I42" s="487">
        <f>'[16]Juris Alloc Split'!$M$351</f>
        <v>1.0000000000000002</v>
      </c>
      <c r="J42" s="485">
        <f t="shared" si="1"/>
        <v>2000.0000000000005</v>
      </c>
      <c r="K42" s="486" t="s">
        <v>638</v>
      </c>
      <c r="L42" s="486" t="s">
        <v>638</v>
      </c>
      <c r="M42" s="490">
        <v>390.01415762723309</v>
      </c>
      <c r="N42" s="490">
        <v>1609.9858423727674</v>
      </c>
      <c r="O42" s="490">
        <v>0</v>
      </c>
      <c r="P42" s="490">
        <v>0</v>
      </c>
      <c r="Q42" s="485">
        <f t="shared" si="2"/>
        <v>2000.0000000000005</v>
      </c>
      <c r="R42" s="485">
        <f t="shared" si="3"/>
        <v>0</v>
      </c>
    </row>
    <row r="43" spans="1:19">
      <c r="A43" s="478">
        <f t="shared" si="4"/>
        <v>30</v>
      </c>
      <c r="B43" s="511">
        <v>4265</v>
      </c>
      <c r="C43" s="493" t="s">
        <v>891</v>
      </c>
      <c r="D43" s="491" t="s">
        <v>636</v>
      </c>
      <c r="E43" s="494">
        <v>0</v>
      </c>
      <c r="F43" s="531">
        <v>0</v>
      </c>
      <c r="G43" s="427">
        <v>300</v>
      </c>
      <c r="H43" s="490">
        <f t="shared" si="0"/>
        <v>300</v>
      </c>
      <c r="I43" s="487">
        <f>'[16]Juris Alloc Split'!$M$351</f>
        <v>1.0000000000000002</v>
      </c>
      <c r="J43" s="485">
        <f t="shared" si="1"/>
        <v>300.00000000000006</v>
      </c>
      <c r="K43" s="486" t="s">
        <v>638</v>
      </c>
      <c r="L43" s="486" t="s">
        <v>638</v>
      </c>
      <c r="M43" s="490">
        <v>58.502123644084961</v>
      </c>
      <c r="N43" s="490">
        <v>241.49787635591511</v>
      </c>
      <c r="O43" s="490">
        <v>0</v>
      </c>
      <c r="P43" s="490">
        <v>0</v>
      </c>
      <c r="Q43" s="485">
        <f t="shared" si="2"/>
        <v>300.00000000000006</v>
      </c>
      <c r="R43" s="485">
        <f t="shared" si="3"/>
        <v>0</v>
      </c>
    </row>
    <row r="44" spans="1:19">
      <c r="A44" s="478">
        <f t="shared" si="4"/>
        <v>31</v>
      </c>
      <c r="B44" s="511">
        <v>4265</v>
      </c>
      <c r="C44" s="493" t="s">
        <v>890</v>
      </c>
      <c r="D44" s="491" t="s">
        <v>636</v>
      </c>
      <c r="E44" s="494">
        <v>0</v>
      </c>
      <c r="F44" s="531">
        <v>0</v>
      </c>
      <c r="G44" s="427">
        <v>1400</v>
      </c>
      <c r="H44" s="490">
        <f t="shared" si="0"/>
        <v>1400</v>
      </c>
      <c r="I44" s="487">
        <f>'[16]Juris Alloc Split'!$M$351</f>
        <v>1.0000000000000002</v>
      </c>
      <c r="J44" s="485">
        <f t="shared" si="1"/>
        <v>1400.0000000000002</v>
      </c>
      <c r="K44" s="486" t="s">
        <v>638</v>
      </c>
      <c r="L44" s="486" t="s">
        <v>638</v>
      </c>
      <c r="M44" s="490">
        <v>273.00991033906314</v>
      </c>
      <c r="N44" s="490">
        <v>1126.9900896609372</v>
      </c>
      <c r="O44" s="490">
        <v>0</v>
      </c>
      <c r="P44" s="490">
        <v>0</v>
      </c>
      <c r="Q44" s="485">
        <f t="shared" si="2"/>
        <v>1400.0000000000005</v>
      </c>
      <c r="R44" s="485">
        <f t="shared" si="3"/>
        <v>0</v>
      </c>
    </row>
    <row r="45" spans="1:19">
      <c r="A45" s="478">
        <f t="shared" si="4"/>
        <v>32</v>
      </c>
      <c r="B45" s="511">
        <v>4265</v>
      </c>
      <c r="C45" s="493" t="s">
        <v>889</v>
      </c>
      <c r="D45" s="491" t="s">
        <v>636</v>
      </c>
      <c r="E45" s="494">
        <v>0</v>
      </c>
      <c r="F45" s="531">
        <v>0</v>
      </c>
      <c r="G45" s="427">
        <v>5000</v>
      </c>
      <c r="H45" s="490">
        <f t="shared" si="0"/>
        <v>5000</v>
      </c>
      <c r="I45" s="487">
        <f>'[16]Juris Alloc Split'!$M$351</f>
        <v>1.0000000000000002</v>
      </c>
      <c r="J45" s="485">
        <f t="shared" si="1"/>
        <v>5000.0000000000009</v>
      </c>
      <c r="K45" s="486" t="s">
        <v>638</v>
      </c>
      <c r="L45" s="486" t="s">
        <v>638</v>
      </c>
      <c r="M45" s="490">
        <v>975.03539406808272</v>
      </c>
      <c r="N45" s="490">
        <v>4024.9646059319184</v>
      </c>
      <c r="O45" s="490">
        <v>0</v>
      </c>
      <c r="P45" s="490">
        <v>0</v>
      </c>
      <c r="Q45" s="485">
        <f t="shared" si="2"/>
        <v>5000.0000000000009</v>
      </c>
      <c r="R45" s="485">
        <f t="shared" si="3"/>
        <v>0</v>
      </c>
    </row>
    <row r="46" spans="1:19">
      <c r="A46" s="478">
        <f t="shared" si="4"/>
        <v>33</v>
      </c>
      <c r="B46" s="511">
        <v>4265</v>
      </c>
      <c r="C46" s="493" t="s">
        <v>888</v>
      </c>
      <c r="D46" s="491" t="s">
        <v>636</v>
      </c>
      <c r="E46" s="494">
        <v>0</v>
      </c>
      <c r="F46" s="531">
        <v>0</v>
      </c>
      <c r="G46" s="427">
        <v>10000</v>
      </c>
      <c r="H46" s="490">
        <f t="shared" si="0"/>
        <v>10000</v>
      </c>
      <c r="I46" s="487">
        <f>'[16]Juris Alloc Split'!$M$351</f>
        <v>1.0000000000000002</v>
      </c>
      <c r="J46" s="485">
        <f t="shared" si="1"/>
        <v>10000.000000000002</v>
      </c>
      <c r="K46" s="486" t="s">
        <v>638</v>
      </c>
      <c r="L46" s="486" t="s">
        <v>638</v>
      </c>
      <c r="M46" s="490">
        <v>1950.0707881361654</v>
      </c>
      <c r="N46" s="490">
        <v>8049.9292118638368</v>
      </c>
      <c r="O46" s="490">
        <v>0</v>
      </c>
      <c r="P46" s="490">
        <v>0</v>
      </c>
      <c r="Q46" s="485">
        <f t="shared" si="2"/>
        <v>10000.000000000002</v>
      </c>
      <c r="R46" s="485">
        <f t="shared" si="3"/>
        <v>0</v>
      </c>
    </row>
    <row r="47" spans="1:19">
      <c r="A47" s="478">
        <f t="shared" si="4"/>
        <v>34</v>
      </c>
      <c r="B47" s="511">
        <v>4265</v>
      </c>
      <c r="C47" s="493" t="s">
        <v>887</v>
      </c>
      <c r="D47" s="491" t="s">
        <v>636</v>
      </c>
      <c r="E47" s="494">
        <v>0</v>
      </c>
      <c r="F47" s="531">
        <v>0</v>
      </c>
      <c r="G47" s="427">
        <v>1000</v>
      </c>
      <c r="H47" s="490">
        <f t="shared" si="0"/>
        <v>1000</v>
      </c>
      <c r="I47" s="487">
        <f>'[16]Juris Alloc Split'!$M$351</f>
        <v>1.0000000000000002</v>
      </c>
      <c r="J47" s="485">
        <f t="shared" si="1"/>
        <v>1000.0000000000002</v>
      </c>
      <c r="K47" s="486" t="s">
        <v>638</v>
      </c>
      <c r="L47" s="486" t="s">
        <v>638</v>
      </c>
      <c r="M47" s="490">
        <v>195.00707881361654</v>
      </c>
      <c r="N47" s="490">
        <v>804.99292118638368</v>
      </c>
      <c r="O47" s="490">
        <v>0</v>
      </c>
      <c r="P47" s="490">
        <v>0</v>
      </c>
      <c r="Q47" s="485">
        <f t="shared" si="2"/>
        <v>1000.0000000000002</v>
      </c>
      <c r="R47" s="485">
        <f t="shared" si="3"/>
        <v>0</v>
      </c>
    </row>
    <row r="48" spans="1:19">
      <c r="A48" s="478">
        <f t="shared" si="4"/>
        <v>35</v>
      </c>
      <c r="B48" s="511">
        <v>4265</v>
      </c>
      <c r="C48" s="493" t="s">
        <v>886</v>
      </c>
      <c r="D48" s="491" t="s">
        <v>636</v>
      </c>
      <c r="E48" s="494">
        <v>0</v>
      </c>
      <c r="F48" s="531">
        <v>0</v>
      </c>
      <c r="G48" s="427">
        <v>250</v>
      </c>
      <c r="H48" s="490">
        <f t="shared" si="0"/>
        <v>250</v>
      </c>
      <c r="I48" s="487">
        <f>'[16]Juris Alloc Split'!$M$351</f>
        <v>1.0000000000000002</v>
      </c>
      <c r="J48" s="485">
        <f t="shared" si="1"/>
        <v>250.00000000000006</v>
      </c>
      <c r="K48" s="486" t="s">
        <v>638</v>
      </c>
      <c r="L48" s="486" t="s">
        <v>638</v>
      </c>
      <c r="M48" s="490">
        <v>48.751769703404136</v>
      </c>
      <c r="N48" s="490">
        <v>201.24823029659592</v>
      </c>
      <c r="O48" s="490">
        <v>0</v>
      </c>
      <c r="P48" s="490">
        <v>0</v>
      </c>
      <c r="Q48" s="485">
        <f t="shared" si="2"/>
        <v>250.00000000000006</v>
      </c>
      <c r="R48" s="485">
        <f t="shared" si="3"/>
        <v>0</v>
      </c>
    </row>
    <row r="49" spans="1:21" ht="12" thickBot="1">
      <c r="A49" s="478"/>
      <c r="B49" s="511"/>
      <c r="C49" s="530"/>
      <c r="D49" s="491"/>
      <c r="E49" s="529"/>
      <c r="F49" s="490"/>
      <c r="G49" s="490"/>
      <c r="H49" s="490"/>
      <c r="I49" s="487"/>
      <c r="J49" s="485"/>
      <c r="K49" s="486"/>
      <c r="L49" s="486"/>
      <c r="M49" s="490"/>
      <c r="N49" s="490"/>
      <c r="O49" s="490"/>
      <c r="P49" s="490"/>
      <c r="Q49" s="485"/>
      <c r="R49" s="485"/>
    </row>
    <row r="50" spans="1:21" ht="12" thickBot="1">
      <c r="A50" s="478">
        <v>37</v>
      </c>
      <c r="B50" s="484"/>
      <c r="C50" s="483" t="s">
        <v>885</v>
      </c>
      <c r="D50" s="482" t="s">
        <v>636</v>
      </c>
      <c r="E50" s="481">
        <f>+SUM(E14:E48)</f>
        <v>0</v>
      </c>
      <c r="F50" s="481">
        <f>+SUM(F14:F48)</f>
        <v>0</v>
      </c>
      <c r="G50" s="481">
        <f>+SUM(G14:G48)</f>
        <v>68497.5</v>
      </c>
      <c r="H50" s="481">
        <f>+SUM(H14:H48)</f>
        <v>68497.5</v>
      </c>
      <c r="I50" s="481"/>
      <c r="J50" s="481">
        <f t="shared" ref="J50:R50" si="5">+SUM(J14:J48)</f>
        <v>68497.500000000015</v>
      </c>
      <c r="K50" s="481">
        <f t="shared" si="5"/>
        <v>0</v>
      </c>
      <c r="L50" s="481">
        <f t="shared" si="5"/>
        <v>0</v>
      </c>
      <c r="M50" s="481">
        <f t="shared" si="5"/>
        <v>22962.361582572772</v>
      </c>
      <c r="N50" s="481">
        <f t="shared" si="5"/>
        <v>45535.138417427261</v>
      </c>
      <c r="O50" s="481">
        <f t="shared" si="5"/>
        <v>0</v>
      </c>
      <c r="P50" s="481">
        <f t="shared" si="5"/>
        <v>0</v>
      </c>
      <c r="Q50" s="481">
        <f t="shared" si="5"/>
        <v>68497.500000000015</v>
      </c>
      <c r="R50" s="481">
        <f t="shared" si="5"/>
        <v>0</v>
      </c>
      <c r="S50" s="480"/>
      <c r="T50" s="479"/>
      <c r="U50" s="479"/>
    </row>
    <row r="51" spans="1:21">
      <c r="A51" s="478"/>
      <c r="F51" s="527"/>
    </row>
    <row r="52" spans="1:21">
      <c r="A52" s="478">
        <v>38</v>
      </c>
      <c r="C52" s="477" t="s">
        <v>635</v>
      </c>
      <c r="F52" s="721" t="s">
        <v>634</v>
      </c>
      <c r="G52" s="721"/>
      <c r="H52" s="721"/>
      <c r="I52" s="721"/>
      <c r="J52" s="721"/>
      <c r="K52" s="721"/>
      <c r="L52" s="721"/>
      <c r="M52" s="721"/>
      <c r="N52" s="721"/>
      <c r="O52" s="721"/>
      <c r="P52" s="721"/>
      <c r="Q52" s="721"/>
    </row>
    <row r="53" spans="1:21"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</row>
    <row r="54" spans="1:21">
      <c r="F54" s="527"/>
    </row>
    <row r="55" spans="1:21">
      <c r="F55" s="527"/>
    </row>
    <row r="56" spans="1:21">
      <c r="F56" s="527"/>
    </row>
    <row r="57" spans="1:21" ht="12.75">
      <c r="F57" s="527"/>
      <c r="M57" s="528"/>
      <c r="N57" s="528"/>
    </row>
    <row r="58" spans="1:21">
      <c r="F58" s="527"/>
    </row>
  </sheetData>
  <mergeCells count="1">
    <mergeCell ref="F52:Q53"/>
  </mergeCells>
  <pageMargins left="0.43" right="0.42" top="1.01" bottom="0.5" header="0.25" footer="0.5"/>
  <pageSetup scale="70" pageOrder="overThenDown" orientation="landscape" r:id="rId1"/>
  <headerFooter alignWithMargins="0">
    <oddFooter>&amp;L&amp;"Times New Roman,Regular"&amp;8&amp;D &amp;T&amp;C&amp;"Times New Roman,Regular"&amp;8&amp;A&amp;R&amp;"Times New Roman,Regular"&amp;8&amp;P of &amp;N</oddFooter>
  </headerFooter>
  <colBreaks count="1" manualBreakCount="1">
    <brk id="17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zoomScaleNormal="100" workbookViewId="0">
      <selection activeCell="A29" sqref="A29"/>
    </sheetView>
  </sheetViews>
  <sheetFormatPr defaultRowHeight="11.25"/>
  <cols>
    <col min="1" max="1" width="4.140625" style="477" bestFit="1" customWidth="1"/>
    <col min="2" max="2" width="6.7109375" style="477" customWidth="1"/>
    <col min="3" max="3" width="58" style="477" bestFit="1" customWidth="1"/>
    <col min="4" max="4" width="7.5703125" style="477" bestFit="1" customWidth="1"/>
    <col min="5" max="5" width="10.28515625" style="477" bestFit="1" customWidth="1"/>
    <col min="6" max="6" width="11.28515625" style="477" customWidth="1"/>
    <col min="7" max="7" width="7.7109375" style="477" bestFit="1" customWidth="1"/>
    <col min="8" max="8" width="7.5703125" style="477" bestFit="1" customWidth="1"/>
    <col min="9" max="9" width="11.140625" style="478" customWidth="1"/>
    <col min="10" max="10" width="10" style="477" customWidth="1"/>
    <col min="11" max="11" width="4.42578125" style="477" bestFit="1" customWidth="1"/>
    <col min="12" max="12" width="5.42578125" style="477" bestFit="1" customWidth="1"/>
    <col min="13" max="14" width="8.7109375" style="477" bestFit="1" customWidth="1"/>
    <col min="15" max="16" width="7.7109375" style="477" customWidth="1"/>
    <col min="17" max="17" width="7.42578125" style="477" customWidth="1"/>
    <col min="18" max="18" width="13" style="477" bestFit="1" customWidth="1"/>
    <col min="19" max="16384" width="9.140625" style="477"/>
  </cols>
  <sheetData>
    <row r="1" spans="1:18" ht="13.5" thickBot="1">
      <c r="H1" s="534"/>
      <c r="M1" s="518"/>
      <c r="N1" s="533"/>
    </row>
    <row r="2" spans="1:18">
      <c r="B2" s="519" t="s">
        <v>0</v>
      </c>
      <c r="C2" s="507"/>
    </row>
    <row r="3" spans="1:18">
      <c r="B3" s="517" t="s">
        <v>962</v>
      </c>
      <c r="C3" s="514"/>
    </row>
    <row r="4" spans="1:18">
      <c r="B4" s="516" t="s">
        <v>920</v>
      </c>
      <c r="C4" s="514"/>
    </row>
    <row r="5" spans="1:18">
      <c r="B5" s="515" t="s">
        <v>2</v>
      </c>
      <c r="C5" s="514"/>
      <c r="D5" s="492"/>
      <c r="E5" s="492"/>
      <c r="F5" s="492"/>
      <c r="G5" s="492"/>
    </row>
    <row r="6" spans="1:18" ht="12" thickBot="1">
      <c r="B6" s="513" t="str">
        <f>'WP II-D-2.5-2 Com Service AEPSC'!B5</f>
        <v>DOCKET XXXXX</v>
      </c>
      <c r="C6" s="497"/>
      <c r="D6" s="512"/>
      <c r="E6" s="512"/>
      <c r="F6" s="512"/>
      <c r="G6" s="512"/>
    </row>
    <row r="7" spans="1:18">
      <c r="A7" s="478"/>
      <c r="D7" s="511"/>
      <c r="E7" s="511"/>
      <c r="F7" s="511"/>
      <c r="G7" s="511"/>
      <c r="M7" s="532"/>
      <c r="N7" s="532"/>
    </row>
    <row r="8" spans="1:18">
      <c r="A8" s="478"/>
      <c r="D8" s="511"/>
      <c r="E8" s="511"/>
      <c r="F8" s="511"/>
      <c r="G8" s="511"/>
    </row>
    <row r="9" spans="1:18" ht="12" thickBot="1">
      <c r="A9" s="478"/>
      <c r="B9" s="511"/>
      <c r="C9" s="511"/>
      <c r="D9" s="511"/>
      <c r="E9" s="510">
        <v>1</v>
      </c>
      <c r="F9" s="510">
        <v>2</v>
      </c>
      <c r="G9" s="510">
        <v>3</v>
      </c>
      <c r="H9" s="510">
        <v>4</v>
      </c>
      <c r="I9" s="510">
        <v>5</v>
      </c>
      <c r="J9" s="510">
        <v>6</v>
      </c>
      <c r="K9" s="510">
        <v>7</v>
      </c>
      <c r="L9" s="510">
        <v>8</v>
      </c>
      <c r="M9" s="510">
        <v>9</v>
      </c>
      <c r="N9" s="510">
        <v>10</v>
      </c>
      <c r="O9" s="510">
        <v>11</v>
      </c>
      <c r="P9" s="510">
        <v>12</v>
      </c>
      <c r="Q9" s="510">
        <v>13</v>
      </c>
    </row>
    <row r="10" spans="1:18" s="495" customFormat="1">
      <c r="A10" s="509"/>
      <c r="B10" s="507"/>
      <c r="C10" s="507"/>
      <c r="D10" s="507"/>
      <c r="E10" s="507"/>
      <c r="F10" s="508"/>
      <c r="G10" s="507"/>
      <c r="H10" s="505" t="s">
        <v>726</v>
      </c>
      <c r="I10" s="505" t="s">
        <v>721</v>
      </c>
      <c r="J10" s="507"/>
      <c r="K10" s="507"/>
      <c r="L10" s="507"/>
      <c r="M10" s="505"/>
      <c r="N10" s="505"/>
      <c r="O10" s="505"/>
      <c r="P10" s="506"/>
      <c r="Q10" s="505"/>
      <c r="R10" s="505"/>
    </row>
    <row r="11" spans="1:18" s="495" customFormat="1">
      <c r="A11" s="504"/>
      <c r="B11" s="501" t="s">
        <v>17</v>
      </c>
      <c r="C11" s="501" t="s">
        <v>740</v>
      </c>
      <c r="D11" s="501" t="s">
        <v>118</v>
      </c>
      <c r="E11" s="503" t="s">
        <v>739</v>
      </c>
      <c r="F11" s="502" t="s">
        <v>738</v>
      </c>
      <c r="G11" s="501" t="s">
        <v>737</v>
      </c>
      <c r="H11" s="501" t="s">
        <v>21</v>
      </c>
      <c r="I11" s="501" t="s">
        <v>736</v>
      </c>
      <c r="J11" s="501" t="s">
        <v>735</v>
      </c>
      <c r="K11" s="501" t="s">
        <v>734</v>
      </c>
      <c r="L11" s="501" t="s">
        <v>733</v>
      </c>
      <c r="M11" s="501" t="s">
        <v>732</v>
      </c>
      <c r="N11" s="501" t="s">
        <v>731</v>
      </c>
      <c r="O11" s="501" t="s">
        <v>730</v>
      </c>
      <c r="P11" s="501" t="s">
        <v>729</v>
      </c>
      <c r="Q11" s="501" t="s">
        <v>21</v>
      </c>
      <c r="R11" s="501"/>
    </row>
    <row r="12" spans="1:18" s="495" customFormat="1">
      <c r="A12" s="504" t="s">
        <v>67</v>
      </c>
      <c r="B12" s="501" t="s">
        <v>728</v>
      </c>
      <c r="C12" s="501"/>
      <c r="D12" s="501" t="s">
        <v>727</v>
      </c>
      <c r="E12" s="503" t="s">
        <v>726</v>
      </c>
      <c r="F12" s="502" t="s">
        <v>725</v>
      </c>
      <c r="G12" s="501" t="s">
        <v>724</v>
      </c>
      <c r="H12" s="501" t="s">
        <v>723</v>
      </c>
      <c r="I12" s="501" t="s">
        <v>722</v>
      </c>
      <c r="J12" s="501" t="s">
        <v>721</v>
      </c>
      <c r="K12" s="501" t="s">
        <v>720</v>
      </c>
      <c r="L12" s="501" t="s">
        <v>718</v>
      </c>
      <c r="M12" s="501"/>
      <c r="N12" s="501"/>
      <c r="O12" s="501"/>
      <c r="P12" s="501"/>
      <c r="Q12" s="501"/>
      <c r="R12" s="501" t="s">
        <v>719</v>
      </c>
    </row>
    <row r="13" spans="1:18" s="495" customFormat="1" ht="12" thickBot="1">
      <c r="A13" s="500" t="s">
        <v>212</v>
      </c>
      <c r="B13" s="496"/>
      <c r="C13" s="496"/>
      <c r="D13" s="496"/>
      <c r="E13" s="499"/>
      <c r="F13" s="498"/>
      <c r="G13" s="496"/>
      <c r="H13" s="496"/>
      <c r="I13" s="496" t="s">
        <v>718</v>
      </c>
      <c r="J13" s="496"/>
      <c r="K13" s="496"/>
      <c r="L13" s="496" t="s">
        <v>717</v>
      </c>
      <c r="M13" s="496"/>
      <c r="N13" s="496"/>
      <c r="O13" s="496"/>
      <c r="P13" s="496"/>
      <c r="Q13" s="497"/>
      <c r="R13" s="496"/>
    </row>
    <row r="14" spans="1:18">
      <c r="A14" s="478">
        <v>1</v>
      </c>
      <c r="B14" s="511">
        <v>4261</v>
      </c>
      <c r="C14" s="493" t="s">
        <v>982</v>
      </c>
      <c r="D14" s="491" t="s">
        <v>636</v>
      </c>
      <c r="E14" s="494">
        <v>0</v>
      </c>
      <c r="F14" s="531">
        <v>0</v>
      </c>
      <c r="G14" s="427">
        <f t="shared" ref="G14:G24" si="0">+M14+N14</f>
        <v>19.46</v>
      </c>
      <c r="H14" s="490">
        <f t="shared" ref="H14:H24" si="1">SUM(F14:G14)</f>
        <v>19.46</v>
      </c>
      <c r="I14" s="487">
        <v>1.0000000000000002</v>
      </c>
      <c r="J14" s="485">
        <f t="shared" ref="J14:J24" si="2">+H14*I14</f>
        <v>19.460000000000004</v>
      </c>
      <c r="K14" s="486" t="s">
        <v>638</v>
      </c>
      <c r="L14" s="486" t="s">
        <v>638</v>
      </c>
      <c r="M14" s="490">
        <v>10.210000000000001</v>
      </c>
      <c r="N14" s="490">
        <v>9.25</v>
      </c>
      <c r="O14" s="490">
        <v>0</v>
      </c>
      <c r="P14" s="490">
        <v>0</v>
      </c>
      <c r="Q14" s="485">
        <f t="shared" ref="Q14:Q24" si="3">SUM(M14:P14)</f>
        <v>19.46</v>
      </c>
      <c r="R14" s="485">
        <f t="shared" ref="R14:R24" si="4">+Q14-J14</f>
        <v>0</v>
      </c>
    </row>
    <row r="15" spans="1:18">
      <c r="A15" s="478">
        <f t="shared" ref="A15:A24" si="5">+A14+1</f>
        <v>2</v>
      </c>
      <c r="B15" s="511">
        <v>4261</v>
      </c>
      <c r="C15" s="493" t="s">
        <v>981</v>
      </c>
      <c r="D15" s="491" t="s">
        <v>636</v>
      </c>
      <c r="E15" s="494">
        <v>0</v>
      </c>
      <c r="F15" s="531">
        <v>0</v>
      </c>
      <c r="G15" s="427">
        <f t="shared" si="0"/>
        <v>1168.0999999999999</v>
      </c>
      <c r="H15" s="490">
        <f t="shared" si="1"/>
        <v>1168.0999999999999</v>
      </c>
      <c r="I15" s="487">
        <v>1.0000000000000002</v>
      </c>
      <c r="J15" s="485">
        <f t="shared" si="2"/>
        <v>1168.1000000000001</v>
      </c>
      <c r="K15" s="486" t="s">
        <v>638</v>
      </c>
      <c r="L15" s="486" t="s">
        <v>638</v>
      </c>
      <c r="M15" s="490">
        <v>613.03</v>
      </c>
      <c r="N15" s="490">
        <v>555.07000000000005</v>
      </c>
      <c r="O15" s="490">
        <v>0</v>
      </c>
      <c r="P15" s="490">
        <v>0</v>
      </c>
      <c r="Q15" s="485">
        <f t="shared" si="3"/>
        <v>1168.0999999999999</v>
      </c>
      <c r="R15" s="485">
        <f t="shared" si="4"/>
        <v>0</v>
      </c>
    </row>
    <row r="16" spans="1:18">
      <c r="A16" s="478">
        <f t="shared" si="5"/>
        <v>3</v>
      </c>
      <c r="B16" s="511">
        <v>4261</v>
      </c>
      <c r="C16" s="493" t="s">
        <v>922</v>
      </c>
      <c r="D16" s="491" t="s">
        <v>636</v>
      </c>
      <c r="E16" s="494">
        <v>0</v>
      </c>
      <c r="F16" s="531">
        <v>0</v>
      </c>
      <c r="G16" s="427">
        <f t="shared" si="0"/>
        <v>4427.0499999999993</v>
      </c>
      <c r="H16" s="490">
        <f t="shared" si="1"/>
        <v>4427.0499999999993</v>
      </c>
      <c r="I16" s="487">
        <v>1.0000000000000002</v>
      </c>
      <c r="J16" s="485">
        <f t="shared" si="2"/>
        <v>4427.05</v>
      </c>
      <c r="K16" s="486" t="s">
        <v>638</v>
      </c>
      <c r="L16" s="486" t="s">
        <v>638</v>
      </c>
      <c r="M16" s="490">
        <v>2323.35</v>
      </c>
      <c r="N16" s="490">
        <v>2103.6999999999998</v>
      </c>
      <c r="O16" s="490">
        <v>0</v>
      </c>
      <c r="P16" s="490">
        <v>0</v>
      </c>
      <c r="Q16" s="485">
        <f t="shared" si="3"/>
        <v>4427.0499999999993</v>
      </c>
      <c r="R16" s="485">
        <f t="shared" si="4"/>
        <v>0</v>
      </c>
    </row>
    <row r="17" spans="1:21">
      <c r="A17" s="478">
        <f t="shared" si="5"/>
        <v>4</v>
      </c>
      <c r="B17" s="511">
        <v>4261</v>
      </c>
      <c r="C17" s="493" t="s">
        <v>980</v>
      </c>
      <c r="D17" s="491" t="s">
        <v>636</v>
      </c>
      <c r="E17" s="494">
        <v>0</v>
      </c>
      <c r="F17" s="531">
        <v>0</v>
      </c>
      <c r="G17" s="427">
        <f t="shared" si="0"/>
        <v>584.04999999999995</v>
      </c>
      <c r="H17" s="490">
        <f t="shared" si="1"/>
        <v>584.04999999999995</v>
      </c>
      <c r="I17" s="487">
        <v>1.0000000000000002</v>
      </c>
      <c r="J17" s="485">
        <f t="shared" si="2"/>
        <v>584.05000000000007</v>
      </c>
      <c r="K17" s="486" t="s">
        <v>638</v>
      </c>
      <c r="L17" s="486" t="s">
        <v>638</v>
      </c>
      <c r="M17" s="490">
        <v>306.51</v>
      </c>
      <c r="N17" s="490">
        <v>277.54000000000002</v>
      </c>
      <c r="O17" s="490">
        <v>0</v>
      </c>
      <c r="P17" s="490">
        <v>0</v>
      </c>
      <c r="Q17" s="485">
        <f t="shared" si="3"/>
        <v>584.04999999999995</v>
      </c>
      <c r="R17" s="485">
        <f t="shared" si="4"/>
        <v>0</v>
      </c>
    </row>
    <row r="18" spans="1:21">
      <c r="A18" s="478">
        <f t="shared" si="5"/>
        <v>5</v>
      </c>
      <c r="B18" s="511">
        <v>4261</v>
      </c>
      <c r="C18" s="493" t="s">
        <v>979</v>
      </c>
      <c r="D18" s="491" t="s">
        <v>636</v>
      </c>
      <c r="E18" s="494">
        <v>0</v>
      </c>
      <c r="F18" s="531">
        <v>0</v>
      </c>
      <c r="G18" s="427">
        <f t="shared" si="0"/>
        <v>5817.22</v>
      </c>
      <c r="H18" s="490">
        <f t="shared" si="1"/>
        <v>5817.22</v>
      </c>
      <c r="I18" s="487">
        <v>1.0000000000000002</v>
      </c>
      <c r="J18" s="485">
        <f t="shared" si="2"/>
        <v>5817.2200000000012</v>
      </c>
      <c r="K18" s="486" t="s">
        <v>638</v>
      </c>
      <c r="L18" s="486" t="s">
        <v>638</v>
      </c>
      <c r="M18" s="490">
        <v>3052.92</v>
      </c>
      <c r="N18" s="490">
        <v>2764.3</v>
      </c>
      <c r="O18" s="490">
        <v>0</v>
      </c>
      <c r="P18" s="490">
        <v>0</v>
      </c>
      <c r="Q18" s="485">
        <f t="shared" si="3"/>
        <v>5817.22</v>
      </c>
      <c r="R18" s="485">
        <f t="shared" si="4"/>
        <v>0</v>
      </c>
    </row>
    <row r="19" spans="1:21">
      <c r="A19" s="478">
        <f t="shared" si="5"/>
        <v>6</v>
      </c>
      <c r="B19" s="511">
        <v>4261</v>
      </c>
      <c r="C19" s="493" t="s">
        <v>978</v>
      </c>
      <c r="D19" s="491" t="s">
        <v>636</v>
      </c>
      <c r="E19" s="494">
        <v>0</v>
      </c>
      <c r="F19" s="531">
        <v>0</v>
      </c>
      <c r="G19" s="427">
        <f t="shared" si="0"/>
        <v>388.95000000000005</v>
      </c>
      <c r="H19" s="490">
        <f t="shared" si="1"/>
        <v>388.95000000000005</v>
      </c>
      <c r="I19" s="487">
        <v>1.0000000000000002</v>
      </c>
      <c r="J19" s="485">
        <f t="shared" si="2"/>
        <v>388.95000000000016</v>
      </c>
      <c r="K19" s="486" t="s">
        <v>638</v>
      </c>
      <c r="L19" s="486" t="s">
        <v>638</v>
      </c>
      <c r="M19" s="490">
        <v>204.12</v>
      </c>
      <c r="N19" s="490">
        <v>184.83</v>
      </c>
      <c r="O19" s="490">
        <v>0</v>
      </c>
      <c r="P19" s="490">
        <v>0</v>
      </c>
      <c r="Q19" s="485">
        <f t="shared" si="3"/>
        <v>388.95000000000005</v>
      </c>
      <c r="R19" s="485">
        <f t="shared" si="4"/>
        <v>0</v>
      </c>
    </row>
    <row r="20" spans="1:21">
      <c r="A20" s="478">
        <f t="shared" si="5"/>
        <v>7</v>
      </c>
      <c r="B20" s="511">
        <v>4264</v>
      </c>
      <c r="C20" s="493" t="s">
        <v>975</v>
      </c>
      <c r="D20" s="491" t="s">
        <v>636</v>
      </c>
      <c r="E20" s="494">
        <v>0</v>
      </c>
      <c r="F20" s="531">
        <v>0</v>
      </c>
      <c r="G20" s="427">
        <f t="shared" si="0"/>
        <v>86.19</v>
      </c>
      <c r="H20" s="490">
        <f t="shared" si="1"/>
        <v>86.19</v>
      </c>
      <c r="I20" s="487">
        <v>1.0000000000000002</v>
      </c>
      <c r="J20" s="485">
        <f t="shared" si="2"/>
        <v>86.190000000000012</v>
      </c>
      <c r="K20" s="486" t="s">
        <v>638</v>
      </c>
      <c r="L20" s="486" t="s">
        <v>638</v>
      </c>
      <c r="M20" s="490">
        <v>48.48</v>
      </c>
      <c r="N20" s="490">
        <v>37.71</v>
      </c>
      <c r="O20" s="490">
        <v>0</v>
      </c>
      <c r="P20" s="490">
        <v>0</v>
      </c>
      <c r="Q20" s="485">
        <f t="shared" si="3"/>
        <v>86.19</v>
      </c>
      <c r="R20" s="485">
        <f t="shared" si="4"/>
        <v>0</v>
      </c>
    </row>
    <row r="21" spans="1:21">
      <c r="A21" s="478">
        <f t="shared" si="5"/>
        <v>8</v>
      </c>
      <c r="B21" s="511">
        <v>4264</v>
      </c>
      <c r="C21" s="493" t="s">
        <v>977</v>
      </c>
      <c r="D21" s="491" t="s">
        <v>636</v>
      </c>
      <c r="E21" s="494">
        <v>0</v>
      </c>
      <c r="F21" s="531">
        <v>0</v>
      </c>
      <c r="G21" s="427">
        <f t="shared" si="0"/>
        <v>44615.11</v>
      </c>
      <c r="H21" s="490">
        <f t="shared" si="1"/>
        <v>44615.11</v>
      </c>
      <c r="I21" s="487">
        <v>1.0000000000000002</v>
      </c>
      <c r="J21" s="485">
        <f t="shared" si="2"/>
        <v>44615.110000000008</v>
      </c>
      <c r="K21" s="486" t="s">
        <v>638</v>
      </c>
      <c r="L21" s="486" t="s">
        <v>638</v>
      </c>
      <c r="M21" s="490">
        <v>24635.4</v>
      </c>
      <c r="N21" s="490">
        <v>19979.71</v>
      </c>
      <c r="O21" s="490">
        <v>0</v>
      </c>
      <c r="P21" s="490">
        <v>0</v>
      </c>
      <c r="Q21" s="485">
        <f t="shared" si="3"/>
        <v>44615.11</v>
      </c>
      <c r="R21" s="485">
        <f t="shared" si="4"/>
        <v>0</v>
      </c>
    </row>
    <row r="22" spans="1:21">
      <c r="A22" s="478">
        <f t="shared" si="5"/>
        <v>9</v>
      </c>
      <c r="B22" s="511">
        <v>4265</v>
      </c>
      <c r="C22" s="493" t="s">
        <v>976</v>
      </c>
      <c r="D22" s="491" t="s">
        <v>636</v>
      </c>
      <c r="E22" s="494">
        <v>0</v>
      </c>
      <c r="F22" s="531">
        <v>0</v>
      </c>
      <c r="G22" s="427">
        <f t="shared" si="0"/>
        <v>-1816.1800000000003</v>
      </c>
      <c r="H22" s="490">
        <f t="shared" si="1"/>
        <v>-1816.1800000000003</v>
      </c>
      <c r="I22" s="487">
        <v>1.0000000000000002</v>
      </c>
      <c r="J22" s="485">
        <f t="shared" si="2"/>
        <v>-1816.1800000000007</v>
      </c>
      <c r="K22" s="486" t="s">
        <v>638</v>
      </c>
      <c r="L22" s="486" t="s">
        <v>638</v>
      </c>
      <c r="M22" s="490">
        <v>-989.94999999999982</v>
      </c>
      <c r="N22" s="490">
        <v>-826.23000000000047</v>
      </c>
      <c r="O22" s="490">
        <v>0</v>
      </c>
      <c r="P22" s="490">
        <v>0</v>
      </c>
      <c r="Q22" s="485">
        <f t="shared" si="3"/>
        <v>-1816.1800000000003</v>
      </c>
      <c r="R22" s="485">
        <f t="shared" si="4"/>
        <v>0</v>
      </c>
    </row>
    <row r="23" spans="1:21">
      <c r="A23" s="478">
        <f t="shared" si="5"/>
        <v>10</v>
      </c>
      <c r="B23" s="511">
        <v>4265</v>
      </c>
      <c r="C23" s="493" t="s">
        <v>975</v>
      </c>
      <c r="D23" s="491" t="s">
        <v>636</v>
      </c>
      <c r="E23" s="494">
        <v>0</v>
      </c>
      <c r="F23" s="531">
        <v>0</v>
      </c>
      <c r="G23" s="427">
        <f t="shared" si="0"/>
        <v>2786.77</v>
      </c>
      <c r="H23" s="490">
        <f t="shared" si="1"/>
        <v>2786.77</v>
      </c>
      <c r="I23" s="487">
        <v>1.0000000000000002</v>
      </c>
      <c r="J23" s="485">
        <f t="shared" si="2"/>
        <v>2786.7700000000004</v>
      </c>
      <c r="K23" s="486" t="s">
        <v>638</v>
      </c>
      <c r="L23" s="486" t="s">
        <v>638</v>
      </c>
      <c r="M23" s="490">
        <v>1567.59</v>
      </c>
      <c r="N23" s="490">
        <v>1219.18</v>
      </c>
      <c r="O23" s="490">
        <v>0</v>
      </c>
      <c r="P23" s="490">
        <v>0</v>
      </c>
      <c r="Q23" s="485">
        <f t="shared" si="3"/>
        <v>2786.77</v>
      </c>
      <c r="R23" s="485">
        <f t="shared" si="4"/>
        <v>0</v>
      </c>
    </row>
    <row r="24" spans="1:21">
      <c r="A24" s="478">
        <f t="shared" si="5"/>
        <v>11</v>
      </c>
      <c r="B24" s="511">
        <v>4265</v>
      </c>
      <c r="C24" s="493" t="s">
        <v>974</v>
      </c>
      <c r="D24" s="491" t="s">
        <v>636</v>
      </c>
      <c r="E24" s="494">
        <v>0</v>
      </c>
      <c r="F24" s="531">
        <v>0</v>
      </c>
      <c r="G24" s="427">
        <f t="shared" si="0"/>
        <v>370.24</v>
      </c>
      <c r="H24" s="490">
        <f t="shared" si="1"/>
        <v>370.24</v>
      </c>
      <c r="I24" s="487">
        <v>1.0000000000000002</v>
      </c>
      <c r="J24" s="485">
        <f t="shared" si="2"/>
        <v>370.24000000000007</v>
      </c>
      <c r="K24" s="486" t="s">
        <v>638</v>
      </c>
      <c r="L24" s="486" t="s">
        <v>638</v>
      </c>
      <c r="M24" s="490">
        <v>205.04</v>
      </c>
      <c r="N24" s="490">
        <v>165.2</v>
      </c>
      <c r="O24" s="490">
        <v>0</v>
      </c>
      <c r="P24" s="490">
        <v>0</v>
      </c>
      <c r="Q24" s="485">
        <f t="shared" si="3"/>
        <v>370.24</v>
      </c>
      <c r="R24" s="485">
        <f t="shared" si="4"/>
        <v>0</v>
      </c>
    </row>
    <row r="25" spans="1:21" ht="12" thickBot="1">
      <c r="A25" s="478"/>
      <c r="B25" s="511"/>
      <c r="C25" s="530"/>
      <c r="D25" s="491"/>
      <c r="E25" s="529"/>
      <c r="F25" s="490"/>
      <c r="G25" s="490"/>
      <c r="H25" s="490"/>
      <c r="I25" s="487"/>
      <c r="J25" s="485"/>
      <c r="K25" s="486"/>
      <c r="L25" s="486"/>
      <c r="M25" s="490"/>
      <c r="N25" s="490"/>
      <c r="O25" s="490"/>
      <c r="P25" s="490"/>
      <c r="Q25" s="485"/>
      <c r="R25" s="485"/>
    </row>
    <row r="26" spans="1:21" ht="12" thickBot="1">
      <c r="A26" s="478">
        <v>12</v>
      </c>
      <c r="B26" s="484"/>
      <c r="C26" s="483" t="s">
        <v>885</v>
      </c>
      <c r="D26" s="482" t="s">
        <v>636</v>
      </c>
      <c r="E26" s="481">
        <f>+SUM(E14:E24)</f>
        <v>0</v>
      </c>
      <c r="F26" s="481">
        <f>+SUM(F14:F24)</f>
        <v>0</v>
      </c>
      <c r="G26" s="481">
        <f>+SUM(G14:G24)</f>
        <v>58446.96</v>
      </c>
      <c r="H26" s="481">
        <f>+SUM(H14:H24)</f>
        <v>58446.96</v>
      </c>
      <c r="I26" s="481"/>
      <c r="J26" s="481">
        <f t="shared" ref="J26:R26" si="6">+SUM(J14:J24)</f>
        <v>58446.960000000014</v>
      </c>
      <c r="K26" s="481">
        <f t="shared" si="6"/>
        <v>0</v>
      </c>
      <c r="L26" s="481">
        <f t="shared" si="6"/>
        <v>0</v>
      </c>
      <c r="M26" s="481">
        <f t="shared" si="6"/>
        <v>31976.7</v>
      </c>
      <c r="N26" s="481">
        <f t="shared" si="6"/>
        <v>26470.260000000002</v>
      </c>
      <c r="O26" s="481">
        <f t="shared" si="6"/>
        <v>0</v>
      </c>
      <c r="P26" s="481">
        <f t="shared" si="6"/>
        <v>0</v>
      </c>
      <c r="Q26" s="481">
        <f t="shared" si="6"/>
        <v>58446.96</v>
      </c>
      <c r="R26" s="481">
        <f t="shared" si="6"/>
        <v>0</v>
      </c>
      <c r="S26" s="480"/>
      <c r="T26" s="479"/>
      <c r="U26" s="479"/>
    </row>
    <row r="27" spans="1:21">
      <c r="A27" s="478"/>
      <c r="F27" s="527"/>
    </row>
    <row r="28" spans="1:21">
      <c r="A28" s="478">
        <v>13</v>
      </c>
      <c r="C28" s="477" t="s">
        <v>635</v>
      </c>
      <c r="F28" s="721" t="s">
        <v>634</v>
      </c>
      <c r="G28" s="721"/>
      <c r="H28" s="721"/>
      <c r="I28" s="721"/>
      <c r="J28" s="721"/>
      <c r="K28" s="721"/>
      <c r="L28" s="721"/>
      <c r="M28" s="721"/>
      <c r="N28" s="721"/>
      <c r="O28" s="721"/>
      <c r="P28" s="721"/>
      <c r="Q28" s="721"/>
    </row>
    <row r="29" spans="1:21">
      <c r="F29" s="721"/>
      <c r="G29" s="721"/>
      <c r="H29" s="721"/>
      <c r="I29" s="721"/>
      <c r="J29" s="721"/>
      <c r="K29" s="721"/>
      <c r="L29" s="721"/>
      <c r="M29" s="721"/>
      <c r="N29" s="721"/>
      <c r="O29" s="721"/>
      <c r="P29" s="721"/>
      <c r="Q29" s="721"/>
    </row>
    <row r="30" spans="1:21">
      <c r="F30" s="527"/>
    </row>
    <row r="31" spans="1:21">
      <c r="F31" s="527"/>
    </row>
    <row r="32" spans="1:21">
      <c r="F32" s="527"/>
    </row>
    <row r="33" spans="6:14" ht="12.75">
      <c r="F33" s="527"/>
      <c r="M33" s="528"/>
      <c r="N33" s="528"/>
    </row>
    <row r="34" spans="6:14">
      <c r="F34" s="527"/>
    </row>
  </sheetData>
  <mergeCells count="1">
    <mergeCell ref="F28:Q29"/>
  </mergeCells>
  <pageMargins left="0.43" right="0.42" top="1.01" bottom="0.5" header="0.25" footer="0.5"/>
  <pageSetup scale="70" pageOrder="overThenDown" orientation="landscape" r:id="rId1"/>
  <headerFooter alignWithMargins="0">
    <oddFooter>&amp;L&amp;"Times New Roman,Regular"&amp;8&amp;D &amp;T&amp;C&amp;"Times New Roman,Regular"&amp;8&amp;A&amp;R&amp;"Times New Roman,Regular"&amp;8&amp;P of &amp;N</oddFooter>
  </headerFooter>
  <colBreaks count="1" manualBreakCount="1">
    <brk id="17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zoomScaleNormal="100" workbookViewId="0">
      <selection activeCell="B11" sqref="B11:Q88"/>
    </sheetView>
  </sheetViews>
  <sheetFormatPr defaultRowHeight="11.25"/>
  <cols>
    <col min="1" max="1" width="6.85546875" style="535" bestFit="1" customWidth="1"/>
    <col min="2" max="2" width="6.7109375" style="535" customWidth="1"/>
    <col min="3" max="3" width="48.85546875" style="535" customWidth="1"/>
    <col min="4" max="4" width="7.5703125" style="535" bestFit="1" customWidth="1"/>
    <col min="5" max="5" width="11.28515625" style="535" bestFit="1" customWidth="1"/>
    <col min="6" max="6" width="11.28515625" style="535" customWidth="1"/>
    <col min="7" max="7" width="8" style="535" bestFit="1" customWidth="1"/>
    <col min="8" max="8" width="9.85546875" style="535" bestFit="1" customWidth="1"/>
    <col min="9" max="9" width="11.140625" style="536" customWidth="1"/>
    <col min="10" max="10" width="10" style="535" customWidth="1"/>
    <col min="11" max="12" width="6.85546875" style="535" bestFit="1" customWidth="1"/>
    <col min="13" max="16" width="7.7109375" style="535" customWidth="1"/>
    <col min="17" max="17" width="7.42578125" style="535" customWidth="1"/>
    <col min="18" max="18" width="13.42578125" style="535" bestFit="1" customWidth="1"/>
    <col min="19" max="16384" width="9.140625" style="535"/>
  </cols>
  <sheetData>
    <row r="1" spans="1:21" ht="13.5" thickBot="1">
      <c r="H1" s="565"/>
      <c r="M1" s="518"/>
      <c r="N1" s="518"/>
    </row>
    <row r="2" spans="1:21">
      <c r="B2" s="564" t="s">
        <v>0</v>
      </c>
      <c r="C2" s="555"/>
    </row>
    <row r="3" spans="1:21">
      <c r="B3" s="563" t="s">
        <v>742</v>
      </c>
      <c r="C3" s="560"/>
    </row>
    <row r="4" spans="1:21">
      <c r="B4" s="562" t="s">
        <v>923</v>
      </c>
      <c r="C4" s="560"/>
    </row>
    <row r="5" spans="1:21">
      <c r="B5" s="561" t="s">
        <v>2</v>
      </c>
      <c r="C5" s="560"/>
      <c r="D5" s="531"/>
      <c r="E5" s="531"/>
      <c r="F5" s="531"/>
      <c r="G5" s="531"/>
    </row>
    <row r="6" spans="1:21" ht="12" thickBot="1">
      <c r="B6" s="559" t="str">
        <f>'WP II-D-2.5-2 Com Service'!B5</f>
        <v>DOCKET XXXXX</v>
      </c>
      <c r="C6" s="547"/>
      <c r="D6" s="558"/>
      <c r="E6" s="558"/>
      <c r="F6" s="558"/>
      <c r="G6" s="558"/>
    </row>
    <row r="7" spans="1:21">
      <c r="A7" s="536"/>
      <c r="D7" s="542"/>
      <c r="E7" s="542"/>
      <c r="F7" s="542"/>
      <c r="G7" s="542"/>
    </row>
    <row r="8" spans="1:21">
      <c r="A8" s="536"/>
      <c r="D8" s="542"/>
      <c r="E8" s="542"/>
      <c r="F8" s="542"/>
      <c r="G8" s="542"/>
    </row>
    <row r="9" spans="1:21" ht="12" thickBot="1">
      <c r="A9" s="536"/>
      <c r="B9" s="542"/>
      <c r="C9" s="542"/>
      <c r="D9" s="542"/>
      <c r="E9" s="557">
        <v>1</v>
      </c>
      <c r="F9" s="557">
        <v>2</v>
      </c>
      <c r="G9" s="557">
        <v>3</v>
      </c>
      <c r="H9" s="557">
        <v>4</v>
      </c>
      <c r="I9" s="557">
        <v>5</v>
      </c>
      <c r="J9" s="557">
        <v>6</v>
      </c>
      <c r="K9" s="557">
        <v>7</v>
      </c>
      <c r="L9" s="557">
        <v>8</v>
      </c>
      <c r="M9" s="557">
        <v>9</v>
      </c>
      <c r="N9" s="557">
        <v>10</v>
      </c>
      <c r="O9" s="557">
        <v>11</v>
      </c>
      <c r="P9" s="557">
        <v>12</v>
      </c>
      <c r="Q9" s="557">
        <v>13</v>
      </c>
    </row>
    <row r="10" spans="1:21" s="545" customFormat="1">
      <c r="A10" s="556"/>
      <c r="B10" s="555"/>
      <c r="C10" s="555"/>
      <c r="D10" s="555"/>
      <c r="E10" s="555"/>
      <c r="F10" s="555"/>
      <c r="G10" s="555"/>
      <c r="H10" s="553" t="s">
        <v>726</v>
      </c>
      <c r="I10" s="553" t="s">
        <v>721</v>
      </c>
      <c r="J10" s="555"/>
      <c r="K10" s="555"/>
      <c r="L10" s="555"/>
      <c r="M10" s="553"/>
      <c r="N10" s="553"/>
      <c r="O10" s="553"/>
      <c r="P10" s="554"/>
      <c r="Q10" s="553"/>
      <c r="R10" s="553"/>
    </row>
    <row r="11" spans="1:21" s="545" customFormat="1">
      <c r="A11" s="552"/>
      <c r="B11" s="550" t="s">
        <v>17</v>
      </c>
      <c r="C11" s="550" t="s">
        <v>740</v>
      </c>
      <c r="D11" s="550" t="s">
        <v>118</v>
      </c>
      <c r="E11" s="551" t="s">
        <v>739</v>
      </c>
      <c r="F11" s="550" t="s">
        <v>738</v>
      </c>
      <c r="G11" s="550" t="s">
        <v>737</v>
      </c>
      <c r="H11" s="550" t="s">
        <v>21</v>
      </c>
      <c r="I11" s="550" t="s">
        <v>736</v>
      </c>
      <c r="J11" s="550" t="s">
        <v>735</v>
      </c>
      <c r="K11" s="550" t="s">
        <v>734</v>
      </c>
      <c r="L11" s="550" t="s">
        <v>733</v>
      </c>
      <c r="M11" s="550" t="s">
        <v>732</v>
      </c>
      <c r="N11" s="550" t="s">
        <v>731</v>
      </c>
      <c r="O11" s="550" t="s">
        <v>730</v>
      </c>
      <c r="P11" s="550" t="s">
        <v>729</v>
      </c>
      <c r="Q11" s="550" t="s">
        <v>21</v>
      </c>
      <c r="R11" s="550"/>
    </row>
    <row r="12" spans="1:21" s="545" customFormat="1">
      <c r="A12" s="552" t="s">
        <v>67</v>
      </c>
      <c r="B12" s="550" t="s">
        <v>728</v>
      </c>
      <c r="C12" s="550"/>
      <c r="D12" s="550" t="s">
        <v>727</v>
      </c>
      <c r="E12" s="551" t="s">
        <v>726</v>
      </c>
      <c r="F12" s="550" t="s">
        <v>725</v>
      </c>
      <c r="G12" s="550" t="s">
        <v>724</v>
      </c>
      <c r="H12" s="550" t="s">
        <v>723</v>
      </c>
      <c r="I12" s="550" t="s">
        <v>722</v>
      </c>
      <c r="J12" s="550" t="s">
        <v>721</v>
      </c>
      <c r="K12" s="550" t="s">
        <v>720</v>
      </c>
      <c r="L12" s="550" t="s">
        <v>718</v>
      </c>
      <c r="M12" s="550"/>
      <c r="N12" s="550"/>
      <c r="O12" s="550"/>
      <c r="P12" s="550"/>
      <c r="Q12" s="550"/>
      <c r="R12" s="550" t="s">
        <v>719</v>
      </c>
    </row>
    <row r="13" spans="1:21" s="545" customFormat="1" ht="12" thickBot="1">
      <c r="A13" s="549" t="s">
        <v>212</v>
      </c>
      <c r="B13" s="546"/>
      <c r="C13" s="546"/>
      <c r="D13" s="546"/>
      <c r="E13" s="548"/>
      <c r="F13" s="546"/>
      <c r="G13" s="546"/>
      <c r="H13" s="546"/>
      <c r="I13" s="546" t="s">
        <v>718</v>
      </c>
      <c r="J13" s="546"/>
      <c r="K13" s="546"/>
      <c r="L13" s="546" t="s">
        <v>717</v>
      </c>
      <c r="M13" s="546"/>
      <c r="N13" s="546"/>
      <c r="O13" s="546"/>
      <c r="P13" s="546"/>
      <c r="Q13" s="547"/>
      <c r="R13" s="546"/>
    </row>
    <row r="14" spans="1:21">
      <c r="A14" s="536">
        <v>1</v>
      </c>
      <c r="B14" s="544">
        <v>4261</v>
      </c>
      <c r="C14" s="427" t="s">
        <v>922</v>
      </c>
      <c r="D14" s="526" t="s">
        <v>636</v>
      </c>
      <c r="E14" s="535">
        <v>0</v>
      </c>
      <c r="F14" s="531">
        <v>0</v>
      </c>
      <c r="G14" s="427">
        <v>3844.2</v>
      </c>
      <c r="H14" s="531">
        <f>SUM(F14:G14)</f>
        <v>3844.2</v>
      </c>
      <c r="I14" s="543">
        <f>'[16]Juris Alloc Split'!$M$351</f>
        <v>1.0000000000000002</v>
      </c>
      <c r="J14" s="535">
        <f>((H14-M14)*I14)+M14</f>
        <v>3844.2000000000003</v>
      </c>
      <c r="K14" s="542" t="s">
        <v>638</v>
      </c>
      <c r="L14" s="542" t="s">
        <v>638</v>
      </c>
      <c r="M14" s="531">
        <v>1764.7632430501662</v>
      </c>
      <c r="N14" s="531">
        <v>2079.4367569498336</v>
      </c>
      <c r="O14" s="531">
        <v>0</v>
      </c>
      <c r="P14" s="531">
        <v>0</v>
      </c>
      <c r="Q14" s="535">
        <f>SUM(M14:P14)</f>
        <v>3844.2</v>
      </c>
      <c r="R14" s="535">
        <f>+Q14-J14</f>
        <v>0</v>
      </c>
    </row>
    <row r="15" spans="1:21" ht="12" thickBot="1">
      <c r="A15" s="536"/>
      <c r="B15" s="542"/>
      <c r="C15" s="427"/>
      <c r="D15" s="526"/>
      <c r="E15" s="427"/>
      <c r="F15" s="531"/>
      <c r="G15" s="531"/>
      <c r="H15" s="531"/>
      <c r="K15" s="542"/>
      <c r="L15" s="542"/>
      <c r="M15" s="531"/>
      <c r="N15" s="531"/>
      <c r="O15" s="531"/>
      <c r="P15" s="531"/>
    </row>
    <row r="16" spans="1:21" ht="12" thickBot="1">
      <c r="A16" s="536">
        <v>2</v>
      </c>
      <c r="B16" s="541"/>
      <c r="C16" s="540" t="s">
        <v>921</v>
      </c>
      <c r="D16" s="539" t="s">
        <v>636</v>
      </c>
      <c r="E16" s="539">
        <f>+SUM(E14:E15)</f>
        <v>0</v>
      </c>
      <c r="F16" s="539">
        <f>+SUM(F14:F15)</f>
        <v>0</v>
      </c>
      <c r="G16" s="539">
        <f>+SUM(G14:G15)</f>
        <v>3844.2</v>
      </c>
      <c r="H16" s="539">
        <f>+SUM(H14:H15)</f>
        <v>3844.2</v>
      </c>
      <c r="I16" s="539"/>
      <c r="J16" s="539">
        <f>+SUM(J14:J15)</f>
        <v>3844.2000000000003</v>
      </c>
      <c r="K16" s="539"/>
      <c r="L16" s="539"/>
      <c r="M16" s="539">
        <f t="shared" ref="M16:R16" si="0">+SUM(M14:M15)</f>
        <v>1764.7632430501662</v>
      </c>
      <c r="N16" s="539">
        <f t="shared" si="0"/>
        <v>2079.4367569498336</v>
      </c>
      <c r="O16" s="539">
        <f t="shared" si="0"/>
        <v>0</v>
      </c>
      <c r="P16" s="539">
        <f t="shared" si="0"/>
        <v>0</v>
      </c>
      <c r="Q16" s="539">
        <f t="shared" si="0"/>
        <v>3844.2</v>
      </c>
      <c r="R16" s="539">
        <f t="shared" si="0"/>
        <v>0</v>
      </c>
      <c r="S16" s="538"/>
      <c r="T16" s="538"/>
      <c r="U16" s="538"/>
    </row>
    <row r="17" spans="1:17">
      <c r="A17" s="536"/>
    </row>
    <row r="18" spans="1:17">
      <c r="A18" s="536"/>
      <c r="C18" s="535" t="s">
        <v>635</v>
      </c>
      <c r="F18" s="722" t="s">
        <v>634</v>
      </c>
      <c r="G18" s="722"/>
      <c r="H18" s="722"/>
      <c r="I18" s="722"/>
      <c r="J18" s="722"/>
      <c r="K18" s="722"/>
      <c r="L18" s="722"/>
      <c r="M18" s="722"/>
      <c r="N18" s="722"/>
      <c r="O18" s="722"/>
      <c r="P18" s="722"/>
      <c r="Q18" s="722"/>
    </row>
    <row r="19" spans="1:17"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</row>
    <row r="20" spans="1:17" ht="12" customHeight="1">
      <c r="M20" s="537"/>
      <c r="N20" s="537"/>
    </row>
    <row r="21" spans="1:17" ht="12.75">
      <c r="M21" s="528"/>
      <c r="N21" s="528"/>
    </row>
  </sheetData>
  <mergeCells count="1">
    <mergeCell ref="F18:Q19"/>
  </mergeCells>
  <pageMargins left="0.43" right="0.42" top="1.01" bottom="0.5" header="0.25" footer="0.5"/>
  <pageSetup scale="70" pageOrder="overThenDown" orientation="landscape" r:id="rId1"/>
  <headerFooter alignWithMargins="0">
    <oddFooter>&amp;L&amp;"Times New Roman,Regular"&amp;8&amp;D &amp;T&amp;C&amp;"Times New Roman,Regular"&amp;8&amp;A&amp;R&amp;"Times New Roman,Regular"&amp;8&amp;P of &amp;N</oddFooter>
  </headerFooter>
  <colBreaks count="1" manualBreakCount="1">
    <brk id="17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opLeftCell="A7" zoomScaleNormal="100" workbookViewId="0">
      <selection activeCell="A7" sqref="A7"/>
    </sheetView>
  </sheetViews>
  <sheetFormatPr defaultRowHeight="11.25"/>
  <cols>
    <col min="1" max="1" width="6.85546875" style="535" bestFit="1" customWidth="1"/>
    <col min="2" max="2" width="8.5703125" style="535" customWidth="1"/>
    <col min="3" max="3" width="48.85546875" style="535" customWidth="1"/>
    <col min="4" max="4" width="7.5703125" style="535" bestFit="1" customWidth="1"/>
    <col min="5" max="5" width="11.28515625" style="535" bestFit="1" customWidth="1"/>
    <col min="6" max="6" width="11.28515625" style="535" customWidth="1"/>
    <col min="7" max="7" width="8" style="535" bestFit="1" customWidth="1"/>
    <col min="8" max="8" width="9.85546875" style="535" bestFit="1" customWidth="1"/>
    <col min="9" max="9" width="11.140625" style="536" customWidth="1"/>
    <col min="10" max="10" width="10" style="535" customWidth="1"/>
    <col min="11" max="12" width="6.85546875" style="535" bestFit="1" customWidth="1"/>
    <col min="13" max="16" width="7.7109375" style="535" customWidth="1"/>
    <col min="17" max="17" width="7.42578125" style="535" customWidth="1"/>
    <col min="18" max="18" width="13.42578125" style="535" bestFit="1" customWidth="1"/>
    <col min="19" max="16384" width="9.140625" style="535"/>
  </cols>
  <sheetData>
    <row r="1" spans="1:21" ht="13.5" thickBot="1">
      <c r="H1" s="565"/>
      <c r="M1" s="518"/>
      <c r="N1" s="518"/>
    </row>
    <row r="2" spans="1:21">
      <c r="B2" s="564" t="s">
        <v>0</v>
      </c>
      <c r="C2" s="555"/>
    </row>
    <row r="3" spans="1:21">
      <c r="B3" s="517" t="s">
        <v>962</v>
      </c>
      <c r="C3" s="560"/>
    </row>
    <row r="4" spans="1:21">
      <c r="B4" s="562" t="s">
        <v>923</v>
      </c>
      <c r="C4" s="560"/>
    </row>
    <row r="5" spans="1:21">
      <c r="B5" s="561" t="s">
        <v>2</v>
      </c>
      <c r="C5" s="560"/>
      <c r="D5" s="531"/>
      <c r="E5" s="531"/>
      <c r="F5" s="531"/>
      <c r="G5" s="531"/>
    </row>
    <row r="6" spans="1:21" ht="12" thickBot="1">
      <c r="B6" s="559" t="str">
        <f>'WP II-D-2.5-2 Com Service AEPSC'!B5</f>
        <v>DOCKET XXXXX</v>
      </c>
      <c r="C6" s="547"/>
      <c r="D6" s="558"/>
      <c r="E6" s="558"/>
      <c r="F6" s="558"/>
      <c r="G6" s="558"/>
    </row>
    <row r="7" spans="1:21">
      <c r="A7" s="536"/>
      <c r="D7" s="542"/>
      <c r="E7" s="542"/>
      <c r="F7" s="542"/>
      <c r="G7" s="542"/>
    </row>
    <row r="8" spans="1:21">
      <c r="A8" s="536"/>
      <c r="D8" s="542"/>
      <c r="E8" s="542"/>
      <c r="F8" s="542"/>
      <c r="G8" s="542"/>
    </row>
    <row r="9" spans="1:21" ht="12" thickBot="1">
      <c r="A9" s="536"/>
      <c r="B9" s="542"/>
      <c r="C9" s="542"/>
      <c r="D9" s="542"/>
      <c r="E9" s="557">
        <v>1</v>
      </c>
      <c r="F9" s="557">
        <v>2</v>
      </c>
      <c r="G9" s="557">
        <v>3</v>
      </c>
      <c r="H9" s="557">
        <v>4</v>
      </c>
      <c r="I9" s="557">
        <v>5</v>
      </c>
      <c r="J9" s="557">
        <v>6</v>
      </c>
      <c r="K9" s="557">
        <v>7</v>
      </c>
      <c r="L9" s="557">
        <v>8</v>
      </c>
      <c r="M9" s="557">
        <v>9</v>
      </c>
      <c r="N9" s="557">
        <v>10</v>
      </c>
      <c r="O9" s="557">
        <v>11</v>
      </c>
      <c r="P9" s="557">
        <v>12</v>
      </c>
      <c r="Q9" s="557">
        <v>13</v>
      </c>
    </row>
    <row r="10" spans="1:21" s="545" customFormat="1">
      <c r="A10" s="556"/>
      <c r="B10" s="555"/>
      <c r="C10" s="555"/>
      <c r="D10" s="555"/>
      <c r="E10" s="555"/>
      <c r="F10" s="555"/>
      <c r="G10" s="555"/>
      <c r="H10" s="553" t="s">
        <v>726</v>
      </c>
      <c r="I10" s="553" t="s">
        <v>721</v>
      </c>
      <c r="J10" s="555"/>
      <c r="K10" s="555"/>
      <c r="L10" s="555"/>
      <c r="M10" s="553"/>
      <c r="N10" s="553"/>
      <c r="O10" s="553"/>
      <c r="P10" s="554"/>
      <c r="Q10" s="553"/>
      <c r="R10" s="553"/>
    </row>
    <row r="11" spans="1:21" s="545" customFormat="1">
      <c r="A11" s="552"/>
      <c r="B11" s="550" t="s">
        <v>17</v>
      </c>
      <c r="C11" s="550" t="s">
        <v>740</v>
      </c>
      <c r="D11" s="550" t="s">
        <v>118</v>
      </c>
      <c r="E11" s="551" t="s">
        <v>739</v>
      </c>
      <c r="F11" s="550" t="s">
        <v>738</v>
      </c>
      <c r="G11" s="550" t="s">
        <v>737</v>
      </c>
      <c r="H11" s="550" t="s">
        <v>21</v>
      </c>
      <c r="I11" s="550" t="s">
        <v>736</v>
      </c>
      <c r="J11" s="550" t="s">
        <v>735</v>
      </c>
      <c r="K11" s="550" t="s">
        <v>734</v>
      </c>
      <c r="L11" s="550" t="s">
        <v>733</v>
      </c>
      <c r="M11" s="550" t="s">
        <v>732</v>
      </c>
      <c r="N11" s="550" t="s">
        <v>731</v>
      </c>
      <c r="O11" s="550" t="s">
        <v>730</v>
      </c>
      <c r="P11" s="550" t="s">
        <v>729</v>
      </c>
      <c r="Q11" s="550" t="s">
        <v>21</v>
      </c>
      <c r="R11" s="550"/>
    </row>
    <row r="12" spans="1:21" s="545" customFormat="1">
      <c r="A12" s="552" t="s">
        <v>67</v>
      </c>
      <c r="B12" s="550" t="s">
        <v>728</v>
      </c>
      <c r="C12" s="550"/>
      <c r="D12" s="550" t="s">
        <v>727</v>
      </c>
      <c r="E12" s="551" t="s">
        <v>726</v>
      </c>
      <c r="F12" s="550" t="s">
        <v>725</v>
      </c>
      <c r="G12" s="550" t="s">
        <v>724</v>
      </c>
      <c r="H12" s="550" t="s">
        <v>723</v>
      </c>
      <c r="I12" s="550" t="s">
        <v>722</v>
      </c>
      <c r="J12" s="550" t="s">
        <v>721</v>
      </c>
      <c r="K12" s="550" t="s">
        <v>720</v>
      </c>
      <c r="L12" s="550" t="s">
        <v>718</v>
      </c>
      <c r="M12" s="550"/>
      <c r="N12" s="550"/>
      <c r="O12" s="550"/>
      <c r="P12" s="550"/>
      <c r="Q12" s="550"/>
      <c r="R12" s="550" t="s">
        <v>719</v>
      </c>
    </row>
    <row r="13" spans="1:21" s="545" customFormat="1" ht="12" thickBot="1">
      <c r="A13" s="549" t="s">
        <v>212</v>
      </c>
      <c r="B13" s="546"/>
      <c r="C13" s="546"/>
      <c r="D13" s="546"/>
      <c r="E13" s="548"/>
      <c r="F13" s="546"/>
      <c r="G13" s="546"/>
      <c r="H13" s="546"/>
      <c r="I13" s="546" t="s">
        <v>718</v>
      </c>
      <c r="J13" s="546"/>
      <c r="K13" s="546"/>
      <c r="L13" s="546" t="s">
        <v>717</v>
      </c>
      <c r="M13" s="546"/>
      <c r="N13" s="546"/>
      <c r="O13" s="546"/>
      <c r="P13" s="546"/>
      <c r="Q13" s="547"/>
      <c r="R13" s="546"/>
    </row>
    <row r="14" spans="1:21">
      <c r="A14" s="536">
        <v>1</v>
      </c>
      <c r="B14" s="544">
        <v>4261</v>
      </c>
      <c r="C14" s="427" t="s">
        <v>922</v>
      </c>
      <c r="D14" s="526" t="s">
        <v>636</v>
      </c>
      <c r="E14" s="535">
        <v>0</v>
      </c>
      <c r="F14" s="531">
        <v>0</v>
      </c>
      <c r="G14" s="427"/>
      <c r="H14" s="531">
        <f>SUM(F14:G14)</f>
        <v>0</v>
      </c>
      <c r="I14" s="543">
        <v>1.0000000000000002</v>
      </c>
      <c r="J14" s="535">
        <f>((H14-M14)*I14)+M14</f>
        <v>0</v>
      </c>
      <c r="K14" s="542" t="s">
        <v>638</v>
      </c>
      <c r="L14" s="542" t="s">
        <v>638</v>
      </c>
      <c r="M14" s="531"/>
      <c r="N14" s="531"/>
      <c r="O14" s="531">
        <v>0</v>
      </c>
      <c r="P14" s="531">
        <v>0</v>
      </c>
      <c r="Q14" s="535">
        <f>SUM(M14:P14)</f>
        <v>0</v>
      </c>
      <c r="R14" s="535">
        <f>+Q14-J14</f>
        <v>0</v>
      </c>
    </row>
    <row r="15" spans="1:21" ht="12" thickBot="1">
      <c r="A15" s="536"/>
      <c r="B15" s="542"/>
      <c r="C15" s="427"/>
      <c r="D15" s="526"/>
      <c r="E15" s="427"/>
      <c r="F15" s="531"/>
      <c r="G15" s="531"/>
      <c r="H15" s="531"/>
      <c r="K15" s="542"/>
      <c r="L15" s="542"/>
      <c r="M15" s="531"/>
      <c r="N15" s="531"/>
      <c r="O15" s="531"/>
      <c r="P15" s="531"/>
    </row>
    <row r="16" spans="1:21" ht="12" thickBot="1">
      <c r="A16" s="536">
        <v>2</v>
      </c>
      <c r="B16" s="541"/>
      <c r="C16" s="540" t="s">
        <v>921</v>
      </c>
      <c r="D16" s="539" t="s">
        <v>636</v>
      </c>
      <c r="E16" s="539">
        <f>+SUM(E14:E15)</f>
        <v>0</v>
      </c>
      <c r="F16" s="539">
        <f>+SUM(F14:F15)</f>
        <v>0</v>
      </c>
      <c r="G16" s="539">
        <f>+SUM(G14:G15)</f>
        <v>0</v>
      </c>
      <c r="H16" s="539">
        <f>+SUM(H14:H15)</f>
        <v>0</v>
      </c>
      <c r="I16" s="539"/>
      <c r="J16" s="539">
        <f>+SUM(J14:J15)</f>
        <v>0</v>
      </c>
      <c r="K16" s="539"/>
      <c r="L16" s="539"/>
      <c r="M16" s="539">
        <f t="shared" ref="M16:R16" si="0">+SUM(M14:M15)</f>
        <v>0</v>
      </c>
      <c r="N16" s="539">
        <f t="shared" si="0"/>
        <v>0</v>
      </c>
      <c r="O16" s="539">
        <f t="shared" si="0"/>
        <v>0</v>
      </c>
      <c r="P16" s="539">
        <f t="shared" si="0"/>
        <v>0</v>
      </c>
      <c r="Q16" s="539">
        <f t="shared" si="0"/>
        <v>0</v>
      </c>
      <c r="R16" s="539">
        <f t="shared" si="0"/>
        <v>0</v>
      </c>
      <c r="S16" s="538"/>
      <c r="T16" s="538"/>
      <c r="U16" s="538"/>
    </row>
    <row r="17" spans="1:17">
      <c r="A17" s="536"/>
    </row>
    <row r="18" spans="1:17">
      <c r="A18" s="536">
        <v>3</v>
      </c>
      <c r="C18" s="535" t="s">
        <v>635</v>
      </c>
      <c r="F18" s="722" t="s">
        <v>634</v>
      </c>
      <c r="G18" s="722"/>
      <c r="H18" s="722"/>
      <c r="I18" s="722"/>
      <c r="J18" s="722"/>
      <c r="K18" s="722"/>
      <c r="L18" s="722"/>
      <c r="M18" s="722"/>
      <c r="N18" s="722"/>
      <c r="O18" s="722"/>
      <c r="P18" s="722"/>
      <c r="Q18" s="722"/>
    </row>
    <row r="19" spans="1:17"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</row>
    <row r="20" spans="1:17" ht="12" customHeight="1">
      <c r="M20" s="537"/>
      <c r="N20" s="537"/>
    </row>
    <row r="21" spans="1:17" ht="12.75">
      <c r="M21" s="528"/>
      <c r="N21" s="528"/>
    </row>
  </sheetData>
  <mergeCells count="1">
    <mergeCell ref="F18:Q19"/>
  </mergeCells>
  <pageMargins left="0.43" right="0.42" top="1.01" bottom="0.5" header="0.25" footer="0.5"/>
  <pageSetup scale="70" pageOrder="overThenDown" orientation="landscape" r:id="rId1"/>
  <headerFooter alignWithMargins="0">
    <oddFooter>&amp;L&amp;"Times New Roman,Regular"&amp;8&amp;D &amp;T&amp;C&amp;"Times New Roman,Regular"&amp;8&amp;A&amp;R&amp;"Times New Roman,Regular"&amp;8&amp;P of &amp;N</oddFooter>
  </headerFooter>
  <colBreaks count="1" manualBreakCount="1">
    <brk id="17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20"/>
  <sheetViews>
    <sheetView workbookViewId="0">
      <selection activeCell="E11" sqref="E11"/>
    </sheetView>
  </sheetViews>
  <sheetFormatPr defaultColWidth="14.42578125" defaultRowHeight="11.25"/>
  <cols>
    <col min="1" max="1" width="5.28515625" style="403" customWidth="1"/>
    <col min="2" max="2" width="8.28515625" style="398" customWidth="1"/>
    <col min="3" max="3" width="35" style="398" bestFit="1" customWidth="1"/>
    <col min="4" max="4" width="9.7109375" style="398" bestFit="1" customWidth="1"/>
    <col min="5" max="5" width="15" style="398" bestFit="1" customWidth="1"/>
    <col min="6" max="6" width="12.85546875" style="398" bestFit="1" customWidth="1"/>
    <col min="7" max="7" width="13.5703125" style="398" bestFit="1" customWidth="1"/>
    <col min="8" max="8" width="16" style="398" bestFit="1" customWidth="1"/>
    <col min="9" max="9" width="12.5703125" style="398" customWidth="1"/>
    <col min="10" max="254" width="14.42578125" style="398"/>
    <col min="255" max="255" width="5.28515625" style="398" customWidth="1"/>
    <col min="256" max="256" width="0.85546875" style="398" customWidth="1"/>
    <col min="257" max="257" width="42.5703125" style="398" customWidth="1"/>
    <col min="258" max="258" width="0.85546875" style="398" customWidth="1"/>
    <col min="259" max="259" width="9.7109375" style="398" bestFit="1" customWidth="1"/>
    <col min="260" max="260" width="0.85546875" style="398" customWidth="1"/>
    <col min="261" max="261" width="15" style="398" bestFit="1" customWidth="1"/>
    <col min="262" max="262" width="12.85546875" style="398" bestFit="1" customWidth="1"/>
    <col min="263" max="263" width="25.28515625" style="398" customWidth="1"/>
    <col min="264" max="264" width="16" style="398" bestFit="1" customWidth="1"/>
    <col min="265" max="265" width="12.5703125" style="398" customWidth="1"/>
    <col min="266" max="510" width="14.42578125" style="398"/>
    <col min="511" max="511" width="5.28515625" style="398" customWidth="1"/>
    <col min="512" max="512" width="0.85546875" style="398" customWidth="1"/>
    <col min="513" max="513" width="42.5703125" style="398" customWidth="1"/>
    <col min="514" max="514" width="0.85546875" style="398" customWidth="1"/>
    <col min="515" max="515" width="9.7109375" style="398" bestFit="1" customWidth="1"/>
    <col min="516" max="516" width="0.85546875" style="398" customWidth="1"/>
    <col min="517" max="517" width="15" style="398" bestFit="1" customWidth="1"/>
    <col min="518" max="518" width="12.85546875" style="398" bestFit="1" customWidth="1"/>
    <col min="519" max="519" width="25.28515625" style="398" customWidth="1"/>
    <col min="520" max="520" width="16" style="398" bestFit="1" customWidth="1"/>
    <col min="521" max="521" width="12.5703125" style="398" customWidth="1"/>
    <col min="522" max="766" width="14.42578125" style="398"/>
    <col min="767" max="767" width="5.28515625" style="398" customWidth="1"/>
    <col min="768" max="768" width="0.85546875" style="398" customWidth="1"/>
    <col min="769" max="769" width="42.5703125" style="398" customWidth="1"/>
    <col min="770" max="770" width="0.85546875" style="398" customWidth="1"/>
    <col min="771" max="771" width="9.7109375" style="398" bestFit="1" customWidth="1"/>
    <col min="772" max="772" width="0.85546875" style="398" customWidth="1"/>
    <col min="773" max="773" width="15" style="398" bestFit="1" customWidth="1"/>
    <col min="774" max="774" width="12.85546875" style="398" bestFit="1" customWidth="1"/>
    <col min="775" max="775" width="25.28515625" style="398" customWidth="1"/>
    <col min="776" max="776" width="16" style="398" bestFit="1" customWidth="1"/>
    <col min="777" max="777" width="12.5703125" style="398" customWidth="1"/>
    <col min="778" max="1022" width="14.42578125" style="398"/>
    <col min="1023" max="1023" width="5.28515625" style="398" customWidth="1"/>
    <col min="1024" max="1024" width="0.85546875" style="398" customWidth="1"/>
    <col min="1025" max="1025" width="42.5703125" style="398" customWidth="1"/>
    <col min="1026" max="1026" width="0.85546875" style="398" customWidth="1"/>
    <col min="1027" max="1027" width="9.7109375" style="398" bestFit="1" customWidth="1"/>
    <col min="1028" max="1028" width="0.85546875" style="398" customWidth="1"/>
    <col min="1029" max="1029" width="15" style="398" bestFit="1" customWidth="1"/>
    <col min="1030" max="1030" width="12.85546875" style="398" bestFit="1" customWidth="1"/>
    <col min="1031" max="1031" width="25.28515625" style="398" customWidth="1"/>
    <col min="1032" max="1032" width="16" style="398" bestFit="1" customWidth="1"/>
    <col min="1033" max="1033" width="12.5703125" style="398" customWidth="1"/>
    <col min="1034" max="1278" width="14.42578125" style="398"/>
    <col min="1279" max="1279" width="5.28515625" style="398" customWidth="1"/>
    <col min="1280" max="1280" width="0.85546875" style="398" customWidth="1"/>
    <col min="1281" max="1281" width="42.5703125" style="398" customWidth="1"/>
    <col min="1282" max="1282" width="0.85546875" style="398" customWidth="1"/>
    <col min="1283" max="1283" width="9.7109375" style="398" bestFit="1" customWidth="1"/>
    <col min="1284" max="1284" width="0.85546875" style="398" customWidth="1"/>
    <col min="1285" max="1285" width="15" style="398" bestFit="1" customWidth="1"/>
    <col min="1286" max="1286" width="12.85546875" style="398" bestFit="1" customWidth="1"/>
    <col min="1287" max="1287" width="25.28515625" style="398" customWidth="1"/>
    <col min="1288" max="1288" width="16" style="398" bestFit="1" customWidth="1"/>
    <col min="1289" max="1289" width="12.5703125" style="398" customWidth="1"/>
    <col min="1290" max="1534" width="14.42578125" style="398"/>
    <col min="1535" max="1535" width="5.28515625" style="398" customWidth="1"/>
    <col min="1536" max="1536" width="0.85546875" style="398" customWidth="1"/>
    <col min="1537" max="1537" width="42.5703125" style="398" customWidth="1"/>
    <col min="1538" max="1538" width="0.85546875" style="398" customWidth="1"/>
    <col min="1539" max="1539" width="9.7109375" style="398" bestFit="1" customWidth="1"/>
    <col min="1540" max="1540" width="0.85546875" style="398" customWidth="1"/>
    <col min="1541" max="1541" width="15" style="398" bestFit="1" customWidth="1"/>
    <col min="1542" max="1542" width="12.85546875" style="398" bestFit="1" customWidth="1"/>
    <col min="1543" max="1543" width="25.28515625" style="398" customWidth="1"/>
    <col min="1544" max="1544" width="16" style="398" bestFit="1" customWidth="1"/>
    <col min="1545" max="1545" width="12.5703125" style="398" customWidth="1"/>
    <col min="1546" max="1790" width="14.42578125" style="398"/>
    <col min="1791" max="1791" width="5.28515625" style="398" customWidth="1"/>
    <col min="1792" max="1792" width="0.85546875" style="398" customWidth="1"/>
    <col min="1793" max="1793" width="42.5703125" style="398" customWidth="1"/>
    <col min="1794" max="1794" width="0.85546875" style="398" customWidth="1"/>
    <col min="1795" max="1795" width="9.7109375" style="398" bestFit="1" customWidth="1"/>
    <col min="1796" max="1796" width="0.85546875" style="398" customWidth="1"/>
    <col min="1797" max="1797" width="15" style="398" bestFit="1" customWidth="1"/>
    <col min="1798" max="1798" width="12.85546875" style="398" bestFit="1" customWidth="1"/>
    <col min="1799" max="1799" width="25.28515625" style="398" customWidth="1"/>
    <col min="1800" max="1800" width="16" style="398" bestFit="1" customWidth="1"/>
    <col min="1801" max="1801" width="12.5703125" style="398" customWidth="1"/>
    <col min="1802" max="2046" width="14.42578125" style="398"/>
    <col min="2047" max="2047" width="5.28515625" style="398" customWidth="1"/>
    <col min="2048" max="2048" width="0.85546875" style="398" customWidth="1"/>
    <col min="2049" max="2049" width="42.5703125" style="398" customWidth="1"/>
    <col min="2050" max="2050" width="0.85546875" style="398" customWidth="1"/>
    <col min="2051" max="2051" width="9.7109375" style="398" bestFit="1" customWidth="1"/>
    <col min="2052" max="2052" width="0.85546875" style="398" customWidth="1"/>
    <col min="2053" max="2053" width="15" style="398" bestFit="1" customWidth="1"/>
    <col min="2054" max="2054" width="12.85546875" style="398" bestFit="1" customWidth="1"/>
    <col min="2055" max="2055" width="25.28515625" style="398" customWidth="1"/>
    <col min="2056" max="2056" width="16" style="398" bestFit="1" customWidth="1"/>
    <col min="2057" max="2057" width="12.5703125" style="398" customWidth="1"/>
    <col min="2058" max="2302" width="14.42578125" style="398"/>
    <col min="2303" max="2303" width="5.28515625" style="398" customWidth="1"/>
    <col min="2304" max="2304" width="0.85546875" style="398" customWidth="1"/>
    <col min="2305" max="2305" width="42.5703125" style="398" customWidth="1"/>
    <col min="2306" max="2306" width="0.85546875" style="398" customWidth="1"/>
    <col min="2307" max="2307" width="9.7109375" style="398" bestFit="1" customWidth="1"/>
    <col min="2308" max="2308" width="0.85546875" style="398" customWidth="1"/>
    <col min="2309" max="2309" width="15" style="398" bestFit="1" customWidth="1"/>
    <col min="2310" max="2310" width="12.85546875" style="398" bestFit="1" customWidth="1"/>
    <col min="2311" max="2311" width="25.28515625" style="398" customWidth="1"/>
    <col min="2312" max="2312" width="16" style="398" bestFit="1" customWidth="1"/>
    <col min="2313" max="2313" width="12.5703125" style="398" customWidth="1"/>
    <col min="2314" max="2558" width="14.42578125" style="398"/>
    <col min="2559" max="2559" width="5.28515625" style="398" customWidth="1"/>
    <col min="2560" max="2560" width="0.85546875" style="398" customWidth="1"/>
    <col min="2561" max="2561" width="42.5703125" style="398" customWidth="1"/>
    <col min="2562" max="2562" width="0.85546875" style="398" customWidth="1"/>
    <col min="2563" max="2563" width="9.7109375" style="398" bestFit="1" customWidth="1"/>
    <col min="2564" max="2564" width="0.85546875" style="398" customWidth="1"/>
    <col min="2565" max="2565" width="15" style="398" bestFit="1" customWidth="1"/>
    <col min="2566" max="2566" width="12.85546875" style="398" bestFit="1" customWidth="1"/>
    <col min="2567" max="2567" width="25.28515625" style="398" customWidth="1"/>
    <col min="2568" max="2568" width="16" style="398" bestFit="1" customWidth="1"/>
    <col min="2569" max="2569" width="12.5703125" style="398" customWidth="1"/>
    <col min="2570" max="2814" width="14.42578125" style="398"/>
    <col min="2815" max="2815" width="5.28515625" style="398" customWidth="1"/>
    <col min="2816" max="2816" width="0.85546875" style="398" customWidth="1"/>
    <col min="2817" max="2817" width="42.5703125" style="398" customWidth="1"/>
    <col min="2818" max="2818" width="0.85546875" style="398" customWidth="1"/>
    <col min="2819" max="2819" width="9.7109375" style="398" bestFit="1" customWidth="1"/>
    <col min="2820" max="2820" width="0.85546875" style="398" customWidth="1"/>
    <col min="2821" max="2821" width="15" style="398" bestFit="1" customWidth="1"/>
    <col min="2822" max="2822" width="12.85546875" style="398" bestFit="1" customWidth="1"/>
    <col min="2823" max="2823" width="25.28515625" style="398" customWidth="1"/>
    <col min="2824" max="2824" width="16" style="398" bestFit="1" customWidth="1"/>
    <col min="2825" max="2825" width="12.5703125" style="398" customWidth="1"/>
    <col min="2826" max="3070" width="14.42578125" style="398"/>
    <col min="3071" max="3071" width="5.28515625" style="398" customWidth="1"/>
    <col min="3072" max="3072" width="0.85546875" style="398" customWidth="1"/>
    <col min="3073" max="3073" width="42.5703125" style="398" customWidth="1"/>
    <col min="3074" max="3074" width="0.85546875" style="398" customWidth="1"/>
    <col min="3075" max="3075" width="9.7109375" style="398" bestFit="1" customWidth="1"/>
    <col min="3076" max="3076" width="0.85546875" style="398" customWidth="1"/>
    <col min="3077" max="3077" width="15" style="398" bestFit="1" customWidth="1"/>
    <col min="3078" max="3078" width="12.85546875" style="398" bestFit="1" customWidth="1"/>
    <col min="3079" max="3079" width="25.28515625" style="398" customWidth="1"/>
    <col min="3080" max="3080" width="16" style="398" bestFit="1" customWidth="1"/>
    <col min="3081" max="3081" width="12.5703125" style="398" customWidth="1"/>
    <col min="3082" max="3326" width="14.42578125" style="398"/>
    <col min="3327" max="3327" width="5.28515625" style="398" customWidth="1"/>
    <col min="3328" max="3328" width="0.85546875" style="398" customWidth="1"/>
    <col min="3329" max="3329" width="42.5703125" style="398" customWidth="1"/>
    <col min="3330" max="3330" width="0.85546875" style="398" customWidth="1"/>
    <col min="3331" max="3331" width="9.7109375" style="398" bestFit="1" customWidth="1"/>
    <col min="3332" max="3332" width="0.85546875" style="398" customWidth="1"/>
    <col min="3333" max="3333" width="15" style="398" bestFit="1" customWidth="1"/>
    <col min="3334" max="3334" width="12.85546875" style="398" bestFit="1" customWidth="1"/>
    <col min="3335" max="3335" width="25.28515625" style="398" customWidth="1"/>
    <col min="3336" max="3336" width="16" style="398" bestFit="1" customWidth="1"/>
    <col min="3337" max="3337" width="12.5703125" style="398" customWidth="1"/>
    <col min="3338" max="3582" width="14.42578125" style="398"/>
    <col min="3583" max="3583" width="5.28515625" style="398" customWidth="1"/>
    <col min="3584" max="3584" width="0.85546875" style="398" customWidth="1"/>
    <col min="3585" max="3585" width="42.5703125" style="398" customWidth="1"/>
    <col min="3586" max="3586" width="0.85546875" style="398" customWidth="1"/>
    <col min="3587" max="3587" width="9.7109375" style="398" bestFit="1" customWidth="1"/>
    <col min="3588" max="3588" width="0.85546875" style="398" customWidth="1"/>
    <col min="3589" max="3589" width="15" style="398" bestFit="1" customWidth="1"/>
    <col min="3590" max="3590" width="12.85546875" style="398" bestFit="1" customWidth="1"/>
    <col min="3591" max="3591" width="25.28515625" style="398" customWidth="1"/>
    <col min="3592" max="3592" width="16" style="398" bestFit="1" customWidth="1"/>
    <col min="3593" max="3593" width="12.5703125" style="398" customWidth="1"/>
    <col min="3594" max="3838" width="14.42578125" style="398"/>
    <col min="3839" max="3839" width="5.28515625" style="398" customWidth="1"/>
    <col min="3840" max="3840" width="0.85546875" style="398" customWidth="1"/>
    <col min="3841" max="3841" width="42.5703125" style="398" customWidth="1"/>
    <col min="3842" max="3842" width="0.85546875" style="398" customWidth="1"/>
    <col min="3843" max="3843" width="9.7109375" style="398" bestFit="1" customWidth="1"/>
    <col min="3844" max="3844" width="0.85546875" style="398" customWidth="1"/>
    <col min="3845" max="3845" width="15" style="398" bestFit="1" customWidth="1"/>
    <col min="3846" max="3846" width="12.85546875" style="398" bestFit="1" customWidth="1"/>
    <col min="3847" max="3847" width="25.28515625" style="398" customWidth="1"/>
    <col min="3848" max="3848" width="16" style="398" bestFit="1" customWidth="1"/>
    <col min="3849" max="3849" width="12.5703125" style="398" customWidth="1"/>
    <col min="3850" max="4094" width="14.42578125" style="398"/>
    <col min="4095" max="4095" width="5.28515625" style="398" customWidth="1"/>
    <col min="4096" max="4096" width="0.85546875" style="398" customWidth="1"/>
    <col min="4097" max="4097" width="42.5703125" style="398" customWidth="1"/>
    <col min="4098" max="4098" width="0.85546875" style="398" customWidth="1"/>
    <col min="4099" max="4099" width="9.7109375" style="398" bestFit="1" customWidth="1"/>
    <col min="4100" max="4100" width="0.85546875" style="398" customWidth="1"/>
    <col min="4101" max="4101" width="15" style="398" bestFit="1" customWidth="1"/>
    <col min="4102" max="4102" width="12.85546875" style="398" bestFit="1" customWidth="1"/>
    <col min="4103" max="4103" width="25.28515625" style="398" customWidth="1"/>
    <col min="4104" max="4104" width="16" style="398" bestFit="1" customWidth="1"/>
    <col min="4105" max="4105" width="12.5703125" style="398" customWidth="1"/>
    <col min="4106" max="4350" width="14.42578125" style="398"/>
    <col min="4351" max="4351" width="5.28515625" style="398" customWidth="1"/>
    <col min="4352" max="4352" width="0.85546875" style="398" customWidth="1"/>
    <col min="4353" max="4353" width="42.5703125" style="398" customWidth="1"/>
    <col min="4354" max="4354" width="0.85546875" style="398" customWidth="1"/>
    <col min="4355" max="4355" width="9.7109375" style="398" bestFit="1" customWidth="1"/>
    <col min="4356" max="4356" width="0.85546875" style="398" customWidth="1"/>
    <col min="4357" max="4357" width="15" style="398" bestFit="1" customWidth="1"/>
    <col min="4358" max="4358" width="12.85546875" style="398" bestFit="1" customWidth="1"/>
    <col min="4359" max="4359" width="25.28515625" style="398" customWidth="1"/>
    <col min="4360" max="4360" width="16" style="398" bestFit="1" customWidth="1"/>
    <col min="4361" max="4361" width="12.5703125" style="398" customWidth="1"/>
    <col min="4362" max="4606" width="14.42578125" style="398"/>
    <col min="4607" max="4607" width="5.28515625" style="398" customWidth="1"/>
    <col min="4608" max="4608" width="0.85546875" style="398" customWidth="1"/>
    <col min="4609" max="4609" width="42.5703125" style="398" customWidth="1"/>
    <col min="4610" max="4610" width="0.85546875" style="398" customWidth="1"/>
    <col min="4611" max="4611" width="9.7109375" style="398" bestFit="1" customWidth="1"/>
    <col min="4612" max="4612" width="0.85546875" style="398" customWidth="1"/>
    <col min="4613" max="4613" width="15" style="398" bestFit="1" customWidth="1"/>
    <col min="4614" max="4614" width="12.85546875" style="398" bestFit="1" customWidth="1"/>
    <col min="4615" max="4615" width="25.28515625" style="398" customWidth="1"/>
    <col min="4616" max="4616" width="16" style="398" bestFit="1" customWidth="1"/>
    <col min="4617" max="4617" width="12.5703125" style="398" customWidth="1"/>
    <col min="4618" max="4862" width="14.42578125" style="398"/>
    <col min="4863" max="4863" width="5.28515625" style="398" customWidth="1"/>
    <col min="4864" max="4864" width="0.85546875" style="398" customWidth="1"/>
    <col min="4865" max="4865" width="42.5703125" style="398" customWidth="1"/>
    <col min="4866" max="4866" width="0.85546875" style="398" customWidth="1"/>
    <col min="4867" max="4867" width="9.7109375" style="398" bestFit="1" customWidth="1"/>
    <col min="4868" max="4868" width="0.85546875" style="398" customWidth="1"/>
    <col min="4869" max="4869" width="15" style="398" bestFit="1" customWidth="1"/>
    <col min="4870" max="4870" width="12.85546875" style="398" bestFit="1" customWidth="1"/>
    <col min="4871" max="4871" width="25.28515625" style="398" customWidth="1"/>
    <col min="4872" max="4872" width="16" style="398" bestFit="1" customWidth="1"/>
    <col min="4873" max="4873" width="12.5703125" style="398" customWidth="1"/>
    <col min="4874" max="5118" width="14.42578125" style="398"/>
    <col min="5119" max="5119" width="5.28515625" style="398" customWidth="1"/>
    <col min="5120" max="5120" width="0.85546875" style="398" customWidth="1"/>
    <col min="5121" max="5121" width="42.5703125" style="398" customWidth="1"/>
    <col min="5122" max="5122" width="0.85546875" style="398" customWidth="1"/>
    <col min="5123" max="5123" width="9.7109375" style="398" bestFit="1" customWidth="1"/>
    <col min="5124" max="5124" width="0.85546875" style="398" customWidth="1"/>
    <col min="5125" max="5125" width="15" style="398" bestFit="1" customWidth="1"/>
    <col min="5126" max="5126" width="12.85546875" style="398" bestFit="1" customWidth="1"/>
    <col min="5127" max="5127" width="25.28515625" style="398" customWidth="1"/>
    <col min="5128" max="5128" width="16" style="398" bestFit="1" customWidth="1"/>
    <col min="5129" max="5129" width="12.5703125" style="398" customWidth="1"/>
    <col min="5130" max="5374" width="14.42578125" style="398"/>
    <col min="5375" max="5375" width="5.28515625" style="398" customWidth="1"/>
    <col min="5376" max="5376" width="0.85546875" style="398" customWidth="1"/>
    <col min="5377" max="5377" width="42.5703125" style="398" customWidth="1"/>
    <col min="5378" max="5378" width="0.85546875" style="398" customWidth="1"/>
    <col min="5379" max="5379" width="9.7109375" style="398" bestFit="1" customWidth="1"/>
    <col min="5380" max="5380" width="0.85546875" style="398" customWidth="1"/>
    <col min="5381" max="5381" width="15" style="398" bestFit="1" customWidth="1"/>
    <col min="5382" max="5382" width="12.85546875" style="398" bestFit="1" customWidth="1"/>
    <col min="5383" max="5383" width="25.28515625" style="398" customWidth="1"/>
    <col min="5384" max="5384" width="16" style="398" bestFit="1" customWidth="1"/>
    <col min="5385" max="5385" width="12.5703125" style="398" customWidth="1"/>
    <col min="5386" max="5630" width="14.42578125" style="398"/>
    <col min="5631" max="5631" width="5.28515625" style="398" customWidth="1"/>
    <col min="5632" max="5632" width="0.85546875" style="398" customWidth="1"/>
    <col min="5633" max="5633" width="42.5703125" style="398" customWidth="1"/>
    <col min="5634" max="5634" width="0.85546875" style="398" customWidth="1"/>
    <col min="5635" max="5635" width="9.7109375" style="398" bestFit="1" customWidth="1"/>
    <col min="5636" max="5636" width="0.85546875" style="398" customWidth="1"/>
    <col min="5637" max="5637" width="15" style="398" bestFit="1" customWidth="1"/>
    <col min="5638" max="5638" width="12.85546875" style="398" bestFit="1" customWidth="1"/>
    <col min="5639" max="5639" width="25.28515625" style="398" customWidth="1"/>
    <col min="5640" max="5640" width="16" style="398" bestFit="1" customWidth="1"/>
    <col min="5641" max="5641" width="12.5703125" style="398" customWidth="1"/>
    <col min="5642" max="5886" width="14.42578125" style="398"/>
    <col min="5887" max="5887" width="5.28515625" style="398" customWidth="1"/>
    <col min="5888" max="5888" width="0.85546875" style="398" customWidth="1"/>
    <col min="5889" max="5889" width="42.5703125" style="398" customWidth="1"/>
    <col min="5890" max="5890" width="0.85546875" style="398" customWidth="1"/>
    <col min="5891" max="5891" width="9.7109375" style="398" bestFit="1" customWidth="1"/>
    <col min="5892" max="5892" width="0.85546875" style="398" customWidth="1"/>
    <col min="5893" max="5893" width="15" style="398" bestFit="1" customWidth="1"/>
    <col min="5894" max="5894" width="12.85546875" style="398" bestFit="1" customWidth="1"/>
    <col min="5895" max="5895" width="25.28515625" style="398" customWidth="1"/>
    <col min="5896" max="5896" width="16" style="398" bestFit="1" customWidth="1"/>
    <col min="5897" max="5897" width="12.5703125" style="398" customWidth="1"/>
    <col min="5898" max="6142" width="14.42578125" style="398"/>
    <col min="6143" max="6143" width="5.28515625" style="398" customWidth="1"/>
    <col min="6144" max="6144" width="0.85546875" style="398" customWidth="1"/>
    <col min="6145" max="6145" width="42.5703125" style="398" customWidth="1"/>
    <col min="6146" max="6146" width="0.85546875" style="398" customWidth="1"/>
    <col min="6147" max="6147" width="9.7109375" style="398" bestFit="1" customWidth="1"/>
    <col min="6148" max="6148" width="0.85546875" style="398" customWidth="1"/>
    <col min="6149" max="6149" width="15" style="398" bestFit="1" customWidth="1"/>
    <col min="6150" max="6150" width="12.85546875" style="398" bestFit="1" customWidth="1"/>
    <col min="6151" max="6151" width="25.28515625" style="398" customWidth="1"/>
    <col min="6152" max="6152" width="16" style="398" bestFit="1" customWidth="1"/>
    <col min="6153" max="6153" width="12.5703125" style="398" customWidth="1"/>
    <col min="6154" max="6398" width="14.42578125" style="398"/>
    <col min="6399" max="6399" width="5.28515625" style="398" customWidth="1"/>
    <col min="6400" max="6400" width="0.85546875" style="398" customWidth="1"/>
    <col min="6401" max="6401" width="42.5703125" style="398" customWidth="1"/>
    <col min="6402" max="6402" width="0.85546875" style="398" customWidth="1"/>
    <col min="6403" max="6403" width="9.7109375" style="398" bestFit="1" customWidth="1"/>
    <col min="6404" max="6404" width="0.85546875" style="398" customWidth="1"/>
    <col min="6405" max="6405" width="15" style="398" bestFit="1" customWidth="1"/>
    <col min="6406" max="6406" width="12.85546875" style="398" bestFit="1" customWidth="1"/>
    <col min="6407" max="6407" width="25.28515625" style="398" customWidth="1"/>
    <col min="6408" max="6408" width="16" style="398" bestFit="1" customWidth="1"/>
    <col min="6409" max="6409" width="12.5703125" style="398" customWidth="1"/>
    <col min="6410" max="6654" width="14.42578125" style="398"/>
    <col min="6655" max="6655" width="5.28515625" style="398" customWidth="1"/>
    <col min="6656" max="6656" width="0.85546875" style="398" customWidth="1"/>
    <col min="6657" max="6657" width="42.5703125" style="398" customWidth="1"/>
    <col min="6658" max="6658" width="0.85546875" style="398" customWidth="1"/>
    <col min="6659" max="6659" width="9.7109375" style="398" bestFit="1" customWidth="1"/>
    <col min="6660" max="6660" width="0.85546875" style="398" customWidth="1"/>
    <col min="6661" max="6661" width="15" style="398" bestFit="1" customWidth="1"/>
    <col min="6662" max="6662" width="12.85546875" style="398" bestFit="1" customWidth="1"/>
    <col min="6663" max="6663" width="25.28515625" style="398" customWidth="1"/>
    <col min="6664" max="6664" width="16" style="398" bestFit="1" customWidth="1"/>
    <col min="6665" max="6665" width="12.5703125" style="398" customWidth="1"/>
    <col min="6666" max="6910" width="14.42578125" style="398"/>
    <col min="6911" max="6911" width="5.28515625" style="398" customWidth="1"/>
    <col min="6912" max="6912" width="0.85546875" style="398" customWidth="1"/>
    <col min="6913" max="6913" width="42.5703125" style="398" customWidth="1"/>
    <col min="6914" max="6914" width="0.85546875" style="398" customWidth="1"/>
    <col min="6915" max="6915" width="9.7109375" style="398" bestFit="1" customWidth="1"/>
    <col min="6916" max="6916" width="0.85546875" style="398" customWidth="1"/>
    <col min="6917" max="6917" width="15" style="398" bestFit="1" customWidth="1"/>
    <col min="6918" max="6918" width="12.85546875" style="398" bestFit="1" customWidth="1"/>
    <col min="6919" max="6919" width="25.28515625" style="398" customWidth="1"/>
    <col min="6920" max="6920" width="16" style="398" bestFit="1" customWidth="1"/>
    <col min="6921" max="6921" width="12.5703125" style="398" customWidth="1"/>
    <col min="6922" max="7166" width="14.42578125" style="398"/>
    <col min="7167" max="7167" width="5.28515625" style="398" customWidth="1"/>
    <col min="7168" max="7168" width="0.85546875" style="398" customWidth="1"/>
    <col min="7169" max="7169" width="42.5703125" style="398" customWidth="1"/>
    <col min="7170" max="7170" width="0.85546875" style="398" customWidth="1"/>
    <col min="7171" max="7171" width="9.7109375" style="398" bestFit="1" customWidth="1"/>
    <col min="7172" max="7172" width="0.85546875" style="398" customWidth="1"/>
    <col min="7173" max="7173" width="15" style="398" bestFit="1" customWidth="1"/>
    <col min="7174" max="7174" width="12.85546875" style="398" bestFit="1" customWidth="1"/>
    <col min="7175" max="7175" width="25.28515625" style="398" customWidth="1"/>
    <col min="7176" max="7176" width="16" style="398" bestFit="1" customWidth="1"/>
    <col min="7177" max="7177" width="12.5703125" style="398" customWidth="1"/>
    <col min="7178" max="7422" width="14.42578125" style="398"/>
    <col min="7423" max="7423" width="5.28515625" style="398" customWidth="1"/>
    <col min="7424" max="7424" width="0.85546875" style="398" customWidth="1"/>
    <col min="7425" max="7425" width="42.5703125" style="398" customWidth="1"/>
    <col min="7426" max="7426" width="0.85546875" style="398" customWidth="1"/>
    <col min="7427" max="7427" width="9.7109375" style="398" bestFit="1" customWidth="1"/>
    <col min="7428" max="7428" width="0.85546875" style="398" customWidth="1"/>
    <col min="7429" max="7429" width="15" style="398" bestFit="1" customWidth="1"/>
    <col min="7430" max="7430" width="12.85546875" style="398" bestFit="1" customWidth="1"/>
    <col min="7431" max="7431" width="25.28515625" style="398" customWidth="1"/>
    <col min="7432" max="7432" width="16" style="398" bestFit="1" customWidth="1"/>
    <col min="7433" max="7433" width="12.5703125" style="398" customWidth="1"/>
    <col min="7434" max="7678" width="14.42578125" style="398"/>
    <col min="7679" max="7679" width="5.28515625" style="398" customWidth="1"/>
    <col min="7680" max="7680" width="0.85546875" style="398" customWidth="1"/>
    <col min="7681" max="7681" width="42.5703125" style="398" customWidth="1"/>
    <col min="7682" max="7682" width="0.85546875" style="398" customWidth="1"/>
    <col min="7683" max="7683" width="9.7109375" style="398" bestFit="1" customWidth="1"/>
    <col min="7684" max="7684" width="0.85546875" style="398" customWidth="1"/>
    <col min="7685" max="7685" width="15" style="398" bestFit="1" customWidth="1"/>
    <col min="7686" max="7686" width="12.85546875" style="398" bestFit="1" customWidth="1"/>
    <col min="7687" max="7687" width="25.28515625" style="398" customWidth="1"/>
    <col min="7688" max="7688" width="16" style="398" bestFit="1" customWidth="1"/>
    <col min="7689" max="7689" width="12.5703125" style="398" customWidth="1"/>
    <col min="7690" max="7934" width="14.42578125" style="398"/>
    <col min="7935" max="7935" width="5.28515625" style="398" customWidth="1"/>
    <col min="7936" max="7936" width="0.85546875" style="398" customWidth="1"/>
    <col min="7937" max="7937" width="42.5703125" style="398" customWidth="1"/>
    <col min="7938" max="7938" width="0.85546875" style="398" customWidth="1"/>
    <col min="7939" max="7939" width="9.7109375" style="398" bestFit="1" customWidth="1"/>
    <col min="7940" max="7940" width="0.85546875" style="398" customWidth="1"/>
    <col min="7941" max="7941" width="15" style="398" bestFit="1" customWidth="1"/>
    <col min="7942" max="7942" width="12.85546875" style="398" bestFit="1" customWidth="1"/>
    <col min="7943" max="7943" width="25.28515625" style="398" customWidth="1"/>
    <col min="7944" max="7944" width="16" style="398" bestFit="1" customWidth="1"/>
    <col min="7945" max="7945" width="12.5703125" style="398" customWidth="1"/>
    <col min="7946" max="8190" width="14.42578125" style="398"/>
    <col min="8191" max="8191" width="5.28515625" style="398" customWidth="1"/>
    <col min="8192" max="8192" width="0.85546875" style="398" customWidth="1"/>
    <col min="8193" max="8193" width="42.5703125" style="398" customWidth="1"/>
    <col min="8194" max="8194" width="0.85546875" style="398" customWidth="1"/>
    <col min="8195" max="8195" width="9.7109375" style="398" bestFit="1" customWidth="1"/>
    <col min="8196" max="8196" width="0.85546875" style="398" customWidth="1"/>
    <col min="8197" max="8197" width="15" style="398" bestFit="1" customWidth="1"/>
    <col min="8198" max="8198" width="12.85546875" style="398" bestFit="1" customWidth="1"/>
    <col min="8199" max="8199" width="25.28515625" style="398" customWidth="1"/>
    <col min="8200" max="8200" width="16" style="398" bestFit="1" customWidth="1"/>
    <col min="8201" max="8201" width="12.5703125" style="398" customWidth="1"/>
    <col min="8202" max="8446" width="14.42578125" style="398"/>
    <col min="8447" max="8447" width="5.28515625" style="398" customWidth="1"/>
    <col min="8448" max="8448" width="0.85546875" style="398" customWidth="1"/>
    <col min="8449" max="8449" width="42.5703125" style="398" customWidth="1"/>
    <col min="8450" max="8450" width="0.85546875" style="398" customWidth="1"/>
    <col min="8451" max="8451" width="9.7109375" style="398" bestFit="1" customWidth="1"/>
    <col min="8452" max="8452" width="0.85546875" style="398" customWidth="1"/>
    <col min="8453" max="8453" width="15" style="398" bestFit="1" customWidth="1"/>
    <col min="8454" max="8454" width="12.85546875" style="398" bestFit="1" customWidth="1"/>
    <col min="8455" max="8455" width="25.28515625" style="398" customWidth="1"/>
    <col min="8456" max="8456" width="16" style="398" bestFit="1" customWidth="1"/>
    <col min="8457" max="8457" width="12.5703125" style="398" customWidth="1"/>
    <col min="8458" max="8702" width="14.42578125" style="398"/>
    <col min="8703" max="8703" width="5.28515625" style="398" customWidth="1"/>
    <col min="8704" max="8704" width="0.85546875" style="398" customWidth="1"/>
    <col min="8705" max="8705" width="42.5703125" style="398" customWidth="1"/>
    <col min="8706" max="8706" width="0.85546875" style="398" customWidth="1"/>
    <col min="8707" max="8707" width="9.7109375" style="398" bestFit="1" customWidth="1"/>
    <col min="8708" max="8708" width="0.85546875" style="398" customWidth="1"/>
    <col min="8709" max="8709" width="15" style="398" bestFit="1" customWidth="1"/>
    <col min="8710" max="8710" width="12.85546875" style="398" bestFit="1" customWidth="1"/>
    <col min="8711" max="8711" width="25.28515625" style="398" customWidth="1"/>
    <col min="8712" max="8712" width="16" style="398" bestFit="1" customWidth="1"/>
    <col min="8713" max="8713" width="12.5703125" style="398" customWidth="1"/>
    <col min="8714" max="8958" width="14.42578125" style="398"/>
    <col min="8959" max="8959" width="5.28515625" style="398" customWidth="1"/>
    <col min="8960" max="8960" width="0.85546875" style="398" customWidth="1"/>
    <col min="8961" max="8961" width="42.5703125" style="398" customWidth="1"/>
    <col min="8962" max="8962" width="0.85546875" style="398" customWidth="1"/>
    <col min="8963" max="8963" width="9.7109375" style="398" bestFit="1" customWidth="1"/>
    <col min="8964" max="8964" width="0.85546875" style="398" customWidth="1"/>
    <col min="8965" max="8965" width="15" style="398" bestFit="1" customWidth="1"/>
    <col min="8966" max="8966" width="12.85546875" style="398" bestFit="1" customWidth="1"/>
    <col min="8967" max="8967" width="25.28515625" style="398" customWidth="1"/>
    <col min="8968" max="8968" width="16" style="398" bestFit="1" customWidth="1"/>
    <col min="8969" max="8969" width="12.5703125" style="398" customWidth="1"/>
    <col min="8970" max="9214" width="14.42578125" style="398"/>
    <col min="9215" max="9215" width="5.28515625" style="398" customWidth="1"/>
    <col min="9216" max="9216" width="0.85546875" style="398" customWidth="1"/>
    <col min="9217" max="9217" width="42.5703125" style="398" customWidth="1"/>
    <col min="9218" max="9218" width="0.85546875" style="398" customWidth="1"/>
    <col min="9219" max="9219" width="9.7109375" style="398" bestFit="1" customWidth="1"/>
    <col min="9220" max="9220" width="0.85546875" style="398" customWidth="1"/>
    <col min="9221" max="9221" width="15" style="398" bestFit="1" customWidth="1"/>
    <col min="9222" max="9222" width="12.85546875" style="398" bestFit="1" customWidth="1"/>
    <col min="9223" max="9223" width="25.28515625" style="398" customWidth="1"/>
    <col min="9224" max="9224" width="16" style="398" bestFit="1" customWidth="1"/>
    <col min="9225" max="9225" width="12.5703125" style="398" customWidth="1"/>
    <col min="9226" max="9470" width="14.42578125" style="398"/>
    <col min="9471" max="9471" width="5.28515625" style="398" customWidth="1"/>
    <col min="9472" max="9472" width="0.85546875" style="398" customWidth="1"/>
    <col min="9473" max="9473" width="42.5703125" style="398" customWidth="1"/>
    <col min="9474" max="9474" width="0.85546875" style="398" customWidth="1"/>
    <col min="9475" max="9475" width="9.7109375" style="398" bestFit="1" customWidth="1"/>
    <col min="9476" max="9476" width="0.85546875" style="398" customWidth="1"/>
    <col min="9477" max="9477" width="15" style="398" bestFit="1" customWidth="1"/>
    <col min="9478" max="9478" width="12.85546875" style="398" bestFit="1" customWidth="1"/>
    <col min="9479" max="9479" width="25.28515625" style="398" customWidth="1"/>
    <col min="9480" max="9480" width="16" style="398" bestFit="1" customWidth="1"/>
    <col min="9481" max="9481" width="12.5703125" style="398" customWidth="1"/>
    <col min="9482" max="9726" width="14.42578125" style="398"/>
    <col min="9727" max="9727" width="5.28515625" style="398" customWidth="1"/>
    <col min="9728" max="9728" width="0.85546875" style="398" customWidth="1"/>
    <col min="9729" max="9729" width="42.5703125" style="398" customWidth="1"/>
    <col min="9730" max="9730" width="0.85546875" style="398" customWidth="1"/>
    <col min="9731" max="9731" width="9.7109375" style="398" bestFit="1" customWidth="1"/>
    <col min="9732" max="9732" width="0.85546875" style="398" customWidth="1"/>
    <col min="9733" max="9733" width="15" style="398" bestFit="1" customWidth="1"/>
    <col min="9734" max="9734" width="12.85546875" style="398" bestFit="1" customWidth="1"/>
    <col min="9735" max="9735" width="25.28515625" style="398" customWidth="1"/>
    <col min="9736" max="9736" width="16" style="398" bestFit="1" customWidth="1"/>
    <col min="9737" max="9737" width="12.5703125" style="398" customWidth="1"/>
    <col min="9738" max="9982" width="14.42578125" style="398"/>
    <col min="9983" max="9983" width="5.28515625" style="398" customWidth="1"/>
    <col min="9984" max="9984" width="0.85546875" style="398" customWidth="1"/>
    <col min="9985" max="9985" width="42.5703125" style="398" customWidth="1"/>
    <col min="9986" max="9986" width="0.85546875" style="398" customWidth="1"/>
    <col min="9987" max="9987" width="9.7109375" style="398" bestFit="1" customWidth="1"/>
    <col min="9988" max="9988" width="0.85546875" style="398" customWidth="1"/>
    <col min="9989" max="9989" width="15" style="398" bestFit="1" customWidth="1"/>
    <col min="9990" max="9990" width="12.85546875" style="398" bestFit="1" customWidth="1"/>
    <col min="9991" max="9991" width="25.28515625" style="398" customWidth="1"/>
    <col min="9992" max="9992" width="16" style="398" bestFit="1" customWidth="1"/>
    <col min="9993" max="9993" width="12.5703125" style="398" customWidth="1"/>
    <col min="9994" max="10238" width="14.42578125" style="398"/>
    <col min="10239" max="10239" width="5.28515625" style="398" customWidth="1"/>
    <col min="10240" max="10240" width="0.85546875" style="398" customWidth="1"/>
    <col min="10241" max="10241" width="42.5703125" style="398" customWidth="1"/>
    <col min="10242" max="10242" width="0.85546875" style="398" customWidth="1"/>
    <col min="10243" max="10243" width="9.7109375" style="398" bestFit="1" customWidth="1"/>
    <col min="10244" max="10244" width="0.85546875" style="398" customWidth="1"/>
    <col min="10245" max="10245" width="15" style="398" bestFit="1" customWidth="1"/>
    <col min="10246" max="10246" width="12.85546875" style="398" bestFit="1" customWidth="1"/>
    <col min="10247" max="10247" width="25.28515625" style="398" customWidth="1"/>
    <col min="10248" max="10248" width="16" style="398" bestFit="1" customWidth="1"/>
    <col min="10249" max="10249" width="12.5703125" style="398" customWidth="1"/>
    <col min="10250" max="10494" width="14.42578125" style="398"/>
    <col min="10495" max="10495" width="5.28515625" style="398" customWidth="1"/>
    <col min="10496" max="10496" width="0.85546875" style="398" customWidth="1"/>
    <col min="10497" max="10497" width="42.5703125" style="398" customWidth="1"/>
    <col min="10498" max="10498" width="0.85546875" style="398" customWidth="1"/>
    <col min="10499" max="10499" width="9.7109375" style="398" bestFit="1" customWidth="1"/>
    <col min="10500" max="10500" width="0.85546875" style="398" customWidth="1"/>
    <col min="10501" max="10501" width="15" style="398" bestFit="1" customWidth="1"/>
    <col min="10502" max="10502" width="12.85546875" style="398" bestFit="1" customWidth="1"/>
    <col min="10503" max="10503" width="25.28515625" style="398" customWidth="1"/>
    <col min="10504" max="10504" width="16" style="398" bestFit="1" customWidth="1"/>
    <col min="10505" max="10505" width="12.5703125" style="398" customWidth="1"/>
    <col min="10506" max="10750" width="14.42578125" style="398"/>
    <col min="10751" max="10751" width="5.28515625" style="398" customWidth="1"/>
    <col min="10752" max="10752" width="0.85546875" style="398" customWidth="1"/>
    <col min="10753" max="10753" width="42.5703125" style="398" customWidth="1"/>
    <col min="10754" max="10754" width="0.85546875" style="398" customWidth="1"/>
    <col min="10755" max="10755" width="9.7109375" style="398" bestFit="1" customWidth="1"/>
    <col min="10756" max="10756" width="0.85546875" style="398" customWidth="1"/>
    <col min="10757" max="10757" width="15" style="398" bestFit="1" customWidth="1"/>
    <col min="10758" max="10758" width="12.85546875" style="398" bestFit="1" customWidth="1"/>
    <col min="10759" max="10759" width="25.28515625" style="398" customWidth="1"/>
    <col min="10760" max="10760" width="16" style="398" bestFit="1" customWidth="1"/>
    <col min="10761" max="10761" width="12.5703125" style="398" customWidth="1"/>
    <col min="10762" max="11006" width="14.42578125" style="398"/>
    <col min="11007" max="11007" width="5.28515625" style="398" customWidth="1"/>
    <col min="11008" max="11008" width="0.85546875" style="398" customWidth="1"/>
    <col min="11009" max="11009" width="42.5703125" style="398" customWidth="1"/>
    <col min="11010" max="11010" width="0.85546875" style="398" customWidth="1"/>
    <col min="11011" max="11011" width="9.7109375" style="398" bestFit="1" customWidth="1"/>
    <col min="11012" max="11012" width="0.85546875" style="398" customWidth="1"/>
    <col min="11013" max="11013" width="15" style="398" bestFit="1" customWidth="1"/>
    <col min="11014" max="11014" width="12.85546875" style="398" bestFit="1" customWidth="1"/>
    <col min="11015" max="11015" width="25.28515625" style="398" customWidth="1"/>
    <col min="11016" max="11016" width="16" style="398" bestFit="1" customWidth="1"/>
    <col min="11017" max="11017" width="12.5703125" style="398" customWidth="1"/>
    <col min="11018" max="11262" width="14.42578125" style="398"/>
    <col min="11263" max="11263" width="5.28515625" style="398" customWidth="1"/>
    <col min="11264" max="11264" width="0.85546875" style="398" customWidth="1"/>
    <col min="11265" max="11265" width="42.5703125" style="398" customWidth="1"/>
    <col min="11266" max="11266" width="0.85546875" style="398" customWidth="1"/>
    <col min="11267" max="11267" width="9.7109375" style="398" bestFit="1" customWidth="1"/>
    <col min="11268" max="11268" width="0.85546875" style="398" customWidth="1"/>
    <col min="11269" max="11269" width="15" style="398" bestFit="1" customWidth="1"/>
    <col min="11270" max="11270" width="12.85546875" style="398" bestFit="1" customWidth="1"/>
    <col min="11271" max="11271" width="25.28515625" style="398" customWidth="1"/>
    <col min="11272" max="11272" width="16" style="398" bestFit="1" customWidth="1"/>
    <col min="11273" max="11273" width="12.5703125" style="398" customWidth="1"/>
    <col min="11274" max="11518" width="14.42578125" style="398"/>
    <col min="11519" max="11519" width="5.28515625" style="398" customWidth="1"/>
    <col min="11520" max="11520" width="0.85546875" style="398" customWidth="1"/>
    <col min="11521" max="11521" width="42.5703125" style="398" customWidth="1"/>
    <col min="11522" max="11522" width="0.85546875" style="398" customWidth="1"/>
    <col min="11523" max="11523" width="9.7109375" style="398" bestFit="1" customWidth="1"/>
    <col min="11524" max="11524" width="0.85546875" style="398" customWidth="1"/>
    <col min="11525" max="11525" width="15" style="398" bestFit="1" customWidth="1"/>
    <col min="11526" max="11526" width="12.85546875" style="398" bestFit="1" customWidth="1"/>
    <col min="11527" max="11527" width="25.28515625" style="398" customWidth="1"/>
    <col min="11528" max="11528" width="16" style="398" bestFit="1" customWidth="1"/>
    <col min="11529" max="11529" width="12.5703125" style="398" customWidth="1"/>
    <col min="11530" max="11774" width="14.42578125" style="398"/>
    <col min="11775" max="11775" width="5.28515625" style="398" customWidth="1"/>
    <col min="11776" max="11776" width="0.85546875" style="398" customWidth="1"/>
    <col min="11777" max="11777" width="42.5703125" style="398" customWidth="1"/>
    <col min="11778" max="11778" width="0.85546875" style="398" customWidth="1"/>
    <col min="11779" max="11779" width="9.7109375" style="398" bestFit="1" customWidth="1"/>
    <col min="11780" max="11780" width="0.85546875" style="398" customWidth="1"/>
    <col min="11781" max="11781" width="15" style="398" bestFit="1" customWidth="1"/>
    <col min="11782" max="11782" width="12.85546875" style="398" bestFit="1" customWidth="1"/>
    <col min="11783" max="11783" width="25.28515625" style="398" customWidth="1"/>
    <col min="11784" max="11784" width="16" style="398" bestFit="1" customWidth="1"/>
    <col min="11785" max="11785" width="12.5703125" style="398" customWidth="1"/>
    <col min="11786" max="12030" width="14.42578125" style="398"/>
    <col min="12031" max="12031" width="5.28515625" style="398" customWidth="1"/>
    <col min="12032" max="12032" width="0.85546875" style="398" customWidth="1"/>
    <col min="12033" max="12033" width="42.5703125" style="398" customWidth="1"/>
    <col min="12034" max="12034" width="0.85546875" style="398" customWidth="1"/>
    <col min="12035" max="12035" width="9.7109375" style="398" bestFit="1" customWidth="1"/>
    <col min="12036" max="12036" width="0.85546875" style="398" customWidth="1"/>
    <col min="12037" max="12037" width="15" style="398" bestFit="1" customWidth="1"/>
    <col min="12038" max="12038" width="12.85546875" style="398" bestFit="1" customWidth="1"/>
    <col min="12039" max="12039" width="25.28515625" style="398" customWidth="1"/>
    <col min="12040" max="12040" width="16" style="398" bestFit="1" customWidth="1"/>
    <col min="12041" max="12041" width="12.5703125" style="398" customWidth="1"/>
    <col min="12042" max="12286" width="14.42578125" style="398"/>
    <col min="12287" max="12287" width="5.28515625" style="398" customWidth="1"/>
    <col min="12288" max="12288" width="0.85546875" style="398" customWidth="1"/>
    <col min="12289" max="12289" width="42.5703125" style="398" customWidth="1"/>
    <col min="12290" max="12290" width="0.85546875" style="398" customWidth="1"/>
    <col min="12291" max="12291" width="9.7109375" style="398" bestFit="1" customWidth="1"/>
    <col min="12292" max="12292" width="0.85546875" style="398" customWidth="1"/>
    <col min="12293" max="12293" width="15" style="398" bestFit="1" customWidth="1"/>
    <col min="12294" max="12294" width="12.85546875" style="398" bestFit="1" customWidth="1"/>
    <col min="12295" max="12295" width="25.28515625" style="398" customWidth="1"/>
    <col min="12296" max="12296" width="16" style="398" bestFit="1" customWidth="1"/>
    <col min="12297" max="12297" width="12.5703125" style="398" customWidth="1"/>
    <col min="12298" max="12542" width="14.42578125" style="398"/>
    <col min="12543" max="12543" width="5.28515625" style="398" customWidth="1"/>
    <col min="12544" max="12544" width="0.85546875" style="398" customWidth="1"/>
    <col min="12545" max="12545" width="42.5703125" style="398" customWidth="1"/>
    <col min="12546" max="12546" width="0.85546875" style="398" customWidth="1"/>
    <col min="12547" max="12547" width="9.7109375" style="398" bestFit="1" customWidth="1"/>
    <col min="12548" max="12548" width="0.85546875" style="398" customWidth="1"/>
    <col min="12549" max="12549" width="15" style="398" bestFit="1" customWidth="1"/>
    <col min="12550" max="12550" width="12.85546875" style="398" bestFit="1" customWidth="1"/>
    <col min="12551" max="12551" width="25.28515625" style="398" customWidth="1"/>
    <col min="12552" max="12552" width="16" style="398" bestFit="1" customWidth="1"/>
    <col min="12553" max="12553" width="12.5703125" style="398" customWidth="1"/>
    <col min="12554" max="12798" width="14.42578125" style="398"/>
    <col min="12799" max="12799" width="5.28515625" style="398" customWidth="1"/>
    <col min="12800" max="12800" width="0.85546875" style="398" customWidth="1"/>
    <col min="12801" max="12801" width="42.5703125" style="398" customWidth="1"/>
    <col min="12802" max="12802" width="0.85546875" style="398" customWidth="1"/>
    <col min="12803" max="12803" width="9.7109375" style="398" bestFit="1" customWidth="1"/>
    <col min="12804" max="12804" width="0.85546875" style="398" customWidth="1"/>
    <col min="12805" max="12805" width="15" style="398" bestFit="1" customWidth="1"/>
    <col min="12806" max="12806" width="12.85546875" style="398" bestFit="1" customWidth="1"/>
    <col min="12807" max="12807" width="25.28515625" style="398" customWidth="1"/>
    <col min="12808" max="12808" width="16" style="398" bestFit="1" customWidth="1"/>
    <col min="12809" max="12809" width="12.5703125" style="398" customWidth="1"/>
    <col min="12810" max="13054" width="14.42578125" style="398"/>
    <col min="13055" max="13055" width="5.28515625" style="398" customWidth="1"/>
    <col min="13056" max="13056" width="0.85546875" style="398" customWidth="1"/>
    <col min="13057" max="13057" width="42.5703125" style="398" customWidth="1"/>
    <col min="13058" max="13058" width="0.85546875" style="398" customWidth="1"/>
    <col min="13059" max="13059" width="9.7109375" style="398" bestFit="1" customWidth="1"/>
    <col min="13060" max="13060" width="0.85546875" style="398" customWidth="1"/>
    <col min="13061" max="13061" width="15" style="398" bestFit="1" customWidth="1"/>
    <col min="13062" max="13062" width="12.85546875" style="398" bestFit="1" customWidth="1"/>
    <col min="13063" max="13063" width="25.28515625" style="398" customWidth="1"/>
    <col min="13064" max="13064" width="16" style="398" bestFit="1" customWidth="1"/>
    <col min="13065" max="13065" width="12.5703125" style="398" customWidth="1"/>
    <col min="13066" max="13310" width="14.42578125" style="398"/>
    <col min="13311" max="13311" width="5.28515625" style="398" customWidth="1"/>
    <col min="13312" max="13312" width="0.85546875" style="398" customWidth="1"/>
    <col min="13313" max="13313" width="42.5703125" style="398" customWidth="1"/>
    <col min="13314" max="13314" width="0.85546875" style="398" customWidth="1"/>
    <col min="13315" max="13315" width="9.7109375" style="398" bestFit="1" customWidth="1"/>
    <col min="13316" max="13316" width="0.85546875" style="398" customWidth="1"/>
    <col min="13317" max="13317" width="15" style="398" bestFit="1" customWidth="1"/>
    <col min="13318" max="13318" width="12.85546875" style="398" bestFit="1" customWidth="1"/>
    <col min="13319" max="13319" width="25.28515625" style="398" customWidth="1"/>
    <col min="13320" max="13320" width="16" style="398" bestFit="1" customWidth="1"/>
    <col min="13321" max="13321" width="12.5703125" style="398" customWidth="1"/>
    <col min="13322" max="13566" width="14.42578125" style="398"/>
    <col min="13567" max="13567" width="5.28515625" style="398" customWidth="1"/>
    <col min="13568" max="13568" width="0.85546875" style="398" customWidth="1"/>
    <col min="13569" max="13569" width="42.5703125" style="398" customWidth="1"/>
    <col min="13570" max="13570" width="0.85546875" style="398" customWidth="1"/>
    <col min="13571" max="13571" width="9.7109375" style="398" bestFit="1" customWidth="1"/>
    <col min="13572" max="13572" width="0.85546875" style="398" customWidth="1"/>
    <col min="13573" max="13573" width="15" style="398" bestFit="1" customWidth="1"/>
    <col min="13574" max="13574" width="12.85546875" style="398" bestFit="1" customWidth="1"/>
    <col min="13575" max="13575" width="25.28515625" style="398" customWidth="1"/>
    <col min="13576" max="13576" width="16" style="398" bestFit="1" customWidth="1"/>
    <col min="13577" max="13577" width="12.5703125" style="398" customWidth="1"/>
    <col min="13578" max="13822" width="14.42578125" style="398"/>
    <col min="13823" max="13823" width="5.28515625" style="398" customWidth="1"/>
    <col min="13824" max="13824" width="0.85546875" style="398" customWidth="1"/>
    <col min="13825" max="13825" width="42.5703125" style="398" customWidth="1"/>
    <col min="13826" max="13826" width="0.85546875" style="398" customWidth="1"/>
    <col min="13827" max="13827" width="9.7109375" style="398" bestFit="1" customWidth="1"/>
    <col min="13828" max="13828" width="0.85546875" style="398" customWidth="1"/>
    <col min="13829" max="13829" width="15" style="398" bestFit="1" customWidth="1"/>
    <col min="13830" max="13830" width="12.85546875" style="398" bestFit="1" customWidth="1"/>
    <col min="13831" max="13831" width="25.28515625" style="398" customWidth="1"/>
    <col min="13832" max="13832" width="16" style="398" bestFit="1" customWidth="1"/>
    <col min="13833" max="13833" width="12.5703125" style="398" customWidth="1"/>
    <col min="13834" max="14078" width="14.42578125" style="398"/>
    <col min="14079" max="14079" width="5.28515625" style="398" customWidth="1"/>
    <col min="14080" max="14080" width="0.85546875" style="398" customWidth="1"/>
    <col min="14081" max="14081" width="42.5703125" style="398" customWidth="1"/>
    <col min="14082" max="14082" width="0.85546875" style="398" customWidth="1"/>
    <col min="14083" max="14083" width="9.7109375" style="398" bestFit="1" customWidth="1"/>
    <col min="14084" max="14084" width="0.85546875" style="398" customWidth="1"/>
    <col min="14085" max="14085" width="15" style="398" bestFit="1" customWidth="1"/>
    <col min="14086" max="14086" width="12.85546875" style="398" bestFit="1" customWidth="1"/>
    <col min="14087" max="14087" width="25.28515625" style="398" customWidth="1"/>
    <col min="14088" max="14088" width="16" style="398" bestFit="1" customWidth="1"/>
    <col min="14089" max="14089" width="12.5703125" style="398" customWidth="1"/>
    <col min="14090" max="14334" width="14.42578125" style="398"/>
    <col min="14335" max="14335" width="5.28515625" style="398" customWidth="1"/>
    <col min="14336" max="14336" width="0.85546875" style="398" customWidth="1"/>
    <col min="14337" max="14337" width="42.5703125" style="398" customWidth="1"/>
    <col min="14338" max="14338" width="0.85546875" style="398" customWidth="1"/>
    <col min="14339" max="14339" width="9.7109375" style="398" bestFit="1" customWidth="1"/>
    <col min="14340" max="14340" width="0.85546875" style="398" customWidth="1"/>
    <col min="14341" max="14341" width="15" style="398" bestFit="1" customWidth="1"/>
    <col min="14342" max="14342" width="12.85546875" style="398" bestFit="1" customWidth="1"/>
    <col min="14343" max="14343" width="25.28515625" style="398" customWidth="1"/>
    <col min="14344" max="14344" width="16" style="398" bestFit="1" customWidth="1"/>
    <col min="14345" max="14345" width="12.5703125" style="398" customWidth="1"/>
    <col min="14346" max="14590" width="14.42578125" style="398"/>
    <col min="14591" max="14591" width="5.28515625" style="398" customWidth="1"/>
    <col min="14592" max="14592" width="0.85546875" style="398" customWidth="1"/>
    <col min="14593" max="14593" width="42.5703125" style="398" customWidth="1"/>
    <col min="14594" max="14594" width="0.85546875" style="398" customWidth="1"/>
    <col min="14595" max="14595" width="9.7109375" style="398" bestFit="1" customWidth="1"/>
    <col min="14596" max="14596" width="0.85546875" style="398" customWidth="1"/>
    <col min="14597" max="14597" width="15" style="398" bestFit="1" customWidth="1"/>
    <col min="14598" max="14598" width="12.85546875" style="398" bestFit="1" customWidth="1"/>
    <col min="14599" max="14599" width="25.28515625" style="398" customWidth="1"/>
    <col min="14600" max="14600" width="16" style="398" bestFit="1" customWidth="1"/>
    <col min="14601" max="14601" width="12.5703125" style="398" customWidth="1"/>
    <col min="14602" max="14846" width="14.42578125" style="398"/>
    <col min="14847" max="14847" width="5.28515625" style="398" customWidth="1"/>
    <col min="14848" max="14848" width="0.85546875" style="398" customWidth="1"/>
    <col min="14849" max="14849" width="42.5703125" style="398" customWidth="1"/>
    <col min="14850" max="14850" width="0.85546875" style="398" customWidth="1"/>
    <col min="14851" max="14851" width="9.7109375" style="398" bestFit="1" customWidth="1"/>
    <col min="14852" max="14852" width="0.85546875" style="398" customWidth="1"/>
    <col min="14853" max="14853" width="15" style="398" bestFit="1" customWidth="1"/>
    <col min="14854" max="14854" width="12.85546875" style="398" bestFit="1" customWidth="1"/>
    <col min="14855" max="14855" width="25.28515625" style="398" customWidth="1"/>
    <col min="14856" max="14856" width="16" style="398" bestFit="1" customWidth="1"/>
    <col min="14857" max="14857" width="12.5703125" style="398" customWidth="1"/>
    <col min="14858" max="15102" width="14.42578125" style="398"/>
    <col min="15103" max="15103" width="5.28515625" style="398" customWidth="1"/>
    <col min="15104" max="15104" width="0.85546875" style="398" customWidth="1"/>
    <col min="15105" max="15105" width="42.5703125" style="398" customWidth="1"/>
    <col min="15106" max="15106" width="0.85546875" style="398" customWidth="1"/>
    <col min="15107" max="15107" width="9.7109375" style="398" bestFit="1" customWidth="1"/>
    <col min="15108" max="15108" width="0.85546875" style="398" customWidth="1"/>
    <col min="15109" max="15109" width="15" style="398" bestFit="1" customWidth="1"/>
    <col min="15110" max="15110" width="12.85546875" style="398" bestFit="1" customWidth="1"/>
    <col min="15111" max="15111" width="25.28515625" style="398" customWidth="1"/>
    <col min="15112" max="15112" width="16" style="398" bestFit="1" customWidth="1"/>
    <col min="15113" max="15113" width="12.5703125" style="398" customWidth="1"/>
    <col min="15114" max="15358" width="14.42578125" style="398"/>
    <col min="15359" max="15359" width="5.28515625" style="398" customWidth="1"/>
    <col min="15360" max="15360" width="0.85546875" style="398" customWidth="1"/>
    <col min="15361" max="15361" width="42.5703125" style="398" customWidth="1"/>
    <col min="15362" max="15362" width="0.85546875" style="398" customWidth="1"/>
    <col min="15363" max="15363" width="9.7109375" style="398" bestFit="1" customWidth="1"/>
    <col min="15364" max="15364" width="0.85546875" style="398" customWidth="1"/>
    <col min="15365" max="15365" width="15" style="398" bestFit="1" customWidth="1"/>
    <col min="15366" max="15366" width="12.85546875" style="398" bestFit="1" customWidth="1"/>
    <col min="15367" max="15367" width="25.28515625" style="398" customWidth="1"/>
    <col min="15368" max="15368" width="16" style="398" bestFit="1" customWidth="1"/>
    <col min="15369" max="15369" width="12.5703125" style="398" customWidth="1"/>
    <col min="15370" max="15614" width="14.42578125" style="398"/>
    <col min="15615" max="15615" width="5.28515625" style="398" customWidth="1"/>
    <col min="15616" max="15616" width="0.85546875" style="398" customWidth="1"/>
    <col min="15617" max="15617" width="42.5703125" style="398" customWidth="1"/>
    <col min="15618" max="15618" width="0.85546875" style="398" customWidth="1"/>
    <col min="15619" max="15619" width="9.7109375" style="398" bestFit="1" customWidth="1"/>
    <col min="15620" max="15620" width="0.85546875" style="398" customWidth="1"/>
    <col min="15621" max="15621" width="15" style="398" bestFit="1" customWidth="1"/>
    <col min="15622" max="15622" width="12.85546875" style="398" bestFit="1" customWidth="1"/>
    <col min="15623" max="15623" width="25.28515625" style="398" customWidth="1"/>
    <col min="15624" max="15624" width="16" style="398" bestFit="1" customWidth="1"/>
    <col min="15625" max="15625" width="12.5703125" style="398" customWidth="1"/>
    <col min="15626" max="15870" width="14.42578125" style="398"/>
    <col min="15871" max="15871" width="5.28515625" style="398" customWidth="1"/>
    <col min="15872" max="15872" width="0.85546875" style="398" customWidth="1"/>
    <col min="15873" max="15873" width="42.5703125" style="398" customWidth="1"/>
    <col min="15874" max="15874" width="0.85546875" style="398" customWidth="1"/>
    <col min="15875" max="15875" width="9.7109375" style="398" bestFit="1" customWidth="1"/>
    <col min="15876" max="15876" width="0.85546875" style="398" customWidth="1"/>
    <col min="15877" max="15877" width="15" style="398" bestFit="1" customWidth="1"/>
    <col min="15878" max="15878" width="12.85546875" style="398" bestFit="1" customWidth="1"/>
    <col min="15879" max="15879" width="25.28515625" style="398" customWidth="1"/>
    <col min="15880" max="15880" width="16" style="398" bestFit="1" customWidth="1"/>
    <col min="15881" max="15881" width="12.5703125" style="398" customWidth="1"/>
    <col min="15882" max="16126" width="14.42578125" style="398"/>
    <col min="16127" max="16127" width="5.28515625" style="398" customWidth="1"/>
    <col min="16128" max="16128" width="0.85546875" style="398" customWidth="1"/>
    <col min="16129" max="16129" width="42.5703125" style="398" customWidth="1"/>
    <col min="16130" max="16130" width="0.85546875" style="398" customWidth="1"/>
    <col min="16131" max="16131" width="9.7109375" style="398" bestFit="1" customWidth="1"/>
    <col min="16132" max="16132" width="0.85546875" style="398" customWidth="1"/>
    <col min="16133" max="16133" width="15" style="398" bestFit="1" customWidth="1"/>
    <col min="16134" max="16134" width="12.85546875" style="398" bestFit="1" customWidth="1"/>
    <col min="16135" max="16135" width="25.28515625" style="398" customWidth="1"/>
    <col min="16136" max="16136" width="16" style="398" bestFit="1" customWidth="1"/>
    <col min="16137" max="16137" width="12.5703125" style="398" customWidth="1"/>
    <col min="16138" max="16384" width="14.42578125" style="398"/>
  </cols>
  <sheetData>
    <row r="1" spans="1:10">
      <c r="A1" s="580" t="s">
        <v>0</v>
      </c>
      <c r="B1" s="580"/>
      <c r="C1" s="59"/>
    </row>
    <row r="2" spans="1:10">
      <c r="A2" s="352" t="s">
        <v>69</v>
      </c>
      <c r="B2" s="352"/>
      <c r="C2" s="60"/>
    </row>
    <row r="3" spans="1:10">
      <c r="A3" s="352" t="s">
        <v>357</v>
      </c>
      <c r="B3" s="352"/>
      <c r="C3" s="60"/>
    </row>
    <row r="4" spans="1:10">
      <c r="A4" s="352" t="s">
        <v>2</v>
      </c>
      <c r="B4" s="352"/>
      <c r="C4" s="60"/>
    </row>
    <row r="5" spans="1:10">
      <c r="A5" s="352"/>
      <c r="B5" s="352"/>
      <c r="C5" s="60"/>
    </row>
    <row r="6" spans="1:10">
      <c r="A6" s="399"/>
    </row>
    <row r="7" spans="1:10">
      <c r="A7" s="399"/>
    </row>
    <row r="8" spans="1:10" s="55" customFormat="1" ht="22.5">
      <c r="A8" s="673" t="s">
        <v>85</v>
      </c>
      <c r="B8" s="673" t="s">
        <v>17</v>
      </c>
      <c r="C8" s="673" t="s">
        <v>66</v>
      </c>
      <c r="D8" s="673" t="s">
        <v>167</v>
      </c>
      <c r="E8" s="673" t="s">
        <v>21</v>
      </c>
      <c r="F8" s="673" t="s">
        <v>6</v>
      </c>
      <c r="G8" s="673" t="s">
        <v>7</v>
      </c>
      <c r="H8" s="57"/>
      <c r="I8" s="57"/>
      <c r="J8" s="56"/>
    </row>
    <row r="10" spans="1:10">
      <c r="A10" s="400"/>
      <c r="C10" s="400"/>
      <c r="D10" s="400"/>
      <c r="E10" s="401"/>
      <c r="F10" s="400"/>
      <c r="G10" s="400"/>
      <c r="H10" s="402"/>
    </row>
    <row r="11" spans="1:10">
      <c r="B11" s="404" t="s">
        <v>480</v>
      </c>
      <c r="C11" s="405" t="s">
        <v>471</v>
      </c>
      <c r="E11" s="406"/>
      <c r="F11" s="402"/>
      <c r="G11" s="402"/>
      <c r="H11" s="402"/>
    </row>
    <row r="12" spans="1:10" s="402" customFormat="1">
      <c r="A12" s="407">
        <v>1</v>
      </c>
      <c r="C12" s="408" t="s">
        <v>472</v>
      </c>
      <c r="D12" s="409" t="s">
        <v>481</v>
      </c>
      <c r="E12" s="410">
        <f>'[10]II-E-2 Taxes Other'!$F$18+'[10]II-E-2 Taxes Other'!$E$18</f>
        <v>8526240.6700000092</v>
      </c>
      <c r="F12" s="411"/>
      <c r="G12" s="412"/>
      <c r="H12" s="412"/>
    </row>
    <row r="13" spans="1:10" s="402" customFormat="1">
      <c r="A13" s="407"/>
      <c r="C13" s="412"/>
      <c r="D13" s="412"/>
      <c r="E13" s="413"/>
      <c r="F13" s="413"/>
      <c r="G13" s="413"/>
      <c r="H13" s="413"/>
    </row>
    <row r="14" spans="1:10" s="402" customFormat="1">
      <c r="A14" s="407">
        <v>2</v>
      </c>
      <c r="C14" s="412" t="s">
        <v>630</v>
      </c>
      <c r="D14" s="412" t="s">
        <v>482</v>
      </c>
      <c r="E14" s="413">
        <f ca="1">'[10]II-D-3.2 Reg and Overtime'!$AC$24</f>
        <v>91591287.290000021</v>
      </c>
      <c r="F14" s="413"/>
      <c r="G14" s="413"/>
      <c r="H14" s="413"/>
    </row>
    <row r="15" spans="1:10" s="402" customFormat="1">
      <c r="A15" s="407">
        <v>3</v>
      </c>
      <c r="C15" s="408" t="s">
        <v>631</v>
      </c>
      <c r="D15" s="412" t="s">
        <v>482</v>
      </c>
      <c r="E15" s="413">
        <f ca="1">'[10]II-D-3.2 Reg and Overtime'!$AD$24</f>
        <v>14737964.82</v>
      </c>
      <c r="F15" s="413"/>
      <c r="G15" s="413"/>
      <c r="H15" s="413"/>
    </row>
    <row r="16" spans="1:10" s="402" customFormat="1">
      <c r="A16" s="407">
        <v>4</v>
      </c>
      <c r="C16" s="408" t="s">
        <v>632</v>
      </c>
      <c r="D16" s="412" t="s">
        <v>482</v>
      </c>
      <c r="E16" s="413">
        <f ca="1">'[10]II-D-3.2 Reg and Overtime'!$AF$24</f>
        <v>8979885.9800000004</v>
      </c>
      <c r="F16" s="413"/>
      <c r="G16" s="414"/>
      <c r="H16" s="413"/>
    </row>
    <row r="17" spans="1:23" s="402" customFormat="1" ht="12" thickBot="1">
      <c r="A17" s="407">
        <v>5</v>
      </c>
      <c r="C17" s="412" t="s">
        <v>633</v>
      </c>
      <c r="D17" s="412"/>
      <c r="E17" s="415">
        <f ca="1">SUM(E14:E16)</f>
        <v>115309138.09000002</v>
      </c>
      <c r="F17" s="412"/>
      <c r="G17" s="412"/>
      <c r="H17" s="412"/>
    </row>
    <row r="18" spans="1:23" s="402" customFormat="1" ht="12" thickTop="1">
      <c r="A18" s="407"/>
      <c r="C18" s="412"/>
      <c r="D18" s="412"/>
      <c r="E18" s="413"/>
      <c r="F18" s="412"/>
      <c r="G18" s="412"/>
      <c r="H18" s="412"/>
    </row>
    <row r="19" spans="1:23" s="402" customFormat="1">
      <c r="A19" s="407">
        <v>6</v>
      </c>
      <c r="C19" s="416" t="s">
        <v>473</v>
      </c>
      <c r="D19" s="412"/>
      <c r="E19" s="412">
        <f ca="1">E12/E17</f>
        <v>7.3942454268847171E-2</v>
      </c>
      <c r="F19" s="412"/>
      <c r="G19" s="412"/>
      <c r="H19" s="412"/>
    </row>
    <row r="20" spans="1:23" s="402" customFormat="1">
      <c r="A20" s="407"/>
      <c r="C20" s="412"/>
      <c r="D20" s="412"/>
      <c r="E20" s="412"/>
      <c r="F20" s="412"/>
      <c r="G20" s="412"/>
      <c r="H20" s="412"/>
    </row>
    <row r="21" spans="1:23" s="402" customFormat="1">
      <c r="A21" s="407">
        <v>7</v>
      </c>
      <c r="C21" s="416" t="s">
        <v>474</v>
      </c>
      <c r="D21" s="412"/>
      <c r="E21" s="412"/>
      <c r="F21" s="412"/>
      <c r="G21" s="412"/>
      <c r="H21" s="412"/>
    </row>
    <row r="22" spans="1:23" s="402" customFormat="1">
      <c r="A22" s="407">
        <v>8</v>
      </c>
      <c r="C22" s="416" t="s">
        <v>475</v>
      </c>
      <c r="D22" s="416" t="s">
        <v>483</v>
      </c>
      <c r="E22" s="417">
        <f>'WP II-D-1-1 Payroll'!F100</f>
        <v>1654189.6513551739</v>
      </c>
      <c r="F22" s="418">
        <f>'WP II-D-1-1 Payroll'!F57</f>
        <v>127912.24628375718</v>
      </c>
      <c r="G22" s="418">
        <f>'WP II-D-1-1 Payroll'!F41</f>
        <v>1526277.4050714166</v>
      </c>
      <c r="H22" s="412"/>
      <c r="W22" s="402">
        <v>0</v>
      </c>
    </row>
    <row r="23" spans="1:23" s="402" customFormat="1">
      <c r="A23" s="407">
        <v>9</v>
      </c>
      <c r="C23" s="416" t="s">
        <v>484</v>
      </c>
      <c r="D23" s="416" t="s">
        <v>486</v>
      </c>
      <c r="E23" s="417">
        <f>'WP II-D-1-4 ICP'!F93</f>
        <v>-1483594.107148123</v>
      </c>
      <c r="F23" s="418">
        <f>'WP II-D-1-4 ICP'!F23</f>
        <v>-254228.63503753536</v>
      </c>
      <c r="G23" s="418">
        <f>'WP II-D-1-4 ICP'!F53</f>
        <v>-1229365.4721105879</v>
      </c>
      <c r="H23" s="412"/>
    </row>
    <row r="24" spans="1:23" s="402" customFormat="1">
      <c r="A24" s="407">
        <v>10</v>
      </c>
      <c r="C24" s="416" t="s">
        <v>485</v>
      </c>
      <c r="D24" s="416" t="s">
        <v>487</v>
      </c>
      <c r="E24" s="417">
        <f>'WP II-D-1-5 LTIP'!F93</f>
        <v>-91362.050843887759</v>
      </c>
      <c r="F24" s="418">
        <f>'WP II-D-1-5 LTIP'!F23</f>
        <v>-1500.9339539815924</v>
      </c>
      <c r="G24" s="418">
        <f>'WP II-D-1-5 LTIP'!F53</f>
        <v>-89861.116889906145</v>
      </c>
      <c r="H24" s="412"/>
    </row>
    <row r="25" spans="1:23" s="402" customFormat="1" ht="12" thickBot="1">
      <c r="A25" s="407">
        <v>11</v>
      </c>
      <c r="C25" s="416" t="s">
        <v>476</v>
      </c>
      <c r="D25" s="412"/>
      <c r="E25" s="419">
        <f>SUM(E22:E24)</f>
        <v>79233.493363163172</v>
      </c>
      <c r="F25" s="419">
        <f t="shared" ref="F25:G25" si="0">SUM(F22:F24)</f>
        <v>-127817.32270775978</v>
      </c>
      <c r="G25" s="419">
        <f t="shared" si="0"/>
        <v>207050.81607092262</v>
      </c>
      <c r="H25" s="412"/>
    </row>
    <row r="26" spans="1:23" s="402" customFormat="1" ht="12" thickTop="1">
      <c r="A26" s="407"/>
      <c r="C26" s="412"/>
      <c r="D26" s="412"/>
      <c r="E26" s="412"/>
      <c r="F26" s="412"/>
      <c r="G26" s="412"/>
      <c r="H26" s="412"/>
    </row>
    <row r="27" spans="1:23" s="402" customFormat="1" ht="12" thickBot="1">
      <c r="A27" s="407">
        <v>12</v>
      </c>
      <c r="C27" s="416" t="s">
        <v>477</v>
      </c>
      <c r="D27" s="412"/>
      <c r="E27" s="419">
        <f ca="1">E25*E19</f>
        <v>5858.7189595666987</v>
      </c>
      <c r="F27" s="420">
        <f ca="1">F25*E19</f>
        <v>-9451.1265390850094</v>
      </c>
      <c r="G27" s="420">
        <f ca="1">G25*E19</f>
        <v>15309.845498651683</v>
      </c>
      <c r="H27" s="412"/>
    </row>
    <row r="28" spans="1:23" ht="12" thickTop="1">
      <c r="E28" s="402"/>
      <c r="F28" s="402"/>
      <c r="G28" s="402"/>
      <c r="H28" s="402"/>
    </row>
    <row r="29" spans="1:23">
      <c r="E29" s="402"/>
      <c r="F29" s="402"/>
      <c r="G29" s="402"/>
      <c r="H29" s="402"/>
    </row>
    <row r="31" spans="1:23">
      <c r="A31" s="398"/>
      <c r="C31" s="421" t="s">
        <v>478</v>
      </c>
      <c r="F31" s="402"/>
      <c r="G31" s="402"/>
      <c r="H31" s="402"/>
    </row>
    <row r="32" spans="1:23" ht="41.25" customHeight="1">
      <c r="A32" s="398"/>
      <c r="C32" s="723" t="s">
        <v>479</v>
      </c>
      <c r="D32" s="724"/>
      <c r="E32" s="724"/>
    </row>
    <row r="320" spans="1:39">
      <c r="A320" s="398"/>
      <c r="AM320" s="422"/>
    </row>
  </sheetData>
  <mergeCells count="1">
    <mergeCell ref="C32:E3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H79"/>
  <sheetViews>
    <sheetView workbookViewId="0">
      <selection activeCell="E9" sqref="E9"/>
    </sheetView>
  </sheetViews>
  <sheetFormatPr defaultColWidth="9.140625" defaultRowHeight="12.75"/>
  <cols>
    <col min="1" max="1" width="38.7109375" style="389" customWidth="1"/>
    <col min="2" max="2" width="13.5703125" style="389" bestFit="1" customWidth="1"/>
    <col min="3" max="3" width="12" style="389" bestFit="1" customWidth="1"/>
    <col min="4" max="4" width="11.28515625" style="389" bestFit="1" customWidth="1"/>
    <col min="5" max="5" width="11.28515625" style="7" bestFit="1" customWidth="1"/>
    <col min="6" max="6" width="9.140625" style="7"/>
    <col min="7" max="7" width="14.140625" style="7" bestFit="1" customWidth="1"/>
    <col min="8" max="8" width="13.7109375" style="7" bestFit="1" customWidth="1"/>
    <col min="9" max="16384" width="9.140625" style="7"/>
  </cols>
  <sheetData>
    <row r="1" spans="1:8" s="4" customFormat="1">
      <c r="A1" s="170" t="s">
        <v>0</v>
      </c>
      <c r="B1" s="169"/>
      <c r="C1" s="169"/>
      <c r="D1" s="458" t="s">
        <v>181</v>
      </c>
    </row>
    <row r="2" spans="1:8" s="4" customFormat="1">
      <c r="A2" s="167" t="s">
        <v>69</v>
      </c>
      <c r="B2" s="166"/>
      <c r="C2" s="166"/>
      <c r="D2" s="458"/>
    </row>
    <row r="3" spans="1:8" s="4" customFormat="1">
      <c r="A3" s="167" t="s">
        <v>180</v>
      </c>
      <c r="B3" s="166"/>
      <c r="C3" s="166"/>
      <c r="D3" s="458"/>
    </row>
    <row r="4" spans="1:8" s="4" customFormat="1">
      <c r="A4" s="167" t="s">
        <v>2</v>
      </c>
      <c r="B4" s="166"/>
      <c r="C4" s="166"/>
      <c r="D4" s="458"/>
    </row>
    <row r="5" spans="1:8">
      <c r="A5" s="167"/>
      <c r="B5" s="166"/>
      <c r="C5" s="166"/>
    </row>
    <row r="6" spans="1:8">
      <c r="A6" s="459"/>
      <c r="B6" s="166"/>
      <c r="C6" s="166"/>
    </row>
    <row r="7" spans="1:8">
      <c r="A7" s="460" t="s">
        <v>4</v>
      </c>
      <c r="B7" s="387" t="s">
        <v>5</v>
      </c>
      <c r="C7" s="387" t="s">
        <v>6</v>
      </c>
      <c r="D7" s="387" t="s">
        <v>7</v>
      </c>
    </row>
    <row r="9" spans="1:8">
      <c r="A9" s="157" t="s">
        <v>179</v>
      </c>
      <c r="B9" s="455">
        <v>4081005</v>
      </c>
      <c r="C9" s="469">
        <v>17702780.68</v>
      </c>
      <c r="D9" s="470">
        <v>32572265.919999998</v>
      </c>
      <c r="E9" s="10"/>
      <c r="F9" s="11"/>
      <c r="G9" s="189"/>
      <c r="H9" s="187"/>
    </row>
    <row r="10" spans="1:8">
      <c r="A10" s="157"/>
      <c r="B10" s="157">
        <v>4081029</v>
      </c>
      <c r="C10" s="469">
        <v>313347.7</v>
      </c>
      <c r="D10" s="471">
        <v>1056008.3799999999</v>
      </c>
      <c r="E10" s="13"/>
      <c r="F10" s="12"/>
      <c r="G10" s="188"/>
      <c r="H10" s="187"/>
    </row>
    <row r="11" spans="1:8">
      <c r="A11" s="159" t="s">
        <v>9</v>
      </c>
      <c r="B11" s="157"/>
      <c r="C11" s="469"/>
      <c r="D11" s="470"/>
      <c r="E11" s="14"/>
      <c r="F11" s="14"/>
    </row>
    <row r="12" spans="1:8">
      <c r="A12" s="157" t="s">
        <v>488</v>
      </c>
      <c r="B12" s="157"/>
      <c r="C12" s="469">
        <f>+'[10]II-E-2.1 Ad valorem'!$E$33</f>
        <v>8452126.273194097</v>
      </c>
      <c r="D12" s="470">
        <f ca="1">+'[10]II-E-2.1 Ad valorem'!$F$33</f>
        <v>1811782.3817832842</v>
      </c>
      <c r="E12" s="14"/>
      <c r="F12" s="14"/>
      <c r="G12" s="14"/>
    </row>
    <row r="13" spans="1:8">
      <c r="A13" s="157"/>
      <c r="B13" s="157"/>
      <c r="C13" s="469"/>
      <c r="D13" s="470"/>
      <c r="E13" s="15"/>
      <c r="F13" s="14"/>
      <c r="G13" s="14"/>
    </row>
    <row r="14" spans="1:8">
      <c r="A14" s="159" t="s">
        <v>11</v>
      </c>
      <c r="B14" s="157"/>
      <c r="C14" s="472">
        <f>C12</f>
        <v>8452126.273194097</v>
      </c>
      <c r="D14" s="472">
        <f ca="1">D12</f>
        <v>1811782.3817832842</v>
      </c>
      <c r="E14" s="14"/>
      <c r="F14" s="14"/>
      <c r="G14" s="14"/>
    </row>
    <row r="15" spans="1:8">
      <c r="A15" s="157"/>
      <c r="B15" s="157"/>
      <c r="C15" s="469"/>
      <c r="D15" s="470"/>
      <c r="E15" s="14"/>
      <c r="F15" s="14"/>
      <c r="G15" s="14"/>
    </row>
    <row r="16" spans="1:8">
      <c r="A16" s="466" t="s">
        <v>178</v>
      </c>
      <c r="B16" s="157"/>
      <c r="C16" s="470">
        <f>SUM(C9:C12)</f>
        <v>26468254.653194096</v>
      </c>
      <c r="D16" s="470">
        <f ca="1">SUM(D9:D12)</f>
        <v>35440056.681783281</v>
      </c>
      <c r="E16" s="14"/>
      <c r="F16" s="14"/>
      <c r="G16" s="14"/>
    </row>
    <row r="17" spans="1:7">
      <c r="B17" s="157"/>
      <c r="C17" s="469"/>
      <c r="D17" s="473"/>
      <c r="E17" s="16"/>
      <c r="F17" s="16"/>
      <c r="G17" s="16"/>
    </row>
    <row r="18" spans="1:7" ht="13.5" thickBot="1">
      <c r="A18" s="389" t="s">
        <v>14</v>
      </c>
      <c r="B18" s="157"/>
      <c r="D18" s="474">
        <f ca="1">SUM(C16:D16)</f>
        <v>61908311.334977373</v>
      </c>
      <c r="E18" s="14"/>
      <c r="F18" s="14"/>
      <c r="G18" s="14"/>
    </row>
    <row r="19" spans="1:7" ht="13.5" thickTop="1">
      <c r="B19" s="157"/>
      <c r="C19" s="469"/>
      <c r="D19" s="470"/>
      <c r="E19" s="14"/>
      <c r="F19" s="14"/>
      <c r="G19" s="14"/>
    </row>
    <row r="20" spans="1:7">
      <c r="A20" s="157"/>
      <c r="B20" s="157"/>
      <c r="C20" s="157"/>
      <c r="D20" s="15"/>
      <c r="E20" s="17"/>
      <c r="F20" s="14"/>
      <c r="G20" s="17"/>
    </row>
    <row r="24" spans="1:7">
      <c r="A24" s="475" t="s">
        <v>514</v>
      </c>
      <c r="B24" s="397" t="s">
        <v>515</v>
      </c>
      <c r="C24" s="397" t="s">
        <v>6</v>
      </c>
      <c r="D24" s="397" t="s">
        <v>7</v>
      </c>
      <c r="E24" s="396" t="s">
        <v>489</v>
      </c>
    </row>
    <row r="25" spans="1:7">
      <c r="A25" s="15"/>
    </row>
    <row r="26" spans="1:7">
      <c r="A26" s="389" t="s">
        <v>490</v>
      </c>
      <c r="B26" s="389">
        <v>408100518</v>
      </c>
      <c r="C26" s="476">
        <v>1747078</v>
      </c>
      <c r="D26" s="476">
        <v>2493778</v>
      </c>
      <c r="E26" s="423">
        <f>+D26+C26</f>
        <v>4240856</v>
      </c>
    </row>
    <row r="27" spans="1:7">
      <c r="B27" s="389">
        <v>408102917</v>
      </c>
      <c r="C27" s="476">
        <v>-4.67</v>
      </c>
      <c r="D27" s="476">
        <v>10658</v>
      </c>
      <c r="E27" s="423">
        <f t="shared" ref="E27:E77" si="0">+D27+C27</f>
        <v>10653.33</v>
      </c>
    </row>
    <row r="28" spans="1:7">
      <c r="B28" s="389">
        <v>408102918</v>
      </c>
      <c r="C28" s="476">
        <v>10625</v>
      </c>
      <c r="D28" s="476">
        <v>31875</v>
      </c>
      <c r="E28" s="423">
        <f t="shared" si="0"/>
        <v>42500</v>
      </c>
    </row>
    <row r="29" spans="1:7">
      <c r="A29" s="389" t="s">
        <v>491</v>
      </c>
      <c r="C29" s="476">
        <f>SUM(C26:C28)</f>
        <v>1757698.33</v>
      </c>
      <c r="D29" s="476">
        <f t="shared" ref="D29:E29" si="1">SUM(D26:D28)</f>
        <v>2536311</v>
      </c>
      <c r="E29" s="423">
        <f t="shared" si="1"/>
        <v>4294009.33</v>
      </c>
    </row>
    <row r="30" spans="1:7">
      <c r="A30" s="389" t="s">
        <v>492</v>
      </c>
      <c r="B30" s="389">
        <v>408100516</v>
      </c>
      <c r="C30" s="476">
        <v>0</v>
      </c>
      <c r="D30" s="476">
        <v>1884.59</v>
      </c>
      <c r="E30" s="423">
        <f t="shared" si="0"/>
        <v>1884.59</v>
      </c>
    </row>
    <row r="31" spans="1:7">
      <c r="B31" s="389">
        <v>408100517</v>
      </c>
      <c r="C31" s="476">
        <v>-3036156.62</v>
      </c>
      <c r="D31" s="476">
        <v>2968131.8</v>
      </c>
      <c r="E31" s="423">
        <f t="shared" si="0"/>
        <v>-68024.820000000298</v>
      </c>
    </row>
    <row r="32" spans="1:7">
      <c r="B32" s="389">
        <v>408100518</v>
      </c>
      <c r="C32" s="476">
        <v>1747078</v>
      </c>
      <c r="D32" s="476">
        <v>2493778</v>
      </c>
      <c r="E32" s="423">
        <f t="shared" si="0"/>
        <v>4240856</v>
      </c>
    </row>
    <row r="33" spans="1:5">
      <c r="B33" s="389">
        <v>408102917</v>
      </c>
      <c r="C33" s="476">
        <v>56185.37</v>
      </c>
      <c r="D33" s="476">
        <v>168556.13</v>
      </c>
      <c r="E33" s="423">
        <f t="shared" si="0"/>
        <v>224741.5</v>
      </c>
    </row>
    <row r="34" spans="1:5">
      <c r="B34" s="389">
        <v>408102918</v>
      </c>
      <c r="C34" s="476">
        <v>10625</v>
      </c>
      <c r="D34" s="476">
        <v>31875</v>
      </c>
      <c r="E34" s="423">
        <f t="shared" si="0"/>
        <v>42500</v>
      </c>
    </row>
    <row r="35" spans="1:5">
      <c r="A35" s="389" t="s">
        <v>493</v>
      </c>
      <c r="C35" s="476">
        <f>SUM(C30:C34)</f>
        <v>-1222268.25</v>
      </c>
      <c r="D35" s="476">
        <f t="shared" ref="D35:E35" si="2">SUM(D30:D34)</f>
        <v>5664225.5199999996</v>
      </c>
      <c r="E35" s="423">
        <f t="shared" si="2"/>
        <v>4441957.2699999996</v>
      </c>
    </row>
    <row r="36" spans="1:5">
      <c r="A36" s="389" t="s">
        <v>494</v>
      </c>
      <c r="B36" s="389">
        <v>408100516</v>
      </c>
      <c r="C36" s="476">
        <v>0</v>
      </c>
      <c r="D36" s="476">
        <v>273.95999999999998</v>
      </c>
      <c r="E36" s="423">
        <f t="shared" si="0"/>
        <v>273.95999999999998</v>
      </c>
    </row>
    <row r="37" spans="1:5">
      <c r="B37" s="389">
        <v>408100517</v>
      </c>
      <c r="C37" s="476">
        <v>0</v>
      </c>
      <c r="D37" s="476">
        <v>4569.84</v>
      </c>
      <c r="E37" s="423">
        <f t="shared" si="0"/>
        <v>4569.84</v>
      </c>
    </row>
    <row r="38" spans="1:5">
      <c r="B38" s="389">
        <v>408100518</v>
      </c>
      <c r="C38" s="476">
        <v>1747078</v>
      </c>
      <c r="D38" s="476">
        <v>2493778</v>
      </c>
      <c r="E38" s="423">
        <f t="shared" si="0"/>
        <v>4240856</v>
      </c>
    </row>
    <row r="39" spans="1:5">
      <c r="B39" s="389">
        <v>408102918</v>
      </c>
      <c r="C39" s="476">
        <v>10625</v>
      </c>
      <c r="D39" s="476">
        <v>31875</v>
      </c>
      <c r="E39" s="423">
        <f t="shared" si="0"/>
        <v>42500</v>
      </c>
    </row>
    <row r="40" spans="1:5">
      <c r="A40" s="389" t="s">
        <v>495</v>
      </c>
      <c r="C40" s="476">
        <f>SUM(C36:C39)</f>
        <v>1757703</v>
      </c>
      <c r="D40" s="476">
        <f t="shared" ref="D40:E40" si="3">SUM(D36:D39)</f>
        <v>2530496.7999999998</v>
      </c>
      <c r="E40" s="423">
        <f t="shared" si="3"/>
        <v>4288199.8</v>
      </c>
    </row>
    <row r="41" spans="1:5">
      <c r="A41" s="389" t="s">
        <v>496</v>
      </c>
      <c r="B41" s="389">
        <v>408100518</v>
      </c>
      <c r="C41" s="476">
        <v>1747078</v>
      </c>
      <c r="D41" s="476">
        <v>2493778</v>
      </c>
      <c r="E41" s="423">
        <f t="shared" si="0"/>
        <v>4240856</v>
      </c>
    </row>
    <row r="42" spans="1:5">
      <c r="B42" s="389">
        <v>408102918</v>
      </c>
      <c r="C42" s="476">
        <v>10625</v>
      </c>
      <c r="D42" s="476">
        <v>31875</v>
      </c>
      <c r="E42" s="423">
        <f t="shared" si="0"/>
        <v>42500</v>
      </c>
    </row>
    <row r="43" spans="1:5">
      <c r="A43" s="389" t="s">
        <v>497</v>
      </c>
      <c r="C43" s="476">
        <f>SUM(C41:C42)</f>
        <v>1757703</v>
      </c>
      <c r="D43" s="476">
        <f t="shared" ref="D43:E43" si="4">SUM(D41:D42)</f>
        <v>2525653</v>
      </c>
      <c r="E43" s="423">
        <f t="shared" si="4"/>
        <v>4283356</v>
      </c>
    </row>
    <row r="44" spans="1:5">
      <c r="A44" s="389" t="s">
        <v>498</v>
      </c>
      <c r="B44" s="389">
        <v>408100517</v>
      </c>
      <c r="C44" s="476">
        <v>0</v>
      </c>
      <c r="D44" s="476">
        <v>161.37</v>
      </c>
      <c r="E44" s="423">
        <f t="shared" si="0"/>
        <v>161.37</v>
      </c>
    </row>
    <row r="45" spans="1:5">
      <c r="B45" s="389">
        <v>408100518</v>
      </c>
      <c r="C45" s="476">
        <v>1900948</v>
      </c>
      <c r="D45" s="476">
        <v>2707581</v>
      </c>
      <c r="E45" s="423">
        <f t="shared" si="0"/>
        <v>4608529</v>
      </c>
    </row>
    <row r="46" spans="1:5">
      <c r="B46" s="389">
        <v>408102918</v>
      </c>
      <c r="C46" s="476">
        <v>64653.33</v>
      </c>
      <c r="D46" s="476">
        <v>193959.66999999998</v>
      </c>
      <c r="E46" s="423">
        <f t="shared" si="0"/>
        <v>258613</v>
      </c>
    </row>
    <row r="47" spans="1:5">
      <c r="A47" s="389" t="s">
        <v>499</v>
      </c>
      <c r="C47" s="476">
        <f>SUM(C44:C46)</f>
        <v>1965601.33</v>
      </c>
      <c r="D47" s="476">
        <f t="shared" ref="D47:E47" si="5">SUM(D44:D46)</f>
        <v>2901702.04</v>
      </c>
      <c r="E47" s="423">
        <f t="shared" si="5"/>
        <v>4867303.37</v>
      </c>
    </row>
    <row r="48" spans="1:5">
      <c r="A48" s="389" t="s">
        <v>500</v>
      </c>
      <c r="B48" s="389">
        <v>408100518</v>
      </c>
      <c r="C48" s="476">
        <v>1777852</v>
      </c>
      <c r="D48" s="476">
        <v>2536539</v>
      </c>
      <c r="E48" s="423">
        <f t="shared" si="0"/>
        <v>4314391</v>
      </c>
    </row>
    <row r="49" spans="1:5">
      <c r="B49" s="389">
        <v>408102918</v>
      </c>
      <c r="C49" s="476">
        <v>21431</v>
      </c>
      <c r="D49" s="476">
        <v>64292</v>
      </c>
      <c r="E49" s="423">
        <f t="shared" si="0"/>
        <v>85723</v>
      </c>
    </row>
    <row r="50" spans="1:5">
      <c r="A50" s="389" t="s">
        <v>501</v>
      </c>
      <c r="C50" s="476">
        <f>SUM(C48:C49)</f>
        <v>1799283</v>
      </c>
      <c r="D50" s="476">
        <f t="shared" ref="D50:E50" si="6">SUM(D48:D49)</f>
        <v>2600831</v>
      </c>
      <c r="E50" s="423">
        <f t="shared" si="6"/>
        <v>4400114</v>
      </c>
    </row>
    <row r="51" spans="1:5">
      <c r="A51" s="389" t="s">
        <v>502</v>
      </c>
      <c r="B51" s="389">
        <v>408100518</v>
      </c>
      <c r="C51" s="476">
        <v>1777852</v>
      </c>
      <c r="D51" s="476">
        <v>2536539</v>
      </c>
      <c r="E51" s="423">
        <f t="shared" si="0"/>
        <v>4314391</v>
      </c>
    </row>
    <row r="52" spans="1:5">
      <c r="B52" s="389">
        <v>408102918</v>
      </c>
      <c r="C52" s="476">
        <v>21431</v>
      </c>
      <c r="D52" s="476">
        <v>64292</v>
      </c>
      <c r="E52" s="423">
        <f t="shared" si="0"/>
        <v>85723</v>
      </c>
    </row>
    <row r="53" spans="1:5">
      <c r="A53" s="389" t="s">
        <v>503</v>
      </c>
      <c r="C53" s="476">
        <f>SUM(C51:C52)</f>
        <v>1799283</v>
      </c>
      <c r="D53" s="476">
        <f t="shared" ref="D53:E53" si="7">SUM(D51:D52)</f>
        <v>2600831</v>
      </c>
      <c r="E53" s="423">
        <f t="shared" si="7"/>
        <v>4400114</v>
      </c>
    </row>
    <row r="54" spans="1:5">
      <c r="A54" s="389" t="s">
        <v>504</v>
      </c>
      <c r="B54" s="389">
        <v>408100514</v>
      </c>
      <c r="C54" s="476">
        <v>0</v>
      </c>
      <c r="D54" s="476">
        <v>-523.07000000000005</v>
      </c>
      <c r="E54" s="423">
        <f t="shared" si="0"/>
        <v>-523.07000000000005</v>
      </c>
    </row>
    <row r="55" spans="1:5">
      <c r="B55" s="389">
        <v>408100517</v>
      </c>
      <c r="C55" s="476">
        <v>1135.3900000000001</v>
      </c>
      <c r="D55" s="476">
        <v>-3777</v>
      </c>
      <c r="E55" s="423">
        <f t="shared" si="0"/>
        <v>-2641.6099999999997</v>
      </c>
    </row>
    <row r="56" spans="1:5">
      <c r="B56" s="389">
        <v>408100518</v>
      </c>
      <c r="C56" s="476">
        <v>1777852</v>
      </c>
      <c r="D56" s="476">
        <v>2536539</v>
      </c>
      <c r="E56" s="423">
        <f t="shared" si="0"/>
        <v>4314391</v>
      </c>
    </row>
    <row r="57" spans="1:5">
      <c r="B57" s="389">
        <v>408102918</v>
      </c>
      <c r="C57" s="476">
        <v>21431</v>
      </c>
      <c r="D57" s="476">
        <v>64292</v>
      </c>
      <c r="E57" s="423">
        <f t="shared" si="0"/>
        <v>85723</v>
      </c>
    </row>
    <row r="58" spans="1:5">
      <c r="A58" s="389" t="s">
        <v>505</v>
      </c>
      <c r="C58" s="476">
        <f>SUM(C54:C57)</f>
        <v>1800418.39</v>
      </c>
      <c r="D58" s="476">
        <f t="shared" ref="D58:E58" si="8">SUM(D54:D57)</f>
        <v>2596530.9300000002</v>
      </c>
      <c r="E58" s="423">
        <f t="shared" si="8"/>
        <v>4396949.32</v>
      </c>
    </row>
    <row r="59" spans="1:5">
      <c r="A59" s="389" t="s">
        <v>506</v>
      </c>
      <c r="B59" s="389">
        <v>408100517</v>
      </c>
      <c r="C59" s="476">
        <v>0</v>
      </c>
      <c r="D59" s="476">
        <v>-8873.93</v>
      </c>
      <c r="E59" s="423">
        <f t="shared" si="0"/>
        <v>-8873.93</v>
      </c>
    </row>
    <row r="60" spans="1:5">
      <c r="B60" s="389">
        <v>408100518</v>
      </c>
      <c r="C60" s="476">
        <v>1777852</v>
      </c>
      <c r="D60" s="476">
        <v>2536539</v>
      </c>
      <c r="E60" s="423">
        <f t="shared" si="0"/>
        <v>4314391</v>
      </c>
    </row>
    <row r="61" spans="1:5">
      <c r="B61" s="389">
        <v>408102917</v>
      </c>
      <c r="C61" s="476">
        <v>0</v>
      </c>
      <c r="D61" s="476">
        <v>103273.2</v>
      </c>
      <c r="E61" s="423">
        <f t="shared" si="0"/>
        <v>103273.2</v>
      </c>
    </row>
    <row r="62" spans="1:5">
      <c r="B62" s="389">
        <v>408102918</v>
      </c>
      <c r="C62" s="476">
        <v>21431</v>
      </c>
      <c r="D62" s="476">
        <v>64292</v>
      </c>
      <c r="E62" s="423">
        <f t="shared" si="0"/>
        <v>85723</v>
      </c>
    </row>
    <row r="63" spans="1:5">
      <c r="A63" s="389" t="s">
        <v>507</v>
      </c>
      <c r="C63" s="476">
        <f>SUM(C59:C62)</f>
        <v>1799283</v>
      </c>
      <c r="D63" s="476">
        <f t="shared" ref="D63:E63" si="9">SUM(D59:D62)</f>
        <v>2695230.27</v>
      </c>
      <c r="E63" s="423">
        <f t="shared" si="9"/>
        <v>4494513.2700000005</v>
      </c>
    </row>
    <row r="64" spans="1:5">
      <c r="A64" s="389" t="s">
        <v>508</v>
      </c>
      <c r="B64" s="389">
        <v>408100518</v>
      </c>
      <c r="C64" s="476">
        <v>1777852</v>
      </c>
      <c r="D64" s="476">
        <v>2536539</v>
      </c>
      <c r="E64" s="423">
        <f t="shared" si="0"/>
        <v>4314391</v>
      </c>
    </row>
    <row r="65" spans="1:5">
      <c r="B65" s="389">
        <v>408102917</v>
      </c>
      <c r="C65" s="476">
        <v>0</v>
      </c>
      <c r="D65" s="476">
        <v>2018.05</v>
      </c>
      <c r="E65" s="423">
        <f t="shared" si="0"/>
        <v>2018.05</v>
      </c>
    </row>
    <row r="66" spans="1:5">
      <c r="B66" s="389">
        <v>408102918</v>
      </c>
      <c r="C66" s="476">
        <v>21431</v>
      </c>
      <c r="D66" s="476">
        <v>64292</v>
      </c>
      <c r="E66" s="423">
        <f t="shared" si="0"/>
        <v>85723</v>
      </c>
    </row>
    <row r="67" spans="1:5">
      <c r="A67" s="389" t="s">
        <v>509</v>
      </c>
      <c r="C67" s="476">
        <f>SUM(C64:C66)</f>
        <v>1799283</v>
      </c>
      <c r="D67" s="476">
        <f t="shared" ref="D67:E67" si="10">SUM(D64:D66)</f>
        <v>2602849.0499999998</v>
      </c>
      <c r="E67" s="423">
        <f t="shared" si="10"/>
        <v>4402132.05</v>
      </c>
    </row>
    <row r="68" spans="1:5">
      <c r="A68" s="389" t="s">
        <v>510</v>
      </c>
      <c r="B68" s="389">
        <v>408100518</v>
      </c>
      <c r="C68" s="476">
        <v>1777852</v>
      </c>
      <c r="D68" s="476">
        <v>2536539</v>
      </c>
      <c r="E68" s="423">
        <f t="shared" si="0"/>
        <v>4314391</v>
      </c>
    </row>
    <row r="69" spans="1:5">
      <c r="B69" s="389">
        <v>408102918</v>
      </c>
      <c r="C69" s="476">
        <v>21431</v>
      </c>
      <c r="D69" s="476">
        <v>64292</v>
      </c>
      <c r="E69" s="423">
        <f t="shared" si="0"/>
        <v>85723</v>
      </c>
    </row>
    <row r="70" spans="1:5">
      <c r="A70" s="389" t="s">
        <v>511</v>
      </c>
      <c r="C70" s="476">
        <f>SUM(C68:C69)</f>
        <v>1799283</v>
      </c>
      <c r="D70" s="476">
        <f t="shared" ref="D70:E70" si="11">SUM(D68:D69)</f>
        <v>2600831</v>
      </c>
      <c r="E70" s="423">
        <f t="shared" si="11"/>
        <v>4400114</v>
      </c>
    </row>
    <row r="71" spans="1:5">
      <c r="A71" s="389" t="s">
        <v>512</v>
      </c>
      <c r="B71" s="389">
        <v>408100513</v>
      </c>
      <c r="C71" s="476">
        <v>0</v>
      </c>
      <c r="D71" s="476">
        <v>136.44999999999999</v>
      </c>
      <c r="E71" s="423">
        <f t="shared" si="0"/>
        <v>136.44999999999999</v>
      </c>
    </row>
    <row r="72" spans="1:5">
      <c r="B72" s="389">
        <v>408100514</v>
      </c>
      <c r="C72" s="476">
        <v>0</v>
      </c>
      <c r="D72" s="476">
        <v>137.22999999999999</v>
      </c>
      <c r="E72" s="423">
        <f t="shared" si="0"/>
        <v>137.22999999999999</v>
      </c>
    </row>
    <row r="73" spans="1:5">
      <c r="B73" s="389">
        <v>408100515</v>
      </c>
      <c r="C73" s="476">
        <v>0</v>
      </c>
      <c r="D73" s="476">
        <v>137.22999999999999</v>
      </c>
      <c r="E73" s="423">
        <f t="shared" si="0"/>
        <v>137.22999999999999</v>
      </c>
    </row>
    <row r="74" spans="1:5">
      <c r="B74" s="389">
        <v>408100516</v>
      </c>
      <c r="C74" s="476">
        <v>0</v>
      </c>
      <c r="D74" s="476">
        <v>137.68</v>
      </c>
      <c r="E74" s="423">
        <f t="shared" si="0"/>
        <v>137.68</v>
      </c>
    </row>
    <row r="75" spans="1:5">
      <c r="B75" s="389">
        <v>408100517</v>
      </c>
      <c r="C75" s="476">
        <v>0</v>
      </c>
      <c r="D75" s="476">
        <v>137.84</v>
      </c>
      <c r="E75" s="423">
        <f t="shared" si="0"/>
        <v>137.84</v>
      </c>
    </row>
    <row r="76" spans="1:5">
      <c r="B76" s="389">
        <v>408100518</v>
      </c>
      <c r="C76" s="476">
        <v>1181429.9100000001</v>
      </c>
      <c r="D76" s="476">
        <v>1707804.9300000002</v>
      </c>
      <c r="E76" s="423">
        <f t="shared" si="0"/>
        <v>2889234.8400000003</v>
      </c>
    </row>
    <row r="77" spans="1:5">
      <c r="B77" s="389">
        <v>408102918</v>
      </c>
      <c r="C77" s="476">
        <v>21427.67</v>
      </c>
      <c r="D77" s="476">
        <v>64291.33</v>
      </c>
      <c r="E77" s="423">
        <f t="shared" si="0"/>
        <v>85719</v>
      </c>
    </row>
    <row r="78" spans="1:5">
      <c r="A78" s="389" t="s">
        <v>513</v>
      </c>
      <c r="C78" s="476">
        <f>SUM(C71:C77)</f>
        <v>1202857.58</v>
      </c>
      <c r="D78" s="476">
        <f t="shared" ref="D78:E78" si="12">SUM(D71:D77)</f>
        <v>1772782.6900000002</v>
      </c>
      <c r="E78" s="423">
        <f t="shared" si="12"/>
        <v>2975640.2700000005</v>
      </c>
    </row>
    <row r="79" spans="1:5">
      <c r="A79" s="389" t="s">
        <v>489</v>
      </c>
      <c r="C79" s="476">
        <f>+C78+C70+C67+C63+C58+C53+C50+C47+C43+C40+C35+C29</f>
        <v>18016128.380000003</v>
      </c>
      <c r="D79" s="476">
        <f t="shared" ref="D79:E79" si="13">+D78+D70+D67+D63+D58+D53+D50+D47+D43+D40+D35+D29</f>
        <v>33628274.299999997</v>
      </c>
      <c r="E79" s="423">
        <f t="shared" si="13"/>
        <v>51644402.679999992</v>
      </c>
    </row>
  </sheetData>
  <pageMargins left="0.75" right="0.75" top="1" bottom="1" header="0.5" footer="0.5"/>
  <pageSetup scale="85" orientation="portrait" r:id="rId1"/>
  <headerFooter alignWithMargins="0"/>
  <rowBreaks count="1" manualBreakCount="1">
    <brk id="22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H33"/>
  <sheetViews>
    <sheetView zoomScaleNormal="100" workbookViewId="0">
      <selection activeCell="F29" sqref="F29"/>
    </sheetView>
  </sheetViews>
  <sheetFormatPr defaultColWidth="9.140625" defaultRowHeight="12.75"/>
  <cols>
    <col min="1" max="1" width="9.28515625" style="193" bestFit="1" customWidth="1"/>
    <col min="2" max="2" width="14" style="190" bestFit="1" customWidth="1"/>
    <col min="3" max="3" width="9.140625" style="190"/>
    <col min="4" max="4" width="13.42578125" style="192" bestFit="1" customWidth="1"/>
    <col min="5" max="5" width="11.140625" style="192" customWidth="1"/>
    <col min="6" max="6" width="16.28515625" style="192" bestFit="1" customWidth="1"/>
    <col min="7" max="7" width="5.85546875" style="190" customWidth="1"/>
    <col min="8" max="8" width="15.42578125" style="191" bestFit="1" customWidth="1"/>
    <col min="9" max="9" width="10.28515625" style="190" customWidth="1"/>
    <col min="10" max="16384" width="9.140625" style="190"/>
  </cols>
  <sheetData>
    <row r="1" spans="1:8">
      <c r="A1" s="725" t="s">
        <v>69</v>
      </c>
      <c r="B1" s="725"/>
      <c r="C1" s="725"/>
      <c r="D1" s="725"/>
      <c r="E1" s="725"/>
      <c r="F1" s="725"/>
      <c r="G1" s="725"/>
      <c r="H1" s="704" t="s">
        <v>193</v>
      </c>
    </row>
    <row r="2" spans="1:8">
      <c r="A2" s="725" t="s">
        <v>192</v>
      </c>
      <c r="B2" s="725"/>
      <c r="C2" s="725"/>
      <c r="D2" s="725"/>
      <c r="E2" s="725"/>
      <c r="F2" s="725"/>
      <c r="G2" s="725"/>
      <c r="H2" s="205"/>
    </row>
    <row r="3" spans="1:8">
      <c r="A3" s="725" t="s">
        <v>191</v>
      </c>
      <c r="B3" s="725"/>
      <c r="C3" s="725"/>
      <c r="D3" s="725"/>
      <c r="E3" s="725"/>
      <c r="F3" s="725"/>
      <c r="G3" s="725"/>
      <c r="H3" s="205"/>
    </row>
    <row r="6" spans="1:8" s="200" customFormat="1" ht="25.5">
      <c r="A6" s="204" t="s">
        <v>85</v>
      </c>
      <c r="B6" s="204" t="s">
        <v>190</v>
      </c>
      <c r="E6" s="203"/>
      <c r="F6" s="202" t="s">
        <v>189</v>
      </c>
      <c r="H6" s="201" t="s">
        <v>188</v>
      </c>
    </row>
    <row r="8" spans="1:8">
      <c r="A8" s="193">
        <v>1</v>
      </c>
      <c r="B8" s="199">
        <v>43101</v>
      </c>
      <c r="F8" s="192">
        <v>2329499793</v>
      </c>
      <c r="H8" s="192">
        <v>4795388.45</v>
      </c>
    </row>
    <row r="9" spans="1:8">
      <c r="A9" s="193">
        <v>2</v>
      </c>
      <c r="B9" s="199">
        <f t="shared" ref="B9:B19" si="0">+B8+31</f>
        <v>43132</v>
      </c>
      <c r="F9" s="192">
        <v>1799407606</v>
      </c>
      <c r="H9" s="192">
        <v>3262205.35</v>
      </c>
    </row>
    <row r="10" spans="1:8">
      <c r="A10" s="193">
        <v>3</v>
      </c>
      <c r="B10" s="199">
        <f t="shared" si="0"/>
        <v>43163</v>
      </c>
      <c r="F10" s="192">
        <v>1899200561</v>
      </c>
      <c r="H10" s="192">
        <v>3028081.89</v>
      </c>
    </row>
    <row r="11" spans="1:8">
      <c r="A11" s="193">
        <v>4</v>
      </c>
      <c r="B11" s="199">
        <f t="shared" si="0"/>
        <v>43194</v>
      </c>
      <c r="F11" s="192">
        <v>1967257311</v>
      </c>
      <c r="H11" s="192">
        <v>3241580.69</v>
      </c>
    </row>
    <row r="12" spans="1:8">
      <c r="A12" s="193">
        <v>5</v>
      </c>
      <c r="B12" s="199">
        <f t="shared" si="0"/>
        <v>43225</v>
      </c>
      <c r="F12" s="192">
        <v>2037678717</v>
      </c>
      <c r="H12" s="192">
        <v>3494631.23</v>
      </c>
    </row>
    <row r="13" spans="1:8">
      <c r="A13" s="193">
        <v>6</v>
      </c>
      <c r="B13" s="199">
        <f t="shared" si="0"/>
        <v>43256</v>
      </c>
      <c r="F13" s="192">
        <v>2550380777</v>
      </c>
      <c r="H13" s="192">
        <v>4596577.2699999996</v>
      </c>
    </row>
    <row r="14" spans="1:8">
      <c r="A14" s="193">
        <v>7</v>
      </c>
      <c r="B14" s="199">
        <f t="shared" si="0"/>
        <v>43287</v>
      </c>
      <c r="F14" s="192">
        <v>2444177907</v>
      </c>
      <c r="H14" s="192">
        <v>4663798.78</v>
      </c>
    </row>
    <row r="15" spans="1:8">
      <c r="A15" s="193">
        <v>8</v>
      </c>
      <c r="B15" s="199">
        <f t="shared" si="0"/>
        <v>43318</v>
      </c>
      <c r="F15" s="192">
        <v>2541619220</v>
      </c>
      <c r="H15" s="192">
        <v>4801245.66</v>
      </c>
    </row>
    <row r="16" spans="1:8">
      <c r="A16" s="193">
        <v>9</v>
      </c>
      <c r="B16" s="199">
        <f t="shared" si="0"/>
        <v>43349</v>
      </c>
      <c r="F16" s="192">
        <v>2607846278</v>
      </c>
      <c r="H16" s="192">
        <v>4747793.9000000004</v>
      </c>
    </row>
    <row r="17" spans="1:8">
      <c r="A17" s="193">
        <v>10</v>
      </c>
      <c r="B17" s="199">
        <f t="shared" si="0"/>
        <v>43380</v>
      </c>
      <c r="F17" s="192">
        <v>2024169841</v>
      </c>
      <c r="H17" s="192">
        <v>3981422.83</v>
      </c>
    </row>
    <row r="18" spans="1:8">
      <c r="A18" s="193">
        <v>11</v>
      </c>
      <c r="B18" s="199">
        <f t="shared" si="0"/>
        <v>43411</v>
      </c>
      <c r="F18" s="192">
        <v>2039304532</v>
      </c>
      <c r="H18" s="192">
        <v>3370548.63</v>
      </c>
    </row>
    <row r="19" spans="1:8">
      <c r="A19" s="193">
        <v>12</v>
      </c>
      <c r="B19" s="199">
        <f t="shared" si="0"/>
        <v>43442</v>
      </c>
      <c r="F19" s="192">
        <v>1821258685</v>
      </c>
      <c r="H19" s="192">
        <v>3211105.83</v>
      </c>
    </row>
    <row r="21" spans="1:8" ht="13.5" thickBot="1">
      <c r="A21" s="193">
        <v>13</v>
      </c>
      <c r="B21" s="198" t="s">
        <v>187</v>
      </c>
      <c r="F21" s="197">
        <f>SUM(F8:F20)</f>
        <v>26061801228</v>
      </c>
      <c r="H21" s="196">
        <f>SUM(H8:H20)</f>
        <v>47194380.509999998</v>
      </c>
    </row>
    <row r="23" spans="1:8" ht="13.5" thickBot="1">
      <c r="A23" s="193">
        <v>14</v>
      </c>
      <c r="B23" s="190" t="s">
        <v>186</v>
      </c>
      <c r="H23" s="196">
        <f>H21</f>
        <v>47194380.509999998</v>
      </c>
    </row>
    <row r="26" spans="1:8">
      <c r="A26" s="193">
        <v>15</v>
      </c>
      <c r="B26" s="190" t="s">
        <v>185</v>
      </c>
      <c r="H26" s="191">
        <f>+H23</f>
        <v>47194380.509999998</v>
      </c>
    </row>
    <row r="28" spans="1:8" ht="15">
      <c r="A28" s="193">
        <v>16</v>
      </c>
      <c r="B28" s="190" t="s">
        <v>184</v>
      </c>
      <c r="H28" s="195">
        <f>+H23/F21</f>
        <v>1.8108641109308976E-3</v>
      </c>
    </row>
    <row r="30" spans="1:8">
      <c r="A30" s="193">
        <v>17</v>
      </c>
      <c r="B30" s="190" t="s">
        <v>183</v>
      </c>
      <c r="F30" s="192">
        <f>'[17]II-H-1.1'!$J$30</f>
        <v>26313303561.782005</v>
      </c>
      <c r="H30" s="191">
        <f>+F30*H28</f>
        <v>47649817.060061194</v>
      </c>
    </row>
    <row r="32" spans="1:8" ht="13.5" thickBot="1">
      <c r="A32" s="193">
        <v>18</v>
      </c>
      <c r="B32" s="190" t="s">
        <v>182</v>
      </c>
      <c r="H32" s="194">
        <f>+H30-H26</f>
        <v>455436.55006119609</v>
      </c>
    </row>
    <row r="33" ht="13.5" thickTop="1"/>
  </sheetData>
  <mergeCells count="3">
    <mergeCell ref="A1:G1"/>
    <mergeCell ref="A2:G2"/>
    <mergeCell ref="A3:G3"/>
  </mergeCells>
  <pageMargins left="0.75" right="0.75" top="1" bottom="1" header="0.5" footer="0.5"/>
  <pageSetup scale="90" orientation="portrait" r:id="rId1"/>
  <headerFooter alignWithMargins="0">
    <oddFooter>&amp;C&amp;A&amp;R&amp;P of &amp;N</oddFooter>
  </headerFooter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I22"/>
  <sheetViews>
    <sheetView zoomScaleNormal="100" workbookViewId="0">
      <selection activeCell="D33" sqref="D33"/>
    </sheetView>
  </sheetViews>
  <sheetFormatPr defaultRowHeight="12.75"/>
  <cols>
    <col min="1" max="2" width="9.140625" style="73"/>
    <col min="3" max="3" width="28.42578125" style="73" customWidth="1"/>
    <col min="4" max="4" width="9.140625" style="73"/>
    <col min="5" max="5" width="17.140625" style="73" customWidth="1"/>
    <col min="6" max="6" width="16.140625" style="73" customWidth="1"/>
    <col min="7" max="7" width="15" style="73" customWidth="1"/>
    <col min="8" max="8" width="5.5703125" style="73" customWidth="1"/>
    <col min="9" max="9" width="11.28515625" style="73" customWidth="1"/>
    <col min="10" max="16384" width="9.140625" style="73"/>
  </cols>
  <sheetData>
    <row r="1" spans="1:9">
      <c r="A1" s="570" t="s">
        <v>0</v>
      </c>
      <c r="B1" s="94"/>
      <c r="C1" s="94"/>
      <c r="D1" s="94"/>
      <c r="E1" s="94"/>
      <c r="F1" s="94"/>
      <c r="G1" s="94"/>
      <c r="H1" s="94"/>
      <c r="I1" s="94" t="s">
        <v>1011</v>
      </c>
    </row>
    <row r="2" spans="1:9">
      <c r="A2" s="443" t="s">
        <v>69</v>
      </c>
      <c r="B2" s="260"/>
      <c r="C2" s="260"/>
      <c r="D2" s="260"/>
      <c r="E2" s="260"/>
      <c r="F2" s="260"/>
      <c r="G2" s="260"/>
      <c r="H2" s="260"/>
    </row>
    <row r="3" spans="1:9">
      <c r="A3" s="443" t="s">
        <v>233</v>
      </c>
      <c r="B3" s="260"/>
      <c r="C3" s="260"/>
      <c r="D3" s="260"/>
      <c r="E3" s="260"/>
      <c r="F3" s="260"/>
      <c r="G3" s="260"/>
      <c r="H3" s="260"/>
      <c r="I3" s="94"/>
    </row>
    <row r="4" spans="1:9">
      <c r="A4" s="443" t="s">
        <v>2</v>
      </c>
      <c r="B4" s="260"/>
      <c r="C4" s="260"/>
      <c r="D4" s="260"/>
      <c r="E4" s="260"/>
      <c r="F4" s="260"/>
      <c r="G4" s="260"/>
      <c r="H4" s="260"/>
      <c r="I4" s="94"/>
    </row>
    <row r="5" spans="1:9">
      <c r="A5" s="443"/>
      <c r="B5" s="260"/>
      <c r="C5" s="260"/>
      <c r="D5" s="260"/>
      <c r="E5" s="260"/>
      <c r="F5" s="260"/>
      <c r="G5" s="260"/>
      <c r="H5" s="260"/>
      <c r="I5" s="94"/>
    </row>
    <row r="6" spans="1:9">
      <c r="A6" s="94"/>
      <c r="B6" s="94"/>
      <c r="C6" s="94"/>
      <c r="D6" s="94"/>
      <c r="E6" s="94"/>
      <c r="F6" s="94"/>
      <c r="G6" s="94"/>
      <c r="H6" s="94"/>
      <c r="I6" s="94"/>
    </row>
    <row r="7" spans="1:9" ht="13.5" thickBot="1">
      <c r="A7" s="94"/>
      <c r="B7" s="94"/>
      <c r="C7" s="94"/>
      <c r="D7" s="94"/>
      <c r="E7" s="94"/>
      <c r="F7" s="94"/>
      <c r="G7" s="94"/>
      <c r="H7" s="94"/>
      <c r="I7" s="94"/>
    </row>
    <row r="8" spans="1:9" s="256" customFormat="1" ht="26.25" thickBot="1">
      <c r="A8" s="259" t="s">
        <v>85</v>
      </c>
      <c r="B8" s="258" t="s">
        <v>84</v>
      </c>
      <c r="C8" s="726" t="s">
        <v>66</v>
      </c>
      <c r="D8" s="727"/>
      <c r="E8" s="258" t="s">
        <v>6</v>
      </c>
      <c r="F8" s="258" t="s">
        <v>7</v>
      </c>
      <c r="G8" s="258" t="s">
        <v>83</v>
      </c>
      <c r="H8" s="257"/>
      <c r="I8" s="257"/>
    </row>
    <row r="9" spans="1:9">
      <c r="A9" s="255">
        <v>1</v>
      </c>
      <c r="B9" s="75">
        <v>4073</v>
      </c>
      <c r="C9" s="73" t="s">
        <v>232</v>
      </c>
      <c r="F9" s="98">
        <v>-9441782.5099999998</v>
      </c>
      <c r="G9" s="99">
        <f>+SUM(E9:F9)</f>
        <v>-9441782.5099999998</v>
      </c>
      <c r="H9" s="94"/>
      <c r="I9" s="94"/>
    </row>
    <row r="10" spans="1:9">
      <c r="A10" s="255">
        <v>2</v>
      </c>
      <c r="B10" s="254">
        <v>4074</v>
      </c>
      <c r="C10" s="73" t="s">
        <v>231</v>
      </c>
      <c r="E10" s="253">
        <v>0</v>
      </c>
      <c r="F10" s="98">
        <v>3030075.84</v>
      </c>
      <c r="G10" s="99">
        <f>+SUM(E10:F10)</f>
        <v>3030075.84</v>
      </c>
      <c r="H10" s="94"/>
      <c r="I10" s="94"/>
    </row>
    <row r="11" spans="1:9">
      <c r="A11" s="255">
        <v>3</v>
      </c>
      <c r="B11" s="94"/>
      <c r="C11" s="94" t="s">
        <v>21</v>
      </c>
      <c r="D11" s="94"/>
      <c r="E11" s="705">
        <f>+SUM(E9:E10)</f>
        <v>0</v>
      </c>
      <c r="F11" s="705">
        <f>+SUM(F9:F10)</f>
        <v>-6411706.6699999999</v>
      </c>
      <c r="G11" s="705">
        <f>+SUM(G9:G10)</f>
        <v>-6411706.6699999999</v>
      </c>
      <c r="H11" s="94"/>
      <c r="I11" s="94"/>
    </row>
    <row r="12" spans="1:9">
      <c r="A12" s="94"/>
      <c r="B12" s="94"/>
      <c r="C12" s="94"/>
      <c r="D12" s="94"/>
      <c r="E12" s="94"/>
      <c r="F12" s="94"/>
      <c r="G12" s="94"/>
      <c r="H12" s="94"/>
      <c r="I12" s="94"/>
    </row>
    <row r="13" spans="1:9">
      <c r="A13" s="94"/>
      <c r="B13" s="94"/>
      <c r="C13" s="94"/>
      <c r="D13" s="94"/>
      <c r="E13" s="94"/>
      <c r="F13" s="94"/>
      <c r="G13" s="94"/>
      <c r="H13" s="94"/>
      <c r="I13" s="94"/>
    </row>
    <row r="14" spans="1:9">
      <c r="A14" s="94"/>
      <c r="B14" s="94"/>
      <c r="C14" s="94"/>
      <c r="D14" s="94"/>
      <c r="E14" s="94"/>
      <c r="F14" s="94"/>
      <c r="G14" s="94"/>
      <c r="H14" s="94"/>
      <c r="I14" s="94"/>
    </row>
    <row r="15" spans="1:9">
      <c r="A15" s="94"/>
      <c r="B15" s="94"/>
      <c r="C15" s="94"/>
      <c r="D15" s="94"/>
      <c r="E15" s="94"/>
      <c r="F15" s="94"/>
      <c r="G15" s="94"/>
      <c r="H15" s="94"/>
      <c r="I15" s="94"/>
    </row>
    <row r="21" spans="1:7" ht="12.75" customHeight="1">
      <c r="A21" s="75">
        <v>4</v>
      </c>
      <c r="B21" s="719" t="s">
        <v>230</v>
      </c>
      <c r="C21" s="719"/>
      <c r="D21" s="719"/>
      <c r="E21" s="719"/>
      <c r="F21" s="719"/>
      <c r="G21" s="719"/>
    </row>
    <row r="22" spans="1:7">
      <c r="B22" s="719"/>
      <c r="C22" s="719"/>
      <c r="D22" s="719"/>
      <c r="E22" s="719"/>
      <c r="F22" s="719"/>
      <c r="G22" s="719"/>
    </row>
  </sheetData>
  <mergeCells count="2">
    <mergeCell ref="C8:D8"/>
    <mergeCell ref="B21:G22"/>
  </mergeCells>
  <pageMargins left="0.75" right="0.75" top="1" bottom="1" header="0.5" footer="0.5"/>
  <pageSetup scale="74" orientation="portrait" r:id="rId1"/>
  <headerFooter alignWithMargins="0">
    <oddFooter>&amp;L&amp;D &amp;T&amp;C&amp;A&amp;R&amp;P of 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H36"/>
  <sheetViews>
    <sheetView zoomScale="140" zoomScaleNormal="140" workbookViewId="0">
      <selection activeCell="C28" sqref="C28"/>
    </sheetView>
  </sheetViews>
  <sheetFormatPr defaultColWidth="11.7109375" defaultRowHeight="11.25"/>
  <cols>
    <col min="1" max="1" width="3.28515625" style="206" bestFit="1" customWidth="1"/>
    <col min="2" max="2" width="30.7109375" style="206" bestFit="1" customWidth="1"/>
    <col min="3" max="3" width="17.5703125" style="206" bestFit="1" customWidth="1"/>
    <col min="4" max="4" width="11.7109375" style="206"/>
    <col min="5" max="5" width="12.85546875" style="206" bestFit="1" customWidth="1"/>
    <col min="6" max="6" width="12" style="206" bestFit="1" customWidth="1"/>
    <col min="7" max="16384" width="11.7109375" style="206"/>
  </cols>
  <sheetData>
    <row r="1" spans="1:8">
      <c r="B1" s="728" t="s">
        <v>0</v>
      </c>
      <c r="C1" s="728"/>
      <c r="D1" s="728"/>
      <c r="E1" s="236"/>
      <c r="F1" s="236"/>
    </row>
    <row r="2" spans="1:8">
      <c r="B2" s="728" t="s">
        <v>69</v>
      </c>
      <c r="C2" s="728"/>
      <c r="D2" s="728"/>
      <c r="E2" s="236"/>
      <c r="F2" s="236"/>
    </row>
    <row r="3" spans="1:8">
      <c r="B3" s="728" t="s">
        <v>213</v>
      </c>
      <c r="C3" s="728"/>
      <c r="D3" s="728"/>
      <c r="E3" s="236"/>
      <c r="F3" s="236"/>
    </row>
    <row r="4" spans="1:8">
      <c r="B4" s="728" t="s">
        <v>2</v>
      </c>
      <c r="C4" s="728"/>
      <c r="D4" s="728"/>
      <c r="E4" s="236"/>
      <c r="F4" s="236"/>
    </row>
    <row r="5" spans="1:8">
      <c r="B5" s="728"/>
      <c r="C5" s="728"/>
      <c r="D5" s="728"/>
      <c r="E5" s="236"/>
      <c r="F5" s="236"/>
    </row>
    <row r="7" spans="1:8">
      <c r="B7" s="229">
        <v>1</v>
      </c>
      <c r="C7" s="229">
        <v>2</v>
      </c>
      <c r="D7" s="229">
        <v>3</v>
      </c>
      <c r="E7" s="229">
        <v>4</v>
      </c>
      <c r="F7" s="206">
        <v>5</v>
      </c>
    </row>
    <row r="8" spans="1:8">
      <c r="A8" s="217" t="s">
        <v>67</v>
      </c>
      <c r="B8" s="235"/>
      <c r="C8" s="235"/>
      <c r="D8" s="233"/>
      <c r="E8" s="233"/>
    </row>
    <row r="9" spans="1:8">
      <c r="A9" s="217" t="s">
        <v>212</v>
      </c>
      <c r="B9" s="234" t="s">
        <v>66</v>
      </c>
      <c r="C9" s="234" t="s">
        <v>118</v>
      </c>
      <c r="D9" s="233" t="s">
        <v>6</v>
      </c>
      <c r="E9" s="233" t="s">
        <v>7</v>
      </c>
      <c r="F9" s="707" t="s">
        <v>211</v>
      </c>
    </row>
    <row r="10" spans="1:8">
      <c r="A10" s="217"/>
      <c r="B10" s="217"/>
      <c r="C10" s="217"/>
      <c r="D10" s="232"/>
      <c r="E10" s="232"/>
    </row>
    <row r="11" spans="1:8">
      <c r="A11" s="217"/>
      <c r="B11" s="217"/>
      <c r="C11" s="217"/>
      <c r="D11" s="231"/>
      <c r="E11" s="231"/>
    </row>
    <row r="12" spans="1:8">
      <c r="A12" s="217">
        <v>1</v>
      </c>
      <c r="B12" s="220" t="s">
        <v>209</v>
      </c>
      <c r="C12" s="227" t="s">
        <v>207</v>
      </c>
      <c r="D12" s="708">
        <v>234906959.40000001</v>
      </c>
      <c r="E12" s="709">
        <v>711876589.80400002</v>
      </c>
      <c r="F12" s="226">
        <f>+D12+E12</f>
        <v>946783549.204</v>
      </c>
      <c r="G12" s="230">
        <f>+[18]FERC_IS1!$K$44</f>
        <v>946783549.20399988</v>
      </c>
      <c r="H12" s="213"/>
    </row>
    <row r="13" spans="1:8">
      <c r="A13" s="217">
        <f t="shared" ref="A13:A25" si="0">A12+1</f>
        <v>2</v>
      </c>
      <c r="B13" s="220"/>
      <c r="C13" s="229"/>
      <c r="D13" s="228"/>
      <c r="E13" s="228"/>
    </row>
    <row r="14" spans="1:8">
      <c r="A14" s="217">
        <f t="shared" si="0"/>
        <v>3</v>
      </c>
      <c r="B14" s="220" t="s">
        <v>208</v>
      </c>
      <c r="C14" s="227" t="s">
        <v>207</v>
      </c>
      <c r="D14" s="448">
        <f ca="1">'[10]I-A-1'!$G$36</f>
        <v>274282393.1401614</v>
      </c>
      <c r="E14" s="448">
        <f ca="1">'[10]I-A'!$F$30</f>
        <v>761581293.49303687</v>
      </c>
      <c r="F14" s="449">
        <f ca="1">+D14+E14</f>
        <v>1035863686.6331983</v>
      </c>
    </row>
    <row r="15" spans="1:8">
      <c r="A15" s="217">
        <f t="shared" si="0"/>
        <v>4</v>
      </c>
      <c r="B15" s="220"/>
      <c r="C15" s="220"/>
      <c r="D15" s="224"/>
      <c r="E15" s="224"/>
    </row>
    <row r="16" spans="1:8">
      <c r="A16" s="217">
        <f t="shared" si="0"/>
        <v>5</v>
      </c>
      <c r="B16" s="220" t="s">
        <v>206</v>
      </c>
      <c r="C16" s="225" t="s">
        <v>205</v>
      </c>
      <c r="D16" s="239">
        <f ca="1">(+D14/D12)-1</f>
        <v>0.16762140142946058</v>
      </c>
      <c r="E16" s="239">
        <f ca="1">(+E14/E12)-1</f>
        <v>6.9822079277423565E-2</v>
      </c>
      <c r="F16" s="239"/>
    </row>
    <row r="17" spans="1:6">
      <c r="A17" s="217">
        <f t="shared" si="0"/>
        <v>6</v>
      </c>
      <c r="B17" s="220"/>
      <c r="C17" s="220"/>
      <c r="D17" s="224"/>
      <c r="E17" s="224"/>
    </row>
    <row r="18" spans="1:6">
      <c r="A18" s="217">
        <f t="shared" si="0"/>
        <v>7</v>
      </c>
      <c r="B18" s="206" t="s">
        <v>204</v>
      </c>
      <c r="C18" s="220" t="s">
        <v>203</v>
      </c>
      <c r="D18" s="237">
        <v>281208</v>
      </c>
      <c r="E18" s="237">
        <v>971618</v>
      </c>
      <c r="F18" s="221">
        <f>+D18+E18</f>
        <v>1252826</v>
      </c>
    </row>
    <row r="19" spans="1:6">
      <c r="A19" s="217">
        <f t="shared" si="0"/>
        <v>8</v>
      </c>
      <c r="B19" s="220" t="s">
        <v>202</v>
      </c>
      <c r="C19" s="220"/>
      <c r="D19" s="238">
        <v>-238278</v>
      </c>
      <c r="E19" s="238">
        <v>-621184</v>
      </c>
      <c r="F19" s="221">
        <f>+D19+E19</f>
        <v>-859462</v>
      </c>
    </row>
    <row r="20" spans="1:6">
      <c r="A20" s="217">
        <f t="shared" si="0"/>
        <v>9</v>
      </c>
      <c r="B20" s="206" t="s">
        <v>201</v>
      </c>
      <c r="C20" s="223" t="s">
        <v>200</v>
      </c>
      <c r="D20" s="222">
        <f>+D18-D19</f>
        <v>519486</v>
      </c>
      <c r="E20" s="222">
        <f>+E18-E19</f>
        <v>1592802</v>
      </c>
      <c r="F20" s="221">
        <f>+D20+E20</f>
        <v>2112288</v>
      </c>
    </row>
    <row r="21" spans="1:6">
      <c r="A21" s="217">
        <f t="shared" si="0"/>
        <v>10</v>
      </c>
      <c r="B21" s="220"/>
      <c r="C21" s="220"/>
      <c r="D21" s="219"/>
      <c r="E21" s="219"/>
    </row>
    <row r="22" spans="1:6">
      <c r="A22" s="217">
        <f t="shared" si="0"/>
        <v>11</v>
      </c>
      <c r="B22" s="218" t="s">
        <v>199</v>
      </c>
      <c r="C22" s="206" t="s">
        <v>198</v>
      </c>
      <c r="D22" s="240">
        <f ca="1">+D20*(1+D16)</f>
        <v>606562.9713429847</v>
      </c>
      <c r="E22" s="240">
        <f ca="1">+E20*(1+E16)</f>
        <v>1704014.7475172388</v>
      </c>
      <c r="F22" s="240">
        <f ca="1">SUM(D22:E22)</f>
        <v>2310577.7188602234</v>
      </c>
    </row>
    <row r="23" spans="1:6">
      <c r="A23" s="217">
        <f t="shared" si="0"/>
        <v>12</v>
      </c>
    </row>
    <row r="24" spans="1:6">
      <c r="A24" s="217">
        <f t="shared" si="0"/>
        <v>13</v>
      </c>
      <c r="B24" s="206" t="s">
        <v>197</v>
      </c>
      <c r="C24" s="206" t="s">
        <v>196</v>
      </c>
      <c r="D24" s="213">
        <f ca="1">+D22-D18</f>
        <v>325354.9713429847</v>
      </c>
      <c r="E24" s="213">
        <f ca="1">+E22-E18</f>
        <v>732396.74751723884</v>
      </c>
      <c r="F24" s="213">
        <f ca="1">+F22-F18</f>
        <v>1057751.7188602234</v>
      </c>
    </row>
    <row r="25" spans="1:6">
      <c r="A25" s="217">
        <f t="shared" si="0"/>
        <v>14</v>
      </c>
    </row>
    <row r="31" spans="1:6">
      <c r="C31" s="216"/>
      <c r="D31" s="215" t="s">
        <v>195</v>
      </c>
      <c r="E31" s="214"/>
    </row>
    <row r="32" spans="1:6">
      <c r="C32" s="212">
        <v>4540001</v>
      </c>
      <c r="D32" s="213">
        <v>1901031.6</v>
      </c>
      <c r="E32" s="210" t="s">
        <v>194</v>
      </c>
    </row>
    <row r="33" spans="2:5">
      <c r="C33" s="212">
        <v>4561001</v>
      </c>
      <c r="D33" s="213">
        <v>17774678.91</v>
      </c>
      <c r="E33" s="210" t="s">
        <v>194</v>
      </c>
    </row>
    <row r="34" spans="2:5">
      <c r="C34" s="212"/>
      <c r="D34" s="211">
        <f>SUM(D32:D33)</f>
        <v>19675710.510000002</v>
      </c>
      <c r="E34" s="210"/>
    </row>
    <row r="35" spans="2:5">
      <c r="C35" s="209"/>
      <c r="D35" s="208"/>
      <c r="E35" s="207"/>
    </row>
    <row r="36" spans="2:5">
      <c r="B36" s="206" t="str">
        <f ca="1">CELL("filename",B1)</f>
        <v>https://sharenow.sp.aepsc.com/shsvcs/regsvcs/aeptexas/2018 Base Rate Case/Schedules/Randy Schedules/[AEPTexas Central Div WorkPaper Schedules TYE 12-31-18.xlsx]WP II-E-2-4 Gross Margin tax</v>
      </c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  <pageSetup scale="88" fitToHeight="9" orientation="landscape" r:id="rId1"/>
  <headerFooter>
    <oddHeader>&amp;R&amp;"Times New Roman,Regular"&amp;8Docket No . _____
Schedule &amp;A
Page &amp;P of &amp;N</oddHeader>
    <oddFooter>&amp;L&amp;"Times New Roman,Regular"&amp;8Sponsored By: Henry E. Monroy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34"/>
  <sheetViews>
    <sheetView topLeftCell="A22" zoomScaleNormal="100" workbookViewId="0">
      <selection activeCell="H30" sqref="H30"/>
    </sheetView>
  </sheetViews>
  <sheetFormatPr defaultColWidth="9.140625" defaultRowHeight="12.75"/>
  <cols>
    <col min="1" max="1" width="6" style="193" customWidth="1"/>
    <col min="2" max="2" width="14" style="190" bestFit="1" customWidth="1"/>
    <col min="3" max="3" width="22.85546875" style="190" bestFit="1" customWidth="1"/>
    <col min="4" max="5" width="1.7109375" style="192" customWidth="1"/>
    <col min="6" max="6" width="19.140625" style="192" bestFit="1" customWidth="1"/>
    <col min="7" max="7" width="12.140625" style="190" bestFit="1" customWidth="1"/>
    <col min="8" max="8" width="13.42578125" style="191" bestFit="1" customWidth="1"/>
    <col min="9" max="9" width="10.28515625" style="190" customWidth="1"/>
    <col min="10" max="16384" width="9.140625" style="190"/>
  </cols>
  <sheetData>
    <row r="1" spans="1:8">
      <c r="A1" s="725" t="s">
        <v>69</v>
      </c>
      <c r="B1" s="725"/>
      <c r="C1" s="725"/>
      <c r="D1" s="725"/>
      <c r="E1" s="725"/>
      <c r="F1" s="725"/>
      <c r="G1" s="725"/>
      <c r="H1" s="704" t="s">
        <v>229</v>
      </c>
    </row>
    <row r="2" spans="1:8">
      <c r="A2" s="725" t="s">
        <v>228</v>
      </c>
      <c r="B2" s="725"/>
      <c r="C2" s="725"/>
      <c r="D2" s="725"/>
      <c r="E2" s="725"/>
      <c r="F2" s="725"/>
      <c r="G2" s="725"/>
      <c r="H2" s="205"/>
    </row>
    <row r="3" spans="1:8">
      <c r="A3" s="725" t="s">
        <v>191</v>
      </c>
      <c r="B3" s="725"/>
      <c r="C3" s="725"/>
      <c r="D3" s="725"/>
      <c r="E3" s="725"/>
      <c r="F3" s="725"/>
      <c r="G3" s="725"/>
      <c r="H3" s="205"/>
    </row>
    <row r="6" spans="1:8">
      <c r="F6" s="729" t="s">
        <v>227</v>
      </c>
      <c r="G6" s="729"/>
      <c r="H6" s="729"/>
    </row>
    <row r="7" spans="1:8">
      <c r="D7" s="190"/>
      <c r="E7" s="190"/>
      <c r="F7" s="252" t="s">
        <v>6</v>
      </c>
      <c r="G7" s="251" t="s">
        <v>7</v>
      </c>
      <c r="H7" s="251" t="s">
        <v>83</v>
      </c>
    </row>
    <row r="8" spans="1:8" s="200" customFormat="1" ht="25.5">
      <c r="A8" s="204" t="s">
        <v>85</v>
      </c>
      <c r="B8" s="204" t="s">
        <v>17</v>
      </c>
      <c r="C8" s="204" t="s">
        <v>66</v>
      </c>
      <c r="G8" s="203"/>
      <c r="H8" s="202" t="s">
        <v>189</v>
      </c>
    </row>
    <row r="10" spans="1:8">
      <c r="A10" s="193">
        <v>1</v>
      </c>
      <c r="B10" s="199" t="str">
        <f>+[19]PIVOT!$A5</f>
        <v>408101900</v>
      </c>
      <c r="C10" s="190" t="s">
        <v>226</v>
      </c>
      <c r="F10" s="248">
        <v>-26100</v>
      </c>
      <c r="G10" s="248">
        <v>-111400</v>
      </c>
      <c r="H10" s="192">
        <f>+F10+G10</f>
        <v>-137500</v>
      </c>
    </row>
    <row r="11" spans="1:8">
      <c r="A11" s="193">
        <v>2</v>
      </c>
      <c r="B11" s="199" t="str">
        <f>+[19]PIVOT!$A6</f>
        <v>408101916</v>
      </c>
      <c r="C11" s="190" t="s">
        <v>226</v>
      </c>
      <c r="F11" s="248">
        <v>40896.94</v>
      </c>
      <c r="G11" s="248">
        <v>153850.41</v>
      </c>
      <c r="H11" s="192">
        <f>+F11+G11</f>
        <v>194747.35</v>
      </c>
    </row>
    <row r="12" spans="1:8">
      <c r="A12" s="193">
        <v>3</v>
      </c>
      <c r="B12" s="199" t="str">
        <f>+[19]PIVOT!$A7</f>
        <v>408101917</v>
      </c>
      <c r="C12" s="190" t="s">
        <v>226</v>
      </c>
      <c r="F12" s="248">
        <v>0</v>
      </c>
      <c r="G12" s="248">
        <v>0.31</v>
      </c>
      <c r="H12" s="192">
        <f>+F12+G12</f>
        <v>0.31</v>
      </c>
    </row>
    <row r="13" spans="1:8">
      <c r="A13" s="193">
        <v>4</v>
      </c>
      <c r="B13" s="199" t="str">
        <f>+[19]PIVOT!$A8</f>
        <v>408101918</v>
      </c>
      <c r="C13" s="190" t="s">
        <v>226</v>
      </c>
      <c r="F13" s="250">
        <v>2103.39</v>
      </c>
      <c r="G13" s="250">
        <v>0.62999999999999989</v>
      </c>
      <c r="H13" s="249">
        <f>+F13+G13</f>
        <v>2104.02</v>
      </c>
    </row>
    <row r="14" spans="1:8">
      <c r="A14" s="193">
        <v>5</v>
      </c>
      <c r="B14" s="199"/>
      <c r="F14" s="248">
        <f>SUM(F10:F13)</f>
        <v>16900.330000000002</v>
      </c>
      <c r="G14" s="248">
        <f>SUM(G10:G13)</f>
        <v>42451.35</v>
      </c>
      <c r="H14" s="248">
        <f>SUM(H10:H13)</f>
        <v>59351.68</v>
      </c>
    </row>
    <row r="15" spans="1:8">
      <c r="A15" s="193">
        <v>6</v>
      </c>
      <c r="B15" s="199"/>
      <c r="H15" s="192"/>
    </row>
    <row r="16" spans="1:8">
      <c r="A16" s="193">
        <v>7</v>
      </c>
      <c r="B16" s="199" t="s">
        <v>225</v>
      </c>
      <c r="F16" s="249">
        <f>+F10+F11+F12</f>
        <v>14796.940000000002</v>
      </c>
      <c r="G16" s="249">
        <f>+G10+G11+G12</f>
        <v>42450.720000000001</v>
      </c>
      <c r="H16" s="249">
        <f>+F16+G16</f>
        <v>57247.66</v>
      </c>
    </row>
    <row r="17" spans="1:8">
      <c r="A17" s="193">
        <v>8</v>
      </c>
      <c r="B17" s="199" t="s">
        <v>224</v>
      </c>
      <c r="F17" s="248">
        <f>+F14-F16</f>
        <v>2103.3899999999994</v>
      </c>
      <c r="G17" s="248">
        <f>+G14-G16</f>
        <v>0.62999999999738066</v>
      </c>
      <c r="H17" s="248">
        <f>+H14-H16</f>
        <v>2104.0199999999968</v>
      </c>
    </row>
    <row r="18" spans="1:8">
      <c r="A18" s="193">
        <v>9</v>
      </c>
      <c r="B18" s="199" t="s">
        <v>223</v>
      </c>
      <c r="F18" s="241">
        <f>+F31</f>
        <v>0.92788939360194234</v>
      </c>
      <c r="G18" s="241">
        <f>+F18</f>
        <v>0.92788939360194234</v>
      </c>
      <c r="H18" s="192"/>
    </row>
    <row r="19" spans="1:8">
      <c r="A19" s="193">
        <f t="shared" ref="A19:A34" si="0">+A18+1</f>
        <v>10</v>
      </c>
      <c r="B19" s="199" t="s">
        <v>222</v>
      </c>
      <c r="H19" s="192"/>
    </row>
    <row r="20" spans="1:8" ht="13.5" thickBot="1">
      <c r="A20" s="193">
        <f t="shared" si="0"/>
        <v>11</v>
      </c>
      <c r="B20" s="199" t="s">
        <v>221</v>
      </c>
      <c r="F20" s="247">
        <f>+F17*F18</f>
        <v>1951.7132716083891</v>
      </c>
      <c r="G20" s="247">
        <f>+G17*G18</f>
        <v>0.58457031796679326</v>
      </c>
      <c r="H20" s="247">
        <f>+F20+G20</f>
        <v>1952.2978419263559</v>
      </c>
    </row>
    <row r="21" spans="1:8" ht="13.5" thickTop="1">
      <c r="A21" s="193">
        <f t="shared" si="0"/>
        <v>12</v>
      </c>
      <c r="B21" s="199"/>
      <c r="H21" s="192"/>
    </row>
    <row r="22" spans="1:8" ht="13.5" thickBot="1">
      <c r="A22" s="193">
        <f t="shared" si="0"/>
        <v>13</v>
      </c>
      <c r="B22" s="190" t="s">
        <v>220</v>
      </c>
      <c r="F22" s="246">
        <f>-F20-F16</f>
        <v>-16748.653271608393</v>
      </c>
      <c r="G22" s="246">
        <f t="shared" ref="G22:H22" si="1">-G20-G16</f>
        <v>-42451.304570317967</v>
      </c>
      <c r="H22" s="246">
        <f t="shared" si="1"/>
        <v>-59199.957841926356</v>
      </c>
    </row>
    <row r="23" spans="1:8" ht="13.5" thickTop="1">
      <c r="A23" s="193">
        <f t="shared" si="0"/>
        <v>14</v>
      </c>
      <c r="B23" s="198"/>
      <c r="F23" s="244"/>
      <c r="H23" s="242"/>
    </row>
    <row r="24" spans="1:8">
      <c r="A24" s="193">
        <f t="shared" si="0"/>
        <v>15</v>
      </c>
      <c r="B24" s="243" t="s">
        <v>219</v>
      </c>
      <c r="C24" s="243"/>
      <c r="D24" s="244"/>
      <c r="E24" s="244"/>
      <c r="F24" s="245">
        <f>F14+F22</f>
        <v>151.67672839160878</v>
      </c>
      <c r="G24" s="245">
        <f t="shared" ref="G24:H24" si="2">G14+G22</f>
        <v>4.5429682031681295E-2</v>
      </c>
      <c r="H24" s="245">
        <f t="shared" si="2"/>
        <v>151.7221580736441</v>
      </c>
    </row>
    <row r="25" spans="1:8">
      <c r="A25" s="193">
        <f t="shared" si="0"/>
        <v>16</v>
      </c>
      <c r="B25" s="243"/>
      <c r="C25" s="243"/>
      <c r="D25" s="244"/>
      <c r="E25" s="244"/>
      <c r="F25" s="244"/>
      <c r="G25" s="243"/>
      <c r="H25" s="242"/>
    </row>
    <row r="26" spans="1:8">
      <c r="A26" s="193">
        <f t="shared" si="0"/>
        <v>17</v>
      </c>
      <c r="B26" s="243" t="s">
        <v>218</v>
      </c>
      <c r="C26" s="243"/>
      <c r="D26" s="244"/>
      <c r="E26" s="244"/>
      <c r="F26" s="244"/>
      <c r="G26" s="243"/>
      <c r="H26" s="242"/>
    </row>
    <row r="27" spans="1:8">
      <c r="A27" s="193">
        <f t="shared" si="0"/>
        <v>18</v>
      </c>
      <c r="B27" s="243" t="s">
        <v>217</v>
      </c>
      <c r="C27" s="243"/>
      <c r="D27" s="244"/>
      <c r="E27" s="244"/>
      <c r="F27" s="244"/>
      <c r="G27" s="243"/>
      <c r="H27" s="242"/>
    </row>
    <row r="28" spans="1:8">
      <c r="A28" s="193">
        <f t="shared" si="0"/>
        <v>19</v>
      </c>
      <c r="B28" s="243"/>
      <c r="C28" s="243"/>
      <c r="D28" s="244"/>
      <c r="E28" s="244"/>
      <c r="F28" s="244"/>
      <c r="G28" s="243"/>
      <c r="H28" s="242"/>
    </row>
    <row r="29" spans="1:8">
      <c r="A29" s="193">
        <f t="shared" si="0"/>
        <v>20</v>
      </c>
      <c r="B29" s="243" t="s">
        <v>216</v>
      </c>
      <c r="C29" s="243"/>
      <c r="D29" s="244"/>
      <c r="E29" s="244"/>
      <c r="F29" s="244">
        <v>38504075</v>
      </c>
      <c r="G29" s="243"/>
      <c r="H29" s="242"/>
    </row>
    <row r="30" spans="1:8">
      <c r="A30" s="193">
        <f t="shared" si="0"/>
        <v>21</v>
      </c>
      <c r="B30" s="190" t="s">
        <v>215</v>
      </c>
      <c r="F30" s="192">
        <v>41496406</v>
      </c>
    </row>
    <row r="31" spans="1:8">
      <c r="A31" s="193">
        <f t="shared" si="0"/>
        <v>22</v>
      </c>
      <c r="B31" s="190" t="s">
        <v>214</v>
      </c>
      <c r="F31" s="241">
        <f>+F29/F30</f>
        <v>0.92788939360194234</v>
      </c>
    </row>
    <row r="32" spans="1:8">
      <c r="A32" s="193">
        <f t="shared" si="0"/>
        <v>23</v>
      </c>
    </row>
    <row r="33" spans="1:1">
      <c r="A33" s="193">
        <f t="shared" si="0"/>
        <v>24</v>
      </c>
    </row>
    <row r="34" spans="1:1">
      <c r="A34" s="193">
        <f t="shared" si="0"/>
        <v>25</v>
      </c>
    </row>
  </sheetData>
  <mergeCells count="4">
    <mergeCell ref="A1:G1"/>
    <mergeCell ref="A2:G2"/>
    <mergeCell ref="A3:G3"/>
    <mergeCell ref="F6:H6"/>
  </mergeCells>
  <pageMargins left="0.75" right="0.75" top="1" bottom="1" header="0.5" footer="0.5"/>
  <pageSetup scale="90" orientation="portrait" r:id="rId1"/>
  <headerFooter alignWithMargins="0">
    <oddFooter>&amp;C&amp;A&amp;R&amp;P of 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zoomScaleNormal="100" workbookViewId="0">
      <selection activeCell="B32" sqref="B32"/>
    </sheetView>
  </sheetViews>
  <sheetFormatPr defaultRowHeight="11.25"/>
  <cols>
    <col min="1" max="1" width="39.5703125" style="312" customWidth="1"/>
    <col min="2" max="2" width="12" style="312" customWidth="1"/>
    <col min="3" max="3" width="2.5703125" style="312" customWidth="1"/>
    <col min="4" max="4" width="11.28515625" style="312" bestFit="1" customWidth="1"/>
    <col min="5" max="5" width="2.85546875" style="312" customWidth="1"/>
    <col min="6" max="7" width="16.5703125" style="312" bestFit="1" customWidth="1"/>
    <col min="8" max="8" width="14" style="312" bestFit="1" customWidth="1"/>
    <col min="9" max="16384" width="9.140625" style="312"/>
  </cols>
  <sheetData>
    <row r="1" spans="1:8">
      <c r="F1" s="567" t="s">
        <v>300</v>
      </c>
      <c r="G1" s="567" t="s">
        <v>299</v>
      </c>
    </row>
    <row r="2" spans="1:8">
      <c r="A2" s="730" t="s">
        <v>303</v>
      </c>
      <c r="B2" s="730"/>
      <c r="C2" s="730"/>
      <c r="D2" s="730"/>
      <c r="F2" s="732" t="s">
        <v>983</v>
      </c>
      <c r="G2" s="732"/>
    </row>
    <row r="3" spans="1:8">
      <c r="A3" s="730" t="s">
        <v>302</v>
      </c>
      <c r="B3" s="730"/>
      <c r="C3" s="730"/>
      <c r="D3" s="730"/>
      <c r="F3" s="318">
        <v>3670869450.5138369</v>
      </c>
      <c r="G3" s="318">
        <v>1286704009.1872599</v>
      </c>
      <c r="H3" s="327">
        <f>+SUM(F3:G3)</f>
        <v>4957573459.7010965</v>
      </c>
    </row>
    <row r="4" spans="1:8">
      <c r="B4" s="314"/>
      <c r="D4" s="313"/>
      <c r="F4" s="566">
        <f>+F3/H3</f>
        <v>0.74045689496150446</v>
      </c>
      <c r="G4" s="566">
        <f>+G3/H3</f>
        <v>0.25954310503849565</v>
      </c>
    </row>
    <row r="5" spans="1:8">
      <c r="A5" s="312" t="s">
        <v>301</v>
      </c>
      <c r="B5" s="314"/>
      <c r="D5" s="313"/>
      <c r="F5" s="312" t="s">
        <v>300</v>
      </c>
      <c r="G5" s="312" t="s">
        <v>299</v>
      </c>
    </row>
    <row r="6" spans="1:8">
      <c r="A6" s="323" t="s">
        <v>298</v>
      </c>
      <c r="D6" s="324">
        <v>300000</v>
      </c>
      <c r="F6" s="318">
        <f>+D6*$F$4</f>
        <v>222137.06848845133</v>
      </c>
      <c r="G6" s="318">
        <f>+D6*G4</f>
        <v>77862.931511548697</v>
      </c>
    </row>
    <row r="7" spans="1:8">
      <c r="B7" s="324"/>
      <c r="D7" s="313"/>
      <c r="F7" s="318"/>
      <c r="G7" s="318"/>
    </row>
    <row r="8" spans="1:8">
      <c r="A8" s="323" t="s">
        <v>297</v>
      </c>
      <c r="B8" s="324"/>
      <c r="D8" s="313"/>
      <c r="F8" s="318"/>
      <c r="G8" s="318"/>
    </row>
    <row r="9" spans="1:8">
      <c r="A9" s="326" t="s">
        <v>296</v>
      </c>
      <c r="B9" s="324">
        <v>150000</v>
      </c>
      <c r="D9" s="313"/>
      <c r="F9" s="318">
        <f>+B9*$F$4</f>
        <v>111068.53424422567</v>
      </c>
      <c r="G9" s="318">
        <f>+B9*$G$4</f>
        <v>38931.465755774349</v>
      </c>
    </row>
    <row r="10" spans="1:8">
      <c r="A10" s="326" t="s">
        <v>295</v>
      </c>
      <c r="B10" s="318">
        <v>100000</v>
      </c>
      <c r="D10" s="313"/>
      <c r="F10" s="318">
        <f>+B10*$F$4</f>
        <v>74045.689496150444</v>
      </c>
      <c r="G10" s="318">
        <f>+B10*$G$4</f>
        <v>25954.310503849563</v>
      </c>
    </row>
    <row r="11" spans="1:8">
      <c r="A11" s="326" t="s">
        <v>294</v>
      </c>
      <c r="B11" s="318">
        <v>300000</v>
      </c>
      <c r="D11" s="313"/>
      <c r="F11" s="318">
        <f>+B11*$F$4</f>
        <v>222137.06848845133</v>
      </c>
      <c r="G11" s="318">
        <f>+B11*$G$4</f>
        <v>77862.931511548697</v>
      </c>
    </row>
    <row r="12" spans="1:8">
      <c r="A12" s="326" t="s">
        <v>293</v>
      </c>
      <c r="B12" s="317">
        <v>50000</v>
      </c>
      <c r="D12" s="313"/>
      <c r="F12" s="317">
        <f>+B12*$F$4</f>
        <v>37022.844748075222</v>
      </c>
      <c r="G12" s="317">
        <f>+B12*$G$4</f>
        <v>12977.155251924782</v>
      </c>
    </row>
    <row r="13" spans="1:8">
      <c r="A13" s="319" t="s">
        <v>292</v>
      </c>
      <c r="B13" s="318"/>
      <c r="D13" s="318">
        <f>SUM(B9:B12)</f>
        <v>600000</v>
      </c>
      <c r="F13" s="318">
        <f>+SUM(F9:F12)</f>
        <v>444274.13697690272</v>
      </c>
      <c r="G13" s="318">
        <f>+SUM(G9:G12)</f>
        <v>155725.86302309739</v>
      </c>
    </row>
    <row r="14" spans="1:8">
      <c r="A14" s="319"/>
      <c r="B14" s="318"/>
      <c r="D14" s="313"/>
      <c r="F14" s="318"/>
      <c r="G14" s="318"/>
    </row>
    <row r="15" spans="1:8">
      <c r="A15" s="312" t="s">
        <v>291</v>
      </c>
      <c r="D15" s="325">
        <v>3000000</v>
      </c>
      <c r="F15" s="318">
        <f>+D15*$F$4</f>
        <v>2221370.6848845133</v>
      </c>
      <c r="G15" s="318">
        <f>+D15*G4</f>
        <v>778629.31511548697</v>
      </c>
    </row>
    <row r="16" spans="1:8">
      <c r="B16" s="318"/>
      <c r="D16" s="313"/>
      <c r="F16" s="318"/>
      <c r="G16" s="318"/>
    </row>
    <row r="17" spans="1:7">
      <c r="A17" s="312" t="s">
        <v>290</v>
      </c>
      <c r="B17" s="318"/>
      <c r="D17" s="313"/>
      <c r="F17" s="318"/>
      <c r="G17" s="318"/>
    </row>
    <row r="18" spans="1:7">
      <c r="A18" s="323" t="s">
        <v>289</v>
      </c>
      <c r="B18" s="324">
        <v>100000</v>
      </c>
      <c r="D18" s="313"/>
      <c r="F18" s="322">
        <f>+B18*$F$4</f>
        <v>74045.689496150444</v>
      </c>
      <c r="G18" s="322">
        <f>+B18*$G$4</f>
        <v>25954.310503849563</v>
      </c>
    </row>
    <row r="19" spans="1:7">
      <c r="A19" s="323" t="s">
        <v>288</v>
      </c>
      <c r="B19" s="318">
        <v>100000</v>
      </c>
      <c r="D19" s="313"/>
      <c r="F19" s="322">
        <f>+B19*$F$4</f>
        <v>74045.689496150444</v>
      </c>
      <c r="G19" s="322">
        <f>+B19*$G$4</f>
        <v>25954.310503849563</v>
      </c>
    </row>
    <row r="20" spans="1:7">
      <c r="A20" s="323" t="s">
        <v>287</v>
      </c>
      <c r="B20" s="318">
        <v>125000</v>
      </c>
      <c r="D20" s="313"/>
      <c r="F20" s="322">
        <f>+B20*$F$4</f>
        <v>92557.111870188062</v>
      </c>
      <c r="G20" s="322">
        <f>+B20*$G$4</f>
        <v>32442.888129811956</v>
      </c>
    </row>
    <row r="21" spans="1:7">
      <c r="A21" s="323" t="s">
        <v>286</v>
      </c>
      <c r="B21" s="318">
        <v>10000</v>
      </c>
      <c r="D21" s="313"/>
      <c r="F21" s="322">
        <f>+B21*$F$4</f>
        <v>7404.5689496150444</v>
      </c>
      <c r="G21" s="322">
        <f>+B21*$G$4</f>
        <v>2595.4310503849565</v>
      </c>
    </row>
    <row r="22" spans="1:7">
      <c r="A22" s="321" t="s">
        <v>285</v>
      </c>
      <c r="B22" s="320">
        <v>100000</v>
      </c>
      <c r="D22" s="313"/>
      <c r="F22" s="317">
        <f>+B22*$F$4</f>
        <v>74045.689496150444</v>
      </c>
      <c r="G22" s="317">
        <f>+B22*$G$4</f>
        <v>25954.310503849563</v>
      </c>
    </row>
    <row r="23" spans="1:7">
      <c r="A23" s="319" t="s">
        <v>284</v>
      </c>
      <c r="B23" s="318"/>
      <c r="D23" s="318">
        <f>SUM(B18:B22)</f>
        <v>435000</v>
      </c>
      <c r="F23" s="318">
        <f>+D23*$F$4</f>
        <v>322098.74930825445</v>
      </c>
      <c r="G23" s="318">
        <f>+SUM(G18:G22)</f>
        <v>112901.2506917456</v>
      </c>
    </row>
    <row r="24" spans="1:7">
      <c r="A24" s="319"/>
      <c r="B24" s="318"/>
      <c r="D24" s="313"/>
      <c r="F24" s="318"/>
      <c r="G24" s="318"/>
    </row>
    <row r="25" spans="1:7">
      <c r="A25" s="312" t="s">
        <v>283</v>
      </c>
      <c r="D25" s="318">
        <v>2000000</v>
      </c>
      <c r="F25" s="317">
        <f>+D25*$F$4</f>
        <v>1480913.789923009</v>
      </c>
      <c r="G25" s="317">
        <f>+D25*G4</f>
        <v>519086.21007699129</v>
      </c>
    </row>
    <row r="26" spans="1:7" ht="12" thickBot="1">
      <c r="A26" s="731" t="s">
        <v>282</v>
      </c>
      <c r="B26" s="731"/>
      <c r="D26" s="316">
        <f>SUM(D6:D25)</f>
        <v>6335000</v>
      </c>
      <c r="F26" s="315">
        <f>+F25+F23+F15+F13+F6</f>
        <v>4690794.4295811309</v>
      </c>
      <c r="G26" s="315">
        <f>+G25+G23+G15+G13+G6</f>
        <v>1644205.5704188701</v>
      </c>
    </row>
    <row r="27" spans="1:7" ht="12" thickTop="1">
      <c r="B27" s="314"/>
      <c r="D27" s="313"/>
    </row>
    <row r="28" spans="1:7">
      <c r="A28" s="493" t="s">
        <v>984</v>
      </c>
      <c r="B28" s="314"/>
      <c r="D28" s="313"/>
    </row>
  </sheetData>
  <mergeCells count="4">
    <mergeCell ref="A2:D2"/>
    <mergeCell ref="A3:D3"/>
    <mergeCell ref="A26:B26"/>
    <mergeCell ref="F2:G2"/>
  </mergeCells>
  <pageMargins left="0.7" right="0.7" top="0.75" bottom="0.75" header="0.3" footer="0.3"/>
  <pageSetup orientation="landscape" r:id="rId1"/>
  <headerFooter>
    <oddFooter>&amp;L&amp;D &amp;T&amp;C&amp;A&amp;R&amp;P of 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workbookViewId="0">
      <selection activeCell="K3" sqref="K3"/>
    </sheetView>
  </sheetViews>
  <sheetFormatPr defaultRowHeight="12.75"/>
  <cols>
    <col min="1" max="1" width="10" style="354" customWidth="1"/>
    <col min="2" max="2" width="30.42578125" style="354" customWidth="1"/>
    <col min="3" max="3" width="2" style="354" customWidth="1"/>
    <col min="4" max="4" width="15.85546875" style="355" customWidth="1"/>
    <col min="5" max="5" width="2.28515625" style="355" customWidth="1"/>
    <col min="6" max="6" width="16.42578125" style="355" customWidth="1"/>
    <col min="7" max="7" width="1.85546875" style="355" customWidth="1"/>
    <col min="8" max="8" width="15.5703125" style="355" customWidth="1"/>
    <col min="9" max="9" width="1.42578125" style="354" customWidth="1"/>
    <col min="10" max="10" width="15" style="355" customWidth="1"/>
    <col min="11" max="11" width="16.5703125" style="355" bestFit="1" customWidth="1"/>
    <col min="12" max="12" width="12.7109375" style="355" customWidth="1"/>
    <col min="13" max="13" width="16.5703125" style="355" bestFit="1" customWidth="1"/>
    <col min="14" max="14" width="1.140625" style="354" customWidth="1"/>
    <col min="15" max="15" width="14.85546875" style="355" customWidth="1"/>
    <col min="16" max="16" width="14.85546875" style="354" customWidth="1"/>
    <col min="17" max="17" width="13" style="354" customWidth="1"/>
    <col min="18" max="18" width="15" style="354" customWidth="1"/>
    <col min="19" max="16384" width="9.140625" style="354"/>
  </cols>
  <sheetData>
    <row r="1" spans="1:20">
      <c r="A1" s="353" t="s">
        <v>359</v>
      </c>
      <c r="F1" s="706" t="s">
        <v>360</v>
      </c>
    </row>
    <row r="2" spans="1:20">
      <c r="D2" s="356"/>
      <c r="E2" s="356"/>
    </row>
    <row r="3" spans="1:20">
      <c r="A3" s="357"/>
      <c r="B3" s="357"/>
      <c r="D3" s="356"/>
      <c r="E3" s="356"/>
    </row>
    <row r="4" spans="1:20">
      <c r="A4" s="358"/>
      <c r="B4" s="358"/>
      <c r="C4" s="359"/>
      <c r="D4" s="360"/>
      <c r="E4" s="360"/>
      <c r="F4" s="360"/>
      <c r="M4" s="361"/>
      <c r="S4" s="362"/>
      <c r="T4" s="362"/>
    </row>
    <row r="5" spans="1:20" ht="15.75" customHeight="1">
      <c r="A5" s="359"/>
      <c r="B5" s="359"/>
      <c r="C5" s="359"/>
      <c r="D5" s="733" t="s">
        <v>361</v>
      </c>
      <c r="E5" s="733"/>
      <c r="F5" s="733"/>
      <c r="G5" s="733"/>
      <c r="H5" s="733"/>
      <c r="J5" s="734" t="s">
        <v>362</v>
      </c>
      <c r="K5" s="734"/>
      <c r="L5" s="734"/>
      <c r="M5" s="734"/>
      <c r="O5" s="734" t="s">
        <v>363</v>
      </c>
      <c r="P5" s="734"/>
      <c r="Q5" s="734"/>
      <c r="R5" s="734"/>
    </row>
    <row r="6" spans="1:20" ht="13.5" thickBot="1">
      <c r="A6" s="363" t="s">
        <v>152</v>
      </c>
      <c r="B6" s="363" t="s">
        <v>66</v>
      </c>
      <c r="C6" s="363"/>
      <c r="D6" s="364" t="s">
        <v>6</v>
      </c>
      <c r="E6" s="364"/>
      <c r="F6" s="364" t="s">
        <v>7</v>
      </c>
      <c r="G6" s="365"/>
      <c r="H6" s="366" t="s">
        <v>83</v>
      </c>
      <c r="I6" s="357"/>
      <c r="J6" s="367" t="s">
        <v>6</v>
      </c>
      <c r="K6" s="367" t="s">
        <v>7</v>
      </c>
      <c r="L6" s="366" t="s">
        <v>364</v>
      </c>
      <c r="M6" s="366" t="s">
        <v>83</v>
      </c>
      <c r="N6" s="357"/>
      <c r="O6" s="368" t="s">
        <v>6</v>
      </c>
      <c r="P6" s="369" t="s">
        <v>7</v>
      </c>
      <c r="Q6" s="370" t="s">
        <v>364</v>
      </c>
      <c r="R6" s="371" t="s">
        <v>83</v>
      </c>
    </row>
    <row r="7" spans="1:20">
      <c r="A7" s="354" t="s">
        <v>365</v>
      </c>
      <c r="B7" s="354" t="s">
        <v>366</v>
      </c>
      <c r="D7" s="372">
        <v>0</v>
      </c>
      <c r="E7" s="372"/>
      <c r="F7" s="373">
        <v>170638.71</v>
      </c>
      <c r="G7" s="374"/>
      <c r="H7" s="374">
        <v>170638.71</v>
      </c>
      <c r="I7" s="374"/>
      <c r="J7" s="374"/>
      <c r="K7" s="374"/>
      <c r="L7" s="374"/>
      <c r="M7" s="374">
        <v>0</v>
      </c>
      <c r="N7" s="374"/>
      <c r="O7" s="372">
        <v>0</v>
      </c>
      <c r="P7" s="374">
        <v>170638.71</v>
      </c>
      <c r="Q7" s="374">
        <v>0</v>
      </c>
      <c r="R7" s="374">
        <v>170638.71</v>
      </c>
    </row>
    <row r="8" spans="1:20">
      <c r="B8" s="353" t="s">
        <v>367</v>
      </c>
      <c r="D8" s="375">
        <v>0</v>
      </c>
      <c r="E8" s="374"/>
      <c r="F8" s="375">
        <v>170638.71</v>
      </c>
      <c r="G8" s="374"/>
      <c r="H8" s="375">
        <v>170638.71</v>
      </c>
      <c r="I8" s="374"/>
      <c r="J8" s="375">
        <v>0</v>
      </c>
      <c r="K8" s="375">
        <v>0</v>
      </c>
      <c r="L8" s="375">
        <v>0</v>
      </c>
      <c r="M8" s="375">
        <v>0</v>
      </c>
      <c r="N8" s="374"/>
      <c r="O8" s="376">
        <v>0</v>
      </c>
      <c r="P8" s="375">
        <v>170638.71</v>
      </c>
      <c r="Q8" s="375">
        <v>0</v>
      </c>
      <c r="R8" s="375">
        <v>170638.71</v>
      </c>
    </row>
    <row r="9" spans="1:20">
      <c r="O9" s="356"/>
      <c r="P9" s="355"/>
      <c r="Q9" s="355"/>
      <c r="R9" s="377"/>
    </row>
    <row r="10" spans="1:20">
      <c r="A10" s="354" t="s">
        <v>368</v>
      </c>
      <c r="B10" s="378" t="s">
        <v>369</v>
      </c>
      <c r="D10" s="374">
        <v>0</v>
      </c>
      <c r="E10" s="374"/>
      <c r="F10" s="374">
        <v>1491341.07</v>
      </c>
      <c r="G10" s="374"/>
      <c r="H10" s="374">
        <v>1491341.07</v>
      </c>
      <c r="I10" s="374"/>
      <c r="J10" s="374"/>
      <c r="K10" s="374">
        <v>151133</v>
      </c>
      <c r="L10" s="374">
        <v>60270</v>
      </c>
      <c r="M10" s="374">
        <v>211403</v>
      </c>
      <c r="N10" s="374"/>
      <c r="O10" s="372">
        <v>0</v>
      </c>
      <c r="P10" s="374">
        <v>1642474.07</v>
      </c>
      <c r="Q10" s="374">
        <v>60270</v>
      </c>
      <c r="R10" s="374">
        <v>1702744.07</v>
      </c>
    </row>
    <row r="11" spans="1:20">
      <c r="B11" s="353" t="s">
        <v>370</v>
      </c>
      <c r="D11" s="375">
        <v>0</v>
      </c>
      <c r="E11" s="374"/>
      <c r="F11" s="375">
        <v>1491341.07</v>
      </c>
      <c r="G11" s="374"/>
      <c r="H11" s="375">
        <v>1491341.07</v>
      </c>
      <c r="I11" s="374"/>
      <c r="J11" s="375">
        <v>0</v>
      </c>
      <c r="K11" s="375">
        <v>151133</v>
      </c>
      <c r="L11" s="375">
        <v>60270</v>
      </c>
      <c r="M11" s="375">
        <v>211403</v>
      </c>
      <c r="N11" s="374"/>
      <c r="O11" s="376">
        <v>0</v>
      </c>
      <c r="P11" s="375">
        <v>1642474.07</v>
      </c>
      <c r="Q11" s="375">
        <v>60270</v>
      </c>
      <c r="R11" s="375">
        <v>1702744.07</v>
      </c>
    </row>
    <row r="12" spans="1:20">
      <c r="B12" s="378"/>
      <c r="O12" s="356"/>
      <c r="P12" s="355"/>
      <c r="Q12" s="355"/>
      <c r="R12" s="377"/>
    </row>
    <row r="13" spans="1:20">
      <c r="A13" s="354" t="s">
        <v>371</v>
      </c>
      <c r="B13" s="378" t="s">
        <v>372</v>
      </c>
      <c r="D13" s="374">
        <v>118183.67999999999</v>
      </c>
      <c r="E13" s="374"/>
      <c r="F13" s="374">
        <v>3121857</v>
      </c>
      <c r="G13" s="374"/>
      <c r="H13" s="374">
        <v>3240040.68</v>
      </c>
      <c r="I13" s="374"/>
      <c r="J13" s="374"/>
      <c r="K13" s="374"/>
      <c r="L13" s="374"/>
      <c r="M13" s="374">
        <v>0</v>
      </c>
      <c r="N13" s="374"/>
      <c r="O13" s="372">
        <v>118183.67999999999</v>
      </c>
      <c r="P13" s="374">
        <v>3121857</v>
      </c>
      <c r="Q13" s="374">
        <v>0</v>
      </c>
      <c r="R13" s="374">
        <v>3240040.68</v>
      </c>
    </row>
    <row r="14" spans="1:20">
      <c r="A14" s="354" t="s">
        <v>373</v>
      </c>
      <c r="B14" s="378" t="s">
        <v>374</v>
      </c>
      <c r="D14" s="355">
        <v>203810.12</v>
      </c>
      <c r="F14" s="355">
        <v>9232962.3100000005</v>
      </c>
      <c r="H14" s="355">
        <v>9436772.4299999997</v>
      </c>
      <c r="J14" s="355">
        <v>3212532.51</v>
      </c>
      <c r="K14" s="355">
        <v>-3590402.51</v>
      </c>
      <c r="M14" s="355">
        <v>-377870</v>
      </c>
      <c r="O14" s="356">
        <v>3416342.63</v>
      </c>
      <c r="P14" s="355">
        <v>5642559.8000000007</v>
      </c>
      <c r="Q14" s="355">
        <v>0</v>
      </c>
      <c r="R14" s="377">
        <v>9058902.4299999997</v>
      </c>
    </row>
    <row r="15" spans="1:20">
      <c r="A15" s="354" t="s">
        <v>375</v>
      </c>
      <c r="B15" s="378" t="s">
        <v>376</v>
      </c>
      <c r="D15" s="355">
        <v>9188.93</v>
      </c>
      <c r="F15" s="355">
        <v>32158.97</v>
      </c>
      <c r="H15" s="355">
        <v>41347.9</v>
      </c>
      <c r="M15" s="355">
        <v>0</v>
      </c>
      <c r="O15" s="356"/>
      <c r="P15" s="355"/>
      <c r="Q15" s="355"/>
      <c r="R15" s="377">
        <v>0</v>
      </c>
    </row>
    <row r="16" spans="1:20">
      <c r="A16" s="379">
        <v>4540005</v>
      </c>
      <c r="B16" s="380" t="s">
        <v>377</v>
      </c>
      <c r="D16" s="381">
        <v>0</v>
      </c>
      <c r="F16" s="381">
        <v>6709833.8799999999</v>
      </c>
      <c r="H16" s="381">
        <v>6709833.8799999999</v>
      </c>
      <c r="J16" s="355">
        <v>0</v>
      </c>
      <c r="K16" s="355">
        <v>-28151.769999999997</v>
      </c>
      <c r="L16" s="355">
        <v>0</v>
      </c>
      <c r="M16" s="355">
        <v>-28151.769999999997</v>
      </c>
      <c r="O16" s="356">
        <v>0</v>
      </c>
      <c r="P16" s="355">
        <v>6681682.1100000003</v>
      </c>
      <c r="Q16" s="355">
        <v>0</v>
      </c>
      <c r="R16" s="377">
        <v>6681682.1100000003</v>
      </c>
    </row>
    <row r="17" spans="1:18">
      <c r="B17" s="353" t="s">
        <v>378</v>
      </c>
      <c r="D17" s="375">
        <v>331182.73</v>
      </c>
      <c r="E17" s="374"/>
      <c r="F17" s="375">
        <v>19096812.16</v>
      </c>
      <c r="G17" s="374"/>
      <c r="H17" s="375">
        <v>19427994.890000001</v>
      </c>
      <c r="I17" s="374"/>
      <c r="J17" s="375">
        <v>3212532.51</v>
      </c>
      <c r="K17" s="375">
        <v>-3618554.28</v>
      </c>
      <c r="L17" s="375">
        <v>0</v>
      </c>
      <c r="M17" s="375">
        <v>-406021.77</v>
      </c>
      <c r="N17" s="374"/>
      <c r="O17" s="376">
        <v>3543715.2399999998</v>
      </c>
      <c r="P17" s="375">
        <v>15478257.880000001</v>
      </c>
      <c r="Q17" s="375">
        <v>0</v>
      </c>
      <c r="R17" s="375">
        <v>19021973.120000001</v>
      </c>
    </row>
    <row r="18" spans="1:18">
      <c r="B18" s="378"/>
      <c r="O18" s="356"/>
      <c r="P18" s="355"/>
      <c r="Q18" s="355"/>
      <c r="R18" s="377"/>
    </row>
    <row r="19" spans="1:18">
      <c r="B19" s="378"/>
      <c r="O19" s="356"/>
      <c r="P19" s="355"/>
      <c r="Q19" s="355"/>
      <c r="R19" s="377"/>
    </row>
    <row r="20" spans="1:18">
      <c r="A20" s="354" t="s">
        <v>379</v>
      </c>
      <c r="B20" s="378" t="s">
        <v>380</v>
      </c>
      <c r="D20" s="374">
        <v>0</v>
      </c>
      <c r="E20" s="374"/>
      <c r="F20" s="374">
        <v>1469849.88</v>
      </c>
      <c r="G20" s="374"/>
      <c r="H20" s="374">
        <v>1469849.88</v>
      </c>
      <c r="I20" s="374"/>
      <c r="J20" s="374"/>
      <c r="K20" s="374">
        <v>0</v>
      </c>
      <c r="L20" s="374"/>
      <c r="M20" s="374">
        <v>0</v>
      </c>
      <c r="N20" s="374"/>
      <c r="O20" s="372">
        <v>0</v>
      </c>
      <c r="P20" s="374">
        <v>1469849.88</v>
      </c>
      <c r="Q20" s="374">
        <v>0</v>
      </c>
      <c r="R20" s="374">
        <v>1469849.88</v>
      </c>
    </row>
    <row r="21" spans="1:18">
      <c r="A21" s="379">
        <v>4560007</v>
      </c>
      <c r="B21" s="380" t="s">
        <v>381</v>
      </c>
      <c r="D21" s="355">
        <v>0</v>
      </c>
      <c r="F21" s="355">
        <v>-1377936.2</v>
      </c>
      <c r="H21" s="355">
        <v>-1377936.2</v>
      </c>
      <c r="K21" s="355">
        <v>1377936.2000000002</v>
      </c>
      <c r="M21" s="355">
        <v>1377936.2000000002</v>
      </c>
      <c r="O21" s="356">
        <v>0</v>
      </c>
      <c r="P21" s="355">
        <v>0</v>
      </c>
      <c r="Q21" s="355">
        <v>0</v>
      </c>
      <c r="R21" s="377">
        <v>0</v>
      </c>
    </row>
    <row r="22" spans="1:18">
      <c r="A22" s="379">
        <v>4560012</v>
      </c>
      <c r="B22" s="380" t="s">
        <v>382</v>
      </c>
      <c r="D22" s="356">
        <v>0</v>
      </c>
      <c r="E22" s="356"/>
      <c r="F22" s="356">
        <v>57975.73</v>
      </c>
      <c r="H22" s="355">
        <v>57975.73</v>
      </c>
      <c r="K22" s="355">
        <v>0</v>
      </c>
      <c r="M22" s="355">
        <v>0</v>
      </c>
      <c r="O22" s="356">
        <v>0</v>
      </c>
      <c r="P22" s="355">
        <v>57975.73</v>
      </c>
      <c r="Q22" s="355">
        <v>0</v>
      </c>
      <c r="R22" s="377">
        <v>57975.73</v>
      </c>
    </row>
    <row r="23" spans="1:18">
      <c r="A23" s="379">
        <v>4560015</v>
      </c>
      <c r="B23" s="380" t="s">
        <v>383</v>
      </c>
      <c r="D23" s="356">
        <v>0</v>
      </c>
      <c r="E23" s="356"/>
      <c r="F23" s="356">
        <v>907515.13</v>
      </c>
      <c r="H23" s="355">
        <v>907515.13</v>
      </c>
      <c r="J23" s="355">
        <v>0</v>
      </c>
      <c r="K23" s="355">
        <v>0</v>
      </c>
      <c r="L23" s="355">
        <v>0</v>
      </c>
      <c r="M23" s="355">
        <v>0</v>
      </c>
      <c r="O23" s="356">
        <v>0</v>
      </c>
      <c r="P23" s="355">
        <v>907515.13</v>
      </c>
      <c r="Q23" s="355">
        <v>0</v>
      </c>
      <c r="R23" s="377">
        <v>907515.13</v>
      </c>
    </row>
    <row r="24" spans="1:18">
      <c r="A24" s="379">
        <v>4560016</v>
      </c>
      <c r="B24" s="380" t="s">
        <v>384</v>
      </c>
      <c r="D24" s="356"/>
      <c r="E24" s="356"/>
      <c r="F24" s="356"/>
      <c r="M24" s="355">
        <v>0</v>
      </c>
      <c r="O24" s="356">
        <v>0</v>
      </c>
      <c r="P24" s="355">
        <v>0</v>
      </c>
      <c r="Q24" s="355">
        <v>0</v>
      </c>
      <c r="R24" s="377">
        <v>0</v>
      </c>
    </row>
    <row r="25" spans="1:18">
      <c r="A25" s="379">
        <v>4560041</v>
      </c>
      <c r="B25" s="380" t="s">
        <v>385</v>
      </c>
      <c r="D25" s="356"/>
      <c r="E25" s="356"/>
      <c r="F25" s="356"/>
      <c r="M25" s="355">
        <v>0</v>
      </c>
      <c r="O25" s="356">
        <v>0</v>
      </c>
      <c r="P25" s="355">
        <v>0</v>
      </c>
      <c r="Q25" s="355">
        <v>0</v>
      </c>
      <c r="R25" s="377">
        <v>0</v>
      </c>
    </row>
    <row r="26" spans="1:18">
      <c r="A26" s="379">
        <v>4560088</v>
      </c>
      <c r="B26" s="380" t="s">
        <v>386</v>
      </c>
      <c r="D26" s="356"/>
      <c r="E26" s="356"/>
      <c r="F26" s="356"/>
      <c r="M26" s="355">
        <v>0</v>
      </c>
      <c r="O26" s="356">
        <v>0</v>
      </c>
      <c r="P26" s="355">
        <v>0</v>
      </c>
      <c r="Q26" s="355">
        <v>0</v>
      </c>
      <c r="R26" s="377">
        <v>0</v>
      </c>
    </row>
    <row r="27" spans="1:18">
      <c r="A27" s="379">
        <v>4560118</v>
      </c>
      <c r="B27" s="380" t="s">
        <v>387</v>
      </c>
      <c r="D27" s="356"/>
      <c r="E27" s="356"/>
      <c r="F27" s="356"/>
      <c r="M27" s="355">
        <v>0</v>
      </c>
      <c r="O27" s="356">
        <v>0</v>
      </c>
      <c r="P27" s="355">
        <v>0</v>
      </c>
      <c r="Q27" s="355">
        <v>0</v>
      </c>
      <c r="R27" s="377">
        <v>0</v>
      </c>
    </row>
    <row r="28" spans="1:18">
      <c r="A28" s="379">
        <v>4560180</v>
      </c>
      <c r="B28" s="380" t="s">
        <v>388</v>
      </c>
      <c r="D28" s="356">
        <v>0</v>
      </c>
      <c r="E28" s="356"/>
      <c r="F28" s="356">
        <v>7258952</v>
      </c>
      <c r="H28" s="355">
        <v>7258952</v>
      </c>
      <c r="K28" s="355">
        <v>-7258952</v>
      </c>
      <c r="M28" s="355">
        <v>-7258952</v>
      </c>
      <c r="O28" s="356">
        <v>0</v>
      </c>
      <c r="P28" s="355">
        <v>0</v>
      </c>
      <c r="Q28" s="355">
        <v>0</v>
      </c>
      <c r="R28" s="377">
        <v>0</v>
      </c>
    </row>
    <row r="29" spans="1:18">
      <c r="A29" s="379">
        <v>4561018</v>
      </c>
      <c r="B29" s="380" t="s">
        <v>389</v>
      </c>
      <c r="D29" s="356"/>
      <c r="E29" s="356"/>
      <c r="F29" s="356"/>
      <c r="M29" s="355">
        <v>0</v>
      </c>
      <c r="O29" s="356">
        <v>0</v>
      </c>
      <c r="P29" s="355">
        <v>0</v>
      </c>
      <c r="Q29" s="355">
        <v>0</v>
      </c>
      <c r="R29" s="377">
        <v>0</v>
      </c>
    </row>
    <row r="30" spans="1:18">
      <c r="A30" s="379">
        <v>4561019</v>
      </c>
      <c r="B30" s="380" t="s">
        <v>390</v>
      </c>
      <c r="D30" s="356">
        <v>1246552.42</v>
      </c>
      <c r="E30" s="356"/>
      <c r="F30" s="356">
        <v>0</v>
      </c>
      <c r="H30" s="355">
        <v>1246552.42</v>
      </c>
      <c r="M30" s="355">
        <v>0</v>
      </c>
      <c r="O30" s="356">
        <v>1246552.42</v>
      </c>
      <c r="P30" s="355">
        <v>0</v>
      </c>
      <c r="Q30" s="355">
        <v>0</v>
      </c>
      <c r="R30" s="377">
        <v>1246552.42</v>
      </c>
    </row>
    <row r="31" spans="1:18">
      <c r="A31" s="362" t="s">
        <v>391</v>
      </c>
      <c r="B31" s="382"/>
      <c r="D31" s="376">
        <v>1246552.42</v>
      </c>
      <c r="E31" s="372"/>
      <c r="F31" s="376">
        <v>8316356.54</v>
      </c>
      <c r="G31" s="374"/>
      <c r="H31" s="375">
        <v>9562908.9600000009</v>
      </c>
      <c r="I31" s="374"/>
      <c r="J31" s="375">
        <v>0</v>
      </c>
      <c r="K31" s="375">
        <v>-5881015.7999999998</v>
      </c>
      <c r="L31" s="375">
        <v>0</v>
      </c>
      <c r="M31" s="375">
        <v>-5881015.7999999998</v>
      </c>
      <c r="N31" s="374"/>
      <c r="O31" s="376">
        <v>1246552.42</v>
      </c>
      <c r="P31" s="375">
        <v>2435340.7400000002</v>
      </c>
      <c r="Q31" s="375">
        <v>0</v>
      </c>
      <c r="R31" s="375">
        <v>3681893.16</v>
      </c>
    </row>
    <row r="32" spans="1:18">
      <c r="B32" s="378"/>
      <c r="D32" s="372"/>
      <c r="E32" s="372"/>
      <c r="F32" s="372"/>
      <c r="G32" s="374"/>
      <c r="H32" s="374"/>
      <c r="I32" s="374"/>
      <c r="J32" s="374"/>
      <c r="K32" s="374"/>
      <c r="L32" s="374"/>
      <c r="M32" s="374"/>
      <c r="N32" s="374"/>
      <c r="O32" s="372"/>
      <c r="P32" s="374"/>
      <c r="Q32" s="374"/>
      <c r="R32" s="374"/>
    </row>
    <row r="33" spans="1:18">
      <c r="A33" s="353" t="s">
        <v>392</v>
      </c>
      <c r="B33" s="378"/>
      <c r="D33" s="383">
        <v>1577735.15</v>
      </c>
      <c r="E33" s="383"/>
      <c r="F33" s="383">
        <v>29075148.48</v>
      </c>
      <c r="G33" s="383"/>
      <c r="H33" s="383">
        <v>30652883.630000003</v>
      </c>
      <c r="I33" s="383"/>
      <c r="J33" s="383">
        <v>3212532.51</v>
      </c>
      <c r="K33" s="383">
        <v>-9348437.0800000001</v>
      </c>
      <c r="L33" s="383">
        <v>60270</v>
      </c>
      <c r="M33" s="383">
        <v>-6075634.5700000003</v>
      </c>
      <c r="N33" s="383"/>
      <c r="O33" s="383">
        <v>4790267.66</v>
      </c>
      <c r="P33" s="383">
        <v>19726711.400000002</v>
      </c>
      <c r="Q33" s="383">
        <v>60270</v>
      </c>
      <c r="R33" s="383">
        <v>24577249.060000002</v>
      </c>
    </row>
    <row r="34" spans="1:18">
      <c r="B34" s="378"/>
      <c r="D34" s="384"/>
      <c r="E34" s="384"/>
      <c r="F34" s="384"/>
      <c r="G34" s="384"/>
      <c r="H34" s="384"/>
      <c r="I34" s="362"/>
      <c r="J34" s="384"/>
      <c r="K34" s="384"/>
      <c r="L34" s="384"/>
      <c r="M34" s="384"/>
      <c r="N34" s="362"/>
      <c r="O34" s="384"/>
      <c r="P34" s="384"/>
      <c r="Q34" s="384"/>
      <c r="R34" s="385"/>
    </row>
    <row r="35" spans="1:18">
      <c r="B35" s="378"/>
      <c r="D35" s="356"/>
      <c r="E35" s="356"/>
      <c r="F35" s="356"/>
      <c r="G35" s="356"/>
      <c r="H35" s="356"/>
      <c r="I35" s="362"/>
      <c r="J35" s="356"/>
      <c r="K35" s="356"/>
      <c r="L35" s="356"/>
      <c r="M35" s="356"/>
      <c r="N35" s="362"/>
      <c r="O35" s="356"/>
      <c r="P35" s="356"/>
      <c r="Q35" s="356"/>
      <c r="R35" s="385"/>
    </row>
    <row r="36" spans="1:18">
      <c r="B36" s="353" t="s">
        <v>393</v>
      </c>
      <c r="D36" s="356"/>
      <c r="E36" s="356"/>
      <c r="F36" s="356"/>
      <c r="G36" s="356"/>
      <c r="H36" s="356"/>
      <c r="I36" s="362"/>
      <c r="J36" s="356"/>
      <c r="K36" s="356"/>
      <c r="L36" s="356"/>
      <c r="M36" s="356"/>
      <c r="N36" s="362"/>
      <c r="O36" s="356"/>
      <c r="P36" s="356"/>
      <c r="Q36" s="356"/>
      <c r="R36" s="385"/>
    </row>
    <row r="37" spans="1:18">
      <c r="A37" s="379">
        <v>4560073</v>
      </c>
      <c r="B37" s="380" t="s">
        <v>394</v>
      </c>
      <c r="D37" s="356">
        <v>0</v>
      </c>
      <c r="E37" s="356"/>
      <c r="F37" s="356">
        <v>384887415.75999999</v>
      </c>
      <c r="G37" s="356"/>
      <c r="H37" s="356">
        <v>384887415.75999999</v>
      </c>
      <c r="I37" s="362"/>
      <c r="J37" s="356">
        <v>0</v>
      </c>
      <c r="K37" s="356">
        <v>-384887415.76000005</v>
      </c>
      <c r="L37" s="356">
        <v>0</v>
      </c>
      <c r="M37" s="356">
        <v>-384887415.76000005</v>
      </c>
      <c r="N37" s="362"/>
      <c r="O37" s="356">
        <v>0</v>
      </c>
      <c r="P37" s="356">
        <v>0</v>
      </c>
      <c r="Q37" s="356">
        <v>0</v>
      </c>
      <c r="R37" s="385">
        <v>0</v>
      </c>
    </row>
    <row r="38" spans="1:18">
      <c r="A38" s="379">
        <v>4560074</v>
      </c>
      <c r="B38" s="380" t="s">
        <v>395</v>
      </c>
      <c r="D38" s="356">
        <v>0</v>
      </c>
      <c r="E38" s="356"/>
      <c r="F38" s="356">
        <v>263499651.27000001</v>
      </c>
      <c r="G38" s="356"/>
      <c r="H38" s="356">
        <v>263499651.27000001</v>
      </c>
      <c r="I38" s="362"/>
      <c r="J38" s="356">
        <v>0</v>
      </c>
      <c r="K38" s="356">
        <v>-263499651.27000004</v>
      </c>
      <c r="L38" s="356">
        <v>0</v>
      </c>
      <c r="M38" s="356">
        <v>-263499651.27000004</v>
      </c>
      <c r="N38" s="362"/>
      <c r="O38" s="356">
        <v>0</v>
      </c>
      <c r="P38" s="356">
        <v>0</v>
      </c>
      <c r="Q38" s="356">
        <v>0</v>
      </c>
      <c r="R38" s="385">
        <v>0</v>
      </c>
    </row>
    <row r="39" spans="1:18">
      <c r="A39" s="379">
        <v>4560075</v>
      </c>
      <c r="B39" s="380" t="s">
        <v>396</v>
      </c>
      <c r="D39" s="356">
        <v>0</v>
      </c>
      <c r="E39" s="356"/>
      <c r="F39" s="356">
        <v>58981386.269999899</v>
      </c>
      <c r="G39" s="356"/>
      <c r="H39" s="356">
        <v>58981386.269999899</v>
      </c>
      <c r="I39" s="362"/>
      <c r="J39" s="356">
        <v>0</v>
      </c>
      <c r="K39" s="356">
        <v>-58981386.269999899</v>
      </c>
      <c r="L39" s="356">
        <v>0</v>
      </c>
      <c r="M39" s="356">
        <v>-58981386.269999899</v>
      </c>
      <c r="N39" s="362"/>
      <c r="O39" s="356">
        <v>0</v>
      </c>
      <c r="P39" s="356">
        <v>0</v>
      </c>
      <c r="Q39" s="356">
        <v>0</v>
      </c>
      <c r="R39" s="385">
        <v>0</v>
      </c>
    </row>
    <row r="40" spans="1:18">
      <c r="A40" s="379">
        <v>4560076</v>
      </c>
      <c r="B40" s="380" t="s">
        <v>397</v>
      </c>
      <c r="D40" s="356">
        <v>0</v>
      </c>
      <c r="E40" s="356"/>
      <c r="F40" s="356">
        <v>10196393.6</v>
      </c>
      <c r="G40" s="356"/>
      <c r="H40" s="356">
        <v>10196393.6</v>
      </c>
      <c r="I40" s="362"/>
      <c r="J40" s="356">
        <v>0</v>
      </c>
      <c r="K40" s="356">
        <v>-10196393.600000001</v>
      </c>
      <c r="L40" s="356">
        <v>0</v>
      </c>
      <c r="M40" s="356">
        <v>-10196393.600000001</v>
      </c>
      <c r="N40" s="362"/>
      <c r="O40" s="356">
        <v>0</v>
      </c>
      <c r="P40" s="356">
        <v>0</v>
      </c>
      <c r="Q40" s="356">
        <v>0</v>
      </c>
      <c r="R40" s="385">
        <v>0</v>
      </c>
    </row>
    <row r="41" spans="1:18">
      <c r="A41" s="354" t="s">
        <v>398</v>
      </c>
      <c r="B41" s="378" t="s">
        <v>399</v>
      </c>
      <c r="D41" s="356">
        <v>220908267.75999999</v>
      </c>
      <c r="E41" s="356"/>
      <c r="F41" s="356">
        <v>0</v>
      </c>
      <c r="G41" s="356"/>
      <c r="H41" s="356">
        <v>220908267.75999999</v>
      </c>
      <c r="I41" s="362"/>
      <c r="J41" s="356">
        <v>-220908267.75999999</v>
      </c>
      <c r="K41" s="356"/>
      <c r="L41" s="356"/>
      <c r="M41" s="356">
        <v>-220908267.75999999</v>
      </c>
      <c r="N41" s="362"/>
      <c r="O41" s="356">
        <v>0</v>
      </c>
      <c r="P41" s="356">
        <v>0</v>
      </c>
      <c r="Q41" s="356">
        <v>0</v>
      </c>
      <c r="R41" s="385">
        <v>0</v>
      </c>
    </row>
    <row r="42" spans="1:18">
      <c r="A42" s="354" t="s">
        <v>400</v>
      </c>
      <c r="B42" s="354" t="s">
        <v>401</v>
      </c>
      <c r="D42" s="356">
        <v>21770470.469999999</v>
      </c>
      <c r="E42" s="356"/>
      <c r="F42" s="356">
        <v>0</v>
      </c>
      <c r="G42" s="356"/>
      <c r="H42" s="356">
        <v>21770470.469999999</v>
      </c>
      <c r="I42" s="362"/>
      <c r="J42" s="356">
        <v>-21770470.469999999</v>
      </c>
      <c r="K42" s="356"/>
      <c r="L42" s="356"/>
      <c r="M42" s="356">
        <v>-21770470.469999999</v>
      </c>
      <c r="N42" s="362"/>
      <c r="O42" s="356">
        <v>0</v>
      </c>
      <c r="P42" s="356">
        <v>0</v>
      </c>
      <c r="Q42" s="356">
        <v>0</v>
      </c>
      <c r="R42" s="385">
        <v>0</v>
      </c>
    </row>
    <row r="43" spans="1:18">
      <c r="D43" s="376">
        <v>242678738.22999999</v>
      </c>
      <c r="E43" s="372"/>
      <c r="F43" s="376">
        <v>717564846.89999986</v>
      </c>
      <c r="G43" s="372"/>
      <c r="H43" s="376">
        <v>960243585.12999988</v>
      </c>
      <c r="I43" s="372"/>
      <c r="J43" s="376">
        <v>-242678738.22999999</v>
      </c>
      <c r="K43" s="376">
        <v>-717564846.89999998</v>
      </c>
      <c r="L43" s="376">
        <v>0</v>
      </c>
      <c r="M43" s="376">
        <v>-960243585.13</v>
      </c>
      <c r="N43" s="372"/>
      <c r="O43" s="376">
        <v>0</v>
      </c>
      <c r="P43" s="376">
        <v>0</v>
      </c>
      <c r="Q43" s="376">
        <v>0</v>
      </c>
      <c r="R43" s="376">
        <v>0</v>
      </c>
    </row>
    <row r="44" spans="1:18">
      <c r="D44" s="356"/>
      <c r="E44" s="356"/>
      <c r="F44" s="356"/>
      <c r="G44" s="356"/>
      <c r="H44" s="356"/>
      <c r="I44" s="362"/>
      <c r="J44" s="356"/>
      <c r="K44" s="356"/>
      <c r="L44" s="356"/>
      <c r="M44" s="356"/>
      <c r="N44" s="362"/>
      <c r="O44" s="356"/>
      <c r="P44" s="356"/>
      <c r="Q44" s="356"/>
      <c r="R44" s="385"/>
    </row>
    <row r="45" spans="1:18">
      <c r="B45" s="353" t="s">
        <v>402</v>
      </c>
      <c r="D45" s="383">
        <v>243925290.64999998</v>
      </c>
      <c r="E45" s="383"/>
      <c r="F45" s="383">
        <v>725881203.43999982</v>
      </c>
      <c r="G45" s="383"/>
      <c r="H45" s="383">
        <v>969806494.08999991</v>
      </c>
      <c r="I45" s="383"/>
      <c r="J45" s="383">
        <v>-242678738.22999999</v>
      </c>
      <c r="K45" s="383">
        <v>-723445862.69999993</v>
      </c>
      <c r="L45" s="383">
        <v>0</v>
      </c>
      <c r="M45" s="383">
        <v>-966124600.92999995</v>
      </c>
      <c r="N45" s="383"/>
      <c r="O45" s="383">
        <v>1246552.42</v>
      </c>
      <c r="P45" s="383">
        <v>2435340.7400000002</v>
      </c>
      <c r="Q45" s="383">
        <v>0</v>
      </c>
      <c r="R45" s="383">
        <v>3681893.16</v>
      </c>
    </row>
    <row r="46" spans="1:18">
      <c r="D46" s="383"/>
      <c r="E46" s="383"/>
      <c r="F46" s="383"/>
      <c r="G46" s="383"/>
      <c r="H46" s="383"/>
      <c r="I46" s="383"/>
      <c r="J46" s="383"/>
      <c r="K46" s="383"/>
      <c r="L46" s="383"/>
      <c r="M46" s="383"/>
      <c r="N46" s="383"/>
      <c r="O46" s="383"/>
      <c r="P46" s="383"/>
      <c r="Q46" s="383"/>
      <c r="R46" s="383"/>
    </row>
    <row r="47" spans="1:18">
      <c r="D47" s="383"/>
      <c r="E47" s="383"/>
      <c r="F47" s="383"/>
      <c r="G47" s="383"/>
      <c r="H47" s="383"/>
      <c r="I47" s="383"/>
      <c r="J47" s="383"/>
      <c r="K47" s="383"/>
      <c r="L47" s="383"/>
      <c r="M47" s="383"/>
      <c r="N47" s="383"/>
      <c r="O47" s="383"/>
      <c r="P47" s="383"/>
      <c r="Q47" s="383"/>
      <c r="R47" s="383"/>
    </row>
    <row r="48" spans="1:18"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3"/>
      <c r="Q48" s="383"/>
      <c r="R48" s="383"/>
    </row>
    <row r="49" spans="1:18">
      <c r="B49" s="354" t="s">
        <v>403</v>
      </c>
      <c r="D49" s="383">
        <v>244256473.37999997</v>
      </c>
      <c r="E49" s="383"/>
      <c r="F49" s="383">
        <v>746639995.37999988</v>
      </c>
      <c r="G49" s="383">
        <v>0</v>
      </c>
      <c r="H49" s="383">
        <v>990896468.75999999</v>
      </c>
      <c r="I49" s="383">
        <v>0</v>
      </c>
      <c r="J49" s="383">
        <v>-239466205.72</v>
      </c>
      <c r="K49" s="383">
        <v>-726913283.9799999</v>
      </c>
      <c r="L49" s="383">
        <v>60270</v>
      </c>
      <c r="M49" s="383">
        <v>-966319219.69999993</v>
      </c>
      <c r="N49" s="383">
        <v>0</v>
      </c>
      <c r="O49" s="383">
        <v>4790267.66</v>
      </c>
      <c r="P49" s="383">
        <v>19726711.400000002</v>
      </c>
      <c r="Q49" s="383">
        <v>60270</v>
      </c>
      <c r="R49" s="383">
        <v>24577249.060000002</v>
      </c>
    </row>
    <row r="50" spans="1:18">
      <c r="D50" s="356"/>
      <c r="E50" s="356"/>
      <c r="F50" s="356"/>
      <c r="G50" s="356"/>
      <c r="H50" s="356"/>
      <c r="I50" s="362"/>
      <c r="J50" s="356"/>
      <c r="K50" s="356"/>
      <c r="L50" s="356"/>
      <c r="M50" s="356"/>
      <c r="N50" s="362"/>
      <c r="O50" s="356"/>
      <c r="P50" s="362"/>
      <c r="Q50" s="362"/>
      <c r="R50" s="386"/>
    </row>
    <row r="51" spans="1:18">
      <c r="A51" s="354" t="s">
        <v>404</v>
      </c>
      <c r="D51" s="356"/>
      <c r="E51" s="356"/>
      <c r="F51" s="356"/>
      <c r="G51" s="356"/>
      <c r="H51" s="356"/>
      <c r="I51" s="362"/>
      <c r="J51" s="356"/>
      <c r="K51" s="356"/>
      <c r="L51" s="356"/>
      <c r="M51" s="356"/>
      <c r="N51" s="362"/>
      <c r="O51" s="356"/>
      <c r="P51" s="362"/>
      <c r="Q51" s="362"/>
      <c r="R51" s="385"/>
    </row>
    <row r="52" spans="1:18">
      <c r="R52" s="377"/>
    </row>
  </sheetData>
  <mergeCells count="3">
    <mergeCell ref="D5:H5"/>
    <mergeCell ref="J5:M5"/>
    <mergeCell ref="O5:R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D01B8D-DBED-42AE-990A-82A03A31423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E554524B-9CC2-4705-BCC6-C5146241E3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DA208C0-A8AC-4CEC-BC43-65C3A3996AE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74D88B5-8F1E-48D9-B821-46CE8A0AC69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21</vt:i4>
      </vt:variant>
    </vt:vector>
  </HeadingPairs>
  <TitlesOfParts>
    <vt:vector size="70" baseType="lpstr">
      <vt:lpstr>WP II-B.1 Prepayments</vt:lpstr>
      <vt:lpstr>WP II-B.2 Material and Supplies</vt:lpstr>
      <vt:lpstr>WP II-B.3 Catastrophe</vt:lpstr>
      <vt:lpstr>WP II-B.4 Prepaid Pension</vt:lpstr>
      <vt:lpstr>WP II-B.5 Plant held for Future</vt:lpstr>
      <vt:lpstr>WP II-B.6 PRW MED-D</vt:lpstr>
      <vt:lpstr>WP II-B-1-1 TCOS </vt:lpstr>
      <vt:lpstr>WP II-B-1-2</vt:lpstr>
      <vt:lpstr>WP II-B-5-1</vt:lpstr>
      <vt:lpstr>WP II-B-9.1 D Lead Lag</vt:lpstr>
      <vt:lpstr>WP II-B-9.2 T Lead Lag</vt:lpstr>
      <vt:lpstr>WP II-D-1-1 Payroll</vt:lpstr>
      <vt:lpstr>WP II-D-1-2 TCOS</vt:lpstr>
      <vt:lpstr>WP II-D-1-3 AEPSC</vt:lpstr>
      <vt:lpstr>WP II-D-1-4 ICP</vt:lpstr>
      <vt:lpstr>WP II-D-1-5 LTIP</vt:lpstr>
      <vt:lpstr>WP II-D-1-6 DSM</vt:lpstr>
      <vt:lpstr>WP II-D-1-7 NONRECURRING</vt:lpstr>
      <vt:lpstr>WP II-D-1-8 Functionalization</vt:lpstr>
      <vt:lpstr>WP II-D-1-9 Bad Debt</vt:lpstr>
      <vt:lpstr>WP II-D-1-10 Sales Expenses</vt:lpstr>
      <vt:lpstr>WP II-D-1-11 EMP EXP</vt:lpstr>
      <vt:lpstr>WP II-D-1-12 Distibution OM</vt:lpstr>
      <vt:lpstr>WP II-D-1-13 Tree Trimming</vt:lpstr>
      <vt:lpstr>WP II-D-2-1 Cr Line Fees</vt:lpstr>
      <vt:lpstr>WP II-D-2-2 Catastrophe reserve</vt:lpstr>
      <vt:lpstr>WP II-D-2-3 ASC 715-30 Pension</vt:lpstr>
      <vt:lpstr>WP II-D-2-4 ASC 715 OPEB</vt:lpstr>
      <vt:lpstr>WP II-D-2-4-1 OPEB_FAS 112</vt:lpstr>
      <vt:lpstr>WP II-D-2-5 SFAS 112</vt:lpstr>
      <vt:lpstr>WP II-D-2-6 GRP INS</vt:lpstr>
      <vt:lpstr>WP II-D-2-7 Dues and Contr Exp</vt:lpstr>
      <vt:lpstr>WP II-D-2-8 Reg Comm Exp</vt:lpstr>
      <vt:lpstr>WP II-D-2.5-1 Educational </vt:lpstr>
      <vt:lpstr>WP II-D-2.5-1 Educationl AEPSC </vt:lpstr>
      <vt:lpstr>WP II-D-2.5-2 Com Service</vt:lpstr>
      <vt:lpstr>WP II-D-2.5-2 Com Service AEPSC</vt:lpstr>
      <vt:lpstr>WP II-D-2.5-3 Bus-Econ</vt:lpstr>
      <vt:lpstr>WP II-D-2.5-3 Bus-Econ AEPSC</vt:lpstr>
      <vt:lpstr>WP II-D-2.5-4 Industry</vt:lpstr>
      <vt:lpstr>WP II-D-2.5-4 Industry AEPSC</vt:lpstr>
      <vt:lpstr>WP II-E-2-1 FICA</vt:lpstr>
      <vt:lpstr>WP II-E-2-2 Ad Valorem</vt:lpstr>
      <vt:lpstr>WP II-E-2-3 Municipal Fees</vt:lpstr>
      <vt:lpstr>WP II-E-1 Amort. Exp</vt:lpstr>
      <vt:lpstr>WP II-E-2-4 Gross Margin tax</vt:lpstr>
      <vt:lpstr>WP II-E-2-5 Sales and Use</vt:lpstr>
      <vt:lpstr>WP II-E-4.5 Rate Case Exp Est</vt:lpstr>
      <vt:lpstr>WP II-E-5</vt:lpstr>
      <vt:lpstr>'WP II-B.4 Prepaid Pension'!Print_Area</vt:lpstr>
      <vt:lpstr>'WP II-B.6 PRW MED-D'!Print_Area</vt:lpstr>
      <vt:lpstr>'WP II-B-1-2'!Print_Area</vt:lpstr>
      <vt:lpstr>'WP II-D-2.5-1 Educational '!Print_Area</vt:lpstr>
      <vt:lpstr>'WP II-D-2.5-1 Educationl AEPSC '!Print_Area</vt:lpstr>
      <vt:lpstr>'WP II-D-2.5-2 Com Service'!Print_Area</vt:lpstr>
      <vt:lpstr>'WP II-D-2.5-2 Com Service AEPSC'!Print_Area</vt:lpstr>
      <vt:lpstr>'WP II-D-2.5-3 Bus-Econ'!Print_Area</vt:lpstr>
      <vt:lpstr>'WP II-D-2.5-3 Bus-Econ AEPSC'!Print_Area</vt:lpstr>
      <vt:lpstr>'WP II-D-2.5-4 Industry'!Print_Area</vt:lpstr>
      <vt:lpstr>'WP II-D-2.5-4 Industry AEPSC'!Print_Area</vt:lpstr>
      <vt:lpstr>'WP II-D-2-2 Catastrophe reserve'!Print_Area</vt:lpstr>
      <vt:lpstr>'WP II-E-2-2 Ad Valorem'!Print_Area</vt:lpstr>
      <vt:lpstr>'WP II-D-2.5-1 Educational '!Print_Titles</vt:lpstr>
      <vt:lpstr>'WP II-D-2.5-1 Educationl AEPSC '!Print_Titles</vt:lpstr>
      <vt:lpstr>'WP II-D-2.5-2 Com Service'!Print_Titles</vt:lpstr>
      <vt:lpstr>'WP II-D-2.5-2 Com Service AEPSC'!Print_Titles</vt:lpstr>
      <vt:lpstr>'WP II-D-2.5-3 Bus-Econ'!Print_Titles</vt:lpstr>
      <vt:lpstr>'WP II-D-2.5-3 Bus-Econ AEPSC'!Print_Titles</vt:lpstr>
      <vt:lpstr>'WP II-D-2.5-4 Industry'!Print_Titles</vt:lpstr>
      <vt:lpstr>'WP II-D-2.5-4 Industry AEPSC'!Print_Titles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dtso858</dc:creator>
  <cp:lastModifiedBy>s254353</cp:lastModifiedBy>
  <cp:lastPrinted>2019-04-23T20:01:24Z</cp:lastPrinted>
  <dcterms:created xsi:type="dcterms:W3CDTF">2019-02-26T21:31:10Z</dcterms:created>
  <dcterms:modified xsi:type="dcterms:W3CDTF">2019-04-25T00:01:51Z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d486e57b-8157-4e1d-8dcf-c4cd332ee6f6</vt:lpwstr>
  </property>
  <property fmtid="{D5CDD505-2E9C-101B-9397-08002B2CF9AE}" pid="3" name="bjSaver">
    <vt:lpwstr>vuelPmbfP2IieBhfNg599LTWWU2EbVEI</vt:lpwstr>
  </property>
  <property fmtid="{D5CDD505-2E9C-101B-9397-08002B2CF9AE}" pid="4" name="bjDocumentSecurityLabel">
    <vt:lpwstr>Uncategorized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  <property fmtid="{D5CDD505-2E9C-101B-9397-08002B2CF9AE}" pid="8" name="ContentTypeId">
    <vt:lpwstr>0x01010068D7645638A6BA4A903C04B5C9F7EDEE</vt:lpwstr>
  </property>
</Properties>
</file>